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8800" windowHeight="12435"/>
  </bookViews>
  <sheets>
    <sheet name="С2" sheetId="2" r:id="rId1"/>
    <sheet name="С3" sheetId="1" r:id="rId2"/>
    <sheet name="С4" sheetId="3" r:id="rId3"/>
    <sheet name="С5" sheetId="4" r:id="rId4"/>
    <sheet name="С6" sheetId="5" r:id="rId5"/>
    <sheet name="С7" sheetId="6" r:id="rId6"/>
    <sheet name="С8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\a" localSheetId="0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>#REF!</definedName>
    <definedName name="\m" localSheetId="0">#REF!</definedName>
    <definedName name="\m" localSheetId="3">#REF!</definedName>
    <definedName name="\m" localSheetId="4">#REF!</definedName>
    <definedName name="\m" localSheetId="5">#REF!</definedName>
    <definedName name="\m" localSheetId="6">#REF!</definedName>
    <definedName name="\m">#REF!</definedName>
    <definedName name="\n" localSheetId="0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>#REF!</definedName>
    <definedName name="\o" localSheetId="0">#REF!</definedName>
    <definedName name="\o" localSheetId="3">#REF!</definedName>
    <definedName name="\o" localSheetId="4">#REF!</definedName>
    <definedName name="\o" localSheetId="5">#REF!</definedName>
    <definedName name="\o" localSheetId="6">#REF!</definedName>
    <definedName name="\o">#REF!</definedName>
    <definedName name="__123Graph_AGRAPH1" localSheetId="0" hidden="1">'[1]на 1 тут'!#REF!</definedName>
    <definedName name="__123Graph_AGRAPH1" localSheetId="3" hidden="1">'[1]на 1 тут'!#REF!</definedName>
    <definedName name="__123Graph_AGRAPH1" localSheetId="4" hidden="1">'[1]на 1 тут'!#REF!</definedName>
    <definedName name="__123Graph_AGRAPH1" localSheetId="5" hidden="1">'[1]на 1 тут'!#REF!</definedName>
    <definedName name="__123Graph_AGRAPH1" localSheetId="6" hidden="1">'[1]на 1 тут'!#REF!</definedName>
    <definedName name="__123Graph_AGRAPH1" hidden="1">'[1]на 1 тут'!#REF!</definedName>
    <definedName name="__123Graph_AGRAPH2" localSheetId="0" hidden="1">'[1]на 1 тут'!#REF!</definedName>
    <definedName name="__123Graph_AGRAPH2" localSheetId="3" hidden="1">'[1]на 1 тут'!#REF!</definedName>
    <definedName name="__123Graph_AGRAPH2" localSheetId="4" hidden="1">'[1]на 1 тут'!#REF!</definedName>
    <definedName name="__123Graph_AGRAPH2" localSheetId="5" hidden="1">'[1]на 1 тут'!#REF!</definedName>
    <definedName name="__123Graph_AGRAPH2" localSheetId="6" hidden="1">'[1]на 1 тут'!#REF!</definedName>
    <definedName name="__123Graph_AGRAPH2" hidden="1">'[1]на 1 тут'!#REF!</definedName>
    <definedName name="__123Graph_BGRAPH1" localSheetId="0" hidden="1">'[1]на 1 тут'!#REF!</definedName>
    <definedName name="__123Graph_BGRAPH1" localSheetId="3" hidden="1">'[1]на 1 тут'!#REF!</definedName>
    <definedName name="__123Graph_BGRAPH1" localSheetId="4" hidden="1">'[1]на 1 тут'!#REF!</definedName>
    <definedName name="__123Graph_BGRAPH1" localSheetId="5" hidden="1">'[1]на 1 тут'!#REF!</definedName>
    <definedName name="__123Graph_BGRAPH1" localSheetId="6" hidden="1">'[1]на 1 тут'!#REF!</definedName>
    <definedName name="__123Graph_BGRAPH1" hidden="1">'[1]на 1 тут'!#REF!</definedName>
    <definedName name="__123Graph_BGRAPH2" localSheetId="0" hidden="1">'[1]на 1 тут'!#REF!</definedName>
    <definedName name="__123Graph_BGRAPH2" localSheetId="3" hidden="1">'[1]на 1 тут'!#REF!</definedName>
    <definedName name="__123Graph_BGRAPH2" localSheetId="4" hidden="1">'[1]на 1 тут'!#REF!</definedName>
    <definedName name="__123Graph_BGRAPH2" localSheetId="5" hidden="1">'[1]на 1 тут'!#REF!</definedName>
    <definedName name="__123Graph_BGRAPH2" localSheetId="6" hidden="1">'[1]на 1 тут'!#REF!</definedName>
    <definedName name="__123Graph_BGRAPH2" hidden="1">'[1]на 1 тут'!#REF!</definedName>
    <definedName name="__123Graph_CGRAPH1" localSheetId="0" hidden="1">'[1]на 1 тут'!#REF!</definedName>
    <definedName name="__123Graph_CGRAPH1" localSheetId="3" hidden="1">'[1]на 1 тут'!#REF!</definedName>
    <definedName name="__123Graph_CGRAPH1" localSheetId="4" hidden="1">'[1]на 1 тут'!#REF!</definedName>
    <definedName name="__123Graph_CGRAPH1" localSheetId="5" hidden="1">'[1]на 1 тут'!#REF!</definedName>
    <definedName name="__123Graph_CGRAPH1" localSheetId="6" hidden="1">'[1]на 1 тут'!#REF!</definedName>
    <definedName name="__123Graph_CGRAPH1" hidden="1">'[1]на 1 тут'!#REF!</definedName>
    <definedName name="__123Graph_CGRAPH2" localSheetId="0" hidden="1">'[1]на 1 тут'!#REF!</definedName>
    <definedName name="__123Graph_CGRAPH2" localSheetId="3" hidden="1">'[1]на 1 тут'!#REF!</definedName>
    <definedName name="__123Graph_CGRAPH2" localSheetId="4" hidden="1">'[1]на 1 тут'!#REF!</definedName>
    <definedName name="__123Graph_CGRAPH2" localSheetId="5" hidden="1">'[1]на 1 тут'!#REF!</definedName>
    <definedName name="__123Graph_CGRAPH2" localSheetId="6" hidden="1">'[1]на 1 тут'!#REF!</definedName>
    <definedName name="__123Graph_CGRAPH2" hidden="1">'[1]на 1 тут'!#REF!</definedName>
    <definedName name="__123Graph_LBL_AGRAPH1" localSheetId="0" hidden="1">'[1]на 1 тут'!#REF!</definedName>
    <definedName name="__123Graph_LBL_AGRAPH1" localSheetId="3" hidden="1">'[1]на 1 тут'!#REF!</definedName>
    <definedName name="__123Graph_LBL_AGRAPH1" localSheetId="4" hidden="1">'[1]на 1 тут'!#REF!</definedName>
    <definedName name="__123Graph_LBL_AGRAPH1" localSheetId="5" hidden="1">'[1]на 1 тут'!#REF!</definedName>
    <definedName name="__123Graph_LBL_AGRAPH1" localSheetId="6" hidden="1">'[1]на 1 тут'!#REF!</definedName>
    <definedName name="__123Graph_LBL_AGRAPH1" hidden="1">'[1]на 1 тут'!#REF!</definedName>
    <definedName name="__123Graph_XGRAPH1" localSheetId="0" hidden="1">'[1]на 1 тут'!#REF!</definedName>
    <definedName name="__123Graph_XGRAPH1" localSheetId="3" hidden="1">'[1]на 1 тут'!#REF!</definedName>
    <definedName name="__123Graph_XGRAPH1" localSheetId="4" hidden="1">'[1]на 1 тут'!#REF!</definedName>
    <definedName name="__123Graph_XGRAPH1" localSheetId="5" hidden="1">'[1]на 1 тут'!#REF!</definedName>
    <definedName name="__123Graph_XGRAPH1" localSheetId="6" hidden="1">'[1]на 1 тут'!#REF!</definedName>
    <definedName name="__123Graph_XGRAPH1" hidden="1">'[1]на 1 тут'!#REF!</definedName>
    <definedName name="__123Graph_XGRAPH2" localSheetId="0" hidden="1">'[1]на 1 тут'!#REF!</definedName>
    <definedName name="__123Graph_XGRAPH2" localSheetId="3" hidden="1">'[1]на 1 тут'!#REF!</definedName>
    <definedName name="__123Graph_XGRAPH2" localSheetId="4" hidden="1">'[1]на 1 тут'!#REF!</definedName>
    <definedName name="__123Graph_XGRAPH2" localSheetId="5" hidden="1">'[1]на 1 тут'!#REF!</definedName>
    <definedName name="__123Graph_XGRAPH2" localSheetId="6" hidden="1">'[1]на 1 тут'!#REF!</definedName>
    <definedName name="__123Graph_XGRAPH2" hidden="1">'[1]на 1 тут'!#REF!</definedName>
    <definedName name="_msoanchor_1" localSheetId="0">#REF!</definedName>
    <definedName name="_msoanchor_1" localSheetId="3">#REF!</definedName>
    <definedName name="_msoanchor_1" localSheetId="4">#REF!</definedName>
    <definedName name="_msoanchor_1" localSheetId="5">#REF!</definedName>
    <definedName name="_msoanchor_1" localSheetId="6">#REF!</definedName>
    <definedName name="_msoanchor_1">#REF!</definedName>
    <definedName name="_SP1" localSheetId="0">[2]FES!#REF!</definedName>
    <definedName name="_SP1" localSheetId="3">[2]FES!#REF!</definedName>
    <definedName name="_SP1" localSheetId="4">[2]FES!#REF!</definedName>
    <definedName name="_SP1" localSheetId="5">[2]FES!#REF!</definedName>
    <definedName name="_SP1" localSheetId="6">[2]FES!#REF!</definedName>
    <definedName name="_SP1">[2]FES!#REF!</definedName>
    <definedName name="_SP10" localSheetId="0">[2]FES!#REF!</definedName>
    <definedName name="_SP10" localSheetId="3">[2]FES!#REF!</definedName>
    <definedName name="_SP10" localSheetId="4">[2]FES!#REF!</definedName>
    <definedName name="_SP10" localSheetId="5">[2]FES!#REF!</definedName>
    <definedName name="_SP10" localSheetId="6">[2]FES!#REF!</definedName>
    <definedName name="_SP10">[2]FES!#REF!</definedName>
    <definedName name="_SP11" localSheetId="0">[2]FES!#REF!</definedName>
    <definedName name="_SP11" localSheetId="3">[2]FES!#REF!</definedName>
    <definedName name="_SP11" localSheetId="4">[2]FES!#REF!</definedName>
    <definedName name="_SP11" localSheetId="5">[2]FES!#REF!</definedName>
    <definedName name="_SP11" localSheetId="6">[2]FES!#REF!</definedName>
    <definedName name="_SP11">[2]FES!#REF!</definedName>
    <definedName name="_SP12" localSheetId="0">[2]FES!#REF!</definedName>
    <definedName name="_SP12" localSheetId="3">[2]FES!#REF!</definedName>
    <definedName name="_SP12" localSheetId="4">[2]FES!#REF!</definedName>
    <definedName name="_SP12" localSheetId="5">[2]FES!#REF!</definedName>
    <definedName name="_SP12" localSheetId="6">[2]FES!#REF!</definedName>
    <definedName name="_SP12">[2]FES!#REF!</definedName>
    <definedName name="_SP13" localSheetId="0">[2]FES!#REF!</definedName>
    <definedName name="_SP13" localSheetId="3">[2]FES!#REF!</definedName>
    <definedName name="_SP13" localSheetId="4">[2]FES!#REF!</definedName>
    <definedName name="_SP13" localSheetId="5">[2]FES!#REF!</definedName>
    <definedName name="_SP13" localSheetId="6">[2]FES!#REF!</definedName>
    <definedName name="_SP13">[2]FES!#REF!</definedName>
    <definedName name="_SP14" localSheetId="0">[2]FES!#REF!</definedName>
    <definedName name="_SP14" localSheetId="3">[2]FES!#REF!</definedName>
    <definedName name="_SP14" localSheetId="4">[2]FES!#REF!</definedName>
    <definedName name="_SP14" localSheetId="5">[2]FES!#REF!</definedName>
    <definedName name="_SP14" localSheetId="6">[2]FES!#REF!</definedName>
    <definedName name="_SP14">[2]FES!#REF!</definedName>
    <definedName name="_SP15" localSheetId="0">[2]FES!#REF!</definedName>
    <definedName name="_SP15" localSheetId="3">[2]FES!#REF!</definedName>
    <definedName name="_SP15" localSheetId="4">[2]FES!#REF!</definedName>
    <definedName name="_SP15" localSheetId="5">[2]FES!#REF!</definedName>
    <definedName name="_SP15" localSheetId="6">[2]FES!#REF!</definedName>
    <definedName name="_SP15">[2]FES!#REF!</definedName>
    <definedName name="_SP16" localSheetId="0">[2]FES!#REF!</definedName>
    <definedName name="_SP16" localSheetId="3">[2]FES!#REF!</definedName>
    <definedName name="_SP16" localSheetId="4">[2]FES!#REF!</definedName>
    <definedName name="_SP16" localSheetId="5">[2]FES!#REF!</definedName>
    <definedName name="_SP16" localSheetId="6">[2]FES!#REF!</definedName>
    <definedName name="_SP16">[2]FES!#REF!</definedName>
    <definedName name="_SP17" localSheetId="0">[2]FES!#REF!</definedName>
    <definedName name="_SP17" localSheetId="3">[2]FES!#REF!</definedName>
    <definedName name="_SP17" localSheetId="4">[2]FES!#REF!</definedName>
    <definedName name="_SP17" localSheetId="5">[2]FES!#REF!</definedName>
    <definedName name="_SP17" localSheetId="6">[2]FES!#REF!</definedName>
    <definedName name="_SP17">[2]FES!#REF!</definedName>
    <definedName name="_SP18" localSheetId="0">[2]FES!#REF!</definedName>
    <definedName name="_SP18" localSheetId="3">[2]FES!#REF!</definedName>
    <definedName name="_SP18" localSheetId="4">[2]FES!#REF!</definedName>
    <definedName name="_SP18" localSheetId="5">[2]FES!#REF!</definedName>
    <definedName name="_SP18" localSheetId="6">[2]FES!#REF!</definedName>
    <definedName name="_SP18">[2]FES!#REF!</definedName>
    <definedName name="_SP19" localSheetId="0">[2]FES!#REF!</definedName>
    <definedName name="_SP19" localSheetId="3">[2]FES!#REF!</definedName>
    <definedName name="_SP19" localSheetId="4">[2]FES!#REF!</definedName>
    <definedName name="_SP19" localSheetId="5">[2]FES!#REF!</definedName>
    <definedName name="_SP19" localSheetId="6">[2]FES!#REF!</definedName>
    <definedName name="_SP19">[2]FES!#REF!</definedName>
    <definedName name="_SP2" localSheetId="0">[2]FES!#REF!</definedName>
    <definedName name="_SP2" localSheetId="3">[2]FES!#REF!</definedName>
    <definedName name="_SP2" localSheetId="4">[2]FES!#REF!</definedName>
    <definedName name="_SP2" localSheetId="5">[2]FES!#REF!</definedName>
    <definedName name="_SP2" localSheetId="6">[2]FES!#REF!</definedName>
    <definedName name="_SP2">[2]FES!#REF!</definedName>
    <definedName name="_SP20" localSheetId="0">[2]FES!#REF!</definedName>
    <definedName name="_SP20" localSheetId="3">[2]FES!#REF!</definedName>
    <definedName name="_SP20" localSheetId="4">[2]FES!#REF!</definedName>
    <definedName name="_SP20" localSheetId="5">[2]FES!#REF!</definedName>
    <definedName name="_SP20" localSheetId="6">[2]FES!#REF!</definedName>
    <definedName name="_SP20">[2]FES!#REF!</definedName>
    <definedName name="_SP3" localSheetId="0">[2]FES!#REF!</definedName>
    <definedName name="_SP3" localSheetId="3">[2]FES!#REF!</definedName>
    <definedName name="_SP3" localSheetId="4">[2]FES!#REF!</definedName>
    <definedName name="_SP3" localSheetId="5">[2]FES!#REF!</definedName>
    <definedName name="_SP3" localSheetId="6">[2]FES!#REF!</definedName>
    <definedName name="_SP3">[2]FES!#REF!</definedName>
    <definedName name="_SP4" localSheetId="0">[2]FES!#REF!</definedName>
    <definedName name="_SP4" localSheetId="3">[2]FES!#REF!</definedName>
    <definedName name="_SP4" localSheetId="4">[2]FES!#REF!</definedName>
    <definedName name="_SP4" localSheetId="5">[2]FES!#REF!</definedName>
    <definedName name="_SP4" localSheetId="6">[2]FES!#REF!</definedName>
    <definedName name="_SP4">[2]FES!#REF!</definedName>
    <definedName name="_SP5" localSheetId="0">[2]FES!#REF!</definedName>
    <definedName name="_SP5" localSheetId="3">[2]FES!#REF!</definedName>
    <definedName name="_SP5" localSheetId="4">[2]FES!#REF!</definedName>
    <definedName name="_SP5" localSheetId="5">[2]FES!#REF!</definedName>
    <definedName name="_SP5" localSheetId="6">[2]FES!#REF!</definedName>
    <definedName name="_SP5">[2]FES!#REF!</definedName>
    <definedName name="_SP7" localSheetId="0">[2]FES!#REF!</definedName>
    <definedName name="_SP7" localSheetId="3">[2]FES!#REF!</definedName>
    <definedName name="_SP7" localSheetId="4">[2]FES!#REF!</definedName>
    <definedName name="_SP7" localSheetId="5">[2]FES!#REF!</definedName>
    <definedName name="_SP7" localSheetId="6">[2]FES!#REF!</definedName>
    <definedName name="_SP7">[2]FES!#REF!</definedName>
    <definedName name="_SP8" localSheetId="0">[2]FES!#REF!</definedName>
    <definedName name="_SP8" localSheetId="3">[2]FES!#REF!</definedName>
    <definedName name="_SP8" localSheetId="4">[2]FES!#REF!</definedName>
    <definedName name="_SP8" localSheetId="5">[2]FES!#REF!</definedName>
    <definedName name="_SP8" localSheetId="6">[2]FES!#REF!</definedName>
    <definedName name="_SP8">[2]FES!#REF!</definedName>
    <definedName name="_SP9" localSheetId="0">[2]FES!#REF!</definedName>
    <definedName name="_SP9" localSheetId="3">[2]FES!#REF!</definedName>
    <definedName name="_SP9" localSheetId="4">[2]FES!#REF!</definedName>
    <definedName name="_SP9" localSheetId="5">[2]FES!#REF!</definedName>
    <definedName name="_SP9" localSheetId="6">[2]FES!#REF!</definedName>
    <definedName name="_SP9">[2]FES!#REF!</definedName>
    <definedName name="_Приложение" localSheetId="0" hidden="1">'[1]на 1 тут'!#REF!</definedName>
    <definedName name="_Приложение" localSheetId="3" hidden="1">'[1]на 1 тут'!#REF!</definedName>
    <definedName name="_Приложение" localSheetId="4" hidden="1">'[1]на 1 тут'!#REF!</definedName>
    <definedName name="_Приложение" localSheetId="5" hidden="1">'[1]на 1 тут'!#REF!</definedName>
    <definedName name="_Приложение" localSheetId="6" hidden="1">'[1]на 1 тут'!#REF!</definedName>
    <definedName name="_Приложение" hidden="1">'[1]на 1 тут'!#REF!</definedName>
    <definedName name="_xlnm._FilterDatabase" localSheetId="0" hidden="1">С2!$A$5:$P$1349</definedName>
    <definedName name="_xlnm._FilterDatabase" localSheetId="1" hidden="1">С3!$A$5:$P$5405</definedName>
    <definedName name="_xlnm._FilterDatabase" localSheetId="3" hidden="1">С5!$A$5:$M$437</definedName>
    <definedName name="AN" localSheetId="0">[3]!AN</definedName>
    <definedName name="AN" localSheetId="3">[3]!AN</definedName>
    <definedName name="AN" localSheetId="4">[3]!AN</definedName>
    <definedName name="AN" localSheetId="5">[3]!AN</definedName>
    <definedName name="AN" localSheetId="6">[3]!AN</definedName>
    <definedName name="AN">[3]!AN</definedName>
    <definedName name="anscount" hidden="1">1</definedName>
    <definedName name="asasfddddddddddddddddd" localSheetId="0">[3]!asasfddddddddddddddddd</definedName>
    <definedName name="asasfddddddddddddddddd" localSheetId="3">[3]!asasfddddddddddddddddd</definedName>
    <definedName name="asasfddddddddddddddddd" localSheetId="4">[3]!asasfddddddddddddddddd</definedName>
    <definedName name="asasfddddddddddddddddd" localSheetId="5">[3]!asasfddddddddddddddddd</definedName>
    <definedName name="asasfddddddddddddddddd" localSheetId="6">[3]!asasfddddddddddddddddd</definedName>
    <definedName name="asasfddddddddddddddddd">[3]!asasfddddddddddddddddd</definedName>
    <definedName name="b" localSheetId="0">[3]!b</definedName>
    <definedName name="b" localSheetId="3">[3]!b</definedName>
    <definedName name="b" localSheetId="4">[3]!b</definedName>
    <definedName name="b" localSheetId="5">[3]!b</definedName>
    <definedName name="b" localSheetId="6">[3]!b</definedName>
    <definedName name="b">[3]!b</definedName>
    <definedName name="B490_02" localSheetId="0">'[4]УФ-61'!#REF!</definedName>
    <definedName name="B490_02" localSheetId="3">'[4]УФ-61'!#REF!</definedName>
    <definedName name="B490_02" localSheetId="4">'[4]УФ-61'!#REF!</definedName>
    <definedName name="B490_02" localSheetId="5">'[4]УФ-61'!#REF!</definedName>
    <definedName name="B490_02" localSheetId="6">'[4]УФ-61'!#REF!</definedName>
    <definedName name="B490_02">'[4]УФ-61'!#REF!</definedName>
    <definedName name="BazPotrEEList">[5]Лист!$A$90</definedName>
    <definedName name="bb" localSheetId="0">[3]!bb</definedName>
    <definedName name="bb" localSheetId="3">[3]!bb</definedName>
    <definedName name="bb" localSheetId="4">[3]!bb</definedName>
    <definedName name="bb" localSheetId="5">[3]!bb</definedName>
    <definedName name="bb" localSheetId="6">[3]!bb</definedName>
    <definedName name="bb">[3]!bb</definedName>
    <definedName name="bbbbbbnhnmh" localSheetId="0">[3]!bbbbbbnhnmh</definedName>
    <definedName name="bbbbbbnhnmh" localSheetId="3">[3]!bbbbbbnhnmh</definedName>
    <definedName name="bbbbbbnhnmh" localSheetId="4">[3]!bbbbbbnhnmh</definedName>
    <definedName name="bbbbbbnhnmh" localSheetId="5">[3]!bbbbbbnhnmh</definedName>
    <definedName name="bbbbbbnhnmh" localSheetId="6">[3]!bbbbbbnhnmh</definedName>
    <definedName name="bbbbbbnhnmh">[3]!bbbbbbnhnmh</definedName>
    <definedName name="bfd" hidden="1">{#N/A,#N/A,TRUE,"Лист1";#N/A,#N/A,TRUE,"Лист2";#N/A,#N/A,TRUE,"Лист3"}</definedName>
    <definedName name="bfgd" localSheetId="0">[3]!bfgd</definedName>
    <definedName name="bfgd" localSheetId="3">[3]!bfgd</definedName>
    <definedName name="bfgd" localSheetId="4">[3]!bfgd</definedName>
    <definedName name="bfgd" localSheetId="5">[3]!bfgd</definedName>
    <definedName name="bfgd" localSheetId="6">[3]!bfgd</definedName>
    <definedName name="bfgd">[3]!bfgd</definedName>
    <definedName name="bgfcdfs" localSheetId="0">[3]!bgfcdfs</definedName>
    <definedName name="bgfcdfs" localSheetId="3">[3]!bgfcdfs</definedName>
    <definedName name="bgfcdfs" localSheetId="4">[3]!bgfcdfs</definedName>
    <definedName name="bgfcdfs" localSheetId="5">[3]!bgfcdfs</definedName>
    <definedName name="bgfcdfs" localSheetId="6">[3]!bgfcdfs</definedName>
    <definedName name="bgfcdfs">[3]!bgfcdfs</definedName>
    <definedName name="bghjjjjjjjjjjjjjjjjjj" hidden="1">{#N/A,#N/A,TRUE,"Лист1";#N/A,#N/A,TRUE,"Лист2";#N/A,#N/A,TRUE,"Лист3"}</definedName>
    <definedName name="bghty" localSheetId="0">[3]!bghty</definedName>
    <definedName name="bghty" localSheetId="3">[3]!bghty</definedName>
    <definedName name="bghty" localSheetId="4">[3]!bghty</definedName>
    <definedName name="bghty" localSheetId="5">[3]!bghty</definedName>
    <definedName name="bghty" localSheetId="6">[3]!bghty</definedName>
    <definedName name="bghty">[3]!bghty</definedName>
    <definedName name="bghvgvvvvvvvvvvvvvvvvv" hidden="1">{#N/A,#N/A,TRUE,"Лист1";#N/A,#N/A,TRUE,"Лист2";#N/A,#N/A,TRUE,"Лист3"}</definedName>
    <definedName name="bhgggf" localSheetId="0">[3]!bhgggf</definedName>
    <definedName name="bhgggf" localSheetId="3">[3]!bhgggf</definedName>
    <definedName name="bhgggf" localSheetId="4">[3]!bhgggf</definedName>
    <definedName name="bhgggf" localSheetId="5">[3]!bhgggf</definedName>
    <definedName name="bhgggf" localSheetId="6">[3]!bhgggf</definedName>
    <definedName name="bhgggf">[3]!bhgggf</definedName>
    <definedName name="bhgggggggggggggggg" localSheetId="0">[3]!bhgggggggggggggggg</definedName>
    <definedName name="bhgggggggggggggggg" localSheetId="3">[3]!bhgggggggggggggggg</definedName>
    <definedName name="bhgggggggggggggggg" localSheetId="4">[3]!bhgggggggggggggggg</definedName>
    <definedName name="bhgggggggggggggggg" localSheetId="5">[3]!bhgggggggggggggggg</definedName>
    <definedName name="bhgggggggggggggggg" localSheetId="6">[3]!bhgggggggggggggggg</definedName>
    <definedName name="bhgggggggggggggggg">[3]!bhgggggggggggggggg</definedName>
    <definedName name="bhjghff" localSheetId="0">[3]!bhjghff</definedName>
    <definedName name="bhjghff" localSheetId="3">[3]!bhjghff</definedName>
    <definedName name="bhjghff" localSheetId="4">[3]!bhjghff</definedName>
    <definedName name="bhjghff" localSheetId="5">[3]!bhjghff</definedName>
    <definedName name="bhjghff" localSheetId="6">[3]!bhjghff</definedName>
    <definedName name="bhjghff">[3]!bhjghff</definedName>
    <definedName name="bmjjhbvfgf" localSheetId="0">[3]!bmjjhbvfgf</definedName>
    <definedName name="bmjjhbvfgf" localSheetId="3">[3]!bmjjhbvfgf</definedName>
    <definedName name="bmjjhbvfgf" localSheetId="4">[3]!bmjjhbvfgf</definedName>
    <definedName name="bmjjhbvfgf" localSheetId="5">[3]!bmjjhbvfgf</definedName>
    <definedName name="bmjjhbvfgf" localSheetId="6">[3]!bmjjhbvfgf</definedName>
    <definedName name="bmjjhbvfgf">[3]!bmjjhbvfgf</definedName>
    <definedName name="bnbbnvbcvbcvx" localSheetId="0">[3]!bnbbnvbcvbcvx</definedName>
    <definedName name="bnbbnvbcvbcvx" localSheetId="3">[3]!bnbbnvbcvbcvx</definedName>
    <definedName name="bnbbnvbcvbcvx" localSheetId="4">[3]!bnbbnvbcvbcvx</definedName>
    <definedName name="bnbbnvbcvbcvx" localSheetId="5">[3]!bnbbnvbcvbcvx</definedName>
    <definedName name="bnbbnvbcvbcvx" localSheetId="6">[3]!bnbbnvbcvbcvx</definedName>
    <definedName name="bnbbnvbcvbcvx">[3]!bnbbnvbcvbcvx</definedName>
    <definedName name="bnghfh" localSheetId="0">[3]!bnghfh</definedName>
    <definedName name="bnghfh" localSheetId="3">[3]!bnghfh</definedName>
    <definedName name="bnghfh" localSheetId="4">[3]!bnghfh</definedName>
    <definedName name="bnghfh" localSheetId="5">[3]!bnghfh</definedName>
    <definedName name="bnghfh" localSheetId="6">[3]!bnghfh</definedName>
    <definedName name="bnghfh">[3]!bnghfh</definedName>
    <definedName name="BoilList">[5]Лист!$A$270</definedName>
    <definedName name="BoilQnt">[5]Лист!$B$271</definedName>
    <definedName name="BudPotrEE">[5]Параметры!$B$9</definedName>
    <definedName name="BudPotrEEList">[5]Лист!$A$120</definedName>
    <definedName name="BudPotrTE">[5]Лист!$B$311</definedName>
    <definedName name="BudPotrTEList">[5]Лист!$A$310</definedName>
    <definedName name="BuzPotrEE">[5]Параметры!$B$8</definedName>
    <definedName name="bvbvffffffffffff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 localSheetId="0">[3]!bvffffffffffffffff</definedName>
    <definedName name="bvffffffffffffffff" localSheetId="3">[3]!bvffffffffffffffff</definedName>
    <definedName name="bvffffffffffffffff" localSheetId="4">[3]!bvffffffffffffffff</definedName>
    <definedName name="bvffffffffffffffff" localSheetId="5">[3]!bvffffffffffffffff</definedName>
    <definedName name="bvffffffffffffffff" localSheetId="6">[3]!bvffffffffffffffff</definedName>
    <definedName name="bvffffffffffffffff">[3]!bvffffffffffffffff</definedName>
    <definedName name="bvffffffffffffffffff" hidden="1">{#N/A,#N/A,TRUE,"Лист1";#N/A,#N/A,TRUE,"Лист2";#N/A,#N/A,TRUE,"Лист3"}</definedName>
    <definedName name="bvfgdfsf" localSheetId="0">[3]!bvfgdfsf</definedName>
    <definedName name="bvfgdfsf" localSheetId="3">[3]!bvfgdfsf</definedName>
    <definedName name="bvfgdfsf" localSheetId="4">[3]!bvfgdfsf</definedName>
    <definedName name="bvfgdfsf" localSheetId="5">[3]!bvfgdfsf</definedName>
    <definedName name="bvfgdfsf" localSheetId="6">[3]!bvfgdfsf</definedName>
    <definedName name="bvfgdfsf">[3]!bvfgdfsf</definedName>
    <definedName name="bvggggggggggggggg" hidden="1">{#N/A,#N/A,TRUE,"Лист1";#N/A,#N/A,TRUE,"Лист2";#N/A,#N/A,TRUE,"Лист3"}</definedName>
    <definedName name="bvgggggggggggggggg" localSheetId="0">[3]!bvgggggggggggggggg</definedName>
    <definedName name="bvgggggggggggggggg" localSheetId="3">[3]!bvgggggggggggggggg</definedName>
    <definedName name="bvgggggggggggggggg" localSheetId="4">[3]!bvgggggggggggggggg</definedName>
    <definedName name="bvgggggggggggggggg" localSheetId="5">[3]!bvgggggggggggggggg</definedName>
    <definedName name="bvgggggggggggggggg" localSheetId="6">[3]!bvgggggggggggggggg</definedName>
    <definedName name="bvgggggggggggggggg">[3]!bvgggggggggggggggg</definedName>
    <definedName name="bvhggggggggggggggggggg" localSheetId="0">[3]!bvhggggggggggggggggggg</definedName>
    <definedName name="bvhggggggggggggggggggg" localSheetId="3">[3]!bvhggggggggggggggggggg</definedName>
    <definedName name="bvhggggggggggggggggggg" localSheetId="4">[3]!bvhggggggggggggggggggg</definedName>
    <definedName name="bvhggggggggggggggggggg" localSheetId="5">[3]!bvhggggggggggggggggggg</definedName>
    <definedName name="bvhggggggggggggggggggg" localSheetId="6">[3]!bvhggggggggggggggggggg</definedName>
    <definedName name="bvhggggggggggggggggggg">[3]!bvhggggggggggggggggggg</definedName>
    <definedName name="bvjhjjjjjjjjjjjjjjjjjjjjj" localSheetId="0">[3]!bvjhjjjjjjjjjjjjjjjjjjjjj</definedName>
    <definedName name="bvjhjjjjjjjjjjjjjjjjjjjjj" localSheetId="3">[3]!bvjhjjjjjjjjjjjjjjjjjjjjj</definedName>
    <definedName name="bvjhjjjjjjjjjjjjjjjjjjjjj" localSheetId="4">[3]!bvjhjjjjjjjjjjjjjjjjjjjjj</definedName>
    <definedName name="bvjhjjjjjjjjjjjjjjjjjjjjj" localSheetId="5">[3]!bvjhjjjjjjjjjjjjjjjjjjjjj</definedName>
    <definedName name="bvjhjjjjjjjjjjjjjjjjjjjjj" localSheetId="6">[3]!bvjhjjjjjjjjjjjjjjjjjjjjj</definedName>
    <definedName name="bvjhjjjjjjjjjjjjjjjjjjjjj">[3]!bvjhjjjjjjjjjjjjjjjjjjjjj</definedName>
    <definedName name="bvnvb" localSheetId="0">[3]!bvnvb</definedName>
    <definedName name="bvnvb" localSheetId="3">[3]!bvnvb</definedName>
    <definedName name="bvnvb" localSheetId="4">[3]!bvnvb</definedName>
    <definedName name="bvnvb" localSheetId="5">[3]!bvnvb</definedName>
    <definedName name="bvnvb" localSheetId="6">[3]!bvnvb</definedName>
    <definedName name="bvnvb">[3]!bvnvb</definedName>
    <definedName name="bvvb" localSheetId="0">[3]!bvvb</definedName>
    <definedName name="bvvb" localSheetId="3">[3]!bvvb</definedName>
    <definedName name="bvvb" localSheetId="4">[3]!bvvb</definedName>
    <definedName name="bvvb" localSheetId="5">[3]!bvvb</definedName>
    <definedName name="bvvb" localSheetId="6">[3]!bvvb</definedName>
    <definedName name="bvvb">[3]!bvvb</definedName>
    <definedName name="bvvmnbm" localSheetId="0">[3]!bvvmnbm</definedName>
    <definedName name="bvvmnbm" localSheetId="3">[3]!bvvmnbm</definedName>
    <definedName name="bvvmnbm" localSheetId="4">[3]!bvvmnbm</definedName>
    <definedName name="bvvmnbm" localSheetId="5">[3]!bvvmnbm</definedName>
    <definedName name="bvvmnbm" localSheetId="6">[3]!bvvmnbm</definedName>
    <definedName name="bvvmnbm">[3]!bvvmnbm</definedName>
    <definedName name="bvvvcxcv" localSheetId="0">[3]!bvvvcxcv</definedName>
    <definedName name="bvvvcxcv" localSheetId="3">[3]!bvvvcxcv</definedName>
    <definedName name="bvvvcxcv" localSheetId="4">[3]!bvvvcxcv</definedName>
    <definedName name="bvvvcxcv" localSheetId="5">[3]!bvvvcxcv</definedName>
    <definedName name="bvvvcxcv" localSheetId="6">[3]!bvvvcxcv</definedName>
    <definedName name="bvvvcxcv">[3]!bvvvcxcv</definedName>
    <definedName name="ccffffffffffffffffffff" localSheetId="0">[3]!ccffffffffffffffffffff</definedName>
    <definedName name="ccffffffffffffffffffff" localSheetId="3">[3]!ccffffffffffffffffffff</definedName>
    <definedName name="ccffffffffffffffffffff" localSheetId="4">[3]!ccffffffffffffffffffff</definedName>
    <definedName name="ccffffffffffffffffffff" localSheetId="5">[3]!ccffffffffffffffffffff</definedName>
    <definedName name="ccffffffffffffffffffff" localSheetId="6">[3]!ccffffffffffffffffffff</definedName>
    <definedName name="ccffffffffffffffffffff">[3]!ccffffffffffffffffffff</definedName>
    <definedName name="cdsdddddddddddddddd" localSheetId="0">[3]!cdsdddddddddddddddd</definedName>
    <definedName name="cdsdddddddddddddddd" localSheetId="3">[3]!cdsdddddddddddddddd</definedName>
    <definedName name="cdsdddddddddddddddd" localSheetId="4">[3]!cdsdddddddddddddddd</definedName>
    <definedName name="cdsdddddddddddddddd" localSheetId="5">[3]!cdsdddddddddddddddd</definedName>
    <definedName name="cdsdddddddddddddddd" localSheetId="6">[3]!cdsdddddddddddddddd</definedName>
    <definedName name="cdsdddddddddddddddd">[3]!cdsdddddddddddddddd</definedName>
    <definedName name="cdsesssssssssssssssss" localSheetId="0">[3]!cdsesssssssssssssssss</definedName>
    <definedName name="cdsesssssssssssssssss" localSheetId="3">[3]!cdsesssssssssssssssss</definedName>
    <definedName name="cdsesssssssssssssssss" localSheetId="4">[3]!cdsesssssssssssssssss</definedName>
    <definedName name="cdsesssssssssssssssss" localSheetId="5">[3]!cdsesssssssssssssssss</definedName>
    <definedName name="cdsesssssssssssssssss" localSheetId="6">[3]!cdsesssssssssssssssss</definedName>
    <definedName name="cdsesssssssssssssssss">[3]!cdsesssssssssssssssss</definedName>
    <definedName name="cfddddddddddddd" localSheetId="0">[3]!cfddddddddddddd</definedName>
    <definedName name="cfddddddddddddd" localSheetId="3">[3]!cfddddddddddddd</definedName>
    <definedName name="cfddddddddddddd" localSheetId="4">[3]!cfddddddddddddd</definedName>
    <definedName name="cfddddddddddddd" localSheetId="5">[3]!cfddddddddddddd</definedName>
    <definedName name="cfddddddddddddd" localSheetId="6">[3]!cfddddddddddddd</definedName>
    <definedName name="cfddddddddddddd">[3]!cfddddddddddddd</definedName>
    <definedName name="cfdddddddddddddddddd" localSheetId="0">[3]!cfdddddddddddddddddd</definedName>
    <definedName name="cfdddddddddddddddddd" localSheetId="3">[3]!cfdddddddddddddddddd</definedName>
    <definedName name="cfdddddddddddddddddd" localSheetId="4">[3]!cfdddddddddddddddddd</definedName>
    <definedName name="cfdddddddddddddddddd" localSheetId="5">[3]!cfdddddddddddddddddd</definedName>
    <definedName name="cfdddddddddddddddddd" localSheetId="6">[3]!cfdddddddddddddddddd</definedName>
    <definedName name="cfdddddddddddddddddd">[3]!cfdddddddddddddddddd</definedName>
    <definedName name="cfgdffffffffffffff" localSheetId="0">[3]!cfgdffffffffffffff</definedName>
    <definedName name="cfgdffffffffffffff" localSheetId="3">[3]!cfgdffffffffffffff</definedName>
    <definedName name="cfgdffffffffffffff" localSheetId="4">[3]!cfgdffffffffffffff</definedName>
    <definedName name="cfgdffffffffffffff" localSheetId="5">[3]!cfgdffffffffffffff</definedName>
    <definedName name="cfgdffffffffffffff" localSheetId="6">[3]!cfgdffffffffffffff</definedName>
    <definedName name="cfgdffffffffffffff">[3]!cfgdffffffffffffff</definedName>
    <definedName name="cfghhhhhhhhhhhhhhhhh" localSheetId="0">[3]!cfghhhhhhhhhhhhhhhhh</definedName>
    <definedName name="cfghhhhhhhhhhhhhhhhh" localSheetId="3">[3]!cfghhhhhhhhhhhhhhhhh</definedName>
    <definedName name="cfghhhhhhhhhhhhhhhhh" localSheetId="4">[3]!cfghhhhhhhhhhhhhhhhh</definedName>
    <definedName name="cfghhhhhhhhhhhhhhhhh" localSheetId="5">[3]!cfghhhhhhhhhhhhhhhhh</definedName>
    <definedName name="cfghhhhhhhhhhhhhhhhh" localSheetId="6">[3]!cfghhhhhhhhhhhhhhhhh</definedName>
    <definedName name="cfghhhhhhhhhhhhhhhhh">[3]!cfghhhhhhhhhhhhhhhhh</definedName>
    <definedName name="CoalQnt">[5]Лист!$B$12</definedName>
    <definedName name="CompOt" localSheetId="0">[3]!CompOt</definedName>
    <definedName name="CompOt" localSheetId="3">[3]!CompOt</definedName>
    <definedName name="CompOt" localSheetId="4">[3]!CompOt</definedName>
    <definedName name="CompOt" localSheetId="5">[3]!CompOt</definedName>
    <definedName name="CompOt" localSheetId="6">[3]!CompOt</definedName>
    <definedName name="CompOt">[3]!CompOt</definedName>
    <definedName name="CompOt2" localSheetId="0">[3]!CompOt2</definedName>
    <definedName name="CompOt2" localSheetId="3">[3]!CompOt2</definedName>
    <definedName name="CompOt2" localSheetId="4">[3]!CompOt2</definedName>
    <definedName name="CompOt2" localSheetId="5">[3]!CompOt2</definedName>
    <definedName name="CompOt2" localSheetId="6">[3]!CompOt2</definedName>
    <definedName name="CompOt2">[3]!CompOt2</definedName>
    <definedName name="CompRas" localSheetId="0">[3]!CompRas</definedName>
    <definedName name="CompRas" localSheetId="3">[3]!CompRas</definedName>
    <definedName name="CompRas" localSheetId="4">[3]!CompRas</definedName>
    <definedName name="CompRas" localSheetId="5">[3]!CompRas</definedName>
    <definedName name="CompRas" localSheetId="6">[3]!CompRas</definedName>
    <definedName name="CompRas">[3]!CompRas</definedName>
    <definedName name="csddddddddddddddd" localSheetId="0">[3]!csddddddddddddddd</definedName>
    <definedName name="csddddddddddddddd" localSheetId="3">[3]!csddddddddddddddd</definedName>
    <definedName name="csddddddddddddddd" localSheetId="4">[3]!csddddddddddddddd</definedName>
    <definedName name="csddddddddddddddd" localSheetId="5">[3]!csddddddddddddddd</definedName>
    <definedName name="csddddddddddddddd" localSheetId="6">[3]!csddddddddddddddd</definedName>
    <definedName name="csddddddddddddddd">[3]!csddddddddddddddd</definedName>
    <definedName name="cv" localSheetId="0">[3]!cv</definedName>
    <definedName name="cv" localSheetId="3">[3]!cv</definedName>
    <definedName name="cv" localSheetId="4">[3]!cv</definedName>
    <definedName name="cv" localSheetId="5">[3]!cv</definedName>
    <definedName name="cv" localSheetId="6">[3]!cv</definedName>
    <definedName name="cv">[3]!cv</definedName>
    <definedName name="cvb" localSheetId="0">[3]!cvb</definedName>
    <definedName name="cvb" localSheetId="3">[3]!cvb</definedName>
    <definedName name="cvb" localSheetId="4">[3]!cvb</definedName>
    <definedName name="cvb" localSheetId="5">[3]!cvb</definedName>
    <definedName name="cvb" localSheetId="6">[3]!cvb</definedName>
    <definedName name="cvb">[3]!cvb</definedName>
    <definedName name="cvbcvnb" localSheetId="0">[3]!cvbcvnb</definedName>
    <definedName name="cvbcvnb" localSheetId="3">[3]!cvbcvnb</definedName>
    <definedName name="cvbcvnb" localSheetId="4">[3]!cvbcvnb</definedName>
    <definedName name="cvbcvnb" localSheetId="5">[3]!cvbcvnb</definedName>
    <definedName name="cvbcvnb" localSheetId="6">[3]!cvbcvnb</definedName>
    <definedName name="cvbcvnb">[3]!cvbcvnb</definedName>
    <definedName name="cvbnnb" localSheetId="0">[3]!cvbnnb</definedName>
    <definedName name="cvbnnb" localSheetId="3">[3]!cvbnnb</definedName>
    <definedName name="cvbnnb" localSheetId="4">[3]!cvbnnb</definedName>
    <definedName name="cvbnnb" localSheetId="5">[3]!cvbnnb</definedName>
    <definedName name="cvbnnb" localSheetId="6">[3]!cvbnnb</definedName>
    <definedName name="cvbnnb">[3]!cvbnnb</definedName>
    <definedName name="cvbvvnbvnm" localSheetId="0">[3]!cvbvvnbvnm</definedName>
    <definedName name="cvbvvnbvnm" localSheetId="3">[3]!cvbvvnbvnm</definedName>
    <definedName name="cvbvvnbvnm" localSheetId="4">[3]!cvbvvnbvnm</definedName>
    <definedName name="cvbvvnbvnm" localSheetId="5">[3]!cvbvvnbvnm</definedName>
    <definedName name="cvbvvnbvnm" localSheetId="6">[3]!cvbvvnbvnm</definedName>
    <definedName name="cvbvvnbvnm">[3]!cvbvvnbvnm</definedName>
    <definedName name="cvdddddddddddddddd" localSheetId="0">[3]!cvdddddddddddddddd</definedName>
    <definedName name="cvdddddddddddddddd" localSheetId="3">[3]!cvdddddddddddddddd</definedName>
    <definedName name="cvdddddddddddddddd" localSheetId="4">[3]!cvdddddddddddddddd</definedName>
    <definedName name="cvdddddddddddddddd" localSheetId="5">[3]!cvdddddddddddddddd</definedName>
    <definedName name="cvdddddddddddddddd" localSheetId="6">[3]!cvdddddddddddddddd</definedName>
    <definedName name="cvdddddddddddddddd">[3]!cvdddddddddddddddd</definedName>
    <definedName name="cvxdsda" localSheetId="0">[3]!cvxdsda</definedName>
    <definedName name="cvxdsda" localSheetId="3">[3]!cvxdsda</definedName>
    <definedName name="cvxdsda" localSheetId="4">[3]!cvxdsda</definedName>
    <definedName name="cvxdsda" localSheetId="5">[3]!cvxdsda</definedName>
    <definedName name="cvxdsda" localSheetId="6">[3]!cvxdsda</definedName>
    <definedName name="cvxdsda">[3]!cvxdsda</definedName>
    <definedName name="cxcvvbnvnb" localSheetId="0">[3]!cxcvvbnvnb</definedName>
    <definedName name="cxcvvbnvnb" localSheetId="3">[3]!cxcvvbnvnb</definedName>
    <definedName name="cxcvvbnvnb" localSheetId="4">[3]!cxcvvbnvnb</definedName>
    <definedName name="cxcvvbnvnb" localSheetId="5">[3]!cxcvvbnvnb</definedName>
    <definedName name="cxcvvbnvnb" localSheetId="6">[3]!cxcvvbnvnb</definedName>
    <definedName name="cxcvvbnvnb">[3]!cxcvvbnvnb</definedName>
    <definedName name="cxdddddddddddddddddd" localSheetId="0">[3]!cxdddddddddddddddddd</definedName>
    <definedName name="cxdddddddddddddddddd" localSheetId="3">[3]!cxdddddddddddddddddd</definedName>
    <definedName name="cxdddddddddddddddddd" localSheetId="4">[3]!cxdddddddddddddddddd</definedName>
    <definedName name="cxdddddddddddddddddd" localSheetId="5">[3]!cxdddddddddddddddddd</definedName>
    <definedName name="cxdddddddddddddddddd" localSheetId="6">[3]!cxdddddddddddddddddd</definedName>
    <definedName name="cxdddddddddddddddddd">[3]!cxdddddddddddddddddd</definedName>
    <definedName name="cxdfsdssssssssssssss" localSheetId="0">[3]!cxdfsdssssssssssssss</definedName>
    <definedName name="cxdfsdssssssssssssss" localSheetId="3">[3]!cxdfsdssssssssssssss</definedName>
    <definedName name="cxdfsdssssssssssssss" localSheetId="4">[3]!cxdfsdssssssssssssss</definedName>
    <definedName name="cxdfsdssssssssssssss" localSheetId="5">[3]!cxdfsdssssssssssssss</definedName>
    <definedName name="cxdfsdssssssssssssss" localSheetId="6">[3]!cxdfsdssssssssssssss</definedName>
    <definedName name="cxdfsdssssssssssssss">[3]!cxdfsdssssssssssssss</definedName>
    <definedName name="cxdweeeeeeeeeeeeeeeeeee" localSheetId="0">[3]!cxdweeeeeeeeeeeeeeeeeee</definedName>
    <definedName name="cxdweeeeeeeeeeeeeeeeeee" localSheetId="3">[3]!cxdweeeeeeeeeeeeeeeeeee</definedName>
    <definedName name="cxdweeeeeeeeeeeeeeeeeee" localSheetId="4">[3]!cxdweeeeeeeeeeeeeeeeeee</definedName>
    <definedName name="cxdweeeeeeeeeeeeeeeeeee" localSheetId="5">[3]!cxdweeeeeeeeeeeeeeeeeee</definedName>
    <definedName name="cxdweeeeeeeeeeeeeeeeeee" localSheetId="6">[3]!cxdweeeeeeeeeeeeeeeeeee</definedName>
    <definedName name="cxdweeeeeeeeeeeeeeeeeee">[3]!cxdweeeeeeeeeeeeeeeeeee</definedName>
    <definedName name="cxvvvvvvvvvvvvvvvvvvv" hidden="1">{#N/A,#N/A,TRUE,"Лист1";#N/A,#N/A,TRUE,"Лист2";#N/A,#N/A,TRUE,"Лист3"}</definedName>
    <definedName name="cxxdddddddddddddddd" localSheetId="0">[3]!cxxdddddddddddddddd</definedName>
    <definedName name="cxxdddddddddddddddd" localSheetId="3">[3]!cxxdddddddddddddddd</definedName>
    <definedName name="cxxdddddddddddddddd" localSheetId="4">[3]!cxxdddddddddddddddd</definedName>
    <definedName name="cxxdddddddddddddddd" localSheetId="5">[3]!cxxdddddddddddddddd</definedName>
    <definedName name="cxxdddddddddddddddd" localSheetId="6">[3]!cxxdddddddddddddddd</definedName>
    <definedName name="cxxdddddddddddddddd">[3]!cxxdddddddddddddddd</definedName>
    <definedName name="dfdfddddddddfddddddddddfd" localSheetId="0">[3]!dfdfddddddddfddddddddddfd</definedName>
    <definedName name="dfdfddddddddfddddddddddfd" localSheetId="3">[3]!dfdfddddddddfddddddddddfd</definedName>
    <definedName name="dfdfddddddddfddddddddddfd" localSheetId="4">[3]!dfdfddddddddfddddddddddfd</definedName>
    <definedName name="dfdfddddddddfddddddddddfd" localSheetId="5">[3]!dfdfddddddddfddddddddddfd</definedName>
    <definedName name="dfdfddddddddfddddddddddfd" localSheetId="6">[3]!dfdfddddddddfddddddddddfd</definedName>
    <definedName name="dfdfddddddddfddddddddddfd">[3]!dfdfddddddddfddddddddddfd</definedName>
    <definedName name="dfdfgggggggggggggggggg" localSheetId="0">[3]!dfdfgggggggggggggggggg</definedName>
    <definedName name="dfdfgggggggggggggggggg" localSheetId="3">[3]!dfdfgggggggggggggggggg</definedName>
    <definedName name="dfdfgggggggggggggggggg" localSheetId="4">[3]!dfdfgggggggggggggggggg</definedName>
    <definedName name="dfdfgggggggggggggggggg" localSheetId="5">[3]!dfdfgggggggggggggggggg</definedName>
    <definedName name="dfdfgggggggggggggggggg" localSheetId="6">[3]!dfdfgggggggggggggggggg</definedName>
    <definedName name="dfdfgggggggggggggggggg">[3]!dfdfgggggggggggggggggg</definedName>
    <definedName name="dfdfsssssssssssssssssss" localSheetId="0">[3]!dfdfsssssssssssssssssss</definedName>
    <definedName name="dfdfsssssssssssssssssss" localSheetId="3">[3]!dfdfsssssssssssssssssss</definedName>
    <definedName name="dfdfsssssssssssssssssss" localSheetId="4">[3]!dfdfsssssssssssssssssss</definedName>
    <definedName name="dfdfsssssssssssssssssss" localSheetId="5">[3]!dfdfsssssssssssssssssss</definedName>
    <definedName name="dfdfsssssssssssssssssss" localSheetId="6">[3]!dfdfsssssssssssssssssss</definedName>
    <definedName name="dfdfsssssssssssssssssss">[3]!dfdfsssssssssssssssssss</definedName>
    <definedName name="dfdghj" localSheetId="0">[3]!dfdghj</definedName>
    <definedName name="dfdghj" localSheetId="3">[3]!dfdghj</definedName>
    <definedName name="dfdghj" localSheetId="4">[3]!dfdghj</definedName>
    <definedName name="dfdghj" localSheetId="5">[3]!dfdghj</definedName>
    <definedName name="dfdghj" localSheetId="6">[3]!dfdghj</definedName>
    <definedName name="dfdghj">[3]!dfdghj</definedName>
    <definedName name="dffdghfh" localSheetId="0">[3]!dffdghfh</definedName>
    <definedName name="dffdghfh" localSheetId="3">[3]!dffdghfh</definedName>
    <definedName name="dffdghfh" localSheetId="4">[3]!dffdghfh</definedName>
    <definedName name="dffdghfh" localSheetId="5">[3]!dffdghfh</definedName>
    <definedName name="dffdghfh" localSheetId="6">[3]!dffdghfh</definedName>
    <definedName name="dffdghfh">[3]!dffdghfh</definedName>
    <definedName name="dfgdfgdghf" localSheetId="0">[3]!dfgdfgdghf</definedName>
    <definedName name="dfgdfgdghf" localSheetId="3">[3]!dfgdfgdghf</definedName>
    <definedName name="dfgdfgdghf" localSheetId="4">[3]!dfgdfgdghf</definedName>
    <definedName name="dfgdfgdghf" localSheetId="5">[3]!dfgdfgdghf</definedName>
    <definedName name="dfgdfgdghf" localSheetId="6">[3]!dfgdfgdghf</definedName>
    <definedName name="dfgdfgdghf">[3]!dfgdfgdghf</definedName>
    <definedName name="dfgfdgfjh" localSheetId="0">[3]!dfgfdgfjh</definedName>
    <definedName name="dfgfdgfjh" localSheetId="3">[3]!dfgfdgfjh</definedName>
    <definedName name="dfgfdgfjh" localSheetId="4">[3]!dfgfdgfjh</definedName>
    <definedName name="dfgfdgfjh" localSheetId="5">[3]!dfgfdgfjh</definedName>
    <definedName name="dfgfdgfjh" localSheetId="6">[3]!dfgfdgfjh</definedName>
    <definedName name="dfgfdgfjh">[3]!dfgfdgfjh</definedName>
    <definedName name="dfhghhjjkl" localSheetId="0">[3]!dfhghhjjkl</definedName>
    <definedName name="dfhghhjjkl" localSheetId="3">[3]!dfhghhjjkl</definedName>
    <definedName name="dfhghhjjkl" localSheetId="4">[3]!dfhghhjjkl</definedName>
    <definedName name="dfhghhjjkl" localSheetId="5">[3]!dfhghhjjkl</definedName>
    <definedName name="dfhghhjjkl" localSheetId="6">[3]!dfhghhjjkl</definedName>
    <definedName name="dfhghhjjkl">[3]!dfhghhjjkl</definedName>
    <definedName name="dfrgtt" localSheetId="0">[3]!dfrgtt</definedName>
    <definedName name="dfrgtt" localSheetId="3">[3]!dfrgtt</definedName>
    <definedName name="dfrgtt" localSheetId="4">[3]!dfrgtt</definedName>
    <definedName name="dfrgtt" localSheetId="5">[3]!dfrgtt</definedName>
    <definedName name="dfrgtt" localSheetId="6">[3]!dfrgtt</definedName>
    <definedName name="dfrgtt">[3]!dfrgtt</definedName>
    <definedName name="dfxffffffffffffffffff" localSheetId="0">[3]!dfxffffffffffffffffff</definedName>
    <definedName name="dfxffffffffffffffffff" localSheetId="3">[3]!dfxffffffffffffffffff</definedName>
    <definedName name="dfxffffffffffffffffff" localSheetId="4">[3]!dfxffffffffffffffffff</definedName>
    <definedName name="dfxffffffffffffffffff" localSheetId="5">[3]!dfxffffffffffffffffff</definedName>
    <definedName name="dfxffffffffffffffffff" localSheetId="6">[3]!dfxffffffffffffffffff</definedName>
    <definedName name="dfxffffffffffffffffff">[3]!dfxffffffffffffffffff</definedName>
    <definedName name="dsdddddddddddddddddddd" localSheetId="0">[3]!dsdddddddddddddddddddd</definedName>
    <definedName name="dsdddddddddddddddddddd" localSheetId="3">[3]!dsdddddddddddddddddddd</definedName>
    <definedName name="dsdddddddddddddddddddd" localSheetId="4">[3]!dsdddddddddddddddddddd</definedName>
    <definedName name="dsdddddddddddddddddddd" localSheetId="5">[3]!dsdddddddddddddddddddd</definedName>
    <definedName name="dsdddddddddddddddddddd" localSheetId="6">[3]!dsdddddddddddddddddddd</definedName>
    <definedName name="dsdddddddddddddddddddd">[3]!dsdddddddddddddddddddd</definedName>
    <definedName name="dsffffffffffffffffffffffffff" localSheetId="0">[3]!dsffffffffffffffffffffffffff</definedName>
    <definedName name="dsffffffffffffffffffffffffff" localSheetId="3">[3]!dsffffffffffffffffffffffffff</definedName>
    <definedName name="dsffffffffffffffffffffffffff" localSheetId="4">[3]!dsffffffffffffffffffffffffff</definedName>
    <definedName name="dsffffffffffffffffffffffffff" localSheetId="5">[3]!dsffffffffffffffffffffffffff</definedName>
    <definedName name="dsffffffffffffffffffffffffff" localSheetId="6">[3]!dsffffffffffffffffffffffffff</definedName>
    <definedName name="dsffffffffffffffffffffffffff">[3]!dsffffffffffffffffffffffffff</definedName>
    <definedName name="dsfgdghjhg" hidden="1">{#N/A,#N/A,TRUE,"Лист1";#N/A,#N/A,TRUE,"Лист2";#N/A,#N/A,TRUE,"Лист3"}</definedName>
    <definedName name="dxsddddddddddddddd" localSheetId="0">[3]!dxsddddddddddddddd</definedName>
    <definedName name="dxsddddddddddddddd" localSheetId="3">[3]!dxsddddddddddddddd</definedName>
    <definedName name="dxsddddddddddddddd" localSheetId="4">[3]!dxsddddddddddddddd</definedName>
    <definedName name="dxsddddddddddddddd" localSheetId="5">[3]!dxsddddddddddddddd</definedName>
    <definedName name="dxsddddddddddddddd" localSheetId="6">[3]!dxsddddddddddddddd</definedName>
    <definedName name="dxsddddddddddddddd">[3]!dxsddddddddddddddd</definedName>
    <definedName name="ee" localSheetId="0">[3]!ee</definedName>
    <definedName name="ee" localSheetId="3">[3]!ee</definedName>
    <definedName name="ee" localSheetId="4">[3]!ee</definedName>
    <definedName name="ee" localSheetId="5">[3]!ee</definedName>
    <definedName name="ee" localSheetId="6">[3]!ee</definedName>
    <definedName name="ee">[3]!ee</definedName>
    <definedName name="errtrtruy" localSheetId="0">[3]!errtrtruy</definedName>
    <definedName name="errtrtruy" localSheetId="3">[3]!errtrtruy</definedName>
    <definedName name="errtrtruy" localSheetId="4">[3]!errtrtruy</definedName>
    <definedName name="errtrtruy" localSheetId="5">[3]!errtrtruy</definedName>
    <definedName name="errtrtruy" localSheetId="6">[3]!errtrtruy</definedName>
    <definedName name="errtrtruy">[3]!errtrtruy</definedName>
    <definedName name="errttuyiuy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 localSheetId="0">[3]!ert</definedName>
    <definedName name="ert" localSheetId="3">[3]!ert</definedName>
    <definedName name="ert" localSheetId="4">[3]!ert</definedName>
    <definedName name="ert" localSheetId="5">[3]!ert</definedName>
    <definedName name="ert" localSheetId="6">[3]!ert</definedName>
    <definedName name="ert">[3]!ert</definedName>
    <definedName name="ertetyruy" localSheetId="0">[3]!ertetyruy</definedName>
    <definedName name="ertetyruy" localSheetId="3">[3]!ertetyruy</definedName>
    <definedName name="ertetyruy" localSheetId="4">[3]!ertetyruy</definedName>
    <definedName name="ertetyruy" localSheetId="5">[3]!ertetyruy</definedName>
    <definedName name="ertetyruy" localSheetId="6">[3]!ertetyruy</definedName>
    <definedName name="ertetyruy">[3]!ertetyruy</definedName>
    <definedName name="esdsfdfgh" hidden="1">{#N/A,#N/A,TRUE,"Лист1";#N/A,#N/A,TRUE,"Лист2";#N/A,#N/A,TRUE,"Лист3"}</definedName>
    <definedName name="eswdfgf" localSheetId="0">[3]!eswdfgf</definedName>
    <definedName name="eswdfgf" localSheetId="3">[3]!eswdfgf</definedName>
    <definedName name="eswdfgf" localSheetId="4">[3]!eswdfgf</definedName>
    <definedName name="eswdfgf" localSheetId="5">[3]!eswdfgf</definedName>
    <definedName name="eswdfgf" localSheetId="6">[3]!eswdfgf</definedName>
    <definedName name="eswdfgf">[3]!eswdfgf</definedName>
    <definedName name="etrtyt" localSheetId="0">[3]!etrtyt</definedName>
    <definedName name="etrtyt" localSheetId="3">[3]!etrtyt</definedName>
    <definedName name="etrtyt" localSheetId="4">[3]!etrtyt</definedName>
    <definedName name="etrtyt" localSheetId="5">[3]!etrtyt</definedName>
    <definedName name="etrtyt" localSheetId="6">[3]!etrtyt</definedName>
    <definedName name="etrtyt">[3]!etrtyt</definedName>
    <definedName name="etrytru" hidden="1">{#N/A,#N/A,TRUE,"Лист1";#N/A,#N/A,TRUE,"Лист2";#N/A,#N/A,TRUE,"Лист3"}</definedName>
    <definedName name="ew" localSheetId="0">[3]!ew</definedName>
    <definedName name="ew" localSheetId="3">[3]!ew</definedName>
    <definedName name="ew" localSheetId="4">[3]!ew</definedName>
    <definedName name="ew" localSheetId="5">[3]!ew</definedName>
    <definedName name="ew" localSheetId="6">[3]!ew</definedName>
    <definedName name="ew">[3]!ew</definedName>
    <definedName name="ewesds" localSheetId="0">[3]!ewesds</definedName>
    <definedName name="ewesds" localSheetId="3">[3]!ewesds</definedName>
    <definedName name="ewesds" localSheetId="4">[3]!ewesds</definedName>
    <definedName name="ewesds" localSheetId="5">[3]!ewesds</definedName>
    <definedName name="ewesds" localSheetId="6">[3]!ewesds</definedName>
    <definedName name="ewesds">[3]!ewesds</definedName>
    <definedName name="ewrtertuyt" hidden="1">{#N/A,#N/A,TRUE,"Лист1";#N/A,#N/A,TRUE,"Лист2";#N/A,#N/A,TRUE,"Лист3"}</definedName>
    <definedName name="ewsddddddddddddddddd" localSheetId="0">[3]!ewsddddddddddddddddd</definedName>
    <definedName name="ewsddddddddddddddddd" localSheetId="3">[3]!ewsddddddddddddddddd</definedName>
    <definedName name="ewsddddddddddddddddd" localSheetId="4">[3]!ewsddddddddddddddddd</definedName>
    <definedName name="ewsddddddddddddddddd" localSheetId="5">[3]!ewsddddddddddddddddd</definedName>
    <definedName name="ewsddddddddddddddddd" localSheetId="6">[3]!ewsddddddddddddddddd</definedName>
    <definedName name="ewsddddddddddddddddd">[3]!ewsddddddddddddddddd</definedName>
    <definedName name="F" localSheetId="0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>#REF!</definedName>
    <definedName name="fbgffnjfgg" localSheetId="0">[3]!fbgffnjfgg</definedName>
    <definedName name="fbgffnjfgg" localSheetId="3">[3]!fbgffnjfgg</definedName>
    <definedName name="fbgffnjfgg" localSheetId="4">[3]!fbgffnjfgg</definedName>
    <definedName name="fbgffnjfgg" localSheetId="5">[3]!fbgffnjfgg</definedName>
    <definedName name="fbgffnjfgg" localSheetId="6">[3]!fbgffnjfgg</definedName>
    <definedName name="fbgffnjfgg">[3]!fbgffnjfgg</definedName>
    <definedName name="fddddddddddddddd" localSheetId="0">[3]!fddddddddddddddd</definedName>
    <definedName name="fddddddddddddddd" localSheetId="3">[3]!fddddddddddddddd</definedName>
    <definedName name="fddddddddddddddd" localSheetId="4">[3]!fddddddddddddddd</definedName>
    <definedName name="fddddddddddddddd" localSheetId="5">[3]!fddddddddddddddd</definedName>
    <definedName name="fddddddddddddddd" localSheetId="6">[3]!fddddddddddddddd</definedName>
    <definedName name="fddddddddddddddd">[3]!fddddddddddddddd</definedName>
    <definedName name="fdfccgh" hidden="1">{#N/A,#N/A,TRUE,"Лист1";#N/A,#N/A,TRUE,"Лист2";#N/A,#N/A,TRUE,"Лист3"}</definedName>
    <definedName name="fdfg" localSheetId="0">[3]!fdfg</definedName>
    <definedName name="fdfg" localSheetId="3">[3]!fdfg</definedName>
    <definedName name="fdfg" localSheetId="4">[3]!fdfg</definedName>
    <definedName name="fdfg" localSheetId="5">[3]!fdfg</definedName>
    <definedName name="fdfg" localSheetId="6">[3]!fdfg</definedName>
    <definedName name="fdfg">[3]!fdfg</definedName>
    <definedName name="fdfgdjgfh" localSheetId="0">[3]!fdfgdjgfh</definedName>
    <definedName name="fdfgdjgfh" localSheetId="3">[3]!fdfgdjgfh</definedName>
    <definedName name="fdfgdjgfh" localSheetId="4">[3]!fdfgdjgfh</definedName>
    <definedName name="fdfgdjgfh" localSheetId="5">[3]!fdfgdjgfh</definedName>
    <definedName name="fdfgdjgfh" localSheetId="6">[3]!fdfgdjgfh</definedName>
    <definedName name="fdfgdjgfh">[3]!fdfgdjgfh</definedName>
    <definedName name="fdfggghgjh" hidden="1">{#N/A,#N/A,TRUE,"Лист1";#N/A,#N/A,TRUE,"Лист2";#N/A,#N/A,TRUE,"Лист3"}</definedName>
    <definedName name="fdfsdsssssssssssssssssssss" localSheetId="0">[3]!fdfsdsssssssssssssssssssss</definedName>
    <definedName name="fdfsdsssssssssssssssssssss" localSheetId="3">[3]!fdfsdsssssssssssssssssssss</definedName>
    <definedName name="fdfsdsssssssssssssssssssss" localSheetId="4">[3]!fdfsdsssssssssssssssssssss</definedName>
    <definedName name="fdfsdsssssssssssssssssssss" localSheetId="5">[3]!fdfsdsssssssssssssssssssss</definedName>
    <definedName name="fdfsdsssssssssssssssssssss" localSheetId="6">[3]!fdfsdsssssssssssssssssssss</definedName>
    <definedName name="fdfsdsssssssssssssssssssss">[3]!fdfsdsssssssssssssssssssss</definedName>
    <definedName name="fdfvcvvv" localSheetId="0">[3]!fdfvcvvv</definedName>
    <definedName name="fdfvcvvv" localSheetId="3">[3]!fdfvcvvv</definedName>
    <definedName name="fdfvcvvv" localSheetId="4">[3]!fdfvcvvv</definedName>
    <definedName name="fdfvcvvv" localSheetId="5">[3]!fdfvcvvv</definedName>
    <definedName name="fdfvcvvv" localSheetId="6">[3]!fdfvcvvv</definedName>
    <definedName name="fdfvcvvv">[3]!fdfvcvvv</definedName>
    <definedName name="fdghfghfj" localSheetId="0">[3]!fdghfghfj</definedName>
    <definedName name="fdghfghfj" localSheetId="3">[3]!fdghfghfj</definedName>
    <definedName name="fdghfghfj" localSheetId="4">[3]!fdghfghfj</definedName>
    <definedName name="fdghfghfj" localSheetId="5">[3]!fdghfghfj</definedName>
    <definedName name="fdghfghfj" localSheetId="6">[3]!fdghfghfj</definedName>
    <definedName name="fdghfghfj">[3]!fdghfghfj</definedName>
    <definedName name="fdgrfgdgggggggggggggg" localSheetId="0">[3]!fdgrfgdgggggggggggggg</definedName>
    <definedName name="fdgrfgdgggggggggggggg" localSheetId="3">[3]!fdgrfgdgggggggggggggg</definedName>
    <definedName name="fdgrfgdgggggggggggggg" localSheetId="4">[3]!fdgrfgdgggggggggggggg</definedName>
    <definedName name="fdgrfgdgggggggggggggg" localSheetId="5">[3]!fdgrfgdgggggggggggggg</definedName>
    <definedName name="fdgrfgdgggggggggggggg" localSheetId="6">[3]!fdgrfgdgggggggggggggg</definedName>
    <definedName name="fdgrfgdgggggggggggggg">[3]!fdgrfgdgggggggggggggg</definedName>
    <definedName name="fdrttttggggggggggg" localSheetId="0">[3]!fdrttttggggggggggg</definedName>
    <definedName name="fdrttttggggggggggg" localSheetId="3">[3]!fdrttttggggggggggg</definedName>
    <definedName name="fdrttttggggggggggg" localSheetId="4">[3]!fdrttttggggggggggg</definedName>
    <definedName name="fdrttttggggggggggg" localSheetId="5">[3]!fdrttttggggggggggg</definedName>
    <definedName name="fdrttttggggggggggg" localSheetId="6">[3]!fdrttttggggggggggg</definedName>
    <definedName name="fdrttttggggggggggg">[3]!fdrttttggggggggggg</definedName>
    <definedName name="fg" localSheetId="0">[3]!fg</definedName>
    <definedName name="fg" localSheetId="3">[3]!fg</definedName>
    <definedName name="fg" localSheetId="4">[3]!fg</definedName>
    <definedName name="fg" localSheetId="5">[3]!fg</definedName>
    <definedName name="fg" localSheetId="6">[3]!fg</definedName>
    <definedName name="fg">[3]!fg</definedName>
    <definedName name="fgfgf" localSheetId="0">[3]!fgfgf</definedName>
    <definedName name="fgfgf" localSheetId="3">[3]!fgfgf</definedName>
    <definedName name="fgfgf" localSheetId="4">[3]!fgfgf</definedName>
    <definedName name="fgfgf" localSheetId="5">[3]!fgfgf</definedName>
    <definedName name="fgfgf" localSheetId="6">[3]!fgfgf</definedName>
    <definedName name="fgfgf">[3]!fgfgf</definedName>
    <definedName name="fgfgffffff" localSheetId="0">[3]!fgfgffffff</definedName>
    <definedName name="fgfgffffff" localSheetId="3">[3]!fgfgffffff</definedName>
    <definedName name="fgfgffffff" localSheetId="4">[3]!fgfgffffff</definedName>
    <definedName name="fgfgffffff" localSheetId="5">[3]!fgfgffffff</definedName>
    <definedName name="fgfgffffff" localSheetId="6">[3]!fgfgffffff</definedName>
    <definedName name="fgfgffffff">[3]!fgfgffffff</definedName>
    <definedName name="fgfhghhhhhhhhhhh" localSheetId="0">[3]!fgfhghhhhhhhhhhh</definedName>
    <definedName name="fgfhghhhhhhhhhhh" localSheetId="3">[3]!fgfhghhhhhhhhhhh</definedName>
    <definedName name="fgfhghhhhhhhhhhh" localSheetId="4">[3]!fgfhghhhhhhhhhhh</definedName>
    <definedName name="fgfhghhhhhhhhhhh" localSheetId="5">[3]!fgfhghhhhhhhhhhh</definedName>
    <definedName name="fgfhghhhhhhhhhhh" localSheetId="6">[3]!fgfhghhhhhhhhhhh</definedName>
    <definedName name="fgfhghhhhhhhhhhh">[3]!fgfhghhhhhhhhhhh</definedName>
    <definedName name="fgghfhghj" hidden="1">{#N/A,#N/A,TRUE,"Лист1";#N/A,#N/A,TRUE,"Лист2";#N/A,#N/A,TRUE,"Лист3"}</definedName>
    <definedName name="fggjhgjk" localSheetId="0">[3]!fggjhgjk</definedName>
    <definedName name="fggjhgjk" localSheetId="3">[3]!fggjhgjk</definedName>
    <definedName name="fggjhgjk" localSheetId="4">[3]!fggjhgjk</definedName>
    <definedName name="fggjhgjk" localSheetId="5">[3]!fggjhgjk</definedName>
    <definedName name="fggjhgjk" localSheetId="6">[3]!fggjhgjk</definedName>
    <definedName name="fggjhgjk">[3]!fggjhgjk</definedName>
    <definedName name="fghgfh" localSheetId="0">[3]!fghgfh</definedName>
    <definedName name="fghgfh" localSheetId="3">[3]!fghgfh</definedName>
    <definedName name="fghgfh" localSheetId="4">[3]!fghgfh</definedName>
    <definedName name="fghgfh" localSheetId="5">[3]!fghgfh</definedName>
    <definedName name="fghgfh" localSheetId="6">[3]!fghgfh</definedName>
    <definedName name="fghgfh">[3]!fghgfh</definedName>
    <definedName name="fghghjk" hidden="1">{#N/A,#N/A,TRUE,"Лист1";#N/A,#N/A,TRUE,"Лист2";#N/A,#N/A,TRUE,"Лист3"}</definedName>
    <definedName name="fghk" localSheetId="0">[3]!fghk</definedName>
    <definedName name="fghk" localSheetId="3">[3]!fghk</definedName>
    <definedName name="fghk" localSheetId="4">[3]!fghk</definedName>
    <definedName name="fghk" localSheetId="5">[3]!fghk</definedName>
    <definedName name="fghk" localSheetId="6">[3]!fghk</definedName>
    <definedName name="fghk">[3]!fghk</definedName>
    <definedName name="fgjhfhgj" localSheetId="0">[3]!fgjhfhgj</definedName>
    <definedName name="fgjhfhgj" localSheetId="3">[3]!fgjhfhgj</definedName>
    <definedName name="fgjhfhgj" localSheetId="4">[3]!fgjhfhgj</definedName>
    <definedName name="fgjhfhgj" localSheetId="5">[3]!fgjhfhgj</definedName>
    <definedName name="fgjhfhgj" localSheetId="6">[3]!fgjhfhgj</definedName>
    <definedName name="fgjhfhgj">[3]!fgjhfhgj</definedName>
    <definedName name="fhghgjh" hidden="1">{#N/A,#N/A,TRUE,"Лист1";#N/A,#N/A,TRUE,"Лист2";#N/A,#N/A,TRUE,"Лист3"}</definedName>
    <definedName name="fhgjh" localSheetId="0">[3]!fhgjh</definedName>
    <definedName name="fhgjh" localSheetId="3">[3]!fhgjh</definedName>
    <definedName name="fhgjh" localSheetId="4">[3]!fhgjh</definedName>
    <definedName name="fhgjh" localSheetId="5">[3]!fhgjh</definedName>
    <definedName name="fhgjh" localSheetId="6">[3]!fhgjh</definedName>
    <definedName name="fhgjh">[3]!fhgjh</definedName>
    <definedName name="FixTarifList">[5]Лист!$A$410</definedName>
    <definedName name="fsderswerwer" localSheetId="0">[3]!fsderswerwer</definedName>
    <definedName name="fsderswerwer" localSheetId="3">[3]!fsderswerwer</definedName>
    <definedName name="fsderswerwer" localSheetId="4">[3]!fsderswerwer</definedName>
    <definedName name="fsderswerwer" localSheetId="5">[3]!fsderswerwer</definedName>
    <definedName name="fsderswerwer" localSheetId="6">[3]!fsderswerwer</definedName>
    <definedName name="fsderswerwer">[3]!fsderswerwer</definedName>
    <definedName name="ftfhtfhgft" localSheetId="0">[3]!ftfhtfhgft</definedName>
    <definedName name="ftfhtfhgft" localSheetId="3">[3]!ftfhtfhgft</definedName>
    <definedName name="ftfhtfhgft" localSheetId="4">[3]!ftfhtfhgft</definedName>
    <definedName name="ftfhtfhgft" localSheetId="5">[3]!ftfhtfhgft</definedName>
    <definedName name="ftfhtfhgft" localSheetId="6">[3]!ftfhtfhgft</definedName>
    <definedName name="ftfhtfhgft">[3]!ftfhtfhgft</definedName>
    <definedName name="FuelQnt">[5]Лист!$B$17</definedName>
    <definedName name="g" localSheetId="0">[3]!g</definedName>
    <definedName name="g" localSheetId="3">[3]!g</definedName>
    <definedName name="g" localSheetId="4">[3]!g</definedName>
    <definedName name="g" localSheetId="5">[3]!g</definedName>
    <definedName name="g" localSheetId="6">[3]!g</definedName>
    <definedName name="g">[3]!g</definedName>
    <definedName name="gdgfgghj" localSheetId="0">[3]!gdgfgghj</definedName>
    <definedName name="gdgfgghj" localSheetId="3">[3]!gdgfgghj</definedName>
    <definedName name="gdgfgghj" localSheetId="4">[3]!gdgfgghj</definedName>
    <definedName name="gdgfgghj" localSheetId="5">[3]!gdgfgghj</definedName>
    <definedName name="gdgfgghj" localSheetId="6">[3]!gdgfgghj</definedName>
    <definedName name="gdgfgghj">[3]!gdgfgghj</definedName>
    <definedName name="GESList">[5]Лист!$A$30</definedName>
    <definedName name="GESQnt">[5]Параметры!$B$6</definedName>
    <definedName name="gffffffffffffff" hidden="1">{#N/A,#N/A,TRUE,"Лист1";#N/A,#N/A,TRUE,"Лист2";#N/A,#N/A,TRUE,"Лист3"}</definedName>
    <definedName name="gfgfddddddddddd" localSheetId="0">[3]!gfgfddddddddddd</definedName>
    <definedName name="gfgfddddddddddd" localSheetId="3">[3]!gfgfddddddddddd</definedName>
    <definedName name="gfgfddddddddddd" localSheetId="4">[3]!gfgfddddddddddd</definedName>
    <definedName name="gfgfddddddddddd" localSheetId="5">[3]!gfgfddddddddddd</definedName>
    <definedName name="gfgfddddddddddd" localSheetId="6">[3]!gfgfddddddddddd</definedName>
    <definedName name="gfgfddddddddddd">[3]!gfgfddddddddddd</definedName>
    <definedName name="gfgffdssssssssssssss" hidden="1">{#N/A,#N/A,TRUE,"Лист1";#N/A,#N/A,TRUE,"Лист2";#N/A,#N/A,TRUE,"Лист3"}</definedName>
    <definedName name="gfgfffgh" localSheetId="0">[3]!gfgfffgh</definedName>
    <definedName name="gfgfffgh" localSheetId="3">[3]!gfgfffgh</definedName>
    <definedName name="gfgfffgh" localSheetId="4">[3]!gfgfffgh</definedName>
    <definedName name="gfgfffgh" localSheetId="5">[3]!gfgfffgh</definedName>
    <definedName name="gfgfffgh" localSheetId="6">[3]!gfgfffgh</definedName>
    <definedName name="gfgfffgh">[3]!gfgfffgh</definedName>
    <definedName name="gfgfgfcccccccccccccccccccccc" localSheetId="0">[3]!gfgfgfcccccccccccccccccccccc</definedName>
    <definedName name="gfgfgfcccccccccccccccccccccc" localSheetId="3">[3]!gfgfgfcccccccccccccccccccccc</definedName>
    <definedName name="gfgfgfcccccccccccccccccccccc" localSheetId="4">[3]!gfgfgfcccccccccccccccccccccc</definedName>
    <definedName name="gfgfgfcccccccccccccccccccccc" localSheetId="5">[3]!gfgfgfcccccccccccccccccccccc</definedName>
    <definedName name="gfgfgfcccccccccccccccccccccc" localSheetId="6">[3]!gfgfgfcccccccccccccccccccccc</definedName>
    <definedName name="gfgfgfcccccccccccccccccccccc">[3]!gfgfgfcccccccccccccccccccccc</definedName>
    <definedName name="gfgfgffffffffffffff" localSheetId="0">[3]!gfgfgffffffffffffff</definedName>
    <definedName name="gfgfgffffffffffffff" localSheetId="3">[3]!gfgfgffffffffffffff</definedName>
    <definedName name="gfgfgffffffffffffff" localSheetId="4">[3]!gfgfgffffffffffffff</definedName>
    <definedName name="gfgfgffffffffffffff" localSheetId="5">[3]!gfgfgffffffffffffff</definedName>
    <definedName name="gfgfgffffffffffffff" localSheetId="6">[3]!gfgfgffffffffffffff</definedName>
    <definedName name="gfgfgffffffffffffff">[3]!gfgfgffffffffffffff</definedName>
    <definedName name="gfgfgfffffffffffffff" localSheetId="0">[3]!gfgfgfffffffffffffff</definedName>
    <definedName name="gfgfgfffffffffffffff" localSheetId="3">[3]!gfgfgfffffffffffffff</definedName>
    <definedName name="gfgfgfffffffffffffff" localSheetId="4">[3]!gfgfgfffffffffffffff</definedName>
    <definedName name="gfgfgfffffffffffffff" localSheetId="5">[3]!gfgfgfffffffffffffff</definedName>
    <definedName name="gfgfgfffffffffffffff" localSheetId="6">[3]!gfgfgfffffffffffffff</definedName>
    <definedName name="gfgfgfffffffffffffff">[3]!gfgfgfffffffffffffff</definedName>
    <definedName name="gfgfgfh" localSheetId="0">[3]!gfgfgfh</definedName>
    <definedName name="gfgfgfh" localSheetId="3">[3]!gfgfgfh</definedName>
    <definedName name="gfgfgfh" localSheetId="4">[3]!gfgfgfh</definedName>
    <definedName name="gfgfgfh" localSheetId="5">[3]!gfgfgfh</definedName>
    <definedName name="gfgfgfh" localSheetId="6">[3]!gfgfgfh</definedName>
    <definedName name="gfgfgfh">[3]!gfgfgfh</definedName>
    <definedName name="gfgfhgfhhhhhhhhhhhhhhhhh" hidden="1">{#N/A,#N/A,TRUE,"Лист1";#N/A,#N/A,TRUE,"Лист2";#N/A,#N/A,TRUE,"Лист3"}</definedName>
    <definedName name="gfhggggggggggggggg" localSheetId="0">[3]!gfhggggggggggggggg</definedName>
    <definedName name="gfhggggggggggggggg" localSheetId="3">[3]!gfhggggggggggggggg</definedName>
    <definedName name="gfhggggggggggggggg" localSheetId="4">[3]!gfhggggggggggggggg</definedName>
    <definedName name="gfhggggggggggggggg" localSheetId="5">[3]!gfhggggggggggggggg</definedName>
    <definedName name="gfhggggggggggggggg" localSheetId="6">[3]!gfhggggggggggggggg</definedName>
    <definedName name="gfhggggggggggggggg">[3]!gfhggggggggggggggg</definedName>
    <definedName name="gfhghgjk" localSheetId="0">[3]!gfhghgjk</definedName>
    <definedName name="gfhghgjk" localSheetId="3">[3]!gfhghgjk</definedName>
    <definedName name="gfhghgjk" localSheetId="4">[3]!gfhghgjk</definedName>
    <definedName name="gfhghgjk" localSheetId="5">[3]!gfhghgjk</definedName>
    <definedName name="gfhghgjk" localSheetId="6">[3]!gfhghgjk</definedName>
    <definedName name="gfhghgjk">[3]!gfhghgjk</definedName>
    <definedName name="gfhgjh" localSheetId="0">[3]!gfhgjh</definedName>
    <definedName name="gfhgjh" localSheetId="3">[3]!gfhgjh</definedName>
    <definedName name="gfhgjh" localSheetId="4">[3]!gfhgjh</definedName>
    <definedName name="gfhgjh" localSheetId="5">[3]!gfhgjh</definedName>
    <definedName name="gfhgjh" localSheetId="6">[3]!gfhgjh</definedName>
    <definedName name="gfhgjh">[3]!gfhgjh</definedName>
    <definedName name="ggfffffffffffff" localSheetId="0">[3]!ggfffffffffffff</definedName>
    <definedName name="ggfffffffffffff" localSheetId="3">[3]!ggfffffffffffff</definedName>
    <definedName name="ggfffffffffffff" localSheetId="4">[3]!ggfffffffffffff</definedName>
    <definedName name="ggfffffffffffff" localSheetId="5">[3]!ggfffffffffffff</definedName>
    <definedName name="ggfffffffffffff" localSheetId="6">[3]!ggfffffffffffff</definedName>
    <definedName name="ggfffffffffffff">[3]!ggfffffffffffff</definedName>
    <definedName name="ggg" localSheetId="0">[3]!ggg</definedName>
    <definedName name="ggg" localSheetId="3">[3]!ggg</definedName>
    <definedName name="ggg" localSheetId="4">[3]!ggg</definedName>
    <definedName name="ggg" localSheetId="5">[3]!ggg</definedName>
    <definedName name="ggg" localSheetId="6">[3]!ggg</definedName>
    <definedName name="ggg">[3]!ggg</definedName>
    <definedName name="gggggggggggg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 localSheetId="0">[3]!gggggggggggggggggg</definedName>
    <definedName name="gggggggggggggggggg" localSheetId="3">[3]!gggggggggggggggggg</definedName>
    <definedName name="gggggggggggggggggg" localSheetId="4">[3]!gggggggggggggggggg</definedName>
    <definedName name="gggggggggggggggggg" localSheetId="5">[3]!gggggggggggggggggg</definedName>
    <definedName name="gggggggggggggggggg" localSheetId="6">[3]!gggggggggggggggggg</definedName>
    <definedName name="gggggggggggggggggg">[3]!gggggggggggggggggg</definedName>
    <definedName name="gghggggggggggg" localSheetId="0">[3]!gghggggggggggg</definedName>
    <definedName name="gghggggggggggg" localSheetId="3">[3]!gghggggggggggg</definedName>
    <definedName name="gghggggggggggg" localSheetId="4">[3]!gghggggggggggg</definedName>
    <definedName name="gghggggggggggg" localSheetId="5">[3]!gghggggggggggg</definedName>
    <definedName name="gghggggggggggg" localSheetId="6">[3]!gghggggggggggg</definedName>
    <definedName name="gghggggggggggg">[3]!gghggggggggggg</definedName>
    <definedName name="gh" localSheetId="0">[3]!gh</definedName>
    <definedName name="gh" localSheetId="3">[3]!gh</definedName>
    <definedName name="gh" localSheetId="4">[3]!gh</definedName>
    <definedName name="gh" localSheetId="5">[3]!gh</definedName>
    <definedName name="gh" localSheetId="6">[3]!gh</definedName>
    <definedName name="gh">[3]!gh</definedName>
    <definedName name="ghfffffffffffffff" localSheetId="0">[3]!ghfffffffffffffff</definedName>
    <definedName name="ghfffffffffffffff" localSheetId="3">[3]!ghfffffffffffffff</definedName>
    <definedName name="ghfffffffffffffff" localSheetId="4">[3]!ghfffffffffffffff</definedName>
    <definedName name="ghfffffffffffffff" localSheetId="5">[3]!ghfffffffffffffff</definedName>
    <definedName name="ghfffffffffffffff" localSheetId="6">[3]!ghfffffffffffffff</definedName>
    <definedName name="ghfffffffffffffff">[3]!ghfffffffffffffff</definedName>
    <definedName name="ghfhfh" localSheetId="0">[3]!ghfhfh</definedName>
    <definedName name="ghfhfh" localSheetId="3">[3]!ghfhfh</definedName>
    <definedName name="ghfhfh" localSheetId="4">[3]!ghfhfh</definedName>
    <definedName name="ghfhfh" localSheetId="5">[3]!ghfhfh</definedName>
    <definedName name="ghfhfh" localSheetId="6">[3]!ghfhfh</definedName>
    <definedName name="ghfhfh">[3]!ghfhfh</definedName>
    <definedName name="ghghf" localSheetId="0">[3]!ghghf</definedName>
    <definedName name="ghghf" localSheetId="3">[3]!ghghf</definedName>
    <definedName name="ghghf" localSheetId="4">[3]!ghghf</definedName>
    <definedName name="ghghf" localSheetId="5">[3]!ghghf</definedName>
    <definedName name="ghghf" localSheetId="6">[3]!ghghf</definedName>
    <definedName name="ghghf">[3]!ghghf</definedName>
    <definedName name="ghghgy" hidden="1">{#N/A,#N/A,TRUE,"Лист1";#N/A,#N/A,TRUE,"Лист2";#N/A,#N/A,TRUE,"Лист3"}</definedName>
    <definedName name="ghgjgk" localSheetId="0">[3]!ghgjgk</definedName>
    <definedName name="ghgjgk" localSheetId="3">[3]!ghgjgk</definedName>
    <definedName name="ghgjgk" localSheetId="4">[3]!ghgjgk</definedName>
    <definedName name="ghgjgk" localSheetId="5">[3]!ghgjgk</definedName>
    <definedName name="ghgjgk" localSheetId="6">[3]!ghgjgk</definedName>
    <definedName name="ghgjgk">[3]!ghgjgk</definedName>
    <definedName name="ghgjjjjjjjjjjjjjjjjjjjjjjjj" localSheetId="0">[3]!ghgjjjjjjjjjjjjjjjjjjjjjjjj</definedName>
    <definedName name="ghgjjjjjjjjjjjjjjjjjjjjjjjj" localSheetId="3">[3]!ghgjjjjjjjjjjjjjjjjjjjjjjjj</definedName>
    <definedName name="ghgjjjjjjjjjjjjjjjjjjjjjjjj" localSheetId="4">[3]!ghgjjjjjjjjjjjjjjjjjjjjjjjj</definedName>
    <definedName name="ghgjjjjjjjjjjjjjjjjjjjjjjjj" localSheetId="5">[3]!ghgjjjjjjjjjjjjjjjjjjjjjjjj</definedName>
    <definedName name="ghgjjjjjjjjjjjjjjjjjjjjjjjj" localSheetId="6">[3]!ghgjjjjjjjjjjjjjjjjjjjjjjjj</definedName>
    <definedName name="ghgjjjjjjjjjjjjjjjjjjjjjjjj">[3]!ghgjjjjjjjjjjjjjjjjjjjjjjjj</definedName>
    <definedName name="ghhhjgh" localSheetId="0">[3]!ghhhjgh</definedName>
    <definedName name="ghhhjgh" localSheetId="3">[3]!ghhhjgh</definedName>
    <definedName name="ghhhjgh" localSheetId="4">[3]!ghhhjgh</definedName>
    <definedName name="ghhhjgh" localSheetId="5">[3]!ghhhjgh</definedName>
    <definedName name="ghhhjgh" localSheetId="6">[3]!ghhhjgh</definedName>
    <definedName name="ghhhjgh">[3]!ghhhjgh</definedName>
    <definedName name="ghhjgygft" localSheetId="0">[3]!ghhjgygft</definedName>
    <definedName name="ghhjgygft" localSheetId="3">[3]!ghhjgygft</definedName>
    <definedName name="ghhjgygft" localSheetId="4">[3]!ghhjgygft</definedName>
    <definedName name="ghhjgygft" localSheetId="5">[3]!ghhjgygft</definedName>
    <definedName name="ghhjgygft" localSheetId="6">[3]!ghhjgygft</definedName>
    <definedName name="ghhjgygft">[3]!ghhjgygft</definedName>
    <definedName name="ghhktyi" localSheetId="0">[3]!ghhktyi</definedName>
    <definedName name="ghhktyi" localSheetId="3">[3]!ghhktyi</definedName>
    <definedName name="ghhktyi" localSheetId="4">[3]!ghhktyi</definedName>
    <definedName name="ghhktyi" localSheetId="5">[3]!ghhktyi</definedName>
    <definedName name="ghhktyi" localSheetId="6">[3]!ghhktyi</definedName>
    <definedName name="ghhktyi">[3]!ghhktyi</definedName>
    <definedName name="ghjghkjkkjl" localSheetId="0">[3]!ghjghkjkkjl</definedName>
    <definedName name="ghjghkjkkjl" localSheetId="3">[3]!ghjghkjkkjl</definedName>
    <definedName name="ghjghkjkkjl" localSheetId="4">[3]!ghjghkjkkjl</definedName>
    <definedName name="ghjghkjkkjl" localSheetId="5">[3]!ghjghkjkkjl</definedName>
    <definedName name="ghjghkjkkjl" localSheetId="6">[3]!ghjghkjkkjl</definedName>
    <definedName name="ghjghkjkkjl">[3]!ghjghkjkkjl</definedName>
    <definedName name="ghjhfghdrgd" localSheetId="0">[3]!ghjhfghdrgd</definedName>
    <definedName name="ghjhfghdrgd" localSheetId="3">[3]!ghjhfghdrgd</definedName>
    <definedName name="ghjhfghdrgd" localSheetId="4">[3]!ghjhfghdrgd</definedName>
    <definedName name="ghjhfghdrgd" localSheetId="5">[3]!ghjhfghdrgd</definedName>
    <definedName name="ghjhfghdrgd" localSheetId="6">[3]!ghjhfghdrgd</definedName>
    <definedName name="ghjhfghdrgd">[3]!ghjhfghdrgd</definedName>
    <definedName name="grdtrgcfg" hidden="1">{#N/A,#N/A,TRUE,"Лист1";#N/A,#N/A,TRUE,"Лист2";#N/A,#N/A,TRUE,"Лист3"}</definedName>
    <definedName name="grety5e" localSheetId="0">[3]!grety5e</definedName>
    <definedName name="grety5e" localSheetId="3">[3]!grety5e</definedName>
    <definedName name="grety5e" localSheetId="4">[3]!grety5e</definedName>
    <definedName name="grety5e" localSheetId="5">[3]!grety5e</definedName>
    <definedName name="grety5e" localSheetId="6">[3]!grety5e</definedName>
    <definedName name="grety5e">[3]!grety5e</definedName>
    <definedName name="h" localSheetId="0">[3]!h</definedName>
    <definedName name="h" localSheetId="3">[3]!h</definedName>
    <definedName name="h" localSheetId="4">[3]!h</definedName>
    <definedName name="h" localSheetId="5">[3]!h</definedName>
    <definedName name="h" localSheetId="6">[3]!h</definedName>
    <definedName name="h">[3]!h</definedName>
    <definedName name="hfte" localSheetId="0">[3]!hfte</definedName>
    <definedName name="hfte" localSheetId="3">[3]!hfte</definedName>
    <definedName name="hfte" localSheetId="4">[3]!hfte</definedName>
    <definedName name="hfte" localSheetId="5">[3]!hfte</definedName>
    <definedName name="hfte" localSheetId="6">[3]!hfte</definedName>
    <definedName name="hfte">[3]!hfte</definedName>
    <definedName name="hgffgddfd" hidden="1">{#N/A,#N/A,TRUE,"Лист1";#N/A,#N/A,TRUE,"Лист2";#N/A,#N/A,TRUE,"Лист3"}</definedName>
    <definedName name="hgfgddddddddddddd" localSheetId="0">[3]!hgfgddddddddddddd</definedName>
    <definedName name="hgfgddddddddddddd" localSheetId="3">[3]!hgfgddddddddddddd</definedName>
    <definedName name="hgfgddddddddddddd" localSheetId="4">[3]!hgfgddddddddddddd</definedName>
    <definedName name="hgfgddddddddddddd" localSheetId="5">[3]!hgfgddddddddddddd</definedName>
    <definedName name="hgfgddddddddddddd" localSheetId="6">[3]!hgfgddddddddddddd</definedName>
    <definedName name="hgfgddddddddddddd">[3]!hgfgddddddddddddd</definedName>
    <definedName name="hgfty" localSheetId="0">[3]!hgfty</definedName>
    <definedName name="hgfty" localSheetId="3">[3]!hgfty</definedName>
    <definedName name="hgfty" localSheetId="4">[3]!hgfty</definedName>
    <definedName name="hgfty" localSheetId="5">[3]!hgfty</definedName>
    <definedName name="hgfty" localSheetId="6">[3]!hgfty</definedName>
    <definedName name="hgfty">[3]!hgfty</definedName>
    <definedName name="hgfvhgffdgfdsdass" localSheetId="0">[3]!hgfvhgffdgfdsdass</definedName>
    <definedName name="hgfvhgffdgfdsdass" localSheetId="3">[3]!hgfvhgffdgfdsdass</definedName>
    <definedName name="hgfvhgffdgfdsdass" localSheetId="4">[3]!hgfvhgffdgfdsdass</definedName>
    <definedName name="hgfvhgffdgfdsdass" localSheetId="5">[3]!hgfvhgffdgfdsdass</definedName>
    <definedName name="hgfvhgffdgfdsdass" localSheetId="6">[3]!hgfvhgffdgfdsdass</definedName>
    <definedName name="hgfvhgffdgfdsdass">[3]!hgfvhgffdgfdsdass</definedName>
    <definedName name="hggg" localSheetId="0">[3]!hggg</definedName>
    <definedName name="hggg" localSheetId="3">[3]!hggg</definedName>
    <definedName name="hggg" localSheetId="4">[3]!hggg</definedName>
    <definedName name="hggg" localSheetId="5">[3]!hggg</definedName>
    <definedName name="hggg" localSheetId="6">[3]!hggg</definedName>
    <definedName name="hggg">[3]!hggg</definedName>
    <definedName name="hghf" localSheetId="0">[3]!hghf</definedName>
    <definedName name="hghf" localSheetId="3">[3]!hghf</definedName>
    <definedName name="hghf" localSheetId="4">[3]!hghf</definedName>
    <definedName name="hghf" localSheetId="5">[3]!hghf</definedName>
    <definedName name="hghf" localSheetId="6">[3]!hghf</definedName>
    <definedName name="hghf">[3]!hghf</definedName>
    <definedName name="hghffgereeeeeeeeeeeeee" localSheetId="0">[3]!hghffgereeeeeeeeeeeeee</definedName>
    <definedName name="hghffgereeeeeeeeeeeeee" localSheetId="3">[3]!hghffgereeeeeeeeeeeeee</definedName>
    <definedName name="hghffgereeeeeeeeeeeeee" localSheetId="4">[3]!hghffgereeeeeeeeeeeeee</definedName>
    <definedName name="hghffgereeeeeeeeeeeeee" localSheetId="5">[3]!hghffgereeeeeeeeeeeeee</definedName>
    <definedName name="hghffgereeeeeeeeeeeeee" localSheetId="6">[3]!hghffgereeeeeeeeeeeeee</definedName>
    <definedName name="hghffgereeeeeeeeeeeeee">[3]!hghffgereeeeeeeeeeeeee</definedName>
    <definedName name="hghfgd" localSheetId="0">[3]!hghfgd</definedName>
    <definedName name="hghfgd" localSheetId="3">[3]!hghfgd</definedName>
    <definedName name="hghfgd" localSheetId="4">[3]!hghfgd</definedName>
    <definedName name="hghfgd" localSheetId="5">[3]!hghfgd</definedName>
    <definedName name="hghfgd" localSheetId="6">[3]!hghfgd</definedName>
    <definedName name="hghfgd">[3]!hghfgd</definedName>
    <definedName name="hghgfdddddddddddd" localSheetId="0">[3]!hghgfdddddddddddd</definedName>
    <definedName name="hghgfdddddddddddd" localSheetId="3">[3]!hghgfdddddddddddd</definedName>
    <definedName name="hghgfdddddddddddd" localSheetId="4">[3]!hghgfdddddddddddd</definedName>
    <definedName name="hghgfdddddddddddd" localSheetId="5">[3]!hghgfdddddddddddd</definedName>
    <definedName name="hghgfdddddddddddd" localSheetId="6">[3]!hghgfdddddddddddd</definedName>
    <definedName name="hghgfdddddddddddd">[3]!hghgfdddddddddddd</definedName>
    <definedName name="hghgff" localSheetId="0">[3]!hghgff</definedName>
    <definedName name="hghgff" localSheetId="3">[3]!hghgff</definedName>
    <definedName name="hghgff" localSheetId="4">[3]!hghgff</definedName>
    <definedName name="hghgff" localSheetId="5">[3]!hghgff</definedName>
    <definedName name="hghgff" localSheetId="6">[3]!hghgff</definedName>
    <definedName name="hghgff">[3]!hghgff</definedName>
    <definedName name="hghgfhgfgd" localSheetId="0">[3]!hghgfhgfgd</definedName>
    <definedName name="hghgfhgfgd" localSheetId="3">[3]!hghgfhgfgd</definedName>
    <definedName name="hghgfhgfgd" localSheetId="4">[3]!hghgfhgfgd</definedName>
    <definedName name="hghgfhgfgd" localSheetId="5">[3]!hghgfhgfgd</definedName>
    <definedName name="hghgfhgfgd" localSheetId="6">[3]!hghgfhgfgd</definedName>
    <definedName name="hghgfhgfgd">[3]!hghgfhgfgd</definedName>
    <definedName name="hghggggggggggggggg" localSheetId="0">[3]!hghggggggggggggggg</definedName>
    <definedName name="hghggggggggggggggg" localSheetId="3">[3]!hghggggggggggggggg</definedName>
    <definedName name="hghggggggggggggggg" localSheetId="4">[3]!hghggggggggggggggg</definedName>
    <definedName name="hghggggggggggggggg" localSheetId="5">[3]!hghggggggggggggggg</definedName>
    <definedName name="hghggggggggggggggg" localSheetId="6">[3]!hghggggggggggggggg</definedName>
    <definedName name="hghggggggggggggggg">[3]!hghggggggggggggggg</definedName>
    <definedName name="hghgggggggggggggggg" localSheetId="0">[3]!hghgggggggggggggggg</definedName>
    <definedName name="hghgggggggggggggggg" localSheetId="3">[3]!hghgggggggggggggggg</definedName>
    <definedName name="hghgggggggggggggggg" localSheetId="4">[3]!hghgggggggggggggggg</definedName>
    <definedName name="hghgggggggggggggggg" localSheetId="5">[3]!hghgggggggggggggggg</definedName>
    <definedName name="hghgggggggggggggggg" localSheetId="6">[3]!hghgggggggggggggggg</definedName>
    <definedName name="hghgggggggggggggggg">[3]!hghgggggggggggggggg</definedName>
    <definedName name="hghgh" localSheetId="0">[3]!hghgh</definedName>
    <definedName name="hghgh" localSheetId="3">[3]!hghgh</definedName>
    <definedName name="hghgh" localSheetId="4">[3]!hghgh</definedName>
    <definedName name="hghgh" localSheetId="5">[3]!hghgh</definedName>
    <definedName name="hghgh" localSheetId="6">[3]!hghgh</definedName>
    <definedName name="hghgh">[3]!hghgh</definedName>
    <definedName name="hghghff" localSheetId="0">[3]!hghghff</definedName>
    <definedName name="hghghff" localSheetId="3">[3]!hghghff</definedName>
    <definedName name="hghghff" localSheetId="4">[3]!hghghff</definedName>
    <definedName name="hghghff" localSheetId="5">[3]!hghghff</definedName>
    <definedName name="hghghff" localSheetId="6">[3]!hghghff</definedName>
    <definedName name="hghghff">[3]!hghghff</definedName>
    <definedName name="hghgy" localSheetId="0">[3]!hghgy</definedName>
    <definedName name="hghgy" localSheetId="3">[3]!hghgy</definedName>
    <definedName name="hghgy" localSheetId="4">[3]!hghgy</definedName>
    <definedName name="hghgy" localSheetId="5">[3]!hghgy</definedName>
    <definedName name="hghgy" localSheetId="6">[3]!hghgy</definedName>
    <definedName name="hghgy">[3]!hghgy</definedName>
    <definedName name="hghjjjjjjjjjjjjjjjjjjjjjjjj" localSheetId="0">[3]!hghjjjjjjjjjjjjjjjjjjjjjjjj</definedName>
    <definedName name="hghjjjjjjjjjjjjjjjjjjjjjjjj" localSheetId="3">[3]!hghjjjjjjjjjjjjjjjjjjjjjjjj</definedName>
    <definedName name="hghjjjjjjjjjjjjjjjjjjjjjjjj" localSheetId="4">[3]!hghjjjjjjjjjjjjjjjjjjjjjjjj</definedName>
    <definedName name="hghjjjjjjjjjjjjjjjjjjjjjjjj" localSheetId="5">[3]!hghjjjjjjjjjjjjjjjjjjjjjjjj</definedName>
    <definedName name="hghjjjjjjjjjjjjjjjjjjjjjjjj" localSheetId="6">[3]!hghjjjjjjjjjjjjjjjjjjjjjjjj</definedName>
    <definedName name="hghjjjjjjjjjjjjjjjjjjjjjjjj">[3]!hghjjjjjjjjjjjjjjjjjjjjjjjj</definedName>
    <definedName name="hgjggjhk" localSheetId="0">[3]!hgjggjhk</definedName>
    <definedName name="hgjggjhk" localSheetId="3">[3]!hgjggjhk</definedName>
    <definedName name="hgjggjhk" localSheetId="4">[3]!hgjggjhk</definedName>
    <definedName name="hgjggjhk" localSheetId="5">[3]!hgjggjhk</definedName>
    <definedName name="hgjggjhk" localSheetId="6">[3]!hgjggjhk</definedName>
    <definedName name="hgjggjhk">[3]!hgjggjhk</definedName>
    <definedName name="hgjhgj" localSheetId="0">[3]!hgjhgj</definedName>
    <definedName name="hgjhgj" localSheetId="3">[3]!hgjhgj</definedName>
    <definedName name="hgjhgj" localSheetId="4">[3]!hgjhgj</definedName>
    <definedName name="hgjhgj" localSheetId="5">[3]!hgjhgj</definedName>
    <definedName name="hgjhgj" localSheetId="6">[3]!hgjhgj</definedName>
    <definedName name="hgjhgj">[3]!hgjhgj</definedName>
    <definedName name="hgjjjjjjjjjjjjjjjjjjjjj" localSheetId="0">[3]!hgjjjjjjjjjjjjjjjjjjjjj</definedName>
    <definedName name="hgjjjjjjjjjjjjjjjjjjjjj" localSheetId="3">[3]!hgjjjjjjjjjjjjjjjjjjjjj</definedName>
    <definedName name="hgjjjjjjjjjjjjjjjjjjjjj" localSheetId="4">[3]!hgjjjjjjjjjjjjjjjjjjjjj</definedName>
    <definedName name="hgjjjjjjjjjjjjjjjjjjjjj" localSheetId="5">[3]!hgjjjjjjjjjjjjjjjjjjjjj</definedName>
    <definedName name="hgjjjjjjjjjjjjjjjjjjjjj" localSheetId="6">[3]!hgjjjjjjjjjjjjjjjjjjjjj</definedName>
    <definedName name="hgjjjjjjjjjjjjjjjjjjjjj">[3]!hgjjjjjjjjjjjjjjjjjjjjj</definedName>
    <definedName name="hgkgjh" localSheetId="0">[3]!hgkgjh</definedName>
    <definedName name="hgkgjh" localSheetId="3">[3]!hgkgjh</definedName>
    <definedName name="hgkgjh" localSheetId="4">[3]!hgkgjh</definedName>
    <definedName name="hgkgjh" localSheetId="5">[3]!hgkgjh</definedName>
    <definedName name="hgkgjh" localSheetId="6">[3]!hgkgjh</definedName>
    <definedName name="hgkgjh">[3]!hgkgjh</definedName>
    <definedName name="hgyjyjghgjyjjj" localSheetId="0">[3]!hgyjyjghgjyjjj</definedName>
    <definedName name="hgyjyjghgjyjjj" localSheetId="3">[3]!hgyjyjghgjyjjj</definedName>
    <definedName name="hgyjyjghgjyjjj" localSheetId="4">[3]!hgyjyjghgjyjjj</definedName>
    <definedName name="hgyjyjghgjyjjj" localSheetId="5">[3]!hgyjyjghgjyjjj</definedName>
    <definedName name="hgyjyjghgjyjjj" localSheetId="6">[3]!hgyjyjghgjyjjj</definedName>
    <definedName name="hgyjyjghgjyjjj">[3]!hgyjyjghgjyjjj</definedName>
    <definedName name="hh" localSheetId="0">[3]!hh</definedName>
    <definedName name="hh" localSheetId="3">[3]!hh</definedName>
    <definedName name="hh" localSheetId="4">[3]!hh</definedName>
    <definedName name="hh" localSheetId="5">[3]!hh</definedName>
    <definedName name="hh" localSheetId="6">[3]!hh</definedName>
    <definedName name="hh">[3]!hh</definedName>
    <definedName name="hhghdffff" localSheetId="0">[3]!hhghdffff</definedName>
    <definedName name="hhghdffff" localSheetId="3">[3]!hhghdffff</definedName>
    <definedName name="hhghdffff" localSheetId="4">[3]!hhghdffff</definedName>
    <definedName name="hhghdffff" localSheetId="5">[3]!hhghdffff</definedName>
    <definedName name="hhghdffff" localSheetId="6">[3]!hhghdffff</definedName>
    <definedName name="hhghdffff">[3]!hhghdffff</definedName>
    <definedName name="hhghfrte" localSheetId="0">[3]!hhghfrte</definedName>
    <definedName name="hhghfrte" localSheetId="3">[3]!hhghfrte</definedName>
    <definedName name="hhghfrte" localSheetId="4">[3]!hhghfrte</definedName>
    <definedName name="hhghfrte" localSheetId="5">[3]!hhghfrte</definedName>
    <definedName name="hhghfrte" localSheetId="6">[3]!hhghfrte</definedName>
    <definedName name="hhghfrte">[3]!hhghfrte</definedName>
    <definedName name="hhhhhhhhhhhh" localSheetId="0">[3]!hhhhhhhhhhhh</definedName>
    <definedName name="hhhhhhhhhhhh" localSheetId="3">[3]!hhhhhhhhhhhh</definedName>
    <definedName name="hhhhhhhhhhhh" localSheetId="4">[3]!hhhhhhhhhhhh</definedName>
    <definedName name="hhhhhhhhhhhh" localSheetId="5">[3]!hhhhhhhhhhhh</definedName>
    <definedName name="hhhhhhhhhhhh" localSheetId="6">[3]!hhhhhhhhhhhh</definedName>
    <definedName name="hhhhhhhhhhhh">[3]!hhhhhhhhhhhh</definedName>
    <definedName name="hhhhhhhhhhhhhhhhhhhhhhhhhhhhhhhhhhhhhhhhhhhhhhhhhhhhhhhhhhhhhh" localSheetId="0">[3]!hhhhhhhhhhhhhhhhhhhhhhhhhhhhhhhhhhhhhhhhhhhhhhhhhhhhhhhhhhhhhh</definedName>
    <definedName name="hhhhhhhhhhhhhhhhhhhhhhhhhhhhhhhhhhhhhhhhhhhhhhhhhhhhhhhhhhhhhh" localSheetId="3">[3]!hhhhhhhhhhhhhhhhhhhhhhhhhhhhhhhhhhhhhhhhhhhhhhhhhhhhhhhhhhhhhh</definedName>
    <definedName name="hhhhhhhhhhhhhhhhhhhhhhhhhhhhhhhhhhhhhhhhhhhhhhhhhhhhhhhhhhhhhh" localSheetId="4">[3]!hhhhhhhhhhhhhhhhhhhhhhhhhhhhhhhhhhhhhhhhhhhhhhhhhhhhhhhhhhhhhh</definedName>
    <definedName name="hhhhhhhhhhhhhhhhhhhhhhhhhhhhhhhhhhhhhhhhhhhhhhhhhhhhhhhhhhhhhh" localSheetId="5">[3]!hhhhhhhhhhhhhhhhhhhhhhhhhhhhhhhhhhhhhhhhhhhhhhhhhhhhhhhhhhhhhh</definedName>
    <definedName name="hhhhhhhhhhhhhhhhhhhhhhhhhhhhhhhhhhhhhhhhhhhhhhhhhhhhhhhhhhhhhh" localSheetId="6">[3]!hhhhhhhhhhhhhhhhhhhhhhhhhhhhhhhhhhhhhhhhhhhhhhhhhhhhhhhhhhhhhh</definedName>
    <definedName name="hhhhhhhhhhhhhhhhhhhhhhhhhhhhhhhhhhhhhhhhhhhhhhhhhhhhhhhhhhhhhh">[3]!hhhhhhhhhhhhhhhhhhhhhhhhhhhhhhhhhhhhhhhhhhhhhhhhhhhhhhhhhhhhhh</definedName>
    <definedName name="hhhhhthhhhthhth" hidden="1">{#N/A,#N/A,TRUE,"Лист1";#N/A,#N/A,TRUE,"Лист2";#N/A,#N/A,TRUE,"Лист3"}</definedName>
    <definedName name="hhtgyghgy" localSheetId="0">[3]!hhtgyghgy</definedName>
    <definedName name="hhtgyghgy" localSheetId="3">[3]!hhtgyghgy</definedName>
    <definedName name="hhtgyghgy" localSheetId="4">[3]!hhtgyghgy</definedName>
    <definedName name="hhtgyghgy" localSheetId="5">[3]!hhtgyghgy</definedName>
    <definedName name="hhtgyghgy" localSheetId="6">[3]!hhtgyghgy</definedName>
    <definedName name="hhtgyghgy">[3]!hhtgyghgy</definedName>
    <definedName name="hj" localSheetId="0">[3]!hj</definedName>
    <definedName name="hj" localSheetId="3">[3]!hj</definedName>
    <definedName name="hj" localSheetId="4">[3]!hj</definedName>
    <definedName name="hj" localSheetId="5">[3]!hj</definedName>
    <definedName name="hj" localSheetId="6">[3]!hj</definedName>
    <definedName name="hj">[3]!hj</definedName>
    <definedName name="hjghhgf" localSheetId="0">[3]!hjghhgf</definedName>
    <definedName name="hjghhgf" localSheetId="3">[3]!hjghhgf</definedName>
    <definedName name="hjghhgf" localSheetId="4">[3]!hjghhgf</definedName>
    <definedName name="hjghhgf" localSheetId="5">[3]!hjghhgf</definedName>
    <definedName name="hjghhgf" localSheetId="6">[3]!hjghhgf</definedName>
    <definedName name="hjghhgf">[3]!hjghhgf</definedName>
    <definedName name="hjghjgf" localSheetId="0">[3]!hjghjgf</definedName>
    <definedName name="hjghjgf" localSheetId="3">[3]!hjghjgf</definedName>
    <definedName name="hjghjgf" localSheetId="4">[3]!hjghjgf</definedName>
    <definedName name="hjghjgf" localSheetId="5">[3]!hjghjgf</definedName>
    <definedName name="hjghjgf" localSheetId="6">[3]!hjghjgf</definedName>
    <definedName name="hjghjgf">[3]!hjghjgf</definedName>
    <definedName name="hjhjgfdfs" localSheetId="0">[3]!hjhjgfdfs</definedName>
    <definedName name="hjhjgfdfs" localSheetId="3">[3]!hjhjgfdfs</definedName>
    <definedName name="hjhjgfdfs" localSheetId="4">[3]!hjhjgfdfs</definedName>
    <definedName name="hjhjgfdfs" localSheetId="5">[3]!hjhjgfdfs</definedName>
    <definedName name="hjhjgfdfs" localSheetId="6">[3]!hjhjgfdfs</definedName>
    <definedName name="hjhjgfdfs">[3]!hjhjgfdfs</definedName>
    <definedName name="hjhjhghgfg" localSheetId="0">[3]!hjhjhghgfg</definedName>
    <definedName name="hjhjhghgfg" localSheetId="3">[3]!hjhjhghgfg</definedName>
    <definedName name="hjhjhghgfg" localSheetId="4">[3]!hjhjhghgfg</definedName>
    <definedName name="hjhjhghgfg" localSheetId="5">[3]!hjhjhghgfg</definedName>
    <definedName name="hjhjhghgfg" localSheetId="6">[3]!hjhjhghgfg</definedName>
    <definedName name="hjhjhghgfg">[3]!hjhjhghgfg</definedName>
    <definedName name="hjjgjgd" localSheetId="0">[3]!hjjgjgd</definedName>
    <definedName name="hjjgjgd" localSheetId="3">[3]!hjjgjgd</definedName>
    <definedName name="hjjgjgd" localSheetId="4">[3]!hjjgjgd</definedName>
    <definedName name="hjjgjgd" localSheetId="5">[3]!hjjgjgd</definedName>
    <definedName name="hjjgjgd" localSheetId="6">[3]!hjjgjgd</definedName>
    <definedName name="hjjgjgd">[3]!hjjgjgd</definedName>
    <definedName name="hjjhjhgfgffds" localSheetId="0">[3]!hjjhjhgfgffds</definedName>
    <definedName name="hjjhjhgfgffds" localSheetId="3">[3]!hjjhjhgfgffds</definedName>
    <definedName name="hjjhjhgfgffds" localSheetId="4">[3]!hjjhjhgfgffds</definedName>
    <definedName name="hjjhjhgfgffds" localSheetId="5">[3]!hjjhjhgfgffds</definedName>
    <definedName name="hjjhjhgfgffds" localSheetId="6">[3]!hjjhjhgfgffds</definedName>
    <definedName name="hjjhjhgfgffds">[3]!hjjhjhgfgffds</definedName>
    <definedName name="hvhgfhgdfgd" localSheetId="0">[3]!hvhgfhgdfgd</definedName>
    <definedName name="hvhgfhgdfgd" localSheetId="3">[3]!hvhgfhgdfgd</definedName>
    <definedName name="hvhgfhgdfgd" localSheetId="4">[3]!hvhgfhgdfgd</definedName>
    <definedName name="hvhgfhgdfgd" localSheetId="5">[3]!hvhgfhgdfgd</definedName>
    <definedName name="hvhgfhgdfgd" localSheetId="6">[3]!hvhgfhgdfgd</definedName>
    <definedName name="hvhgfhgdfgd">[3]!hvhgfhgdfgd</definedName>
    <definedName name="hvjfjghfyufuyg" localSheetId="0">[3]!hvjfjghfyufuyg</definedName>
    <definedName name="hvjfjghfyufuyg" localSheetId="3">[3]!hvjfjghfyufuyg</definedName>
    <definedName name="hvjfjghfyufuyg" localSheetId="4">[3]!hvjfjghfyufuyg</definedName>
    <definedName name="hvjfjghfyufuyg" localSheetId="5">[3]!hvjfjghfyufuyg</definedName>
    <definedName name="hvjfjghfyufuyg" localSheetId="6">[3]!hvjfjghfyufuyg</definedName>
    <definedName name="hvjfjghfyufuyg">[3]!hvjfjghfyufuyg</definedName>
    <definedName name="hyghggggggggggggggg" hidden="1">{#N/A,#N/A,TRUE,"Лист1";#N/A,#N/A,TRUE,"Лист2";#N/A,#N/A,TRUE,"Лист3"}</definedName>
    <definedName name="i" localSheetId="0">[3]!i</definedName>
    <definedName name="i" localSheetId="3">[3]!i</definedName>
    <definedName name="i" localSheetId="4">[3]!i</definedName>
    <definedName name="i" localSheetId="5">[3]!i</definedName>
    <definedName name="i" localSheetId="6">[3]!i</definedName>
    <definedName name="i">[3]!i</definedName>
    <definedName name="iiiiii" localSheetId="0">[3]!iiiiii</definedName>
    <definedName name="iiiiii" localSheetId="3">[3]!iiiiii</definedName>
    <definedName name="iiiiii" localSheetId="4">[3]!iiiiii</definedName>
    <definedName name="iiiiii" localSheetId="5">[3]!iiiiii</definedName>
    <definedName name="iiiiii" localSheetId="6">[3]!iiiiii</definedName>
    <definedName name="iiiiii">[3]!iiiiii</definedName>
    <definedName name="iijjjjjjjjjjjjj" localSheetId="0">[3]!iijjjjjjjjjjjjj</definedName>
    <definedName name="iijjjjjjjjjjjjj" localSheetId="3">[3]!iijjjjjjjjjjjjj</definedName>
    <definedName name="iijjjjjjjjjjjjj" localSheetId="4">[3]!iijjjjjjjjjjjjj</definedName>
    <definedName name="iijjjjjjjjjjjjj" localSheetId="5">[3]!iijjjjjjjjjjjjj</definedName>
    <definedName name="iijjjjjjjjjjjjj" localSheetId="6">[3]!iijjjjjjjjjjjjj</definedName>
    <definedName name="iijjjjjjjjjjjjj">[3]!iijjjjjjjjjjjjj</definedName>
    <definedName name="ijhukjhjkhj" localSheetId="0">[3]!ijhukjhjkhj</definedName>
    <definedName name="ijhukjhjkhj" localSheetId="3">[3]!ijhukjhjkhj</definedName>
    <definedName name="ijhukjhjkhj" localSheetId="4">[3]!ijhukjhjkhj</definedName>
    <definedName name="ijhukjhjkhj" localSheetId="5">[3]!ijhukjhjkhj</definedName>
    <definedName name="ijhukjhjkhj" localSheetId="6">[3]!ijhukjhjkhj</definedName>
    <definedName name="ijhukjhjkhj">[3]!ijhukjhjkhj</definedName>
    <definedName name="imuuybrd" localSheetId="0">[3]!imuuybrd</definedName>
    <definedName name="imuuybrd" localSheetId="3">[3]!imuuybrd</definedName>
    <definedName name="imuuybrd" localSheetId="4">[3]!imuuybrd</definedName>
    <definedName name="imuuybrd" localSheetId="5">[3]!imuuybrd</definedName>
    <definedName name="imuuybrd" localSheetId="6">[3]!imuuybrd</definedName>
    <definedName name="imuuybrd">[3]!imuuybrd</definedName>
    <definedName name="ioiomkjjjjj" localSheetId="0">[3]!ioiomkjjjjj</definedName>
    <definedName name="ioiomkjjjjj" localSheetId="3">[3]!ioiomkjjjjj</definedName>
    <definedName name="ioiomkjjjjj" localSheetId="4">[3]!ioiomkjjjjj</definedName>
    <definedName name="ioiomkjjjjj" localSheetId="5">[3]!ioiomkjjjjj</definedName>
    <definedName name="ioiomkjjjjj" localSheetId="6">[3]!ioiomkjjjjj</definedName>
    <definedName name="ioiomkjjjjj">[3]!ioiomkjjjjj</definedName>
    <definedName name="iouhnjvgfcfd" localSheetId="0">[3]!iouhnjvgfcfd</definedName>
    <definedName name="iouhnjvgfcfd" localSheetId="3">[3]!iouhnjvgfcfd</definedName>
    <definedName name="iouhnjvgfcfd" localSheetId="4">[3]!iouhnjvgfcfd</definedName>
    <definedName name="iouhnjvgfcfd" localSheetId="5">[3]!iouhnjvgfcfd</definedName>
    <definedName name="iouhnjvgfcfd" localSheetId="6">[3]!iouhnjvgfcfd</definedName>
    <definedName name="iouhnjvgfcfd">[3]!iouhnjvgfcfd</definedName>
    <definedName name="iouiuyiuyutuyrt" localSheetId="0">[3]!iouiuyiuyutuyrt</definedName>
    <definedName name="iouiuyiuyutuyrt" localSheetId="3">[3]!iouiuyiuyutuyrt</definedName>
    <definedName name="iouiuyiuyutuyrt" localSheetId="4">[3]!iouiuyiuyutuyrt</definedName>
    <definedName name="iouiuyiuyutuyrt" localSheetId="5">[3]!iouiuyiuyutuyrt</definedName>
    <definedName name="iouiuyiuyutuyrt" localSheetId="6">[3]!iouiuyiuyutuyrt</definedName>
    <definedName name="iouiuyiuyutuyrt">[3]!iouiuyiuyutuyrt</definedName>
    <definedName name="iounuibuig" localSheetId="0">[3]!iounuibuig</definedName>
    <definedName name="iounuibuig" localSheetId="3">[3]!iounuibuig</definedName>
    <definedName name="iounuibuig" localSheetId="4">[3]!iounuibuig</definedName>
    <definedName name="iounuibuig" localSheetId="5">[3]!iounuibuig</definedName>
    <definedName name="iounuibuig" localSheetId="6">[3]!iounuibuig</definedName>
    <definedName name="iounuibuig">[3]!iounuibuig</definedName>
    <definedName name="iouyuytytfty" localSheetId="0">[3]!iouyuytytfty</definedName>
    <definedName name="iouyuytytfty" localSheetId="3">[3]!iouyuytytfty</definedName>
    <definedName name="iouyuytytfty" localSheetId="4">[3]!iouyuytytfty</definedName>
    <definedName name="iouyuytytfty" localSheetId="5">[3]!iouyuytytfty</definedName>
    <definedName name="iouyuytytfty" localSheetId="6">[3]!iouyuytytfty</definedName>
    <definedName name="iouyuytytfty">[3]!iouyuytytfty</definedName>
    <definedName name="iuiiiiiiiiiiiiiiiiii" hidden="1">{#N/A,#N/A,TRUE,"Лист1";#N/A,#N/A,TRUE,"Лист2";#N/A,#N/A,TRUE,"Лист3"}</definedName>
    <definedName name="iuiohjkjk" localSheetId="0">[3]!iuiohjkjk</definedName>
    <definedName name="iuiohjkjk" localSheetId="3">[3]!iuiohjkjk</definedName>
    <definedName name="iuiohjkjk" localSheetId="4">[3]!iuiohjkjk</definedName>
    <definedName name="iuiohjkjk" localSheetId="5">[3]!iuiohjkjk</definedName>
    <definedName name="iuiohjkjk" localSheetId="6">[3]!iuiohjkjk</definedName>
    <definedName name="iuiohjkjk">[3]!iuiohjkjk</definedName>
    <definedName name="iuiuyggggggggggggggggggg" localSheetId="0">[3]!iuiuyggggggggggggggggggg</definedName>
    <definedName name="iuiuyggggggggggggggggggg" localSheetId="3">[3]!iuiuyggggggggggggggggggg</definedName>
    <definedName name="iuiuyggggggggggggggggggg" localSheetId="4">[3]!iuiuyggggggggggggggggggg</definedName>
    <definedName name="iuiuyggggggggggggggggggg" localSheetId="5">[3]!iuiuyggggggggggggggggggg</definedName>
    <definedName name="iuiuyggggggggggggggggggg" localSheetId="6">[3]!iuiuyggggggggggggggggggg</definedName>
    <definedName name="iuiuyggggggggggggggggggg">[3]!iuiuyggggggggggggggggggg</definedName>
    <definedName name="iuiuytrsgfjh" localSheetId="0">[3]!iuiuytrsgfjh</definedName>
    <definedName name="iuiuytrsgfjh" localSheetId="3">[3]!iuiuytrsgfjh</definedName>
    <definedName name="iuiuytrsgfjh" localSheetId="4">[3]!iuiuytrsgfjh</definedName>
    <definedName name="iuiuytrsgfjh" localSheetId="5">[3]!iuiuytrsgfjh</definedName>
    <definedName name="iuiuytrsgfjh" localSheetId="6">[3]!iuiuytrsgfjh</definedName>
    <definedName name="iuiuytrsgfjh">[3]!iuiuytrsgfjh</definedName>
    <definedName name="iuiytyyfdg" hidden="1">{#N/A,#N/A,TRUE,"Лист1";#N/A,#N/A,TRUE,"Лист2";#N/A,#N/A,TRUE,"Лист3"}</definedName>
    <definedName name="iujjjjjjjjjhjh" localSheetId="0">[3]!iujjjjjjjjjhjh</definedName>
    <definedName name="iujjjjjjjjjhjh" localSheetId="3">[3]!iujjjjjjjjjhjh</definedName>
    <definedName name="iujjjjjjjjjhjh" localSheetId="4">[3]!iujjjjjjjjjhjh</definedName>
    <definedName name="iujjjjjjjjjhjh" localSheetId="5">[3]!iujjjjjjjjjhjh</definedName>
    <definedName name="iujjjjjjjjjhjh" localSheetId="6">[3]!iujjjjjjjjjhjh</definedName>
    <definedName name="iujjjjjjjjjhjh">[3]!iujjjjjjjjjhjh</definedName>
    <definedName name="iujjjjjjjjjjjjjjjjjj" localSheetId="0">[3]!iujjjjjjjjjjjjjjjjjj</definedName>
    <definedName name="iujjjjjjjjjjjjjjjjjj" localSheetId="3">[3]!iujjjjjjjjjjjjjjjjjj</definedName>
    <definedName name="iujjjjjjjjjjjjjjjjjj" localSheetId="4">[3]!iujjjjjjjjjjjjjjjjjj</definedName>
    <definedName name="iujjjjjjjjjjjjjjjjjj" localSheetId="5">[3]!iujjjjjjjjjjjjjjjjjj</definedName>
    <definedName name="iujjjjjjjjjjjjjjjjjj" localSheetId="6">[3]!iujjjjjjjjjjjjjjjjjj</definedName>
    <definedName name="iujjjjjjjjjjjjjjjjjj">[3]!iujjjjjjjjjjjjjjjjjj</definedName>
    <definedName name="iukjjjjjjjjjjjj" hidden="1">{#N/A,#N/A,TRUE,"Лист1";#N/A,#N/A,TRUE,"Лист2";#N/A,#N/A,TRUE,"Лист3"}</definedName>
    <definedName name="iukjkjgh" localSheetId="0">[3]!iukjkjgh</definedName>
    <definedName name="iukjkjgh" localSheetId="3">[3]!iukjkjgh</definedName>
    <definedName name="iukjkjgh" localSheetId="4">[3]!iukjkjgh</definedName>
    <definedName name="iukjkjgh" localSheetId="5">[3]!iukjkjgh</definedName>
    <definedName name="iukjkjgh" localSheetId="6">[3]!iukjkjgh</definedName>
    <definedName name="iukjkjgh">[3]!iukjkjgh</definedName>
    <definedName name="iuubbbbbbbbbbbb" localSheetId="0">[3]!iuubbbbbbbbbbbb</definedName>
    <definedName name="iuubbbbbbbbbbbb" localSheetId="3">[3]!iuubbbbbbbbbbbb</definedName>
    <definedName name="iuubbbbbbbbbbbb" localSheetId="4">[3]!iuubbbbbbbbbbbb</definedName>
    <definedName name="iuubbbbbbbbbbbb" localSheetId="5">[3]!iuubbbbbbbbbbbb</definedName>
    <definedName name="iuubbbbbbbbbbbb" localSheetId="6">[3]!iuubbbbbbbbbbbb</definedName>
    <definedName name="iuubbbbbbbbbbbb">[3]!iuubbbbbbbbbbbb</definedName>
    <definedName name="iuuhhbvg" localSheetId="0">[3]!iuuhhbvg</definedName>
    <definedName name="iuuhhbvg" localSheetId="3">[3]!iuuhhbvg</definedName>
    <definedName name="iuuhhbvg" localSheetId="4">[3]!iuuhhbvg</definedName>
    <definedName name="iuuhhbvg" localSheetId="5">[3]!iuuhhbvg</definedName>
    <definedName name="iuuhhbvg" localSheetId="6">[3]!iuuhhbvg</definedName>
    <definedName name="iuuhhbvg">[3]!iuuhhbvg</definedName>
    <definedName name="iuuitt" localSheetId="0">[3]!iuuitt</definedName>
    <definedName name="iuuitt" localSheetId="3">[3]!iuuitt</definedName>
    <definedName name="iuuitt" localSheetId="4">[3]!iuuitt</definedName>
    <definedName name="iuuitt" localSheetId="5">[3]!iuuitt</definedName>
    <definedName name="iuuitt" localSheetId="6">[3]!iuuitt</definedName>
    <definedName name="iuuitt">[3]!iuuitt</definedName>
    <definedName name="iuuiyyttyty" localSheetId="0">[3]!iuuiyyttyty</definedName>
    <definedName name="iuuiyyttyty" localSheetId="3">[3]!iuuiyyttyty</definedName>
    <definedName name="iuuiyyttyty" localSheetId="4">[3]!iuuiyyttyty</definedName>
    <definedName name="iuuiyyttyty" localSheetId="5">[3]!iuuiyyttyty</definedName>
    <definedName name="iuuiyyttyty" localSheetId="6">[3]!iuuiyyttyty</definedName>
    <definedName name="iuuiyyttyty">[3]!iuuiyyttyty</definedName>
    <definedName name="iuuuuuuuuuuuuuuuu" localSheetId="0">[3]!iuuuuuuuuuuuuuuuu</definedName>
    <definedName name="iuuuuuuuuuuuuuuuu" localSheetId="3">[3]!iuuuuuuuuuuuuuuuu</definedName>
    <definedName name="iuuuuuuuuuuuuuuuu" localSheetId="4">[3]!iuuuuuuuuuuuuuuuu</definedName>
    <definedName name="iuuuuuuuuuuuuuuuu" localSheetId="5">[3]!iuuuuuuuuuuuuuuuu</definedName>
    <definedName name="iuuuuuuuuuuuuuuuu" localSheetId="6">[3]!iuuuuuuuuuuuuuuuu</definedName>
    <definedName name="iuuuuuuuuuuuuuuuu">[3]!iuuuuuuuuuuuuuuuu</definedName>
    <definedName name="iuuuuuuuuuuuuuuuuuuu" localSheetId="0">[3]!iuuuuuuuuuuuuuuuuuuu</definedName>
    <definedName name="iuuuuuuuuuuuuuuuuuuu" localSheetId="3">[3]!iuuuuuuuuuuuuuuuuuuu</definedName>
    <definedName name="iuuuuuuuuuuuuuuuuuuu" localSheetId="4">[3]!iuuuuuuuuuuuuuuuuuuu</definedName>
    <definedName name="iuuuuuuuuuuuuuuuuuuu" localSheetId="5">[3]!iuuuuuuuuuuuuuuuuuuu</definedName>
    <definedName name="iuuuuuuuuuuuuuuuuuuu" localSheetId="6">[3]!iuuuuuuuuuuuuuuuuuuu</definedName>
    <definedName name="iuuuuuuuuuuuuuuuuuuu">[3]!iuuuuuuuuuuuuuuuuuuu</definedName>
    <definedName name="iuuyyyyyyyyyyyyyyy" localSheetId="0">[3]!iuuyyyyyyyyyyyyyyy</definedName>
    <definedName name="iuuyyyyyyyyyyyyyyy" localSheetId="3">[3]!iuuyyyyyyyyyyyyyyy</definedName>
    <definedName name="iuuyyyyyyyyyyyyyyy" localSheetId="4">[3]!iuuyyyyyyyyyyyyyyy</definedName>
    <definedName name="iuuyyyyyyyyyyyyyyy" localSheetId="5">[3]!iuuyyyyyyyyyyyyyyy</definedName>
    <definedName name="iuuyyyyyyyyyyyyyyy" localSheetId="6">[3]!iuuyyyyyyyyyyyyyyy</definedName>
    <definedName name="iuuyyyyyyyyyyyyyyy">[3]!iuuyyyyyyyyyyyyyyy</definedName>
    <definedName name="iyuuytvt" hidden="1">{#N/A,#N/A,TRUE,"Лист1";#N/A,#N/A,TRUE,"Лист2";#N/A,#N/A,TRUE,"Лист3"}</definedName>
    <definedName name="jbnbvggggggggggggggg" localSheetId="0">[3]!jbnbvggggggggggggggg</definedName>
    <definedName name="jbnbvggggggggggggggg" localSheetId="3">[3]!jbnbvggggggggggggggg</definedName>
    <definedName name="jbnbvggggggggggggggg" localSheetId="4">[3]!jbnbvggggggggggggggg</definedName>
    <definedName name="jbnbvggggggggggggggg" localSheetId="5">[3]!jbnbvggggggggggggggg</definedName>
    <definedName name="jbnbvggggggggggggggg" localSheetId="6">[3]!jbnbvggggggggggggggg</definedName>
    <definedName name="jbnbvggggggggggggggg">[3]!jbnbvggggggggggggggg</definedName>
    <definedName name="jghghfd" localSheetId="0">[3]!jghghfd</definedName>
    <definedName name="jghghfd" localSheetId="3">[3]!jghghfd</definedName>
    <definedName name="jghghfd" localSheetId="4">[3]!jghghfd</definedName>
    <definedName name="jghghfd" localSheetId="5">[3]!jghghfd</definedName>
    <definedName name="jghghfd" localSheetId="6">[3]!jghghfd</definedName>
    <definedName name="jghghfd">[3]!jghghfd</definedName>
    <definedName name="jgjhgd" localSheetId="0">[3]!jgjhgd</definedName>
    <definedName name="jgjhgd" localSheetId="3">[3]!jgjhgd</definedName>
    <definedName name="jgjhgd" localSheetId="4">[3]!jgjhgd</definedName>
    <definedName name="jgjhgd" localSheetId="5">[3]!jgjhgd</definedName>
    <definedName name="jgjhgd" localSheetId="6">[3]!jgjhgd</definedName>
    <definedName name="jgjhgd">[3]!jgjhgd</definedName>
    <definedName name="jhfgfs" hidden="1">{#N/A,#N/A,TRUE,"Лист1";#N/A,#N/A,TRUE,"Лист2";#N/A,#N/A,TRUE,"Лист3"}</definedName>
    <definedName name="jhfghfyu" localSheetId="0">[3]!jhfghfyu</definedName>
    <definedName name="jhfghfyu" localSheetId="3">[3]!jhfghfyu</definedName>
    <definedName name="jhfghfyu" localSheetId="4">[3]!jhfghfyu</definedName>
    <definedName name="jhfghfyu" localSheetId="5">[3]!jhfghfyu</definedName>
    <definedName name="jhfghfyu" localSheetId="6">[3]!jhfghfyu</definedName>
    <definedName name="jhfghfyu">[3]!jhfghfyu</definedName>
    <definedName name="jhfghgfgfgfdfs" hidden="1">{#N/A,#N/A,TRUE,"Лист1";#N/A,#N/A,TRUE,"Лист2";#N/A,#N/A,TRUE,"Лист3"}</definedName>
    <definedName name="jhghfd" localSheetId="0">[3]!jhghfd</definedName>
    <definedName name="jhghfd" localSheetId="3">[3]!jhghfd</definedName>
    <definedName name="jhghfd" localSheetId="4">[3]!jhghfd</definedName>
    <definedName name="jhghfd" localSheetId="5">[3]!jhghfd</definedName>
    <definedName name="jhghfd" localSheetId="6">[3]!jhghfd</definedName>
    <definedName name="jhghfd">[3]!jhghfd</definedName>
    <definedName name="jhghjf" localSheetId="0">[3]!jhghjf</definedName>
    <definedName name="jhghjf" localSheetId="3">[3]!jhghjf</definedName>
    <definedName name="jhghjf" localSheetId="4">[3]!jhghjf</definedName>
    <definedName name="jhghjf" localSheetId="5">[3]!jhghjf</definedName>
    <definedName name="jhghjf" localSheetId="6">[3]!jhghjf</definedName>
    <definedName name="jhghjf">[3]!jhghjf</definedName>
    <definedName name="jhhgfddfs" localSheetId="0">[3]!jhhgfddfs</definedName>
    <definedName name="jhhgfddfs" localSheetId="3">[3]!jhhgfddfs</definedName>
    <definedName name="jhhgfddfs" localSheetId="4">[3]!jhhgfddfs</definedName>
    <definedName name="jhhgfddfs" localSheetId="5">[3]!jhhgfddfs</definedName>
    <definedName name="jhhgfddfs" localSheetId="6">[3]!jhhgfddfs</definedName>
    <definedName name="jhhgfddfs">[3]!jhhgfddfs</definedName>
    <definedName name="jhhgjhgf" localSheetId="0">[3]!jhhgjhgf</definedName>
    <definedName name="jhhgjhgf" localSheetId="3">[3]!jhhgjhgf</definedName>
    <definedName name="jhhgjhgf" localSheetId="4">[3]!jhhgjhgf</definedName>
    <definedName name="jhhgjhgf" localSheetId="5">[3]!jhhgjhgf</definedName>
    <definedName name="jhhgjhgf" localSheetId="6">[3]!jhhgjhgf</definedName>
    <definedName name="jhhgjhgf">[3]!jhhgjhgf</definedName>
    <definedName name="jhhhjhgghg" localSheetId="0">[3]!jhhhjhgghg</definedName>
    <definedName name="jhhhjhgghg" localSheetId="3">[3]!jhhhjhgghg</definedName>
    <definedName name="jhhhjhgghg" localSheetId="4">[3]!jhhhjhgghg</definedName>
    <definedName name="jhhhjhgghg" localSheetId="5">[3]!jhhhjhgghg</definedName>
    <definedName name="jhhhjhgghg" localSheetId="6">[3]!jhhhjhgghg</definedName>
    <definedName name="jhhhjhgghg">[3]!jhhhjhgghg</definedName>
    <definedName name="jhhjgkjgl" localSheetId="0">[3]!jhhjgkjgl</definedName>
    <definedName name="jhhjgkjgl" localSheetId="3">[3]!jhhjgkjgl</definedName>
    <definedName name="jhhjgkjgl" localSheetId="4">[3]!jhhjgkjgl</definedName>
    <definedName name="jhhjgkjgl" localSheetId="5">[3]!jhhjgkjgl</definedName>
    <definedName name="jhhjgkjgl" localSheetId="6">[3]!jhhjgkjgl</definedName>
    <definedName name="jhhjgkjgl">[3]!jhhjgkjgl</definedName>
    <definedName name="jhjgfghf" localSheetId="0">[3]!jhjgfghf</definedName>
    <definedName name="jhjgfghf" localSheetId="3">[3]!jhjgfghf</definedName>
    <definedName name="jhjgfghf" localSheetId="4">[3]!jhjgfghf</definedName>
    <definedName name="jhjgfghf" localSheetId="5">[3]!jhjgfghf</definedName>
    <definedName name="jhjgfghf" localSheetId="6">[3]!jhjgfghf</definedName>
    <definedName name="jhjgfghf">[3]!jhjgfghf</definedName>
    <definedName name="jhjgjgh" localSheetId="0">[3]!jhjgjgh</definedName>
    <definedName name="jhjgjgh" localSheetId="3">[3]!jhjgjgh</definedName>
    <definedName name="jhjgjgh" localSheetId="4">[3]!jhjgjgh</definedName>
    <definedName name="jhjgjgh" localSheetId="5">[3]!jhjgjgh</definedName>
    <definedName name="jhjgjgh" localSheetId="6">[3]!jhjgjgh</definedName>
    <definedName name="jhjgjgh">[3]!jhjgjgh</definedName>
    <definedName name="jhjhf" localSheetId="0">[3]!jhjhf</definedName>
    <definedName name="jhjhf" localSheetId="3">[3]!jhjhf</definedName>
    <definedName name="jhjhf" localSheetId="4">[3]!jhjhf</definedName>
    <definedName name="jhjhf" localSheetId="5">[3]!jhjhf</definedName>
    <definedName name="jhjhf" localSheetId="6">[3]!jhjhf</definedName>
    <definedName name="jhjhf">[3]!jhjhf</definedName>
    <definedName name="jhjhjhjggggggggggggg" localSheetId="0">[3]!jhjhjhjggggggggggggg</definedName>
    <definedName name="jhjhjhjggggggggggggg" localSheetId="3">[3]!jhjhjhjggggggggggggg</definedName>
    <definedName name="jhjhjhjggggggggggggg" localSheetId="4">[3]!jhjhjhjggggggggggggg</definedName>
    <definedName name="jhjhjhjggggggggggggg" localSheetId="5">[3]!jhjhjhjggggggggggggg</definedName>
    <definedName name="jhjhjhjggggggggggggg" localSheetId="6">[3]!jhjhjhjggggggggggggg</definedName>
    <definedName name="jhjhjhjggggggggggggg">[3]!jhjhjhjggggggggggggg</definedName>
    <definedName name="jhjhyyyyyyyyyyyyyy" localSheetId="0">[3]!jhjhyyyyyyyyyyyyyy</definedName>
    <definedName name="jhjhyyyyyyyyyyyyyy" localSheetId="3">[3]!jhjhyyyyyyyyyyyyyy</definedName>
    <definedName name="jhjhyyyyyyyyyyyyyy" localSheetId="4">[3]!jhjhyyyyyyyyyyyyyy</definedName>
    <definedName name="jhjhyyyyyyyyyyyyyy" localSheetId="5">[3]!jhjhyyyyyyyyyyyyyy</definedName>
    <definedName name="jhjhyyyyyyyyyyyyyy" localSheetId="6">[3]!jhjhyyyyyyyyyyyyyy</definedName>
    <definedName name="jhjhyyyyyyyyyyyyyy">[3]!jhjhyyyyyyyyyyyyyy</definedName>
    <definedName name="jhjjhhhhhh" localSheetId="0">[3]!jhjjhhhhhh</definedName>
    <definedName name="jhjjhhhhhh" localSheetId="3">[3]!jhjjhhhhhh</definedName>
    <definedName name="jhjjhhhhhh" localSheetId="4">[3]!jhjjhhhhhh</definedName>
    <definedName name="jhjjhhhhhh" localSheetId="5">[3]!jhjjhhhhhh</definedName>
    <definedName name="jhjjhhhhhh" localSheetId="6">[3]!jhjjhhhhhh</definedName>
    <definedName name="jhjjhhhhhh">[3]!jhjjhhhhhh</definedName>
    <definedName name="jhjkghgdd" localSheetId="0">[3]!jhjkghgdd</definedName>
    <definedName name="jhjkghgdd" localSheetId="3">[3]!jhjkghgdd</definedName>
    <definedName name="jhjkghgdd" localSheetId="4">[3]!jhjkghgdd</definedName>
    <definedName name="jhjkghgdd" localSheetId="5">[3]!jhjkghgdd</definedName>
    <definedName name="jhjkghgdd" localSheetId="6">[3]!jhjkghgdd</definedName>
    <definedName name="jhjkghgdd">[3]!jhjkghgdd</definedName>
    <definedName name="jhjytyyyyyyyyyyyyyyyy" hidden="1">{#N/A,#N/A,TRUE,"Лист1";#N/A,#N/A,TRUE,"Лист2";#N/A,#N/A,TRUE,"Лист3"}</definedName>
    <definedName name="jhkhjghfg" localSheetId="0">[3]!jhkhjghfg</definedName>
    <definedName name="jhkhjghfg" localSheetId="3">[3]!jhkhjghfg</definedName>
    <definedName name="jhkhjghfg" localSheetId="4">[3]!jhkhjghfg</definedName>
    <definedName name="jhkhjghfg" localSheetId="5">[3]!jhkhjghfg</definedName>
    <definedName name="jhkhjghfg" localSheetId="6">[3]!jhkhjghfg</definedName>
    <definedName name="jhkhjghfg">[3]!jhkhjghfg</definedName>
    <definedName name="jhkjhjhg" localSheetId="0">[3]!jhkjhjhg</definedName>
    <definedName name="jhkjhjhg" localSheetId="3">[3]!jhkjhjhg</definedName>
    <definedName name="jhkjhjhg" localSheetId="4">[3]!jhkjhjhg</definedName>
    <definedName name="jhkjhjhg" localSheetId="5">[3]!jhkjhjhg</definedName>
    <definedName name="jhkjhjhg" localSheetId="6">[3]!jhkjhjhg</definedName>
    <definedName name="jhkjhjhg">[3]!jhkjhjhg</definedName>
    <definedName name="jhtjgyt" hidden="1">{#N/A,#N/A,TRUE,"Лист1";#N/A,#N/A,TRUE,"Лист2";#N/A,#N/A,TRUE,"Лист3"}</definedName>
    <definedName name="jhujghj" localSheetId="0">[3]!jhujghj</definedName>
    <definedName name="jhujghj" localSheetId="3">[3]!jhujghj</definedName>
    <definedName name="jhujghj" localSheetId="4">[3]!jhujghj</definedName>
    <definedName name="jhujghj" localSheetId="5">[3]!jhujghj</definedName>
    <definedName name="jhujghj" localSheetId="6">[3]!jhujghj</definedName>
    <definedName name="jhujghj">[3]!jhujghj</definedName>
    <definedName name="jhujy" localSheetId="0">[3]!jhujy</definedName>
    <definedName name="jhujy" localSheetId="3">[3]!jhujy</definedName>
    <definedName name="jhujy" localSheetId="4">[3]!jhujy</definedName>
    <definedName name="jhujy" localSheetId="5">[3]!jhujy</definedName>
    <definedName name="jhujy" localSheetId="6">[3]!jhujy</definedName>
    <definedName name="jhujy">[3]!jhujy</definedName>
    <definedName name="jhy" localSheetId="0">[3]!jhy</definedName>
    <definedName name="jhy" localSheetId="3">[3]!jhy</definedName>
    <definedName name="jhy" localSheetId="4">[3]!jhy</definedName>
    <definedName name="jhy" localSheetId="5">[3]!jhy</definedName>
    <definedName name="jhy" localSheetId="6">[3]!jhy</definedName>
    <definedName name="jhy">[3]!jhy</definedName>
    <definedName name="jjhjgjhfg" localSheetId="0">[3]!jjhjgjhfg</definedName>
    <definedName name="jjhjgjhfg" localSheetId="3">[3]!jjhjgjhfg</definedName>
    <definedName name="jjhjgjhfg" localSheetId="4">[3]!jjhjgjhfg</definedName>
    <definedName name="jjhjgjhfg" localSheetId="5">[3]!jjhjgjhfg</definedName>
    <definedName name="jjhjgjhfg" localSheetId="6">[3]!jjhjgjhfg</definedName>
    <definedName name="jjhjgjhfg">[3]!jjhjgjhfg</definedName>
    <definedName name="jjhjhhhhhhhhhhhhhhh" localSheetId="0">[3]!jjhjhhhhhhhhhhhhhhh</definedName>
    <definedName name="jjhjhhhhhhhhhhhhhhh" localSheetId="3">[3]!jjhjhhhhhhhhhhhhhhh</definedName>
    <definedName name="jjhjhhhhhhhhhhhhhhh" localSheetId="4">[3]!jjhjhhhhhhhhhhhhhhh</definedName>
    <definedName name="jjhjhhhhhhhhhhhhhhh" localSheetId="5">[3]!jjhjhhhhhhhhhhhhhhh</definedName>
    <definedName name="jjhjhhhhhhhhhhhhhhh" localSheetId="6">[3]!jjhjhhhhhhhhhhhhhhh</definedName>
    <definedName name="jjhjhhhhhhhhhhhhhhh">[3]!jjhjhhhhhhhhhhhhhhh</definedName>
    <definedName name="jjjjjjjj" localSheetId="0">[3]!jjjjjjjj</definedName>
    <definedName name="jjjjjjjj" localSheetId="3">[3]!jjjjjjjj</definedName>
    <definedName name="jjjjjjjj" localSheetId="4">[3]!jjjjjjjj</definedName>
    <definedName name="jjjjjjjj" localSheetId="5">[3]!jjjjjjjj</definedName>
    <definedName name="jjjjjjjj" localSheetId="6">[3]!jjjjjjjj</definedName>
    <definedName name="jjjjjjjj">[3]!jjjjjjjj</definedName>
    <definedName name="jjkjhhgffd" localSheetId="0">[3]!jjkjhhgffd</definedName>
    <definedName name="jjkjhhgffd" localSheetId="3">[3]!jjkjhhgffd</definedName>
    <definedName name="jjkjhhgffd" localSheetId="4">[3]!jjkjhhgffd</definedName>
    <definedName name="jjkjhhgffd" localSheetId="5">[3]!jjkjhhgffd</definedName>
    <definedName name="jjkjhhgffd" localSheetId="6">[3]!jjkjhhgffd</definedName>
    <definedName name="jjkjhhgffd">[3]!jjkjhhgffd</definedName>
    <definedName name="jkbvbcdxd" localSheetId="0">[3]!jkbvbcdxd</definedName>
    <definedName name="jkbvbcdxd" localSheetId="3">[3]!jkbvbcdxd</definedName>
    <definedName name="jkbvbcdxd" localSheetId="4">[3]!jkbvbcdxd</definedName>
    <definedName name="jkbvbcdxd" localSheetId="5">[3]!jkbvbcdxd</definedName>
    <definedName name="jkbvbcdxd" localSheetId="6">[3]!jkbvbcdxd</definedName>
    <definedName name="jkbvbcdxd">[3]!jkbvbcdxd</definedName>
    <definedName name="jkhffddds" hidden="1">{#N/A,#N/A,TRUE,"Лист1";#N/A,#N/A,TRUE,"Лист2";#N/A,#N/A,TRUE,"Лист3"}</definedName>
    <definedName name="jkhujygytf" localSheetId="0">[3]!jkhujygytf</definedName>
    <definedName name="jkhujygytf" localSheetId="3">[3]!jkhujygytf</definedName>
    <definedName name="jkhujygytf" localSheetId="4">[3]!jkhujygytf</definedName>
    <definedName name="jkhujygytf" localSheetId="5">[3]!jkhujygytf</definedName>
    <definedName name="jkhujygytf" localSheetId="6">[3]!jkhujygytf</definedName>
    <definedName name="jkhujygytf">[3]!jkhujygytf</definedName>
    <definedName name="jkkjhgj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 localSheetId="0">[3]!jujhghgcvgfxc</definedName>
    <definedName name="jujhghgcvgfxc" localSheetId="3">[3]!jujhghgcvgfxc</definedName>
    <definedName name="jujhghgcvgfxc" localSheetId="4">[3]!jujhghgcvgfxc</definedName>
    <definedName name="jujhghgcvgfxc" localSheetId="5">[3]!jujhghgcvgfxc</definedName>
    <definedName name="jujhghgcvgfxc" localSheetId="6">[3]!jujhghgcvgfxc</definedName>
    <definedName name="jujhghgcvgfxc">[3]!jujhghgcvgfxc</definedName>
    <definedName name="jyihtg" localSheetId="0">[3]!jyihtg</definedName>
    <definedName name="jyihtg" localSheetId="3">[3]!jyihtg</definedName>
    <definedName name="jyihtg" localSheetId="4">[3]!jyihtg</definedName>
    <definedName name="jyihtg" localSheetId="5">[3]!jyihtg</definedName>
    <definedName name="jyihtg" localSheetId="6">[3]!jyihtg</definedName>
    <definedName name="jyihtg">[3]!jyihtg</definedName>
    <definedName name="jyuytvbyvtvfr" hidden="1">{#N/A,#N/A,TRUE,"Лист1";#N/A,#N/A,TRUE,"Лист2";#N/A,#N/A,TRUE,"Лист3"}</definedName>
    <definedName name="k" localSheetId="0">[3]!k</definedName>
    <definedName name="k" localSheetId="3">[3]!k</definedName>
    <definedName name="k" localSheetId="4">[3]!k</definedName>
    <definedName name="k" localSheetId="5">[3]!k</definedName>
    <definedName name="k" localSheetId="6">[3]!k</definedName>
    <definedName name="k">[3]!k</definedName>
    <definedName name="khjkhjghf" hidden="1">{#N/A,#N/A,TRUE,"Лист1";#N/A,#N/A,TRUE,"Лист2";#N/A,#N/A,TRUE,"Лист3"}</definedName>
    <definedName name="kiuytte" localSheetId="0">[3]!kiuytte</definedName>
    <definedName name="kiuytte" localSheetId="3">[3]!kiuytte</definedName>
    <definedName name="kiuytte" localSheetId="4">[3]!kiuytte</definedName>
    <definedName name="kiuytte" localSheetId="5">[3]!kiuytte</definedName>
    <definedName name="kiuytte" localSheetId="6">[3]!kiuytte</definedName>
    <definedName name="kiuytte">[3]!kiuytte</definedName>
    <definedName name="kj" hidden="1">{#N/A,#N/A,TRUE,"Лист1";#N/A,#N/A,TRUE,"Лист2";#N/A,#N/A,TRUE,"Лист3"}</definedName>
    <definedName name="kjhhgfgfs" localSheetId="0">[3]!kjhhgfgfs</definedName>
    <definedName name="kjhhgfgfs" localSheetId="3">[3]!kjhhgfgfs</definedName>
    <definedName name="kjhhgfgfs" localSheetId="4">[3]!kjhhgfgfs</definedName>
    <definedName name="kjhhgfgfs" localSheetId="5">[3]!kjhhgfgfs</definedName>
    <definedName name="kjhhgfgfs" localSheetId="6">[3]!kjhhgfgfs</definedName>
    <definedName name="kjhhgfgfs">[3]!kjhhgfgfs</definedName>
    <definedName name="kjhiuh" localSheetId="0">[3]!kjhiuh</definedName>
    <definedName name="kjhiuh" localSheetId="3">[3]!kjhiuh</definedName>
    <definedName name="kjhiuh" localSheetId="4">[3]!kjhiuh</definedName>
    <definedName name="kjhiuh" localSheetId="5">[3]!kjhiuh</definedName>
    <definedName name="kjhiuh" localSheetId="6">[3]!kjhiuh</definedName>
    <definedName name="kjhiuh">[3]!kjhiuh</definedName>
    <definedName name="kjhjhgggggggggggggg" localSheetId="0">[3]!kjhjhgggggggggggggg</definedName>
    <definedName name="kjhjhgggggggggggggg" localSheetId="3">[3]!kjhjhgggggggggggggg</definedName>
    <definedName name="kjhjhgggggggggggggg" localSheetId="4">[3]!kjhjhgggggggggggggg</definedName>
    <definedName name="kjhjhgggggggggggggg" localSheetId="5">[3]!kjhjhgggggggggggggg</definedName>
    <definedName name="kjhjhgggggggggggggg" localSheetId="6">[3]!kjhjhgggggggggggggg</definedName>
    <definedName name="kjhjhgggggggggggggg">[3]!kjhjhgggggggggggggg</definedName>
    <definedName name="kjhjhhjgfd" localSheetId="0">[3]!kjhjhhjgfd</definedName>
    <definedName name="kjhjhhjgfd" localSheetId="3">[3]!kjhjhhjgfd</definedName>
    <definedName name="kjhjhhjgfd" localSheetId="4">[3]!kjhjhhjgfd</definedName>
    <definedName name="kjhjhhjgfd" localSheetId="5">[3]!kjhjhhjgfd</definedName>
    <definedName name="kjhjhhjgfd" localSheetId="6">[3]!kjhjhhjgfd</definedName>
    <definedName name="kjhjhhjgfd">[3]!kjhjhhjgfd</definedName>
    <definedName name="kjhkghgggggggggggg" localSheetId="0">[3]!kjhkghgggggggggggg</definedName>
    <definedName name="kjhkghgggggggggggg" localSheetId="3">[3]!kjhkghgggggggggggg</definedName>
    <definedName name="kjhkghgggggggggggg" localSheetId="4">[3]!kjhkghgggggggggggg</definedName>
    <definedName name="kjhkghgggggggggggg" localSheetId="5">[3]!kjhkghgggggggggggg</definedName>
    <definedName name="kjhkghgggggggggggg" localSheetId="6">[3]!kjhkghgggggggggggg</definedName>
    <definedName name="kjhkghgggggggggggg">[3]!kjhkghgggggggggggg</definedName>
    <definedName name="kjhkjhjggh" localSheetId="0">[3]!kjhkjhjggh</definedName>
    <definedName name="kjhkjhjggh" localSheetId="3">[3]!kjhkjhjggh</definedName>
    <definedName name="kjhkjhjggh" localSheetId="4">[3]!kjhkjhjggh</definedName>
    <definedName name="kjhkjhjggh" localSheetId="5">[3]!kjhkjhjggh</definedName>
    <definedName name="kjhkjhjggh" localSheetId="6">[3]!kjhkjhjggh</definedName>
    <definedName name="kjhkjhjggh">[3]!kjhkjhjggh</definedName>
    <definedName name="kjhmnmfg" localSheetId="0">[3]!kjhmnmfg</definedName>
    <definedName name="kjhmnmfg" localSheetId="3">[3]!kjhmnmfg</definedName>
    <definedName name="kjhmnmfg" localSheetId="4">[3]!kjhmnmfg</definedName>
    <definedName name="kjhmnmfg" localSheetId="5">[3]!kjhmnmfg</definedName>
    <definedName name="kjhmnmfg" localSheetId="6">[3]!kjhmnmfg</definedName>
    <definedName name="kjhmnmfg">[3]!kjhmnmfg</definedName>
    <definedName name="kjhvvvvvvvvvvvvvvvvv" hidden="1">{#N/A,#N/A,TRUE,"Лист1";#N/A,#N/A,TRUE,"Лист2";#N/A,#N/A,TRUE,"Лист3"}</definedName>
    <definedName name="kjjhghftyfy" localSheetId="0">[3]!kjjhghftyfy</definedName>
    <definedName name="kjjhghftyfy" localSheetId="3">[3]!kjjhghftyfy</definedName>
    <definedName name="kjjhghftyfy" localSheetId="4">[3]!kjjhghftyfy</definedName>
    <definedName name="kjjhghftyfy" localSheetId="5">[3]!kjjhghftyfy</definedName>
    <definedName name="kjjhghftyfy" localSheetId="6">[3]!kjjhghftyfy</definedName>
    <definedName name="kjjhghftyfy">[3]!kjjhghftyfy</definedName>
    <definedName name="kjjhjhghgh" localSheetId="0">[3]!kjjhjhghgh</definedName>
    <definedName name="kjjhjhghgh" localSheetId="3">[3]!kjjhjhghgh</definedName>
    <definedName name="kjjhjhghgh" localSheetId="4">[3]!kjjhjhghgh</definedName>
    <definedName name="kjjhjhghgh" localSheetId="5">[3]!kjjhjhghgh</definedName>
    <definedName name="kjjhjhghgh" localSheetId="6">[3]!kjjhjhghgh</definedName>
    <definedName name="kjjhjhghgh">[3]!kjjhjhghgh</definedName>
    <definedName name="kjjjjjhhhhhhhhhhhhh" hidden="1">{#N/A,#N/A,TRUE,"Лист1";#N/A,#N/A,TRUE,"Лист2";#N/A,#N/A,TRUE,"Лист3"}</definedName>
    <definedName name="kjjkhgf" localSheetId="0">[3]!kjjkhgf</definedName>
    <definedName name="kjjkhgf" localSheetId="3">[3]!kjjkhgf</definedName>
    <definedName name="kjjkhgf" localSheetId="4">[3]!kjjkhgf</definedName>
    <definedName name="kjjkhgf" localSheetId="5">[3]!kjjkhgf</definedName>
    <definedName name="kjjkhgf" localSheetId="6">[3]!kjjkhgf</definedName>
    <definedName name="kjjkhgf">[3]!kjjkhgf</definedName>
    <definedName name="kjjkkjhjhgjhg" localSheetId="0">[3]!kjjkkjhjhgjhg</definedName>
    <definedName name="kjjkkjhjhgjhg" localSheetId="3">[3]!kjjkkjhjhgjhg</definedName>
    <definedName name="kjjkkjhjhgjhg" localSheetId="4">[3]!kjjkkjhjhgjhg</definedName>
    <definedName name="kjjkkjhjhgjhg" localSheetId="5">[3]!kjjkkjhjhgjhg</definedName>
    <definedName name="kjjkkjhjhgjhg" localSheetId="6">[3]!kjjkkjhjhgjhg</definedName>
    <definedName name="kjjkkjhjhgjhg">[3]!kjjkkjhjhgjhg</definedName>
    <definedName name="kjjyhjhuyh" localSheetId="0">[3]!kjjyhjhuyh</definedName>
    <definedName name="kjjyhjhuyh" localSheetId="3">[3]!kjjyhjhuyh</definedName>
    <definedName name="kjjyhjhuyh" localSheetId="4">[3]!kjjyhjhuyh</definedName>
    <definedName name="kjjyhjhuyh" localSheetId="5">[3]!kjjyhjhuyh</definedName>
    <definedName name="kjjyhjhuyh" localSheetId="6">[3]!kjjyhjhuyh</definedName>
    <definedName name="kjjyhjhuyh">[3]!kjjyhjhuyh</definedName>
    <definedName name="kjkhj" localSheetId="0">[3]!kjkhj</definedName>
    <definedName name="kjkhj" localSheetId="3">[3]!kjkhj</definedName>
    <definedName name="kjkhj" localSheetId="4">[3]!kjkhj</definedName>
    <definedName name="kjkhj" localSheetId="5">[3]!kjkhj</definedName>
    <definedName name="kjkhj" localSheetId="6">[3]!kjkhj</definedName>
    <definedName name="kjkhj">[3]!kjkhj</definedName>
    <definedName name="kjkhjkjhgh" hidden="1">{#N/A,#N/A,TRUE,"Лист1";#N/A,#N/A,TRUE,"Лист2";#N/A,#N/A,TRUE,"Лист3"}</definedName>
    <definedName name="kjkhkjhjcx" localSheetId="0">[3]!kjkhkjhjcx</definedName>
    <definedName name="kjkhkjhjcx" localSheetId="3">[3]!kjkhkjhjcx</definedName>
    <definedName name="kjkhkjhjcx" localSheetId="4">[3]!kjkhkjhjcx</definedName>
    <definedName name="kjkhkjhjcx" localSheetId="5">[3]!kjkhkjhjcx</definedName>
    <definedName name="kjkhkjhjcx" localSheetId="6">[3]!kjkhkjhjcx</definedName>
    <definedName name="kjkhkjhjcx">[3]!kjkhkjhjcx</definedName>
    <definedName name="kjkjhjhjhghgf" hidden="1">{#N/A,#N/A,TRUE,"Лист1";#N/A,#N/A,TRUE,"Лист2";#N/A,#N/A,TRUE,"Лист3"}</definedName>
    <definedName name="kjkjhjjjjjjjjjjjjjjjjj" localSheetId="0">[3]!kjkjhjjjjjjjjjjjjjjjjj</definedName>
    <definedName name="kjkjhjjjjjjjjjjjjjjjjj" localSheetId="3">[3]!kjkjhjjjjjjjjjjjjjjjjj</definedName>
    <definedName name="kjkjhjjjjjjjjjjjjjjjjj" localSheetId="4">[3]!kjkjhjjjjjjjjjjjjjjjjj</definedName>
    <definedName name="kjkjhjjjjjjjjjjjjjjjjj" localSheetId="5">[3]!kjkjhjjjjjjjjjjjjjjjjj</definedName>
    <definedName name="kjkjhjjjjjjjjjjjjjjjjj" localSheetId="6">[3]!kjkjhjjjjjjjjjjjjjjjjj</definedName>
    <definedName name="kjkjhjjjjjjjjjjjjjjjjj">[3]!kjkjhjjjjjjjjjjjjjjjjj</definedName>
    <definedName name="kjkjjhhgfgfdds" localSheetId="0">[3]!kjkjjhhgfgfdds</definedName>
    <definedName name="kjkjjhhgfgfdds" localSheetId="3">[3]!kjkjjhhgfgfdds</definedName>
    <definedName name="kjkjjhhgfgfdds" localSheetId="4">[3]!kjkjjhhgfgfdds</definedName>
    <definedName name="kjkjjhhgfgfdds" localSheetId="5">[3]!kjkjjhhgfgfdds</definedName>
    <definedName name="kjkjjhhgfgfdds" localSheetId="6">[3]!kjkjjhhgfgfdds</definedName>
    <definedName name="kjkjjhhgfgfdds">[3]!kjkjjhhgfgfdds</definedName>
    <definedName name="kjkjjjjjjjjjjjjjjjj" localSheetId="0">[3]!kjkjjjjjjjjjjjjjjjj</definedName>
    <definedName name="kjkjjjjjjjjjjjjjjjj" localSheetId="3">[3]!kjkjjjjjjjjjjjjjjjj</definedName>
    <definedName name="kjkjjjjjjjjjjjjjjjj" localSheetId="4">[3]!kjkjjjjjjjjjjjjjjjj</definedName>
    <definedName name="kjkjjjjjjjjjjjjjjjj" localSheetId="5">[3]!kjkjjjjjjjjjjjjjjjj</definedName>
    <definedName name="kjkjjjjjjjjjjjjjjjj" localSheetId="6">[3]!kjkjjjjjjjjjjjjjjjj</definedName>
    <definedName name="kjkjjjjjjjjjjjjjjjj">[3]!kjkjjjjjjjjjjjjjjjj</definedName>
    <definedName name="kjlkji" localSheetId="0">[3]!kjlkji</definedName>
    <definedName name="kjlkji" localSheetId="3">[3]!kjlkji</definedName>
    <definedName name="kjlkji" localSheetId="4">[3]!kjlkji</definedName>
    <definedName name="kjlkji" localSheetId="5">[3]!kjlkji</definedName>
    <definedName name="kjlkji" localSheetId="6">[3]!kjlkji</definedName>
    <definedName name="kjlkji">[3]!kjlkji</definedName>
    <definedName name="kjlkjkhghjfgf" localSheetId="0">[3]!kjlkjkhghjfgf</definedName>
    <definedName name="kjlkjkhghjfgf" localSheetId="3">[3]!kjlkjkhghjfgf</definedName>
    <definedName name="kjlkjkhghjfgf" localSheetId="4">[3]!kjlkjkhghjfgf</definedName>
    <definedName name="kjlkjkhghjfgf" localSheetId="5">[3]!kjlkjkhghjfgf</definedName>
    <definedName name="kjlkjkhghjfgf" localSheetId="6">[3]!kjlkjkhghjfgf</definedName>
    <definedName name="kjlkjkhghjfgf">[3]!kjlkjkhghjfgf</definedName>
    <definedName name="kjmnmbn" localSheetId="0">[3]!kjmnmbn</definedName>
    <definedName name="kjmnmbn" localSheetId="3">[3]!kjmnmbn</definedName>
    <definedName name="kjmnmbn" localSheetId="4">[3]!kjmnmbn</definedName>
    <definedName name="kjmnmbn" localSheetId="5">[3]!kjmnmbn</definedName>
    <definedName name="kjmnmbn" localSheetId="6">[3]!kjmnmbn</definedName>
    <definedName name="kjmnmbn">[3]!kjmnmbn</definedName>
    <definedName name="kjuiuuuuuuuuuuuuuuu" localSheetId="0">[3]!kjuiuuuuuuuuuuuuuuu</definedName>
    <definedName name="kjuiuuuuuuuuuuuuuuu" localSheetId="3">[3]!kjuiuuuuuuuuuuuuuuu</definedName>
    <definedName name="kjuiuuuuuuuuuuuuuuu" localSheetId="4">[3]!kjuiuuuuuuuuuuuuuuu</definedName>
    <definedName name="kjuiuuuuuuuuuuuuuuu" localSheetId="5">[3]!kjuiuuuuuuuuuuuuuuu</definedName>
    <definedName name="kjuiuuuuuuuuuuuuuuu" localSheetId="6">[3]!kjuiuuuuuuuuuuuuuuu</definedName>
    <definedName name="kjuiuuuuuuuuuuuuuuu">[3]!kjuiuuuuuuuuuuuuuuu</definedName>
    <definedName name="kjuiyyyyyyyyyyyyyyyyyy" localSheetId="0">[3]!kjuiyyyyyyyyyyyyyyyyyy</definedName>
    <definedName name="kjuiyyyyyyyyyyyyyyyyyy" localSheetId="3">[3]!kjuiyyyyyyyyyyyyyyyyyy</definedName>
    <definedName name="kjuiyyyyyyyyyyyyyyyyyy" localSheetId="4">[3]!kjuiyyyyyyyyyyyyyyyyyy</definedName>
    <definedName name="kjuiyyyyyyyyyyyyyyyyyy" localSheetId="5">[3]!kjuiyyyyyyyyyyyyyyyyyy</definedName>
    <definedName name="kjuiyyyyyyyyyyyyyyyyyy" localSheetId="6">[3]!kjuiyyyyyyyyyyyyyyyyyy</definedName>
    <definedName name="kjuiyyyyyyyyyyyyyyyyyy">[3]!kjuiyyyyyyyyyyyyyyyyyy</definedName>
    <definedName name="kjykhjy" localSheetId="0">[3]!kjykhjy</definedName>
    <definedName name="kjykhjy" localSheetId="3">[3]!kjykhjy</definedName>
    <definedName name="kjykhjy" localSheetId="4">[3]!kjykhjy</definedName>
    <definedName name="kjykhjy" localSheetId="5">[3]!kjykhjy</definedName>
    <definedName name="kjykhjy" localSheetId="6">[3]!kjykhjy</definedName>
    <definedName name="kjykhjy">[3]!kjykhjy</definedName>
    <definedName name="kkkkkkkkkkkkkkkk" localSheetId="0">[3]!kkkkkkkkkkkkkkkk</definedName>
    <definedName name="kkkkkkkkkkkkkkkk" localSheetId="3">[3]!kkkkkkkkkkkkkkkk</definedName>
    <definedName name="kkkkkkkkkkkkkkkk" localSheetId="4">[3]!kkkkkkkkkkkkkkkk</definedName>
    <definedName name="kkkkkkkkkkkkkkkk" localSheetId="5">[3]!kkkkkkkkkkkkkkkk</definedName>
    <definedName name="kkkkkkkkkkkkkkkk" localSheetId="6">[3]!kkkkkkkkkkkkkkkk</definedName>
    <definedName name="kkkkkkkkkkkkkkkk">[3]!kkkkkkkkkkkkkkkk</definedName>
    <definedName name="kkljkjjjjjjjjjjjjj" localSheetId="0">[3]!kkljkjjjjjjjjjjjjj</definedName>
    <definedName name="kkljkjjjjjjjjjjjjj" localSheetId="3">[3]!kkljkjjjjjjjjjjjjj</definedName>
    <definedName name="kkljkjjjjjjjjjjjjj" localSheetId="4">[3]!kkljkjjjjjjjjjjjjj</definedName>
    <definedName name="kkljkjjjjjjjjjjjjj" localSheetId="5">[3]!kkljkjjjjjjjjjjjjj</definedName>
    <definedName name="kkljkjjjjjjjjjjjjj" localSheetId="6">[3]!kkljkjjjjjjjjjjjjj</definedName>
    <definedName name="kkljkjjjjjjjjjjjjj">[3]!kkljkjjjjjjjjjjjjj</definedName>
    <definedName name="kljhjkghv" hidden="1">{#N/A,#N/A,TRUE,"Лист1";#N/A,#N/A,TRUE,"Лист2";#N/A,#N/A,TRUE,"Лист3"}</definedName>
    <definedName name="kljjhgfhg" localSheetId="0">[3]!kljjhgfhg</definedName>
    <definedName name="kljjhgfhg" localSheetId="3">[3]!kljjhgfhg</definedName>
    <definedName name="kljjhgfhg" localSheetId="4">[3]!kljjhgfhg</definedName>
    <definedName name="kljjhgfhg" localSheetId="5">[3]!kljjhgfhg</definedName>
    <definedName name="kljjhgfhg" localSheetId="6">[3]!kljjhgfhg</definedName>
    <definedName name="kljjhgfhg">[3]!kljjhgfhg</definedName>
    <definedName name="klkjkjhhffdx" localSheetId="0">[3]!klkjkjhhffdx</definedName>
    <definedName name="klkjkjhhffdx" localSheetId="3">[3]!klkjkjhhffdx</definedName>
    <definedName name="klkjkjhhffdx" localSheetId="4">[3]!klkjkjhhffdx</definedName>
    <definedName name="klkjkjhhffdx" localSheetId="5">[3]!klkjkjhhffdx</definedName>
    <definedName name="klkjkjhhffdx" localSheetId="6">[3]!klkjkjhhffdx</definedName>
    <definedName name="klkjkjhhffdx">[3]!klkjkjhhffdx</definedName>
    <definedName name="klljjjhjgghf" hidden="1">{#N/A,#N/A,TRUE,"Лист1";#N/A,#N/A,TRUE,"Лист2";#N/A,#N/A,TRUE,"Лист3"}</definedName>
    <definedName name="kmnjnj" localSheetId="0">[3]!kmnjnj</definedName>
    <definedName name="kmnjnj" localSheetId="3">[3]!kmnjnj</definedName>
    <definedName name="kmnjnj" localSheetId="4">[3]!kmnjnj</definedName>
    <definedName name="kmnjnj" localSheetId="5">[3]!kmnjnj</definedName>
    <definedName name="kmnjnj" localSheetId="6">[3]!kmnjnj</definedName>
    <definedName name="kmnjnj">[3]!kmnjnj</definedName>
    <definedName name="knkn.n." localSheetId="0">[3]!knkn.n.</definedName>
    <definedName name="knkn.n." localSheetId="3">[3]!knkn.n.</definedName>
    <definedName name="knkn.n." localSheetId="4">[3]!knkn.n.</definedName>
    <definedName name="knkn.n." localSheetId="5">[3]!knkn.n.</definedName>
    <definedName name="knkn.n." localSheetId="6">[3]!knkn.n.</definedName>
    <definedName name="knkn.n.">[3]!knkn.n.</definedName>
    <definedName name="KorQnt">[5]Параметры!$B$5</definedName>
    <definedName name="KotList">[5]Лист!$A$260</definedName>
    <definedName name="KotQnt">[5]Лист!$B$261</definedName>
    <definedName name="kuykjhjkhy" localSheetId="0">[3]!kuykjhjkhy</definedName>
    <definedName name="kuykjhjkhy" localSheetId="3">[3]!kuykjhjkhy</definedName>
    <definedName name="kuykjhjkhy" localSheetId="4">[3]!kuykjhjkhy</definedName>
    <definedName name="kuykjhjkhy" localSheetId="5">[3]!kuykjhjkhy</definedName>
    <definedName name="kuykjhjkhy" localSheetId="6">[3]!kuykjhjkhy</definedName>
    <definedName name="kuykjhjkhy">[3]!kuykjhjkhy</definedName>
    <definedName name="likuih" hidden="1">{#N/A,#N/A,TRUE,"Лист1";#N/A,#N/A,TRUE,"Лист2";#N/A,#N/A,TRUE,"Лист3"}</definedName>
    <definedName name="lkjjjjjjjjjjjj" localSheetId="0">[3]!lkjjjjjjjjjjjj</definedName>
    <definedName name="lkjjjjjjjjjjjj" localSheetId="3">[3]!lkjjjjjjjjjjjj</definedName>
    <definedName name="lkjjjjjjjjjjjj" localSheetId="4">[3]!lkjjjjjjjjjjjj</definedName>
    <definedName name="lkjjjjjjjjjjjj" localSheetId="5">[3]!lkjjjjjjjjjjjj</definedName>
    <definedName name="lkjjjjjjjjjjjj" localSheetId="6">[3]!lkjjjjjjjjjjjj</definedName>
    <definedName name="lkjjjjjjjjjjjj">[3]!lkjjjjjjjjjjjj</definedName>
    <definedName name="lkjklhjkghjffgd" localSheetId="0">[3]!lkjklhjkghjffgd</definedName>
    <definedName name="lkjklhjkghjffgd" localSheetId="3">[3]!lkjklhjkghjffgd</definedName>
    <definedName name="lkjklhjkghjffgd" localSheetId="4">[3]!lkjklhjkghjffgd</definedName>
    <definedName name="lkjklhjkghjffgd" localSheetId="5">[3]!lkjklhjkghjffgd</definedName>
    <definedName name="lkjklhjkghjffgd" localSheetId="6">[3]!lkjklhjkghjffgd</definedName>
    <definedName name="lkjklhjkghjffgd">[3]!lkjklhjkghjffgd</definedName>
    <definedName name="lkjkljhjkjhghjfg" localSheetId="0">[3]!lkjkljhjkjhghjfg</definedName>
    <definedName name="lkjkljhjkjhghjfg" localSheetId="3">[3]!lkjkljhjkjhghjfg</definedName>
    <definedName name="lkjkljhjkjhghjfg" localSheetId="4">[3]!lkjkljhjkjhghjfg</definedName>
    <definedName name="lkjkljhjkjhghjfg" localSheetId="5">[3]!lkjkljhjkjhghjfg</definedName>
    <definedName name="lkjkljhjkjhghjfg" localSheetId="6">[3]!lkjkljhjkjhghjfg</definedName>
    <definedName name="lkjkljhjkjhghjfg">[3]!lkjkljhjkjhghjfg</definedName>
    <definedName name="lkkkkkkkkkkkkkk" localSheetId="0">[3]!lkkkkkkkkkkkkkk</definedName>
    <definedName name="lkkkkkkkkkkkkkk" localSheetId="3">[3]!lkkkkkkkkkkkkkk</definedName>
    <definedName name="lkkkkkkkkkkkkkk" localSheetId="4">[3]!lkkkkkkkkkkkkkk</definedName>
    <definedName name="lkkkkkkkkkkkkkk" localSheetId="5">[3]!lkkkkkkkkkkkkkk</definedName>
    <definedName name="lkkkkkkkkkkkkkk" localSheetId="6">[3]!lkkkkkkkkkkkkkk</definedName>
    <definedName name="lkkkkkkkkkkkkkk">[3]!lkkkkkkkkkkkkkk</definedName>
    <definedName name="lkkljhhggtg" hidden="1">{#N/A,#N/A,TRUE,"Лист1";#N/A,#N/A,TRUE,"Лист2";#N/A,#N/A,TRUE,"Лист3"}</definedName>
    <definedName name="lkljhjhghggf" localSheetId="0">[3]!lkljhjhghggf</definedName>
    <definedName name="lkljhjhghggf" localSheetId="3">[3]!lkljhjhghggf</definedName>
    <definedName name="lkljhjhghggf" localSheetId="4">[3]!lkljhjhghggf</definedName>
    <definedName name="lkljhjhghggf" localSheetId="5">[3]!lkljhjhghggf</definedName>
    <definedName name="lkljhjhghggf" localSheetId="6">[3]!lkljhjhghggf</definedName>
    <definedName name="lkljhjhghggf">[3]!lkljhjhghggf</definedName>
    <definedName name="lkljkjhjhggfdgf" hidden="1">{#N/A,#N/A,TRUE,"Лист1";#N/A,#N/A,TRUE,"Лист2";#N/A,#N/A,TRUE,"Лист3"}</definedName>
    <definedName name="lkljkjhjkjh" localSheetId="0">[3]!lkljkjhjkjh</definedName>
    <definedName name="lkljkjhjkjh" localSheetId="3">[3]!lkljkjhjkjh</definedName>
    <definedName name="lkljkjhjkjh" localSheetId="4">[3]!lkljkjhjkjh</definedName>
    <definedName name="lkljkjhjkjh" localSheetId="5">[3]!lkljkjhjkjh</definedName>
    <definedName name="lkljkjhjkjh" localSheetId="6">[3]!lkljkjhjkjh</definedName>
    <definedName name="lkljkjhjkjh">[3]!lkljkjhjkjh</definedName>
    <definedName name="lklkjkjhjhfg" localSheetId="0">[3]!lklkjkjhjhfg</definedName>
    <definedName name="lklkjkjhjhfg" localSheetId="3">[3]!lklkjkjhjhfg</definedName>
    <definedName name="lklkjkjhjhfg" localSheetId="4">[3]!lklkjkjhjhfg</definedName>
    <definedName name="lklkjkjhjhfg" localSheetId="5">[3]!lklkjkjhjhfg</definedName>
    <definedName name="lklkjkjhjhfg" localSheetId="6">[3]!lklkjkjhjhfg</definedName>
    <definedName name="lklkjkjhjhfg">[3]!lklkjkjhjhfg</definedName>
    <definedName name="lklkkllk" localSheetId="0">[3]!lklkkllk</definedName>
    <definedName name="lklkkllk" localSheetId="3">[3]!lklkkllk</definedName>
    <definedName name="lklkkllk" localSheetId="4">[3]!lklkkllk</definedName>
    <definedName name="lklkkllk" localSheetId="5">[3]!lklkkllk</definedName>
    <definedName name="lklkkllk" localSheetId="6">[3]!lklkkllk</definedName>
    <definedName name="lklkkllk">[3]!lklkkllk</definedName>
    <definedName name="lklkljkhjhgh" localSheetId="0">[3]!lklkljkhjhgh</definedName>
    <definedName name="lklkljkhjhgh" localSheetId="3">[3]!lklkljkhjhgh</definedName>
    <definedName name="lklkljkhjhgh" localSheetId="4">[3]!lklkljkhjhgh</definedName>
    <definedName name="lklkljkhjhgh" localSheetId="5">[3]!lklkljkhjhgh</definedName>
    <definedName name="lklkljkhjhgh" localSheetId="6">[3]!lklkljkhjhgh</definedName>
    <definedName name="lklkljkhjhgh">[3]!lklkljkhjhgh</definedName>
    <definedName name="lklklkjkj" localSheetId="0">[3]!lklklkjkj</definedName>
    <definedName name="lklklkjkj" localSheetId="3">[3]!lklklkjkj</definedName>
    <definedName name="lklklkjkj" localSheetId="4">[3]!lklklkjkj</definedName>
    <definedName name="lklklkjkj" localSheetId="5">[3]!lklklkjkj</definedName>
    <definedName name="lklklkjkj" localSheetId="6">[3]!lklklkjkj</definedName>
    <definedName name="lklklkjkj">[3]!lklklkjkj</definedName>
    <definedName name="lllllll" localSheetId="0">[3]!lllllll</definedName>
    <definedName name="lllllll" localSheetId="3">[3]!lllllll</definedName>
    <definedName name="lllllll" localSheetId="4">[3]!lllllll</definedName>
    <definedName name="lllllll" localSheetId="5">[3]!lllllll</definedName>
    <definedName name="lllllll" localSheetId="6">[3]!lllllll</definedName>
    <definedName name="lllllll">[3]!lllllll</definedName>
    <definedName name="mhgg" localSheetId="0">[3]!mhgg</definedName>
    <definedName name="mhgg" localSheetId="3">[3]!mhgg</definedName>
    <definedName name="mhgg" localSheetId="4">[3]!mhgg</definedName>
    <definedName name="mhgg" localSheetId="5">[3]!mhgg</definedName>
    <definedName name="mhgg" localSheetId="6">[3]!mhgg</definedName>
    <definedName name="mhgg">[3]!mhgg</definedName>
    <definedName name="mhyt" hidden="1">{#N/A,#N/A,TRUE,"Лист1";#N/A,#N/A,TRUE,"Лист2";#N/A,#N/A,TRUE,"Лист3"}</definedName>
    <definedName name="mjghggggggggggggg" localSheetId="0">[3]!mjghggggggggggggg</definedName>
    <definedName name="mjghggggggggggggg" localSheetId="3">[3]!mjghggggggggggggg</definedName>
    <definedName name="mjghggggggggggggg" localSheetId="4">[3]!mjghggggggggggggg</definedName>
    <definedName name="mjghggggggggggggg" localSheetId="5">[3]!mjghggggggggggggg</definedName>
    <definedName name="mjghggggggggggggg" localSheetId="6">[3]!mjghggggggggggggg</definedName>
    <definedName name="mjghggggggggggggg">[3]!mjghggggggggggggg</definedName>
    <definedName name="mjhhhhhujy" localSheetId="0">[3]!mjhhhhhujy</definedName>
    <definedName name="mjhhhhhujy" localSheetId="3">[3]!mjhhhhhujy</definedName>
    <definedName name="mjhhhhhujy" localSheetId="4">[3]!mjhhhhhujy</definedName>
    <definedName name="mjhhhhhujy" localSheetId="5">[3]!mjhhhhhujy</definedName>
    <definedName name="mjhhhhhujy" localSheetId="6">[3]!mjhhhhhujy</definedName>
    <definedName name="mjhhhhhujy">[3]!mjhhhhhujy</definedName>
    <definedName name="mjhuiy" hidden="1">{#N/A,#N/A,TRUE,"Лист1";#N/A,#N/A,TRUE,"Лист2";#N/A,#N/A,TRUE,"Лист3"}</definedName>
    <definedName name="mjnnnnnnnnnnnnnnkjnmh" localSheetId="0">[3]!mjnnnnnnnnnnnnnnkjnmh</definedName>
    <definedName name="mjnnnnnnnnnnnnnnkjnmh" localSheetId="3">[3]!mjnnnnnnnnnnnnnnkjnmh</definedName>
    <definedName name="mjnnnnnnnnnnnnnnkjnmh" localSheetId="4">[3]!mjnnnnnnnnnnnnnnkjnmh</definedName>
    <definedName name="mjnnnnnnnnnnnnnnkjnmh" localSheetId="5">[3]!mjnnnnnnnnnnnnnnkjnmh</definedName>
    <definedName name="mjnnnnnnnnnnnnnnkjnmh" localSheetId="6">[3]!mjnnnnnnnnnnnnnnkjnmh</definedName>
    <definedName name="mjnnnnnnnnnnnnnnkjnmh">[3]!mjnnnnnnnnnnnnnnkjnmh</definedName>
    <definedName name="mjujy" localSheetId="0">[3]!mjujy</definedName>
    <definedName name="mjujy" localSheetId="3">[3]!mjujy</definedName>
    <definedName name="mjujy" localSheetId="4">[3]!mjujy</definedName>
    <definedName name="mjujy" localSheetId="5">[3]!mjujy</definedName>
    <definedName name="mjujy" localSheetId="6">[3]!mjujy</definedName>
    <definedName name="mjujy">[3]!mjujy</definedName>
    <definedName name="mnbhjf" localSheetId="0">[3]!mnbhjf</definedName>
    <definedName name="mnbhjf" localSheetId="3">[3]!mnbhjf</definedName>
    <definedName name="mnbhjf" localSheetId="4">[3]!mnbhjf</definedName>
    <definedName name="mnbhjf" localSheetId="5">[3]!mnbhjf</definedName>
    <definedName name="mnbhjf" localSheetId="6">[3]!mnbhjf</definedName>
    <definedName name="mnbhjf">[3]!mnbhjf</definedName>
    <definedName name="mnghr" localSheetId="0">[3]!mnghr</definedName>
    <definedName name="mnghr" localSheetId="3">[3]!mnghr</definedName>
    <definedName name="mnghr" localSheetId="4">[3]!mnghr</definedName>
    <definedName name="mnghr" localSheetId="5">[3]!mnghr</definedName>
    <definedName name="mnghr" localSheetId="6">[3]!mnghr</definedName>
    <definedName name="mnghr">[3]!mnghr</definedName>
    <definedName name="mnmbnvb" localSheetId="0">[3]!mnmbnvb</definedName>
    <definedName name="mnmbnvb" localSheetId="3">[3]!mnmbnvb</definedName>
    <definedName name="mnmbnvb" localSheetId="4">[3]!mnmbnvb</definedName>
    <definedName name="mnmbnvb" localSheetId="5">[3]!mnmbnvb</definedName>
    <definedName name="mnmbnvb" localSheetId="6">[3]!mnmbnvb</definedName>
    <definedName name="mnmbnvb">[3]!mnmbnvb</definedName>
    <definedName name="mnnjjjjjjjjjjjjj" hidden="1">{#N/A,#N/A,TRUE,"Лист1";#N/A,#N/A,TRUE,"Лист2";#N/A,#N/A,TRUE,"Лист3"}</definedName>
    <definedName name="n" localSheetId="0">[3]!n</definedName>
    <definedName name="n" localSheetId="3">[3]!n</definedName>
    <definedName name="n" localSheetId="4">[3]!n</definedName>
    <definedName name="n" localSheetId="5">[3]!n</definedName>
    <definedName name="n" localSheetId="6">[3]!n</definedName>
    <definedName name="n">[3]!n</definedName>
    <definedName name="NasPotrEE">[5]Параметры!$B$10</definedName>
    <definedName name="NasPotrEEList">[5]Лист!$A$150</definedName>
    <definedName name="nbbcbvx" localSheetId="0">[3]!nbbcbvx</definedName>
    <definedName name="nbbcbvx" localSheetId="3">[3]!nbbcbvx</definedName>
    <definedName name="nbbcbvx" localSheetId="4">[3]!nbbcbvx</definedName>
    <definedName name="nbbcbvx" localSheetId="5">[3]!nbbcbvx</definedName>
    <definedName name="nbbcbvx" localSheetId="6">[3]!nbbcbvx</definedName>
    <definedName name="nbbcbvx">[3]!nbbcbvx</definedName>
    <definedName name="nbbvgf" hidden="1">{#N/A,#N/A,TRUE,"Лист1";#N/A,#N/A,TRUE,"Лист2";#N/A,#N/A,TRUE,"Лист3"}</definedName>
    <definedName name="nbghhhhhhhhhhhhhhhhhhhhhh" localSheetId="0">[3]!nbghhhhhhhhhhhhhhhhhhhhhh</definedName>
    <definedName name="nbghhhhhhhhhhhhhhhhhhhhhh" localSheetId="3">[3]!nbghhhhhhhhhhhhhhhhhhhhhh</definedName>
    <definedName name="nbghhhhhhhhhhhhhhhhhhhhhh" localSheetId="4">[3]!nbghhhhhhhhhhhhhhhhhhhhhh</definedName>
    <definedName name="nbghhhhhhhhhhhhhhhhhhhhhh" localSheetId="5">[3]!nbghhhhhhhhhhhhhhhhhhhhhh</definedName>
    <definedName name="nbghhhhhhhhhhhhhhhhhhhhhh" localSheetId="6">[3]!nbghhhhhhhhhhhhhhhhhhhhhh</definedName>
    <definedName name="nbghhhhhhhhhhhhhhhhhhhhhh">[3]!nbghhhhhhhhhhhhhhhhhhhhhh</definedName>
    <definedName name="nbhggggggggggggg" localSheetId="0">[3]!nbhggggggggggggg</definedName>
    <definedName name="nbhggggggggggggg" localSheetId="3">[3]!nbhggggggggggggg</definedName>
    <definedName name="nbhggggggggggggg" localSheetId="4">[3]!nbhggggggggggggg</definedName>
    <definedName name="nbhggggggggggggg" localSheetId="5">[3]!nbhggggggggggggg</definedName>
    <definedName name="nbhggggggggggggg" localSheetId="6">[3]!nbhggggggggggggg</definedName>
    <definedName name="nbhggggggggggggg">[3]!nbhggggggggggggg</definedName>
    <definedName name="nbhgggggggggggggggg" localSheetId="0">[3]!nbhgggggggggggggggg</definedName>
    <definedName name="nbhgggggggggggggggg" localSheetId="3">[3]!nbhgggggggggggggggg</definedName>
    <definedName name="nbhgggggggggggggggg" localSheetId="4">[3]!nbhgggggggggggggggg</definedName>
    <definedName name="nbhgggggggggggggggg" localSheetId="5">[3]!nbhgggggggggggggggg</definedName>
    <definedName name="nbhgggggggggggggggg" localSheetId="6">[3]!nbhgggggggggggggggg</definedName>
    <definedName name="nbhgggggggggggggggg">[3]!nbhgggggggggggggggg</definedName>
    <definedName name="nbhhhhhhhhhhhhhhhh" localSheetId="0">[3]!nbhhhhhhhhhhhhhhhh</definedName>
    <definedName name="nbhhhhhhhhhhhhhhhh" localSheetId="3">[3]!nbhhhhhhhhhhhhhhhh</definedName>
    <definedName name="nbhhhhhhhhhhhhhhhh" localSheetId="4">[3]!nbhhhhhhhhhhhhhhhh</definedName>
    <definedName name="nbhhhhhhhhhhhhhhhh" localSheetId="5">[3]!nbhhhhhhhhhhhhhhhh</definedName>
    <definedName name="nbhhhhhhhhhhhhhhhh" localSheetId="6">[3]!nbhhhhhhhhhhhhhhhh</definedName>
    <definedName name="nbhhhhhhhhhhhhhhhh">[3]!nbhhhhhhhhhhhhhhhh</definedName>
    <definedName name="nbjhgy" localSheetId="0">[3]!nbjhgy</definedName>
    <definedName name="nbjhgy" localSheetId="3">[3]!nbjhgy</definedName>
    <definedName name="nbjhgy" localSheetId="4">[3]!nbjhgy</definedName>
    <definedName name="nbjhgy" localSheetId="5">[3]!nbjhgy</definedName>
    <definedName name="nbjhgy" localSheetId="6">[3]!nbjhgy</definedName>
    <definedName name="nbjhgy">[3]!nbjhgy</definedName>
    <definedName name="nbnbbnvbnvvcvbcvc" localSheetId="0">[3]!nbnbbnvbnvvcvbcvc</definedName>
    <definedName name="nbnbbnvbnvvcvbcvc" localSheetId="3">[3]!nbnbbnvbnvvcvbcvc</definedName>
    <definedName name="nbnbbnvbnvvcvbcvc" localSheetId="4">[3]!nbnbbnvbnvvcvbcvc</definedName>
    <definedName name="nbnbbnvbnvvcvbcvc" localSheetId="5">[3]!nbnbbnvbnvvcvbcvc</definedName>
    <definedName name="nbnbbnvbnvvcvbcvc" localSheetId="6">[3]!nbnbbnvbnvvcvbcvc</definedName>
    <definedName name="nbnbbnvbnvvcvbcvc">[3]!nbnbbnvbnvvcvbcvc</definedName>
    <definedName name="nbnbfders" localSheetId="0">[3]!nbnbfders</definedName>
    <definedName name="nbnbfders" localSheetId="3">[3]!nbnbfders</definedName>
    <definedName name="nbnbfders" localSheetId="4">[3]!nbnbfders</definedName>
    <definedName name="nbnbfders" localSheetId="5">[3]!nbnbfders</definedName>
    <definedName name="nbnbfders" localSheetId="6">[3]!nbnbfders</definedName>
    <definedName name="nbnbfders">[3]!nbnbfders</definedName>
    <definedName name="nbnvnbfgdsdfs" localSheetId="0">[3]!nbnvnbfgdsdfs</definedName>
    <definedName name="nbnvnbfgdsdfs" localSheetId="3">[3]!nbnvnbfgdsdfs</definedName>
    <definedName name="nbnvnbfgdsdfs" localSheetId="4">[3]!nbnvnbfgdsdfs</definedName>
    <definedName name="nbnvnbfgdsdfs" localSheetId="5">[3]!nbnvnbfgdsdfs</definedName>
    <definedName name="nbnvnbfgdsdfs" localSheetId="6">[3]!nbnvnbfgdsdfs</definedName>
    <definedName name="nbnvnbfgdsdfs">[3]!nbnvnbfgdsdfs</definedName>
    <definedName name="nbvbnfddddddddddddddddddd" localSheetId="0">[3]!nbvbnfddddddddddddddddddd</definedName>
    <definedName name="nbvbnfddddddddddddddddddd" localSheetId="3">[3]!nbvbnfddddddddddddddddddd</definedName>
    <definedName name="nbvbnfddddddddddddddddddd" localSheetId="4">[3]!nbvbnfddddddddddddddddddd</definedName>
    <definedName name="nbvbnfddddddddddddddddddd" localSheetId="5">[3]!nbvbnfddddddddddddddddddd</definedName>
    <definedName name="nbvbnfddddddddddddddddddd" localSheetId="6">[3]!nbvbnfddddddddddddddddddd</definedName>
    <definedName name="nbvbnfddddddddddddddddddd">[3]!nbvbnfddddddddddddddddddd</definedName>
    <definedName name="nbvgfhcf" localSheetId="0">[3]!nbvgfhcf</definedName>
    <definedName name="nbvgfhcf" localSheetId="3">[3]!nbvgfhcf</definedName>
    <definedName name="nbvgfhcf" localSheetId="4">[3]!nbvgfhcf</definedName>
    <definedName name="nbvgfhcf" localSheetId="5">[3]!nbvgfhcf</definedName>
    <definedName name="nbvgfhcf" localSheetId="6">[3]!nbvgfhcf</definedName>
    <definedName name="nbvgfhcf">[3]!nbvgfhcf</definedName>
    <definedName name="nbvgggggggggggggggggg" hidden="1">{#N/A,#N/A,TRUE,"Лист1";#N/A,#N/A,TRUE,"Лист2";#N/A,#N/A,TRUE,"Лист3"}</definedName>
    <definedName name="nbvghfgdx" localSheetId="0">[3]!nbvghfgdx</definedName>
    <definedName name="nbvghfgdx" localSheetId="3">[3]!nbvghfgdx</definedName>
    <definedName name="nbvghfgdx" localSheetId="4">[3]!nbvghfgdx</definedName>
    <definedName name="nbvghfgdx" localSheetId="5">[3]!nbvghfgdx</definedName>
    <definedName name="nbvghfgdx" localSheetId="6">[3]!nbvghfgdx</definedName>
    <definedName name="nbvghfgdx">[3]!nbvghfgdx</definedName>
    <definedName name="nfgjn" localSheetId="0">[3]!nfgjn</definedName>
    <definedName name="nfgjn" localSheetId="3">[3]!nfgjn</definedName>
    <definedName name="nfgjn" localSheetId="4">[3]!nfgjn</definedName>
    <definedName name="nfgjn" localSheetId="5">[3]!nfgjn</definedName>
    <definedName name="nfgjn" localSheetId="6">[3]!nfgjn</definedName>
    <definedName name="nfgjn">[3]!nfgjn</definedName>
    <definedName name="nghf" localSheetId="0">[3]!nghf</definedName>
    <definedName name="nghf" localSheetId="3">[3]!nghf</definedName>
    <definedName name="nghf" localSheetId="4">[3]!nghf</definedName>
    <definedName name="nghf" localSheetId="5">[3]!nghf</definedName>
    <definedName name="nghf" localSheetId="6">[3]!nghf</definedName>
    <definedName name="nghf">[3]!nghf</definedName>
    <definedName name="nghjk" localSheetId="0">[3]!nghjk</definedName>
    <definedName name="nghjk" localSheetId="3">[3]!nghjk</definedName>
    <definedName name="nghjk" localSheetId="4">[3]!nghjk</definedName>
    <definedName name="nghjk" localSheetId="5">[3]!nghjk</definedName>
    <definedName name="nghjk" localSheetId="6">[3]!nghjk</definedName>
    <definedName name="nghjk">[3]!nghjk</definedName>
    <definedName name="nhghfgfgf" localSheetId="0">[3]!nhghfgfgf</definedName>
    <definedName name="nhghfgfgf" localSheetId="3">[3]!nhghfgfgf</definedName>
    <definedName name="nhghfgfgf" localSheetId="4">[3]!nhghfgfgf</definedName>
    <definedName name="nhghfgfgf" localSheetId="5">[3]!nhghfgfgf</definedName>
    <definedName name="nhghfgfgf" localSheetId="6">[3]!nhghfgfgf</definedName>
    <definedName name="nhghfgfgf">[3]!nhghfgfgf</definedName>
    <definedName name="nhguy" hidden="1">{#N/A,#N/A,TRUE,"Лист1";#N/A,#N/A,TRUE,"Лист2";#N/A,#N/A,TRUE,"Лист3"}</definedName>
    <definedName name="njhgyhjftxcdfxnkl" localSheetId="0">[3]!njhgyhjftxcdfxnkl</definedName>
    <definedName name="njhgyhjftxcdfxnkl" localSheetId="3">[3]!njhgyhjftxcdfxnkl</definedName>
    <definedName name="njhgyhjftxcdfxnkl" localSheetId="4">[3]!njhgyhjftxcdfxnkl</definedName>
    <definedName name="njhgyhjftxcdfxnkl" localSheetId="5">[3]!njhgyhjftxcdfxnkl</definedName>
    <definedName name="njhgyhjftxcdfxnkl" localSheetId="6">[3]!njhgyhjftxcdfxnkl</definedName>
    <definedName name="njhgyhjftxcdfxnkl">[3]!njhgyhjftxcdfxnkl</definedName>
    <definedName name="njhhhhhhhhhhhhhd" localSheetId="0">[3]!njhhhhhhhhhhhhhd</definedName>
    <definedName name="njhhhhhhhhhhhhhd" localSheetId="3">[3]!njhhhhhhhhhhhhhd</definedName>
    <definedName name="njhhhhhhhhhhhhhd" localSheetId="4">[3]!njhhhhhhhhhhhhhd</definedName>
    <definedName name="njhhhhhhhhhhhhhd" localSheetId="5">[3]!njhhhhhhhhhhhhhd</definedName>
    <definedName name="njhhhhhhhhhhhhhd" localSheetId="6">[3]!njhhhhhhhhhhhhhd</definedName>
    <definedName name="njhhhhhhhhhhhhhd">[3]!njhhhhhhhhhhhhhd</definedName>
    <definedName name="njkhgjhghfhg" hidden="1">{#N/A,#N/A,TRUE,"Лист1";#N/A,#N/A,TRUE,"Лист2";#N/A,#N/A,TRUE,"Лист3"}</definedName>
    <definedName name="nkjgyuff" localSheetId="0">[3]!nkjgyuff</definedName>
    <definedName name="nkjgyuff" localSheetId="3">[3]!nkjgyuff</definedName>
    <definedName name="nkjgyuff" localSheetId="4">[3]!nkjgyuff</definedName>
    <definedName name="nkjgyuff" localSheetId="5">[3]!nkjgyuff</definedName>
    <definedName name="nkjgyuff" localSheetId="6">[3]!nkjgyuff</definedName>
    <definedName name="nkjgyuff">[3]!nkjgyuff</definedName>
    <definedName name="nmbhhhhhhhhhhhhhhhhhhhh" localSheetId="0">[3]!nmbhhhhhhhhhhhhhhhhhhhh</definedName>
    <definedName name="nmbhhhhhhhhhhhhhhhhhhhh" localSheetId="3">[3]!nmbhhhhhhhhhhhhhhhhhhhh</definedName>
    <definedName name="nmbhhhhhhhhhhhhhhhhhhhh" localSheetId="4">[3]!nmbhhhhhhhhhhhhhhhhhhhh</definedName>
    <definedName name="nmbhhhhhhhhhhhhhhhhhhhh" localSheetId="5">[3]!nmbhhhhhhhhhhhhhhhhhhhh</definedName>
    <definedName name="nmbhhhhhhhhhhhhhhhhhhhh" localSheetId="6">[3]!nmbhhhhhhhhhhhhhhhhhhhh</definedName>
    <definedName name="nmbhhhhhhhhhhhhhhhhhhhh">[3]!nmbhhhhhhhhhhhhhhhhhhhh</definedName>
    <definedName name="nmbnbnc" localSheetId="0">[3]!nmbnbnc</definedName>
    <definedName name="nmbnbnc" localSheetId="3">[3]!nmbnbnc</definedName>
    <definedName name="nmbnbnc" localSheetId="4">[3]!nmbnbnc</definedName>
    <definedName name="nmbnbnc" localSheetId="5">[3]!nmbnbnc</definedName>
    <definedName name="nmbnbnc" localSheetId="6">[3]!nmbnbnc</definedName>
    <definedName name="nmbnbnc">[3]!nmbnbnc</definedName>
    <definedName name="nmmbnbv" localSheetId="0">[3]!nmmbnbv</definedName>
    <definedName name="nmmbnbv" localSheetId="3">[3]!nmmbnbv</definedName>
    <definedName name="nmmbnbv" localSheetId="4">[3]!nmmbnbv</definedName>
    <definedName name="nmmbnbv" localSheetId="5">[3]!nmmbnbv</definedName>
    <definedName name="nmmbnbv" localSheetId="6">[3]!nmmbnbv</definedName>
    <definedName name="nmmbnbv">[3]!nmmbnbv</definedName>
    <definedName name="nnngggggggggggggggggggggggggg" hidden="1">{#N/A,#N/A,TRUE,"Лист1";#N/A,#N/A,TRUE,"Лист2";#N/A,#N/A,TRUE,"Лист3"}</definedName>
    <definedName name="oiipiuojhkh" localSheetId="0">[3]!oiipiuojhkh</definedName>
    <definedName name="oiipiuojhkh" localSheetId="3">[3]!oiipiuojhkh</definedName>
    <definedName name="oiipiuojhkh" localSheetId="4">[3]!oiipiuojhkh</definedName>
    <definedName name="oiipiuojhkh" localSheetId="5">[3]!oiipiuojhkh</definedName>
    <definedName name="oiipiuojhkh" localSheetId="6">[3]!oiipiuojhkh</definedName>
    <definedName name="oiipiuojhkh">[3]!oiipiuojhkh</definedName>
    <definedName name="oijjjjjjjjjjjjjj" hidden="1">{#N/A,#N/A,TRUE,"Лист1";#N/A,#N/A,TRUE,"Лист2";#N/A,#N/A,TRUE,"Лист3"}</definedName>
    <definedName name="oijnhvfgc" localSheetId="0">[3]!oijnhvfgc</definedName>
    <definedName name="oijnhvfgc" localSheetId="3">[3]!oijnhvfgc</definedName>
    <definedName name="oijnhvfgc" localSheetId="4">[3]!oijnhvfgc</definedName>
    <definedName name="oijnhvfgc" localSheetId="5">[3]!oijnhvfgc</definedName>
    <definedName name="oijnhvfgc" localSheetId="6">[3]!oijnhvfgc</definedName>
    <definedName name="oijnhvfgc">[3]!oijnhvfgc</definedName>
    <definedName name="oikjjjjjjjjjjjjjjjjjjjjjjjj" localSheetId="0">[3]!oikjjjjjjjjjjjjjjjjjjjjjjjj</definedName>
    <definedName name="oikjjjjjjjjjjjjjjjjjjjjjjjj" localSheetId="3">[3]!oikjjjjjjjjjjjjjjjjjjjjjjjj</definedName>
    <definedName name="oikjjjjjjjjjjjjjjjjjjjjjjjj" localSheetId="4">[3]!oikjjjjjjjjjjjjjjjjjjjjjjjj</definedName>
    <definedName name="oikjjjjjjjjjjjjjjjjjjjjjjjj" localSheetId="5">[3]!oikjjjjjjjjjjjjjjjjjjjjjjjj</definedName>
    <definedName name="oikjjjjjjjjjjjjjjjjjjjjjjjj" localSheetId="6">[3]!oikjjjjjjjjjjjjjjjjjjjjjjjj</definedName>
    <definedName name="oikjjjjjjjjjjjjjjjjjjjjjjjj">[3]!oikjjjjjjjjjjjjjjjjjjjjjjjj</definedName>
    <definedName name="oikjkjjkn" localSheetId="0">[3]!oikjkjjkn</definedName>
    <definedName name="oikjkjjkn" localSheetId="3">[3]!oikjkjjkn</definedName>
    <definedName name="oikjkjjkn" localSheetId="4">[3]!oikjkjjkn</definedName>
    <definedName name="oikjkjjkn" localSheetId="5">[3]!oikjkjjkn</definedName>
    <definedName name="oikjkjjkn" localSheetId="6">[3]!oikjkjjkn</definedName>
    <definedName name="oikjkjjkn">[3]!oikjkjjkn</definedName>
    <definedName name="oikkkkkkkkkkkkkkkkkkkkkkk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 localSheetId="0">[3]!oinunyg</definedName>
    <definedName name="oinunyg" localSheetId="3">[3]!oinunyg</definedName>
    <definedName name="oinunyg" localSheetId="4">[3]!oinunyg</definedName>
    <definedName name="oinunyg" localSheetId="5">[3]!oinunyg</definedName>
    <definedName name="oinunyg" localSheetId="6">[3]!oinunyg</definedName>
    <definedName name="oinunyg">[3]!oinunyg</definedName>
    <definedName name="oioiiuiuyofyyyyyyyyyyyyyyyyyyyyy" localSheetId="0">[3]!oioiiuiuyofyyyyyyyyyyyyyyyyyyyyy</definedName>
    <definedName name="oioiiuiuyofyyyyyyyyyyyyyyyyyyyyy" localSheetId="3">[3]!oioiiuiuyofyyyyyyyyyyyyyyyyyyyyy</definedName>
    <definedName name="oioiiuiuyofyyyyyyyyyyyyyyyyyyyyy" localSheetId="4">[3]!oioiiuiuyofyyyyyyyyyyyyyyyyyyyyy</definedName>
    <definedName name="oioiiuiuyofyyyyyyyyyyyyyyyyyyyyy" localSheetId="5">[3]!oioiiuiuyofyyyyyyyyyyyyyyyyyyyyy</definedName>
    <definedName name="oioiiuiuyofyyyyyyyyyyyyyyyyyyyyy" localSheetId="6">[3]!oioiiuiuyofyyyyyyyyyyyyyyyyyyyyy</definedName>
    <definedName name="oioiiuiuyofyyyyyyyyyyyyyyyyyyyyy">[3]!oioiiuiuyofyyyyyyyyyyyyyyyyyyyyy</definedName>
    <definedName name="oioiiuuuuuuuuuuuuuu" localSheetId="0">[3]!oioiiuuuuuuuuuuuuuu</definedName>
    <definedName name="oioiiuuuuuuuuuuuuuu" localSheetId="3">[3]!oioiiuuuuuuuuuuuuuu</definedName>
    <definedName name="oioiiuuuuuuuuuuuuuu" localSheetId="4">[3]!oioiiuuuuuuuuuuuuuu</definedName>
    <definedName name="oioiiuuuuuuuuuuuuuu" localSheetId="5">[3]!oioiiuuuuuuuuuuuuuu</definedName>
    <definedName name="oioiiuuuuuuuuuuuuuu" localSheetId="6">[3]!oioiiuuuuuuuuuuuuuu</definedName>
    <definedName name="oioiiuuuuuuuuuuuuuu">[3]!oioiiuuuuuuuuuuuuuu</definedName>
    <definedName name="oioiuiouiuyyt" localSheetId="0">[3]!oioiuiouiuyyt</definedName>
    <definedName name="oioiuiouiuyyt" localSheetId="3">[3]!oioiuiouiuyyt</definedName>
    <definedName name="oioiuiouiuyyt" localSheetId="4">[3]!oioiuiouiuyyt</definedName>
    <definedName name="oioiuiouiuyyt" localSheetId="5">[3]!oioiuiouiuyyt</definedName>
    <definedName name="oioiuiouiuyyt" localSheetId="6">[3]!oioiuiouiuyyt</definedName>
    <definedName name="oioiuiouiuyyt">[3]!oioiuiouiuyyt</definedName>
    <definedName name="oioouiui" localSheetId="0">[3]!oioouiui</definedName>
    <definedName name="oioouiui" localSheetId="3">[3]!oioouiui</definedName>
    <definedName name="oioouiui" localSheetId="4">[3]!oioouiui</definedName>
    <definedName name="oioouiui" localSheetId="5">[3]!oioouiui</definedName>
    <definedName name="oioouiui" localSheetId="6">[3]!oioouiui</definedName>
    <definedName name="oioouiui">[3]!oioouiui</definedName>
    <definedName name="oiougy" localSheetId="0">[3]!oiougy</definedName>
    <definedName name="oiougy" localSheetId="3">[3]!oiougy</definedName>
    <definedName name="oiougy" localSheetId="4">[3]!oiougy</definedName>
    <definedName name="oiougy" localSheetId="5">[3]!oiougy</definedName>
    <definedName name="oiougy" localSheetId="6">[3]!oiougy</definedName>
    <definedName name="oiougy">[3]!oiougy</definedName>
    <definedName name="oiouiuiyuyt" localSheetId="0">[3]!oiouiuiyuyt</definedName>
    <definedName name="oiouiuiyuyt" localSheetId="3">[3]!oiouiuiyuyt</definedName>
    <definedName name="oiouiuiyuyt" localSheetId="4">[3]!oiouiuiyuyt</definedName>
    <definedName name="oiouiuiyuyt" localSheetId="5">[3]!oiouiuiyuyt</definedName>
    <definedName name="oiouiuiyuyt" localSheetId="6">[3]!oiouiuiyuyt</definedName>
    <definedName name="oiouiuiyuyt">[3]!oiouiuiyuyt</definedName>
    <definedName name="oiouiuygyufg" localSheetId="0">[3]!oiouiuygyufg</definedName>
    <definedName name="oiouiuygyufg" localSheetId="3">[3]!oiouiuygyufg</definedName>
    <definedName name="oiouiuygyufg" localSheetId="4">[3]!oiouiuygyufg</definedName>
    <definedName name="oiouiuygyufg" localSheetId="5">[3]!oiouiuygyufg</definedName>
    <definedName name="oiouiuygyufg" localSheetId="6">[3]!oiouiuygyufg</definedName>
    <definedName name="oiouiuygyufg">[3]!oiouiuygyufg</definedName>
    <definedName name="oiuuyyyyyyyyyyyyyyy" hidden="1">{#N/A,#N/A,TRUE,"Лист1";#N/A,#N/A,TRUE,"Лист2";#N/A,#N/A,TRUE,"Лист3"}</definedName>
    <definedName name="ojkjkhjgghfd" hidden="1">{#N/A,#N/A,TRUE,"Лист1";#N/A,#N/A,TRUE,"Лист2";#N/A,#N/A,TRUE,"Лист3"}</definedName>
    <definedName name="ooiumuhggc" localSheetId="0">[3]!ooiumuhggc</definedName>
    <definedName name="ooiumuhggc" localSheetId="3">[3]!ooiumuhggc</definedName>
    <definedName name="ooiumuhggc" localSheetId="4">[3]!ooiumuhggc</definedName>
    <definedName name="ooiumuhggc" localSheetId="5">[3]!ooiumuhggc</definedName>
    <definedName name="ooiumuhggc" localSheetId="6">[3]!ooiumuhggc</definedName>
    <definedName name="ooiumuhggc">[3]!ooiumuhggc</definedName>
    <definedName name="oooooo" localSheetId="0">[3]!oooooo</definedName>
    <definedName name="oooooo" localSheetId="3">[3]!oooooo</definedName>
    <definedName name="oooooo" localSheetId="4">[3]!oooooo</definedName>
    <definedName name="oooooo" localSheetId="5">[3]!oooooo</definedName>
    <definedName name="oooooo" localSheetId="6">[3]!oooooo</definedName>
    <definedName name="oooooo">[3]!oooooo</definedName>
    <definedName name="oopoooooooooooooooo" hidden="1">{#N/A,#N/A,TRUE,"Лист1";#N/A,#N/A,TRUE,"Лист2";#N/A,#N/A,TRUE,"Лист3"}</definedName>
    <definedName name="p" localSheetId="0">[3]!p</definedName>
    <definedName name="p" localSheetId="3">[3]!p</definedName>
    <definedName name="p" localSheetId="4">[3]!p</definedName>
    <definedName name="p" localSheetId="5">[3]!p</definedName>
    <definedName name="p" localSheetId="6">[3]!p</definedName>
    <definedName name="p">[3]!p</definedName>
    <definedName name="P1_dip" hidden="1">[6]FST5!$G$167:$G$172,[6]FST5!$G$174:$G$175,[6]FST5!$G$177:$G$180,[6]FST5!$G$182,[6]FST5!$G$184:$G$188,[6]FST5!$G$190,[6]FST5!$G$192:$G$194</definedName>
    <definedName name="P1_eso" hidden="1">[6]FST5!$G$167:$G$172,[6]FST5!$G$174:$G$175,[6]FST5!$G$177:$G$180,[6]FST5!$G$182,[6]FST5!$G$184:$G$188,[6]FST5!$G$190,[6]FST5!$G$192:$G$194</definedName>
    <definedName name="P1_net" hidden="1">[6]FST5!$G$118:$G$123,[6]FST5!$G$125:$G$126,[6]FST5!$G$128:$G$131,[6]FST5!$G$133,[6]FST5!$G$135:$G$139,[6]FST5!$G$141,[6]FST5!$G$143:$G$145</definedName>
    <definedName name="P1_SCOPE_CORR" localSheetId="0" hidden="1">#REF!,#REF!,#REF!,#REF!,#REF!,#REF!,#REF!</definedName>
    <definedName name="P1_SCOPE_CORR" localSheetId="3" hidden="1">#REF!,#REF!,#REF!,#REF!,#REF!,#REF!,#REF!</definedName>
    <definedName name="P1_SCOPE_CORR" localSheetId="4" hidden="1">#REF!,#REF!,#REF!,#REF!,#REF!,#REF!,#REF!</definedName>
    <definedName name="P1_SCOPE_CORR" localSheetId="5" hidden="1">#REF!,#REF!,#REF!,#REF!,#REF!,#REF!,#REF!</definedName>
    <definedName name="P1_SCOPE_CORR" localSheetId="6" hidden="1">#REF!,#REF!,#REF!,#REF!,#REF!,#REF!,#REF!</definedName>
    <definedName name="P1_SCOPE_CORR" hidden="1">#REF!,#REF!,#REF!,#REF!,#REF!,#REF!,#REF!</definedName>
    <definedName name="P1_SCOPE_DOP" localSheetId="0" hidden="1">[7]Регионы!#REF!,[7]Регионы!#REF!,[7]Регионы!#REF!,[7]Регионы!#REF!,[7]Регионы!#REF!,[7]Регионы!#REF!</definedName>
    <definedName name="P1_SCOPE_DOP" localSheetId="3" hidden="1">[7]Регионы!#REF!,[7]Регионы!#REF!,[7]Регионы!#REF!,[7]Регионы!#REF!,[7]Регионы!#REF!,[7]Регионы!#REF!</definedName>
    <definedName name="P1_SCOPE_DOP" localSheetId="4" hidden="1">[7]Регионы!#REF!,[7]Регионы!#REF!,[7]Регионы!#REF!,[7]Регионы!#REF!,[7]Регионы!#REF!,[7]Регионы!#REF!</definedName>
    <definedName name="P1_SCOPE_DOP" localSheetId="5" hidden="1">[7]Регионы!#REF!,[7]Регионы!#REF!,[7]Регионы!#REF!,[7]Регионы!#REF!,[7]Регионы!#REF!,[7]Регионы!#REF!</definedName>
    <definedName name="P1_SCOPE_DOP" localSheetId="6" hidden="1">[7]Регионы!#REF!,[7]Регионы!#REF!,[7]Регионы!#REF!,[7]Регионы!#REF!,[7]Регионы!#REF!,[7]Регионы!#REF!</definedName>
    <definedName name="P1_SCOPE_DOP" hidden="1">[7]Регионы!#REF!,[7]Регионы!#REF!,[7]Регионы!#REF!,[7]Регионы!#REF!,[7]Регионы!#REF!,[7]Регионы!#REF!</definedName>
    <definedName name="P1_SCOPE_F1_PRT" localSheetId="0" hidden="1">#REF!,#REF!,#REF!,#REF!</definedName>
    <definedName name="P1_SCOPE_F1_PRT" localSheetId="3" hidden="1">#REF!,#REF!,#REF!,#REF!</definedName>
    <definedName name="P1_SCOPE_F1_PRT" localSheetId="4" hidden="1">#REF!,#REF!,#REF!,#REF!</definedName>
    <definedName name="P1_SCOPE_F1_PRT" localSheetId="5" hidden="1">#REF!,#REF!,#REF!,#REF!</definedName>
    <definedName name="P1_SCOPE_F1_PRT" localSheetId="6" hidden="1">#REF!,#REF!,#REF!,#REF!</definedName>
    <definedName name="P1_SCOPE_F1_PRT" hidden="1">#REF!,#REF!,#REF!,#REF!</definedName>
    <definedName name="P1_SCOPE_F2_PRT" localSheetId="0" hidden="1">#REF!,#REF!,#REF!,#REF!</definedName>
    <definedName name="P1_SCOPE_F2_PRT" localSheetId="3" hidden="1">#REF!,#REF!,#REF!,#REF!</definedName>
    <definedName name="P1_SCOPE_F2_PRT" localSheetId="4" hidden="1">#REF!,#REF!,#REF!,#REF!</definedName>
    <definedName name="P1_SCOPE_F2_PRT" localSheetId="5" hidden="1">#REF!,#REF!,#REF!,#REF!</definedName>
    <definedName name="P1_SCOPE_F2_PRT" localSheetId="6" hidden="1">#REF!,#REF!,#REF!,#REF!</definedName>
    <definedName name="P1_SCOPE_F2_PRT" hidden="1">#REF!,#REF!,#REF!,#REF!</definedName>
    <definedName name="P1_SCOPE_FST7" localSheetId="0" hidden="1">#REF!,#REF!,#REF!,#REF!,#REF!,#REF!</definedName>
    <definedName name="P1_SCOPE_FST7" localSheetId="3" hidden="1">#REF!,#REF!,#REF!,#REF!,#REF!,#REF!</definedName>
    <definedName name="P1_SCOPE_FST7" localSheetId="4" hidden="1">#REF!,#REF!,#REF!,#REF!,#REF!,#REF!</definedName>
    <definedName name="P1_SCOPE_FST7" localSheetId="5" hidden="1">#REF!,#REF!,#REF!,#REF!,#REF!,#REF!</definedName>
    <definedName name="P1_SCOPE_FST7" localSheetId="6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localSheetId="3" hidden="1">#REF!,#REF!,#REF!,#REF!,#REF!,#REF!</definedName>
    <definedName name="P1_SCOPE_FULL_LOAD" localSheetId="4" hidden="1">#REF!,#REF!,#REF!,#REF!,#REF!,#REF!</definedName>
    <definedName name="P1_SCOPE_FULL_LOAD" localSheetId="5" hidden="1">#REF!,#REF!,#REF!,#REF!,#REF!,#REF!</definedName>
    <definedName name="P1_SCOPE_FULL_LOAD" localSheetId="6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localSheetId="3" hidden="1">#REF!,#REF!,#REF!,#REF!,#REF!,#REF!</definedName>
    <definedName name="P1_SCOPE_IND" localSheetId="4" hidden="1">#REF!,#REF!,#REF!,#REF!,#REF!,#REF!</definedName>
    <definedName name="P1_SCOPE_IND" localSheetId="5" hidden="1">#REF!,#REF!,#REF!,#REF!,#REF!,#REF!</definedName>
    <definedName name="P1_SCOPE_IND" localSheetId="6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localSheetId="3" hidden="1">#REF!,#REF!,#REF!,#REF!,#REF!</definedName>
    <definedName name="P1_SCOPE_IND2" localSheetId="4" hidden="1">#REF!,#REF!,#REF!,#REF!,#REF!</definedName>
    <definedName name="P1_SCOPE_IND2" localSheetId="5" hidden="1">#REF!,#REF!,#REF!,#REF!,#REF!</definedName>
    <definedName name="P1_SCOPE_IND2" localSheetId="6" hidden="1">#REF!,#REF!,#REF!,#REF!,#REF!</definedName>
    <definedName name="P1_SCOPE_IND2" hidden="1">#REF!,#REF!,#REF!,#REF!,#REF!</definedName>
    <definedName name="P1_SCOPE_NOTIND" localSheetId="0" hidden="1">#REF!,#REF!,#REF!,#REF!,#REF!,#REF!</definedName>
    <definedName name="P1_SCOPE_NOTIND" localSheetId="3" hidden="1">#REF!,#REF!,#REF!,#REF!,#REF!,#REF!</definedName>
    <definedName name="P1_SCOPE_NOTIND" localSheetId="4" hidden="1">#REF!,#REF!,#REF!,#REF!,#REF!,#REF!</definedName>
    <definedName name="P1_SCOPE_NOTIND" localSheetId="5" hidden="1">#REF!,#REF!,#REF!,#REF!,#REF!,#REF!</definedName>
    <definedName name="P1_SCOPE_NOTIND" localSheetId="6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localSheetId="3" hidden="1">#REF!,#REF!,#REF!,#REF!,#REF!,#REF!,#REF!</definedName>
    <definedName name="P1_SCOPE_NotInd2" localSheetId="4" hidden="1">#REF!,#REF!,#REF!,#REF!,#REF!,#REF!,#REF!</definedName>
    <definedName name="P1_SCOPE_NotInd2" localSheetId="5" hidden="1">#REF!,#REF!,#REF!,#REF!,#REF!,#REF!,#REF!</definedName>
    <definedName name="P1_SCOPE_NotInd2" localSheetId="6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localSheetId="3" hidden="1">#REF!,#REF!,#REF!,#REF!,#REF!,#REF!,#REF!</definedName>
    <definedName name="P1_SCOPE_NotInd3" localSheetId="4" hidden="1">#REF!,#REF!,#REF!,#REF!,#REF!,#REF!,#REF!</definedName>
    <definedName name="P1_SCOPE_NotInd3" localSheetId="5" hidden="1">#REF!,#REF!,#REF!,#REF!,#REF!,#REF!,#REF!</definedName>
    <definedName name="P1_SCOPE_NotInd3" localSheetId="6" hidden="1">#REF!,#REF!,#REF!,#REF!,#REF!,#REF!,#REF!</definedName>
    <definedName name="P1_SCOPE_NotInd3" hidden="1">#REF!,#REF!,#REF!,#REF!,#REF!,#REF!,#REF!</definedName>
    <definedName name="P1_SCOPE_PER_PRT" hidden="1">[8]перекрестка!$H$15:$H$19,[8]перекрестка!$H$21:$H$25,[8]перекрестка!$J$14:$J$25,[8]перекрестка!$K$15:$K$19,[8]перекрестка!$K$21:$K$25</definedName>
    <definedName name="P1_SCOPE_SAVE2" localSheetId="0" hidden="1">#REF!,#REF!,#REF!,#REF!,#REF!,#REF!,#REF!</definedName>
    <definedName name="P1_SCOPE_SAVE2" localSheetId="3" hidden="1">#REF!,#REF!,#REF!,#REF!,#REF!,#REF!,#REF!</definedName>
    <definedName name="P1_SCOPE_SAVE2" localSheetId="4" hidden="1">#REF!,#REF!,#REF!,#REF!,#REF!,#REF!,#REF!</definedName>
    <definedName name="P1_SCOPE_SAVE2" localSheetId="5" hidden="1">#REF!,#REF!,#REF!,#REF!,#REF!,#REF!,#REF!</definedName>
    <definedName name="P1_SCOPE_SAVE2" localSheetId="6" hidden="1">#REF!,#REF!,#REF!,#REF!,#REF!,#REF!,#REF!</definedName>
    <definedName name="P1_SCOPE_SAVE2" hidden="1">#REF!,#REF!,#REF!,#REF!,#REF!,#REF!,#REF!</definedName>
    <definedName name="P1_T1_Protect" localSheetId="0" hidden="1">#REF!,#REF!,#REF!,#REF!,#REF!,#REF!</definedName>
    <definedName name="P1_T1_Protect" localSheetId="3" hidden="1">#REF!,#REF!,#REF!,#REF!,#REF!,#REF!</definedName>
    <definedName name="P1_T1_Protect" localSheetId="4" hidden="1">#REF!,#REF!,#REF!,#REF!,#REF!,#REF!</definedName>
    <definedName name="P1_T1_Protect" localSheetId="5" hidden="1">#REF!,#REF!,#REF!,#REF!,#REF!,#REF!</definedName>
    <definedName name="P1_T1_Protect" localSheetId="6" hidden="1">#REF!,#REF!,#REF!,#REF!,#REF!,#REF!</definedName>
    <definedName name="P1_T1_Protect" hidden="1">#REF!,#REF!,#REF!,#REF!,#REF!,#REF!</definedName>
    <definedName name="P1_T16?axis?R?ДОГОВОР" hidden="1">'[9]16'!$E$76:$M$76,'[9]16'!$E$8:$M$8,'[9]16'!$E$12:$M$12,'[9]16'!$E$52:$M$52,'[9]16'!$E$16:$M$16,'[9]16'!$E$64:$M$64,'[9]16'!$E$84:$M$85,'[9]16'!$E$48:$M$48,'[9]16'!$E$80:$M$80,'[9]16'!$E$72:$M$72,'[9]16'!$E$44:$M$44</definedName>
    <definedName name="P1_T16?axis?R?ДОГОВОР?" hidden="1">'[9]16'!$A$76,'[9]16'!$A$84:$A$85,'[9]16'!$A$72,'[9]16'!$A$80,'[9]16'!$A$68,'[9]16'!$A$64,'[9]16'!$A$60,'[9]16'!$A$56,'[9]16'!$A$52,'[9]16'!$A$48,'[9]16'!$A$44,'[9]16'!$A$40,'[9]16'!$A$36,'[9]16'!$A$32,'[9]16'!$A$28,'[9]16'!$A$24,'[9]16'!$A$20</definedName>
    <definedName name="P1_T16?L1" hidden="1">'[9]16'!$A$74:$M$74,'[9]16'!$A$14:$M$14,'[9]16'!$A$10:$M$10,'[9]16'!$A$50:$M$50,'[9]16'!$A$6:$M$6,'[9]16'!$A$62:$M$62,'[9]16'!$A$78:$M$78,'[9]16'!$A$46:$M$46,'[9]16'!$A$82:$M$82,'[9]16'!$A$70:$M$70,'[9]16'!$A$42:$M$42</definedName>
    <definedName name="P1_T16?L1.x" hidden="1">'[9]16'!$A$76:$M$76,'[9]16'!$A$16:$M$16,'[9]16'!$A$12:$M$12,'[9]16'!$A$52:$M$52,'[9]16'!$A$8:$M$8,'[9]16'!$A$64:$M$64,'[9]16'!$A$80:$M$80,'[9]16'!$A$48:$M$48,'[9]16'!$A$84:$M$85,'[9]16'!$A$72:$M$72,'[9]16'!$A$44:$M$44</definedName>
    <definedName name="P1_T16_Protect" localSheetId="0" hidden="1">#REF!,#REF!,#REF!,#REF!,#REF!,#REF!,#REF!,#REF!</definedName>
    <definedName name="P1_T16_Protect" localSheetId="3" hidden="1">#REF!,#REF!,#REF!,#REF!,#REF!,#REF!,#REF!,#REF!</definedName>
    <definedName name="P1_T16_Protect" localSheetId="4" hidden="1">#REF!,#REF!,#REF!,#REF!,#REF!,#REF!,#REF!,#REF!</definedName>
    <definedName name="P1_T16_Protect" localSheetId="5" hidden="1">#REF!,#REF!,#REF!,#REF!,#REF!,#REF!,#REF!,#REF!</definedName>
    <definedName name="P1_T16_Protect" localSheetId="6" hidden="1">#REF!,#REF!,#REF!,#REF!,#REF!,#REF!,#REF!,#REF!</definedName>
    <definedName name="P1_T16_Protect" hidden="1">#REF!,#REF!,#REF!,#REF!,#REF!,#REF!,#REF!,#REF!</definedName>
    <definedName name="P1_T18.2_Protect" localSheetId="0" hidden="1">#REF!,#REF!,#REF!,#REF!,#REF!,#REF!,#REF!</definedName>
    <definedName name="P1_T18.2_Protect" localSheetId="3" hidden="1">#REF!,#REF!,#REF!,#REF!,#REF!,#REF!,#REF!</definedName>
    <definedName name="P1_T18.2_Protect" localSheetId="4" hidden="1">#REF!,#REF!,#REF!,#REF!,#REF!,#REF!,#REF!</definedName>
    <definedName name="P1_T18.2_Protect" localSheetId="5" hidden="1">#REF!,#REF!,#REF!,#REF!,#REF!,#REF!,#REF!</definedName>
    <definedName name="P1_T18.2_Protect" localSheetId="6" hidden="1">#REF!,#REF!,#REF!,#REF!,#REF!,#REF!,#REF!</definedName>
    <definedName name="P1_T18.2_Protect" hidden="1">#REF!,#REF!,#REF!,#REF!,#REF!,#REF!,#REF!</definedName>
    <definedName name="P1_T20_Protection" hidden="1">'[10]20'!$E$4:$H$4,'[10]20'!$E$13:$H$13,'[10]20'!$E$16:$H$17,'[10]20'!$E$19:$H$19,'[10]20'!$J$4:$M$4,'[10]20'!$J$8:$M$11,'[10]20'!$J$13:$M$13,'[10]20'!$J$16:$M$17,'[10]20'!$J$19:$M$19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localSheetId="0" hidden="1">#REF!,#REF!,#REF!,#REF!,#REF!,#REF!,#REF!,#REF!,#REF!</definedName>
    <definedName name="P1_T6_Protect" localSheetId="3" hidden="1">#REF!,#REF!,#REF!,#REF!,#REF!,#REF!,#REF!,#REF!,#REF!</definedName>
    <definedName name="P1_T6_Protect" localSheetId="4" hidden="1">#REF!,#REF!,#REF!,#REF!,#REF!,#REF!,#REF!,#REF!,#REF!</definedName>
    <definedName name="P1_T6_Protect" localSheetId="5" hidden="1">#REF!,#REF!,#REF!,#REF!,#REF!,#REF!,#REF!,#REF!,#REF!</definedName>
    <definedName name="P1_T6_Protect" localSheetId="6" hidden="1">#REF!,#REF!,#REF!,#REF!,#REF!,#REF!,#REF!,#REF!,#REF!</definedName>
    <definedName name="P1_T6_Protect" hidden="1">#REF!,#REF!,#REF!,#REF!,#REF!,#REF!,#REF!,#REF!,#REF!</definedName>
    <definedName name="P10_T1_Protect" localSheetId="0" hidden="1">#REF!,#REF!,#REF!,#REF!,#REF!</definedName>
    <definedName name="P10_T1_Protect" localSheetId="3" hidden="1">#REF!,#REF!,#REF!,#REF!,#REF!</definedName>
    <definedName name="P10_T1_Protect" localSheetId="4" hidden="1">#REF!,#REF!,#REF!,#REF!,#REF!</definedName>
    <definedName name="P10_T1_Protect" localSheetId="5" hidden="1">#REF!,#REF!,#REF!,#REF!,#REF!</definedName>
    <definedName name="P10_T1_Protect" localSheetId="6" hidden="1">#REF!,#REF!,#REF!,#REF!,#REF!</definedName>
    <definedName name="P10_T1_Protect" hidden="1">#REF!,#REF!,#REF!,#REF!,#REF!</definedName>
    <definedName name="P11_T1_Protect" localSheetId="0" hidden="1">#REF!,#REF!,#REF!,#REF!,#REF!</definedName>
    <definedName name="P11_T1_Protect" localSheetId="3" hidden="1">#REF!,#REF!,#REF!,#REF!,#REF!</definedName>
    <definedName name="P11_T1_Protect" localSheetId="4" hidden="1">#REF!,#REF!,#REF!,#REF!,#REF!</definedName>
    <definedName name="P11_T1_Protect" localSheetId="5" hidden="1">#REF!,#REF!,#REF!,#REF!,#REF!</definedName>
    <definedName name="P11_T1_Protect" localSheetId="6" hidden="1">#REF!,#REF!,#REF!,#REF!,#REF!</definedName>
    <definedName name="P11_T1_Protect" hidden="1">#REF!,#REF!,#REF!,#REF!,#REF!</definedName>
    <definedName name="P12_T1_Protect" localSheetId="0" hidden="1">#REF!,#REF!,#REF!,#REF!,#REF!</definedName>
    <definedName name="P12_T1_Protect" localSheetId="3" hidden="1">#REF!,#REF!,#REF!,#REF!,#REF!</definedName>
    <definedName name="P12_T1_Protect" localSheetId="4" hidden="1">#REF!,#REF!,#REF!,#REF!,#REF!</definedName>
    <definedName name="P12_T1_Protect" localSheetId="5" hidden="1">#REF!,#REF!,#REF!,#REF!,#REF!</definedName>
    <definedName name="P12_T1_Protect" localSheetId="6" hidden="1">#REF!,#REF!,#REF!,#REF!,#REF!</definedName>
    <definedName name="P12_T1_Protect" hidden="1">#REF!,#REF!,#REF!,#REF!,#REF!</definedName>
    <definedName name="P12_T28_Protection" localSheetId="0">P1_T28_Protection,P2_T28_Protection,P3_T28_Protection,P4_T28_Protection,P5_T28_Protection,P6_T28_Protection,P7_T28_Protection,P8_T28_Protection</definedName>
    <definedName name="P12_T28_Protection" localSheetId="3">P1_T28_Protection,P2_T28_Protection,P3_T28_Protection,P4_T28_Protection,P5_T28_Protection,P6_T28_Protection,P7_T28_Protection,P8_T28_Protection</definedName>
    <definedName name="P12_T28_Protection" localSheetId="4">P1_T28_Protection,P2_T28_Protection,P3_T28_Protection,P4_T28_Protection,P5_T28_Protection,P6_T28_Protection,P7_T28_Protection,P8_T28_Protection</definedName>
    <definedName name="P12_T28_Protection" localSheetId="5">P1_T28_Protection,P2_T28_Protection,P3_T28_Protection,P4_T28_Protection,P5_T28_Protection,P6_T28_Protection,P7_T28_Protection,P8_T28_Protection</definedName>
    <definedName name="P12_T28_Protection" localSheetId="6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T1_Protect" localSheetId="0" hidden="1">#REF!,#REF!,#REF!,#REF!,#REF!</definedName>
    <definedName name="P13_T1_Protect" localSheetId="3" hidden="1">#REF!,#REF!,#REF!,#REF!,#REF!</definedName>
    <definedName name="P13_T1_Protect" localSheetId="4" hidden="1">#REF!,#REF!,#REF!,#REF!,#REF!</definedName>
    <definedName name="P13_T1_Protect" localSheetId="5" hidden="1">#REF!,#REF!,#REF!,#REF!,#REF!</definedName>
    <definedName name="P13_T1_Protect" localSheetId="6" hidden="1">#REF!,#REF!,#REF!,#REF!,#REF!</definedName>
    <definedName name="P13_T1_Protect" hidden="1">#REF!,#REF!,#REF!,#REF!,#REF!</definedName>
    <definedName name="P14_T1_Protect" localSheetId="0" hidden="1">#REF!,#REF!,#REF!,#REF!,#REF!</definedName>
    <definedName name="P14_T1_Protect" localSheetId="3" hidden="1">#REF!,#REF!,#REF!,#REF!,#REF!</definedName>
    <definedName name="P14_T1_Protect" localSheetId="4" hidden="1">#REF!,#REF!,#REF!,#REF!,#REF!</definedName>
    <definedName name="P14_T1_Protect" localSheetId="5" hidden="1">#REF!,#REF!,#REF!,#REF!,#REF!</definedName>
    <definedName name="P14_T1_Protect" localSheetId="6" hidden="1">#REF!,#REF!,#REF!,#REF!,#REF!</definedName>
    <definedName name="P14_T1_Protect" hidden="1">#REF!,#REF!,#REF!,#REF!,#REF!</definedName>
    <definedName name="P15_T1_Protect" localSheetId="0" hidden="1">#REF!,#REF!,#REF!,#REF!,#REF!</definedName>
    <definedName name="P15_T1_Protect" localSheetId="3" hidden="1">#REF!,#REF!,#REF!,#REF!,#REF!</definedName>
    <definedName name="P15_T1_Protect" localSheetId="4" hidden="1">#REF!,#REF!,#REF!,#REF!,#REF!</definedName>
    <definedName name="P15_T1_Protect" localSheetId="5" hidden="1">#REF!,#REF!,#REF!,#REF!,#REF!</definedName>
    <definedName name="P15_T1_Protect" localSheetId="6" hidden="1">#REF!,#REF!,#REF!,#REF!,#REF!</definedName>
    <definedName name="P15_T1_Protect" hidden="1">#REF!,#REF!,#REF!,#REF!,#REF!</definedName>
    <definedName name="P16_SCOPE_FULL_LOAD" hidden="1">#N/A</definedName>
    <definedName name="P16_T1_Protect" localSheetId="0" hidden="1">#REF!,#REF!,#REF!,#REF!,#REF!,#REF!</definedName>
    <definedName name="P16_T1_Protect" localSheetId="3" hidden="1">#REF!,#REF!,#REF!,#REF!,#REF!,#REF!</definedName>
    <definedName name="P16_T1_Protect" localSheetId="4" hidden="1">#REF!,#REF!,#REF!,#REF!,#REF!,#REF!</definedName>
    <definedName name="P16_T1_Protect" localSheetId="5" hidden="1">#REF!,#REF!,#REF!,#REF!,#REF!,#REF!</definedName>
    <definedName name="P16_T1_Protect" localSheetId="6" hidden="1">#REF!,#REF!,#REF!,#REF!,#REF!,#REF!</definedName>
    <definedName name="P16_T1_Protect" hidden="1">#REF!,#REF!,#REF!,#REF!,#REF!,#REF!</definedName>
    <definedName name="P17_SCOPE_FULL_LOAD" hidden="1">#N/A</definedName>
    <definedName name="P17_T1_Protect" localSheetId="0" hidden="1">#REF!,#REF!,#REF!,#REF!,#REF!</definedName>
    <definedName name="P17_T1_Protect" localSheetId="3" hidden="1">#REF!,#REF!,#REF!,#REF!,#REF!</definedName>
    <definedName name="P17_T1_Protect" localSheetId="4" hidden="1">#REF!,#REF!,#REF!,#REF!,#REF!</definedName>
    <definedName name="P17_T1_Protect" localSheetId="5" hidden="1">#REF!,#REF!,#REF!,#REF!,#REF!</definedName>
    <definedName name="P17_T1_Protect" localSheetId="6" hidden="1">#REF!,#REF!,#REF!,#REF!,#REF!</definedName>
    <definedName name="P17_T1_Protect" hidden="1">#REF!,#REF!,#REF!,#REF!,#REF!</definedName>
    <definedName name="P18_T1_Protect" localSheetId="0" hidden="1">#REF!,#REF!,#REF!,С2!P1_T1_Protect,С2!P2_T1_Protect,С2!P3_T1_Protect,С2!P4_T1_Protect</definedName>
    <definedName name="P18_T1_Protect" localSheetId="3" hidden="1">#REF!,#REF!,#REF!,С5!P1_T1_Protect,С5!P2_T1_Protect,С5!P3_T1_Protect,С5!P4_T1_Protect</definedName>
    <definedName name="P18_T1_Protect" localSheetId="4" hidden="1">#REF!,#REF!,#REF!,С6!P1_T1_Protect,С6!P2_T1_Protect,С6!P3_T1_Protect,С6!P4_T1_Protect</definedName>
    <definedName name="P18_T1_Protect" localSheetId="5" hidden="1">#REF!,#REF!,#REF!,С7!P1_T1_Protect,С7!P2_T1_Protect,С7!P3_T1_Protect,С7!P4_T1_Protect</definedName>
    <definedName name="P18_T1_Protect" localSheetId="6" hidden="1">#REF!,#REF!,#REF!,С8!P1_T1_Protect,С8!P2_T1_Protect,С8!P3_T1_Protect,С8!P4_T1_Protect</definedName>
    <definedName name="P18_T1_Protect" hidden="1">#REF!,#REF!,#REF!,[0]!P1_T1_Protect,[0]!P2_T1_Protect,[0]!P3_T1_Protect,[0]!P4_T1_Protect</definedName>
    <definedName name="P19_T1_Protect" localSheetId="0" hidden="1">С2!P5_T1_Protect,С2!P6_T1_Protect,С2!P7_T1_Protect,С2!P8_T1_Protect,С2!P9_T1_Protect,С2!P10_T1_Protect,С2!P11_T1_Protect,С2!P12_T1_Protect,С2!P13_T1_Protect,С2!P14_T1_Protect</definedName>
    <definedName name="P19_T1_Protect" localSheetId="3" hidden="1">С5!P5_T1_Protect,С5!P6_T1_Protect,С5!P7_T1_Protect,С5!P8_T1_Protect,С5!P9_T1_Protect,С5!P10_T1_Protect,С5!P11_T1_Protect,С5!P12_T1_Protect,С5!P13_T1_Protect,С5!P14_T1_Protect</definedName>
    <definedName name="P19_T1_Protect" localSheetId="4" hidden="1">С6!P5_T1_Protect,С6!P6_T1_Protect,С6!P7_T1_Protect,С6!P8_T1_Protect,С6!P9_T1_Protect,С6!P10_T1_Protect,С6!P11_T1_Protect,С6!P12_T1_Protect,С6!P13_T1_Protect,С6!P14_T1_Protect</definedName>
    <definedName name="P19_T1_Protect" localSheetId="5" hidden="1">С7!P5_T1_Protect,С7!P6_T1_Protect,С7!P7_T1_Protect,С7!P8_T1_Protect,С7!P9_T1_Protect,С7!P10_T1_Protect,С7!P11_T1_Protect,С7!P12_T1_Protect,С7!P13_T1_Protect,С7!P14_T1_Protect</definedName>
    <definedName name="P19_T1_Protect" localSheetId="6" hidden="1">С8!P5_T1_Protect,С8!P6_T1_Protect,С8!P7_T1_Protect,С8!P8_T1_Protect,С8!P9_T1_Protect,С8!P10_T1_Protect,С8!P11_T1_Protect,С8!P12_T1_Protect,С8!P13_T1_Protect,С8!P14_T1_Protect</definedName>
    <definedName name="P19_T1_Protect" hidden="1">[0]!P5_T1_Protect,[0]!P6_T1_Protect,[0]!P7_T1_Protect,[0]!P8_T1_Protect,[0]!P9_T1_Protect,[0]!P10_T1_Protect,[0]!P11_T1_Protect,[0]!P12_T1_Protect,[0]!P13_T1_Protect,[0]!P14_T1_Protect</definedName>
    <definedName name="P2_dip" hidden="1">[6]FST5!$G$100:$G$116,[6]FST5!$G$118:$G$123,[6]FST5!$G$125:$G$126,[6]FST5!$G$128:$G$131,[6]FST5!$G$133,[6]FST5!$G$135:$G$139,[6]FST5!$G$141</definedName>
    <definedName name="P2_SCOPE_CORR" localSheetId="0" hidden="1">#REF!,#REF!,#REF!,#REF!,#REF!,#REF!,#REF!,#REF!</definedName>
    <definedName name="P2_SCOPE_CORR" localSheetId="3" hidden="1">#REF!,#REF!,#REF!,#REF!,#REF!,#REF!,#REF!,#REF!</definedName>
    <definedName name="P2_SCOPE_CORR" localSheetId="4" hidden="1">#REF!,#REF!,#REF!,#REF!,#REF!,#REF!,#REF!,#REF!</definedName>
    <definedName name="P2_SCOPE_CORR" localSheetId="5" hidden="1">#REF!,#REF!,#REF!,#REF!,#REF!,#REF!,#REF!,#REF!</definedName>
    <definedName name="P2_SCOPE_CORR" localSheetId="6" hidden="1">#REF!,#REF!,#REF!,#REF!,#REF!,#REF!,#REF!,#REF!</definedName>
    <definedName name="P2_SCOPE_CORR" hidden="1">#REF!,#REF!,#REF!,#REF!,#REF!,#REF!,#REF!,#REF!</definedName>
    <definedName name="P2_SCOPE_F1_PRT" localSheetId="0" hidden="1">#REF!,#REF!,#REF!,#REF!</definedName>
    <definedName name="P2_SCOPE_F1_PRT" localSheetId="3" hidden="1">#REF!,#REF!,#REF!,#REF!</definedName>
    <definedName name="P2_SCOPE_F1_PRT" localSheetId="4" hidden="1">#REF!,#REF!,#REF!,#REF!</definedName>
    <definedName name="P2_SCOPE_F1_PRT" localSheetId="5" hidden="1">#REF!,#REF!,#REF!,#REF!</definedName>
    <definedName name="P2_SCOPE_F1_PRT" localSheetId="6" hidden="1">#REF!,#REF!,#REF!,#REF!</definedName>
    <definedName name="P2_SCOPE_F1_PRT" hidden="1">#REF!,#REF!,#REF!,#REF!</definedName>
    <definedName name="P2_SCOPE_F2_PRT" localSheetId="0" hidden="1">#REF!,#REF!,#REF!,#REF!</definedName>
    <definedName name="P2_SCOPE_F2_PRT" localSheetId="3" hidden="1">#REF!,#REF!,#REF!,#REF!</definedName>
    <definedName name="P2_SCOPE_F2_PRT" localSheetId="4" hidden="1">#REF!,#REF!,#REF!,#REF!</definedName>
    <definedName name="P2_SCOPE_F2_PRT" localSheetId="5" hidden="1">#REF!,#REF!,#REF!,#REF!</definedName>
    <definedName name="P2_SCOPE_F2_PRT" localSheetId="6" hidden="1">#REF!,#REF!,#REF!,#REF!</definedName>
    <definedName name="P2_SCOPE_F2_PRT" hidden="1">#REF!,#REF!,#REF!,#REF!</definedName>
    <definedName name="P2_SCOPE_IND" localSheetId="0" hidden="1">#REF!,#REF!,#REF!,#REF!,#REF!,#REF!</definedName>
    <definedName name="P2_SCOPE_IND" localSheetId="3" hidden="1">#REF!,#REF!,#REF!,#REF!,#REF!,#REF!</definedName>
    <definedName name="P2_SCOPE_IND" localSheetId="4" hidden="1">#REF!,#REF!,#REF!,#REF!,#REF!,#REF!</definedName>
    <definedName name="P2_SCOPE_IND" localSheetId="5" hidden="1">#REF!,#REF!,#REF!,#REF!,#REF!,#REF!</definedName>
    <definedName name="P2_SCOPE_IND" localSheetId="6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localSheetId="3" hidden="1">#REF!,#REF!,#REF!,#REF!,#REF!</definedName>
    <definedName name="P2_SCOPE_IND2" localSheetId="4" hidden="1">#REF!,#REF!,#REF!,#REF!,#REF!</definedName>
    <definedName name="P2_SCOPE_IND2" localSheetId="5" hidden="1">#REF!,#REF!,#REF!,#REF!,#REF!</definedName>
    <definedName name="P2_SCOPE_IND2" localSheetId="6" hidden="1">#REF!,#REF!,#REF!,#REF!,#REF!</definedName>
    <definedName name="P2_SCOPE_IND2" hidden="1">#REF!,#REF!,#REF!,#REF!,#REF!</definedName>
    <definedName name="P2_SCOPE_NOTIND" localSheetId="0" hidden="1">#REF!,#REF!,#REF!,#REF!,#REF!,#REF!,#REF!</definedName>
    <definedName name="P2_SCOPE_NOTIND" localSheetId="3" hidden="1">#REF!,#REF!,#REF!,#REF!,#REF!,#REF!,#REF!</definedName>
    <definedName name="P2_SCOPE_NOTIND" localSheetId="4" hidden="1">#REF!,#REF!,#REF!,#REF!,#REF!,#REF!,#REF!</definedName>
    <definedName name="P2_SCOPE_NOTIND" localSheetId="5" hidden="1">#REF!,#REF!,#REF!,#REF!,#REF!,#REF!,#REF!</definedName>
    <definedName name="P2_SCOPE_NOTIND" localSheetId="6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localSheetId="3" hidden="1">#REF!,#REF!,#REF!,#REF!,#REF!,#REF!</definedName>
    <definedName name="P2_SCOPE_NotInd2" localSheetId="4" hidden="1">#REF!,#REF!,#REF!,#REF!,#REF!,#REF!</definedName>
    <definedName name="P2_SCOPE_NotInd2" localSheetId="5" hidden="1">#REF!,#REF!,#REF!,#REF!,#REF!,#REF!</definedName>
    <definedName name="P2_SCOPE_NotInd2" localSheetId="6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localSheetId="3" hidden="1">#REF!,#REF!,#REF!,#REF!,#REF!,#REF!,#REF!</definedName>
    <definedName name="P2_SCOPE_NotInd3" localSheetId="4" hidden="1">#REF!,#REF!,#REF!,#REF!,#REF!,#REF!,#REF!</definedName>
    <definedName name="P2_SCOPE_NotInd3" localSheetId="5" hidden="1">#REF!,#REF!,#REF!,#REF!,#REF!,#REF!,#REF!</definedName>
    <definedName name="P2_SCOPE_NotInd3" localSheetId="6" hidden="1">#REF!,#REF!,#REF!,#REF!,#REF!,#REF!,#REF!</definedName>
    <definedName name="P2_SCOPE_NotInd3" hidden="1">#REF!,#REF!,#REF!,#REF!,#REF!,#REF!,#REF!</definedName>
    <definedName name="P2_SCOPE_PER_PRT" hidden="1">[8]перекрестка!$N$14:$N$25,[8]перекрестка!$N$27:$N$31,[8]перекрестка!$J$27:$K$31,[8]перекрестка!$F$27:$H$31,[8]перекрестка!$F$33:$H$37</definedName>
    <definedName name="P2_SCOPE_SAVE2" localSheetId="0" hidden="1">#REF!,#REF!,#REF!,#REF!,#REF!,#REF!</definedName>
    <definedName name="P2_SCOPE_SAVE2" localSheetId="3" hidden="1">#REF!,#REF!,#REF!,#REF!,#REF!,#REF!</definedName>
    <definedName name="P2_SCOPE_SAVE2" localSheetId="4" hidden="1">#REF!,#REF!,#REF!,#REF!,#REF!,#REF!</definedName>
    <definedName name="P2_SCOPE_SAVE2" localSheetId="5" hidden="1">#REF!,#REF!,#REF!,#REF!,#REF!,#REF!</definedName>
    <definedName name="P2_SCOPE_SAVE2" localSheetId="6" hidden="1">#REF!,#REF!,#REF!,#REF!,#REF!,#REF!</definedName>
    <definedName name="P2_SCOPE_SAVE2" hidden="1">#REF!,#REF!,#REF!,#REF!,#REF!,#REF!</definedName>
    <definedName name="P2_T1_Protect" localSheetId="0" hidden="1">#REF!,#REF!,#REF!,#REF!,#REF!,#REF!</definedName>
    <definedName name="P2_T1_Protect" localSheetId="3" hidden="1">#REF!,#REF!,#REF!,#REF!,#REF!,#REF!</definedName>
    <definedName name="P2_T1_Protect" localSheetId="4" hidden="1">#REF!,#REF!,#REF!,#REF!,#REF!,#REF!</definedName>
    <definedName name="P2_T1_Protect" localSheetId="5" hidden="1">#REF!,#REF!,#REF!,#REF!,#REF!,#REF!</definedName>
    <definedName name="P2_T1_Protect" localSheetId="6" hidden="1">#REF!,#REF!,#REF!,#REF!,#REF!,#REF!</definedName>
    <definedName name="P2_T1_Protect" hidden="1">#REF!,#REF!,#REF!,#REF!,#REF!,#REF!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dip" hidden="1">[6]FST5!$G$143:$G$145,[6]FST5!$G$214:$G$217,[6]FST5!$G$219:$G$224,[6]FST5!$G$226,[6]FST5!$G$228,[6]FST5!$G$230,[6]FST5!$G$232,[6]FST5!$G$197:$G$212</definedName>
    <definedName name="P3_SCOPE_F1_PRT" localSheetId="0" hidden="1">#REF!,#REF!,#REF!,#REF!</definedName>
    <definedName name="P3_SCOPE_F1_PRT" localSheetId="3" hidden="1">#REF!,#REF!,#REF!,#REF!</definedName>
    <definedName name="P3_SCOPE_F1_PRT" localSheetId="4" hidden="1">#REF!,#REF!,#REF!,#REF!</definedName>
    <definedName name="P3_SCOPE_F1_PRT" localSheetId="5" hidden="1">#REF!,#REF!,#REF!,#REF!</definedName>
    <definedName name="P3_SCOPE_F1_PRT" localSheetId="6" hidden="1">#REF!,#REF!,#REF!,#REF!</definedName>
    <definedName name="P3_SCOPE_F1_PRT" hidden="1">#REF!,#REF!,#REF!,#REF!</definedName>
    <definedName name="P3_SCOPE_IND" localSheetId="0" hidden="1">#REF!,#REF!,#REF!,#REF!,#REF!</definedName>
    <definedName name="P3_SCOPE_IND" localSheetId="3" hidden="1">#REF!,#REF!,#REF!,#REF!,#REF!</definedName>
    <definedName name="P3_SCOPE_IND" localSheetId="4" hidden="1">#REF!,#REF!,#REF!,#REF!,#REF!</definedName>
    <definedName name="P3_SCOPE_IND" localSheetId="5" hidden="1">#REF!,#REF!,#REF!,#REF!,#REF!</definedName>
    <definedName name="P3_SCOPE_IND" localSheetId="6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localSheetId="3" hidden="1">#REF!,#REF!,#REF!,#REF!,#REF!</definedName>
    <definedName name="P3_SCOPE_IND2" localSheetId="4" hidden="1">#REF!,#REF!,#REF!,#REF!,#REF!</definedName>
    <definedName name="P3_SCOPE_IND2" localSheetId="5" hidden="1">#REF!,#REF!,#REF!,#REF!,#REF!</definedName>
    <definedName name="P3_SCOPE_IND2" localSheetId="6" hidden="1">#REF!,#REF!,#REF!,#REF!,#REF!</definedName>
    <definedName name="P3_SCOPE_IND2" hidden="1">#REF!,#REF!,#REF!,#REF!,#REF!</definedName>
    <definedName name="P3_SCOPE_NOTIND" localSheetId="0" hidden="1">#REF!,#REF!,#REF!,#REF!,#REF!,#REF!,#REF!</definedName>
    <definedName name="P3_SCOPE_NOTIND" localSheetId="3" hidden="1">#REF!,#REF!,#REF!,#REF!,#REF!,#REF!,#REF!</definedName>
    <definedName name="P3_SCOPE_NOTIND" localSheetId="4" hidden="1">#REF!,#REF!,#REF!,#REF!,#REF!,#REF!,#REF!</definedName>
    <definedName name="P3_SCOPE_NOTIND" localSheetId="5" hidden="1">#REF!,#REF!,#REF!,#REF!,#REF!,#REF!,#REF!</definedName>
    <definedName name="P3_SCOPE_NOTIND" localSheetId="6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localSheetId="3" hidden="1">#REF!,#REF!,#REF!,#REF!,#REF!,#REF!,#REF!</definedName>
    <definedName name="P3_SCOPE_NotInd2" localSheetId="4" hidden="1">#REF!,#REF!,#REF!,#REF!,#REF!,#REF!,#REF!</definedName>
    <definedName name="P3_SCOPE_NotInd2" localSheetId="5" hidden="1">#REF!,#REF!,#REF!,#REF!,#REF!,#REF!,#REF!</definedName>
    <definedName name="P3_SCOPE_NotInd2" localSheetId="6" hidden="1">#REF!,#REF!,#REF!,#REF!,#REF!,#REF!,#REF!</definedName>
    <definedName name="P3_SCOPE_NotInd2" hidden="1">#REF!,#REF!,#REF!,#REF!,#REF!,#REF!,#REF!</definedName>
    <definedName name="P3_SCOPE_PER_PRT" hidden="1">[8]перекрестка!$J$33:$K$37,[8]перекрестка!$N$33:$N$37,[8]перекрестка!$F$39:$H$43,[8]перекрестка!$J$39:$K$43,[8]перекрестка!$N$39:$N$43</definedName>
    <definedName name="P3_T1_Protect" localSheetId="0" hidden="1">#REF!,#REF!,#REF!,#REF!,#REF!</definedName>
    <definedName name="P3_T1_Protect" localSheetId="3" hidden="1">#REF!,#REF!,#REF!,#REF!,#REF!</definedName>
    <definedName name="P3_T1_Protect" localSheetId="4" hidden="1">#REF!,#REF!,#REF!,#REF!,#REF!</definedName>
    <definedName name="P3_T1_Protect" localSheetId="5" hidden="1">#REF!,#REF!,#REF!,#REF!,#REF!</definedName>
    <definedName name="P3_T1_Protect" localSheetId="6" hidden="1">#REF!,#REF!,#REF!,#REF!,#REF!</definedName>
    <definedName name="P3_T1_Protect" hidden="1">#REF!,#REF!,#REF!,#REF!,#REF!</definedName>
    <definedName name="P3_T21_Protection" localSheetId="0">'[10]21'!$E$31:$E$33,'[10]21'!$G$31:$K$33,'[10]21'!$B$14:$B$16,'[10]21'!$B$20:$B$22,'[10]21'!$B$26:$B$28,'[10]21'!$B$31:$B$33,'[10]21'!$M$31:$M$33,P1_T21_Protection</definedName>
    <definedName name="P3_T21_Protection" localSheetId="3">'[10]21'!$E$31:$E$33,'[10]21'!$G$31:$K$33,'[10]21'!$B$14:$B$16,'[10]21'!$B$20:$B$22,'[10]21'!$B$26:$B$28,'[10]21'!$B$31:$B$33,'[10]21'!$M$31:$M$33,P1_T21_Protection</definedName>
    <definedName name="P3_T21_Protection" localSheetId="4">'[10]21'!$E$31:$E$33,'[10]21'!$G$31:$K$33,'[10]21'!$B$14:$B$16,'[10]21'!$B$20:$B$22,'[10]21'!$B$26:$B$28,'[10]21'!$B$31:$B$33,'[10]21'!$M$31:$M$33,P1_T21_Protection</definedName>
    <definedName name="P3_T21_Protection" localSheetId="5">'[10]21'!$E$31:$E$33,'[10]21'!$G$31:$K$33,'[10]21'!$B$14:$B$16,'[10]21'!$B$20:$B$22,'[10]21'!$B$26:$B$28,'[10]21'!$B$31:$B$33,'[10]21'!$M$31:$M$33,P1_T21_Protection</definedName>
    <definedName name="P3_T21_Protection" localSheetId="6">'[10]21'!$E$31:$E$33,'[10]21'!$G$31:$K$33,'[10]21'!$B$14:$B$16,'[10]21'!$B$20:$B$22,'[10]21'!$B$26:$B$28,'[10]21'!$B$31:$B$33,'[10]21'!$M$31:$M$33,P1_T21_Protection</definedName>
    <definedName name="P3_T21_Protection">'[10]21'!$E$31:$E$33,'[10]21'!$G$31:$K$33,'[10]21'!$B$14:$B$16,'[10]21'!$B$20:$B$22,'[10]21'!$B$26:$B$28,'[10]21'!$B$31:$B$33,'[10]21'!$M$31:$M$33,P1_T21_Protection</definedName>
    <definedName name="P4_dip" hidden="1">[6]FST5!$G$70:$G$75,[6]FST5!$G$77:$G$78,[6]FST5!$G$80:$G$83,[6]FST5!$G$85,[6]FST5!$G$87:$G$91,[6]FST5!$G$93,[6]FST5!$G$95:$G$97,[6]FST5!$G$52:$G$68</definedName>
    <definedName name="P4_SCOPE_F1_PRT" localSheetId="0" hidden="1">#REF!,#REF!,#REF!,#REF!</definedName>
    <definedName name="P4_SCOPE_F1_PRT" localSheetId="3" hidden="1">#REF!,#REF!,#REF!,#REF!</definedName>
    <definedName name="P4_SCOPE_F1_PRT" localSheetId="4" hidden="1">#REF!,#REF!,#REF!,#REF!</definedName>
    <definedName name="P4_SCOPE_F1_PRT" localSheetId="5" hidden="1">#REF!,#REF!,#REF!,#REF!</definedName>
    <definedName name="P4_SCOPE_F1_PRT" localSheetId="6" hidden="1">#REF!,#REF!,#REF!,#REF!</definedName>
    <definedName name="P4_SCOPE_F1_PRT" hidden="1">#REF!,#REF!,#REF!,#REF!</definedName>
    <definedName name="P4_SCOPE_IND" localSheetId="0" hidden="1">#REF!,#REF!,#REF!,#REF!,#REF!</definedName>
    <definedName name="P4_SCOPE_IND" localSheetId="3" hidden="1">#REF!,#REF!,#REF!,#REF!,#REF!</definedName>
    <definedName name="P4_SCOPE_IND" localSheetId="4" hidden="1">#REF!,#REF!,#REF!,#REF!,#REF!</definedName>
    <definedName name="P4_SCOPE_IND" localSheetId="5" hidden="1">#REF!,#REF!,#REF!,#REF!,#REF!</definedName>
    <definedName name="P4_SCOPE_IND" localSheetId="6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localSheetId="3" hidden="1">#REF!,#REF!,#REF!,#REF!,#REF!,#REF!</definedName>
    <definedName name="P4_SCOPE_IND2" localSheetId="4" hidden="1">#REF!,#REF!,#REF!,#REF!,#REF!,#REF!</definedName>
    <definedName name="P4_SCOPE_IND2" localSheetId="5" hidden="1">#REF!,#REF!,#REF!,#REF!,#REF!,#REF!</definedName>
    <definedName name="P4_SCOPE_IND2" localSheetId="6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localSheetId="3" hidden="1">#REF!,#REF!,#REF!,#REF!,#REF!,#REF!,#REF!</definedName>
    <definedName name="P4_SCOPE_NOTIND" localSheetId="4" hidden="1">#REF!,#REF!,#REF!,#REF!,#REF!,#REF!,#REF!</definedName>
    <definedName name="P4_SCOPE_NOTIND" localSheetId="5" hidden="1">#REF!,#REF!,#REF!,#REF!,#REF!,#REF!,#REF!</definedName>
    <definedName name="P4_SCOPE_NOTIND" localSheetId="6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localSheetId="3" hidden="1">#REF!,#REF!,#REF!,#REF!,#REF!,#REF!,#REF!</definedName>
    <definedName name="P4_SCOPE_NotInd2" localSheetId="4" hidden="1">#REF!,#REF!,#REF!,#REF!,#REF!,#REF!,#REF!</definedName>
    <definedName name="P4_SCOPE_NotInd2" localSheetId="5" hidden="1">#REF!,#REF!,#REF!,#REF!,#REF!,#REF!,#REF!</definedName>
    <definedName name="P4_SCOPE_NotInd2" localSheetId="6" hidden="1">#REF!,#REF!,#REF!,#REF!,#REF!,#REF!,#REF!</definedName>
    <definedName name="P4_SCOPE_NotInd2" hidden="1">#REF!,#REF!,#REF!,#REF!,#REF!,#REF!,#REF!</definedName>
    <definedName name="P4_SCOPE_PER_PRT" hidden="1">[8]перекрестка!$F$45:$H$49,[8]перекрестка!$J$45:$K$49,[8]перекрестка!$N$45:$N$49,[8]перекрестка!$F$53:$G$64,[8]перекрестка!$H$54:$H$58</definedName>
    <definedName name="P4_T1_Protect" localSheetId="0" hidden="1">#REF!,#REF!,#REF!,#REF!,#REF!,#REF!</definedName>
    <definedName name="P4_T1_Protect" localSheetId="3" hidden="1">#REF!,#REF!,#REF!,#REF!,#REF!,#REF!</definedName>
    <definedName name="P4_T1_Protect" localSheetId="4" hidden="1">#REF!,#REF!,#REF!,#REF!,#REF!,#REF!</definedName>
    <definedName name="P4_T1_Protect" localSheetId="5" hidden="1">#REF!,#REF!,#REF!,#REF!,#REF!,#REF!</definedName>
    <definedName name="P4_T1_Protect" localSheetId="6" hidden="1">#REF!,#REF!,#REF!,#REF!,#REF!,#REF!</definedName>
    <definedName name="P4_T1_Protect" hidden="1">#REF!,#REF!,#REF!,#REF!,#REF!,#REF!</definedName>
    <definedName name="P5_SCOPE_NOTIND" localSheetId="0" hidden="1">#REF!,#REF!,#REF!,#REF!,#REF!,#REF!,#REF!</definedName>
    <definedName name="P5_SCOPE_NOTIND" localSheetId="3" hidden="1">#REF!,#REF!,#REF!,#REF!,#REF!,#REF!,#REF!</definedName>
    <definedName name="P5_SCOPE_NOTIND" localSheetId="4" hidden="1">#REF!,#REF!,#REF!,#REF!,#REF!,#REF!,#REF!</definedName>
    <definedName name="P5_SCOPE_NOTIND" localSheetId="5" hidden="1">#REF!,#REF!,#REF!,#REF!,#REF!,#REF!,#REF!</definedName>
    <definedName name="P5_SCOPE_NOTIND" localSheetId="6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localSheetId="3" hidden="1">#REF!,#REF!,#REF!,#REF!,#REF!,#REF!,#REF!</definedName>
    <definedName name="P5_SCOPE_NotInd2" localSheetId="4" hidden="1">#REF!,#REF!,#REF!,#REF!,#REF!,#REF!,#REF!</definedName>
    <definedName name="P5_SCOPE_NotInd2" localSheetId="5" hidden="1">#REF!,#REF!,#REF!,#REF!,#REF!,#REF!,#REF!</definedName>
    <definedName name="P5_SCOPE_NotInd2" localSheetId="6" hidden="1">#REF!,#REF!,#REF!,#REF!,#REF!,#REF!,#REF!</definedName>
    <definedName name="P5_SCOPE_NotInd2" hidden="1">#REF!,#REF!,#REF!,#REF!,#REF!,#REF!,#REF!</definedName>
    <definedName name="P5_T1_Protect" localSheetId="0" hidden="1">#REF!,#REF!,#REF!,#REF!,#REF!</definedName>
    <definedName name="P5_T1_Protect" localSheetId="3" hidden="1">#REF!,#REF!,#REF!,#REF!,#REF!</definedName>
    <definedName name="P5_T1_Protect" localSheetId="4" hidden="1">#REF!,#REF!,#REF!,#REF!,#REF!</definedName>
    <definedName name="P5_T1_Protect" localSheetId="5" hidden="1">#REF!,#REF!,#REF!,#REF!,#REF!</definedName>
    <definedName name="P5_T1_Protect" localSheetId="6" hidden="1">#REF!,#REF!,#REF!,#REF!,#REF!</definedName>
    <definedName name="P5_T1_Protect" hidden="1">#REF!,#REF!,#REF!,#REF!,#REF!</definedName>
    <definedName name="P6_SCOPE_NOTIND" localSheetId="0" hidden="1">#REF!,#REF!,#REF!,#REF!,#REF!,#REF!,#REF!</definedName>
    <definedName name="P6_SCOPE_NOTIND" localSheetId="3" hidden="1">#REF!,#REF!,#REF!,#REF!,#REF!,#REF!,#REF!</definedName>
    <definedName name="P6_SCOPE_NOTIND" localSheetId="4" hidden="1">#REF!,#REF!,#REF!,#REF!,#REF!,#REF!,#REF!</definedName>
    <definedName name="P6_SCOPE_NOTIND" localSheetId="5" hidden="1">#REF!,#REF!,#REF!,#REF!,#REF!,#REF!,#REF!</definedName>
    <definedName name="P6_SCOPE_NOTIND" localSheetId="6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localSheetId="3" hidden="1">#REF!,#REF!,#REF!,#REF!,#REF!,#REF!,#REF!</definedName>
    <definedName name="P6_SCOPE_NotInd2" localSheetId="4" hidden="1">#REF!,#REF!,#REF!,#REF!,#REF!,#REF!,#REF!</definedName>
    <definedName name="P6_SCOPE_NotInd2" localSheetId="5" hidden="1">#REF!,#REF!,#REF!,#REF!,#REF!,#REF!,#REF!</definedName>
    <definedName name="P6_SCOPE_NotInd2" localSheetId="6" hidden="1">#REF!,#REF!,#REF!,#REF!,#REF!,#REF!,#REF!</definedName>
    <definedName name="P6_SCOPE_NotInd2" hidden="1">#REF!,#REF!,#REF!,#REF!,#REF!,#REF!,#REF!</definedName>
    <definedName name="P6_T1_Protect" localSheetId="0" hidden="1">#REF!,#REF!,#REF!,#REF!,#REF!</definedName>
    <definedName name="P6_T1_Protect" localSheetId="3" hidden="1">#REF!,#REF!,#REF!,#REF!,#REF!</definedName>
    <definedName name="P6_T1_Protect" localSheetId="4" hidden="1">#REF!,#REF!,#REF!,#REF!,#REF!</definedName>
    <definedName name="P6_T1_Protect" localSheetId="5" hidden="1">#REF!,#REF!,#REF!,#REF!,#REF!</definedName>
    <definedName name="P6_T1_Protect" localSheetId="6" hidden="1">#REF!,#REF!,#REF!,#REF!,#REF!</definedName>
    <definedName name="P6_T1_Protect" hidden="1">#REF!,#REF!,#REF!,#REF!,#REF!</definedName>
    <definedName name="P6_T17_Protection" localSheetId="0">'[10]29'!$O$19:$P$19,'[10]29'!$O$21:$P$25,'[10]29'!$O$27:$P$27,'[10]29'!$O$29:$P$33,'[10]29'!$O$36:$P$36,'[10]29'!$O$38:$P$42,'[10]29'!$O$45:$P$45,P1_T17_Protection</definedName>
    <definedName name="P6_T17_Protection" localSheetId="3">'[10]29'!$O$19:$P$19,'[10]29'!$O$21:$P$25,'[10]29'!$O$27:$P$27,'[10]29'!$O$29:$P$33,'[10]29'!$O$36:$P$36,'[10]29'!$O$38:$P$42,'[10]29'!$O$45:$P$45,P1_T17_Protection</definedName>
    <definedName name="P6_T17_Protection" localSheetId="4">'[10]29'!$O$19:$P$19,'[10]29'!$O$21:$P$25,'[10]29'!$O$27:$P$27,'[10]29'!$O$29:$P$33,'[10]29'!$O$36:$P$36,'[10]29'!$O$38:$P$42,'[10]29'!$O$45:$P$45,P1_T17_Protection</definedName>
    <definedName name="P6_T17_Protection" localSheetId="5">'[10]29'!$O$19:$P$19,'[10]29'!$O$21:$P$25,'[10]29'!$O$27:$P$27,'[10]29'!$O$29:$P$33,'[10]29'!$O$36:$P$36,'[10]29'!$O$38:$P$42,'[10]29'!$O$45:$P$45,P1_T17_Protection</definedName>
    <definedName name="P6_T17_Protection" localSheetId="6">'[10]29'!$O$19:$P$19,'[10]29'!$O$21:$P$25,'[10]29'!$O$27:$P$27,'[10]29'!$O$29:$P$33,'[10]29'!$O$36:$P$36,'[10]29'!$O$38:$P$42,'[10]29'!$O$45:$P$45,P1_T17_Protection</definedName>
    <definedName name="P6_T17_Protection">'[10]29'!$O$19:$P$19,'[10]29'!$O$21:$P$25,'[10]29'!$O$27:$P$27,'[10]29'!$O$29:$P$33,'[10]29'!$O$36:$P$36,'[10]29'!$O$38:$P$42,'[10]29'!$O$45:$P$45,P1_T17_Protection</definedName>
    <definedName name="P6_T2.1?Protection" localSheetId="0">P1_T2.1?Protection</definedName>
    <definedName name="P6_T2.1?Protection" localSheetId="3">P1_T2.1?Protection</definedName>
    <definedName name="P6_T2.1?Protection" localSheetId="4">P1_T2.1?Protection</definedName>
    <definedName name="P6_T2.1?Protection" localSheetId="5">P1_T2.1?Protection</definedName>
    <definedName name="P6_T2.1?Protection" localSheetId="6">P1_T2.1?Protection</definedName>
    <definedName name="P6_T2.1?Protection">P1_T2.1?Protection</definedName>
    <definedName name="P6_T28?axis?R?ПЭ" localSheetId="0">'[10]28'!$D$256:$I$258,'[10]28'!$D$262:$I$264,'[10]28'!$D$271:$I$273,'[10]28'!$D$276:$I$278,'[10]28'!$D$282:$I$284,'[10]28'!$D$288:$I$291,'[10]28'!$D$11:$I$13,P1_T28?axis?R?ПЭ</definedName>
    <definedName name="P6_T28?axis?R?ПЭ" localSheetId="3">'[10]28'!$D$256:$I$258,'[10]28'!$D$262:$I$264,'[10]28'!$D$271:$I$273,'[10]28'!$D$276:$I$278,'[10]28'!$D$282:$I$284,'[10]28'!$D$288:$I$291,'[10]28'!$D$11:$I$13,P1_T28?axis?R?ПЭ</definedName>
    <definedName name="P6_T28?axis?R?ПЭ" localSheetId="4">'[10]28'!$D$256:$I$258,'[10]28'!$D$262:$I$264,'[10]28'!$D$271:$I$273,'[10]28'!$D$276:$I$278,'[10]28'!$D$282:$I$284,'[10]28'!$D$288:$I$291,'[10]28'!$D$11:$I$13,P1_T28?axis?R?ПЭ</definedName>
    <definedName name="P6_T28?axis?R?ПЭ" localSheetId="5">'[10]28'!$D$256:$I$258,'[10]28'!$D$262:$I$264,'[10]28'!$D$271:$I$273,'[10]28'!$D$276:$I$278,'[10]28'!$D$282:$I$284,'[10]28'!$D$288:$I$291,'[10]28'!$D$11:$I$13,P1_T28?axis?R?ПЭ</definedName>
    <definedName name="P6_T28?axis?R?ПЭ" localSheetId="6">'[10]28'!$D$256:$I$258,'[10]28'!$D$262:$I$264,'[10]28'!$D$271:$I$273,'[10]28'!$D$276:$I$278,'[10]28'!$D$282:$I$284,'[10]28'!$D$288:$I$291,'[10]28'!$D$11:$I$13,P1_T28?axis?R?ПЭ</definedName>
    <definedName name="P6_T28?axis?R?ПЭ">'[10]28'!$D$256:$I$258,'[10]28'!$D$262:$I$264,'[10]28'!$D$271:$I$273,'[10]28'!$D$276:$I$278,'[10]28'!$D$282:$I$284,'[10]28'!$D$288:$I$291,'[10]28'!$D$11:$I$13,P1_T28?axis?R?ПЭ</definedName>
    <definedName name="P6_T28?axis?R?ПЭ?" localSheetId="0">'[10]28'!$B$256:$B$258,'[10]28'!$B$262:$B$264,'[10]28'!$B$271:$B$273,'[10]28'!$B$276:$B$278,'[10]28'!$B$282:$B$284,'[10]28'!$B$288:$B$291,'[10]28'!$B$11:$B$13,P1_T28?axis?R?ПЭ?</definedName>
    <definedName name="P6_T28?axis?R?ПЭ?" localSheetId="3">'[10]28'!$B$256:$B$258,'[10]28'!$B$262:$B$264,'[10]28'!$B$271:$B$273,'[10]28'!$B$276:$B$278,'[10]28'!$B$282:$B$284,'[10]28'!$B$288:$B$291,'[10]28'!$B$11:$B$13,P1_T28?axis?R?ПЭ?</definedName>
    <definedName name="P6_T28?axis?R?ПЭ?" localSheetId="4">'[10]28'!$B$256:$B$258,'[10]28'!$B$262:$B$264,'[10]28'!$B$271:$B$273,'[10]28'!$B$276:$B$278,'[10]28'!$B$282:$B$284,'[10]28'!$B$288:$B$291,'[10]28'!$B$11:$B$13,P1_T28?axis?R?ПЭ?</definedName>
    <definedName name="P6_T28?axis?R?ПЭ?" localSheetId="5">'[10]28'!$B$256:$B$258,'[10]28'!$B$262:$B$264,'[10]28'!$B$271:$B$273,'[10]28'!$B$276:$B$278,'[10]28'!$B$282:$B$284,'[10]28'!$B$288:$B$291,'[10]28'!$B$11:$B$13,P1_T28?axis?R?ПЭ?</definedName>
    <definedName name="P6_T28?axis?R?ПЭ?" localSheetId="6">'[10]28'!$B$256:$B$258,'[10]28'!$B$262:$B$264,'[10]28'!$B$271:$B$273,'[10]28'!$B$276:$B$278,'[10]28'!$B$282:$B$284,'[10]28'!$B$288:$B$291,'[10]28'!$B$11:$B$13,P1_T28?axis?R?ПЭ?</definedName>
    <definedName name="P6_T28?axis?R?ПЭ?">'[10]28'!$B$256:$B$258,'[10]28'!$B$262:$B$264,'[10]28'!$B$271:$B$273,'[10]28'!$B$276:$B$278,'[10]28'!$B$282:$B$284,'[10]28'!$B$288:$B$291,'[10]28'!$B$11:$B$13,P1_T28?axis?R?ПЭ?</definedName>
    <definedName name="P7_SCOPE_NOTIND" localSheetId="0" hidden="1">#REF!,#REF!,#REF!,#REF!,#REF!,#REF!</definedName>
    <definedName name="P7_SCOPE_NOTIND" localSheetId="3" hidden="1">#REF!,#REF!,#REF!,#REF!,#REF!,#REF!</definedName>
    <definedName name="P7_SCOPE_NOTIND" localSheetId="4" hidden="1">#REF!,#REF!,#REF!,#REF!,#REF!,#REF!</definedName>
    <definedName name="P7_SCOPE_NOTIND" localSheetId="5" hidden="1">#REF!,#REF!,#REF!,#REF!,#REF!,#REF!</definedName>
    <definedName name="P7_SCOPE_NOTIND" localSheetId="6" hidden="1">#REF!,#REF!,#REF!,#REF!,#REF!,#REF!</definedName>
    <definedName name="P7_SCOPE_NOTIND" hidden="1">#REF!,#REF!,#REF!,#REF!,#REF!,#REF!</definedName>
    <definedName name="P7_SCOPE_NotInd2" localSheetId="0" hidden="1">#REF!,#REF!,#REF!,#REF!,#REF!,С2!P1_SCOPE_NotInd2,С2!P2_SCOPE_NotInd2,С2!P3_SCOPE_NotInd2</definedName>
    <definedName name="P7_SCOPE_NotInd2" localSheetId="3" hidden="1">#REF!,#REF!,#REF!,#REF!,#REF!,С5!P1_SCOPE_NotInd2,С5!P2_SCOPE_NotInd2,С5!P3_SCOPE_NotInd2</definedName>
    <definedName name="P7_SCOPE_NotInd2" localSheetId="4" hidden="1">#REF!,#REF!,#REF!,#REF!,#REF!,С6!P1_SCOPE_NotInd2,С6!P2_SCOPE_NotInd2,С6!P3_SCOPE_NotInd2</definedName>
    <definedName name="P7_SCOPE_NotInd2" localSheetId="5" hidden="1">#REF!,#REF!,#REF!,#REF!,#REF!,С7!P1_SCOPE_NotInd2,С7!P2_SCOPE_NotInd2,С7!P3_SCOPE_NotInd2</definedName>
    <definedName name="P7_SCOPE_NotInd2" localSheetId="6" hidden="1">#REF!,#REF!,#REF!,#REF!,#REF!,С8!P1_SCOPE_NotInd2,С8!P2_SCOPE_NotInd2,С8!P3_SCOPE_NotInd2</definedName>
    <definedName name="P7_SCOPE_NotInd2" hidden="1">#REF!,#REF!,#REF!,#REF!,#REF!,[0]!P1_SCOPE_NotInd2,[0]!P2_SCOPE_NotInd2,[0]!P3_SCOPE_NotInd2</definedName>
    <definedName name="P7_T1_Protect" localSheetId="0" hidden="1">#REF!,#REF!,#REF!,#REF!,#REF!</definedName>
    <definedName name="P7_T1_Protect" localSheetId="3" hidden="1">#REF!,#REF!,#REF!,#REF!,#REF!</definedName>
    <definedName name="P7_T1_Protect" localSheetId="4" hidden="1">#REF!,#REF!,#REF!,#REF!,#REF!</definedName>
    <definedName name="P7_T1_Protect" localSheetId="5" hidden="1">#REF!,#REF!,#REF!,#REF!,#REF!</definedName>
    <definedName name="P7_T1_Protect" localSheetId="6" hidden="1">#REF!,#REF!,#REF!,#REF!,#REF!</definedName>
    <definedName name="P7_T1_Protect" hidden="1">#REF!,#REF!,#REF!,#REF!,#REF!</definedName>
    <definedName name="P8_SCOPE_NOTIND" localSheetId="0" hidden="1">#REF!,#REF!,#REF!,#REF!,#REF!,#REF!</definedName>
    <definedName name="P8_SCOPE_NOTIND" localSheetId="3" hidden="1">#REF!,#REF!,#REF!,#REF!,#REF!,#REF!</definedName>
    <definedName name="P8_SCOPE_NOTIND" localSheetId="4" hidden="1">#REF!,#REF!,#REF!,#REF!,#REF!,#REF!</definedName>
    <definedName name="P8_SCOPE_NOTIND" localSheetId="5" hidden="1">#REF!,#REF!,#REF!,#REF!,#REF!,#REF!</definedName>
    <definedName name="P8_SCOPE_NOTIND" localSheetId="6" hidden="1">#REF!,#REF!,#REF!,#REF!,#REF!,#REF!</definedName>
    <definedName name="P8_SCOPE_NOTIND" hidden="1">#REF!,#REF!,#REF!,#REF!,#REF!,#REF!</definedName>
    <definedName name="P8_SCOPE_PER_PRT" hidden="1">[8]перекрестка!$J$84:$K$88,[8]перекрестка!$N$84:$N$88,[8]перекрестка!$F$14:$G$25,[0]!P1_SCOPE_PER_PRT,[0]!P2_SCOPE_PER_PRT,[0]!P3_SCOPE_PER_PRT,[0]!P4_SCOPE_PER_PRT</definedName>
    <definedName name="P8_T1_Protect" localSheetId="0" hidden="1">#REF!,#REF!,#REF!,#REF!,#REF!</definedName>
    <definedName name="P8_T1_Protect" localSheetId="3" hidden="1">#REF!,#REF!,#REF!,#REF!,#REF!</definedName>
    <definedName name="P8_T1_Protect" localSheetId="4" hidden="1">#REF!,#REF!,#REF!,#REF!,#REF!</definedName>
    <definedName name="P8_T1_Protect" localSheetId="5" hidden="1">#REF!,#REF!,#REF!,#REF!,#REF!</definedName>
    <definedName name="P8_T1_Protect" localSheetId="6" hidden="1">#REF!,#REF!,#REF!,#REF!,#REF!</definedName>
    <definedName name="P8_T1_Protect" hidden="1">#REF!,#REF!,#REF!,#REF!,#REF!</definedName>
    <definedName name="P9_T1_Protect" localSheetId="0" hidden="1">#REF!,#REF!,#REF!,#REF!,#REF!</definedName>
    <definedName name="P9_T1_Protect" localSheetId="3" hidden="1">#REF!,#REF!,#REF!,#REF!,#REF!</definedName>
    <definedName name="P9_T1_Protect" localSheetId="4" hidden="1">#REF!,#REF!,#REF!,#REF!,#REF!</definedName>
    <definedName name="P9_T1_Protect" localSheetId="5" hidden="1">#REF!,#REF!,#REF!,#REF!,#REF!</definedName>
    <definedName name="P9_T1_Protect" localSheetId="6" hidden="1">#REF!,#REF!,#REF!,#REF!,#REF!</definedName>
    <definedName name="P9_T1_Protect" hidden="1">#REF!,#REF!,#REF!,#REF!,#REF!</definedName>
    <definedName name="poiuyfrts" localSheetId="0">[3]!poiuyfrts</definedName>
    <definedName name="poiuyfrts" localSheetId="3">[3]!poiuyfrts</definedName>
    <definedName name="poiuyfrts" localSheetId="4">[3]!poiuyfrts</definedName>
    <definedName name="poiuyfrts" localSheetId="5">[3]!poiuyfrts</definedName>
    <definedName name="poiuyfrts" localSheetId="6">[3]!poiuyfrts</definedName>
    <definedName name="poiuyfrts">[3]!poiuyfrts</definedName>
    <definedName name="popiiiiiiiiiiiiiiiiiii" hidden="1">{#N/A,#N/A,TRUE,"Лист1";#N/A,#N/A,TRUE,"Лист2";#N/A,#N/A,TRUE,"Лист3"}</definedName>
    <definedName name="popiopoiioj" localSheetId="0">[3]!popiopoiioj</definedName>
    <definedName name="popiopoiioj" localSheetId="3">[3]!popiopoiioj</definedName>
    <definedName name="popiopoiioj" localSheetId="4">[3]!popiopoiioj</definedName>
    <definedName name="popiopoiioj" localSheetId="5">[3]!popiopoiioj</definedName>
    <definedName name="popiopoiioj" localSheetId="6">[3]!popiopoiioj</definedName>
    <definedName name="popiopoiioj">[3]!popiopoiioj</definedName>
    <definedName name="popipuiouiguyg" localSheetId="0">[3]!popipuiouiguyg</definedName>
    <definedName name="popipuiouiguyg" localSheetId="3">[3]!popipuiouiguyg</definedName>
    <definedName name="popipuiouiguyg" localSheetId="4">[3]!popipuiouiguyg</definedName>
    <definedName name="popipuiouiguyg" localSheetId="5">[3]!popipuiouiguyg</definedName>
    <definedName name="popipuiouiguyg" localSheetId="6">[3]!popipuiouiguyg</definedName>
    <definedName name="popipuiouiguyg">[3]!popipuiouiguyg</definedName>
    <definedName name="PostEE">[5]Параметры!$B$7</definedName>
    <definedName name="PostEEList">[5]Лист!$A$60</definedName>
    <definedName name="PostTE">[5]Лист!$B$281</definedName>
    <definedName name="PostTEList">[5]Лист!$A$280</definedName>
    <definedName name="pp" localSheetId="0">[3]!pp</definedName>
    <definedName name="pp" localSheetId="3">[3]!pp</definedName>
    <definedName name="pp" localSheetId="4">[3]!pp</definedName>
    <definedName name="pp" localSheetId="5">[3]!pp</definedName>
    <definedName name="pp" localSheetId="6">[3]!pp</definedName>
    <definedName name="pp">[3]!pp</definedName>
    <definedName name="pppp" localSheetId="0">[3]!pppp</definedName>
    <definedName name="pppp" localSheetId="3">[3]!pppp</definedName>
    <definedName name="pppp" localSheetId="4">[3]!pppp</definedName>
    <definedName name="pppp" localSheetId="5">[3]!pppp</definedName>
    <definedName name="pppp" localSheetId="6">[3]!pppp</definedName>
    <definedName name="pppp">[3]!pppp</definedName>
    <definedName name="ProchPotrEE">[5]Параметры!$B$11</definedName>
    <definedName name="ProchPotrEEList">[5]Лист!$A$180</definedName>
    <definedName name="ProchPotrTE">[5]Лист!$B$331</definedName>
    <definedName name="ProchPotrTEList">[5]Лист!$A$330</definedName>
    <definedName name="qq" localSheetId="0">[3]!qq</definedName>
    <definedName name="qq" localSheetId="3">[3]!qq</definedName>
    <definedName name="qq" localSheetId="4">[3]!qq</definedName>
    <definedName name="qq" localSheetId="5">[3]!qq</definedName>
    <definedName name="qq" localSheetId="6">[3]!qq</definedName>
    <definedName name="qq">[3]!qq</definedName>
    <definedName name="rdcfgffffffffffffff" localSheetId="0">[3]!rdcfgffffffffffffff</definedName>
    <definedName name="rdcfgffffffffffffff" localSheetId="3">[3]!rdcfgffffffffffffff</definedName>
    <definedName name="rdcfgffffffffffffff" localSheetId="4">[3]!rdcfgffffffffffffff</definedName>
    <definedName name="rdcfgffffffffffffff" localSheetId="5">[3]!rdcfgffffffffffffff</definedName>
    <definedName name="rdcfgffffffffffffff" localSheetId="6">[3]!rdcfgffffffffffffff</definedName>
    <definedName name="rdcfgffffffffffffff">[3]!rdcfgffffffffffffff</definedName>
    <definedName name="rdffffffffffff" localSheetId="0">[3]!rdffffffffffff</definedName>
    <definedName name="rdffffffffffff" localSheetId="3">[3]!rdffffffffffff</definedName>
    <definedName name="rdffffffffffff" localSheetId="4">[3]!rdffffffffffff</definedName>
    <definedName name="rdffffffffffff" localSheetId="5">[3]!rdffffffffffff</definedName>
    <definedName name="rdffffffffffff" localSheetId="6">[3]!rdffffffffffff</definedName>
    <definedName name="rdffffffffffff">[3]!rdffffffffffff</definedName>
    <definedName name="reddddddddddddddddd" localSheetId="0">[3]!reddddddddddddddddd</definedName>
    <definedName name="reddddddddddddddddd" localSheetId="3">[3]!reddddddddddddddddd</definedName>
    <definedName name="reddddddddddddddddd" localSheetId="4">[3]!reddddddddddddddddd</definedName>
    <definedName name="reddddddddddddddddd" localSheetId="5">[3]!reddddddddddddddddd</definedName>
    <definedName name="reddddddddddddddddd" localSheetId="6">[3]!reddddddddddddddddd</definedName>
    <definedName name="reddddddddddddddddd">[3]!reddddddddddddddddd</definedName>
    <definedName name="reeeeeeeeeeeeeeeeeee" localSheetId="0">[3]!reeeeeeeeeeeeeeeeeee</definedName>
    <definedName name="reeeeeeeeeeeeeeeeeee" localSheetId="3">[3]!reeeeeeeeeeeeeeeeeee</definedName>
    <definedName name="reeeeeeeeeeeeeeeeeee" localSheetId="4">[3]!reeeeeeeeeeeeeeeeeee</definedName>
    <definedName name="reeeeeeeeeeeeeeeeeee" localSheetId="5">[3]!reeeeeeeeeeeeeeeeeee</definedName>
    <definedName name="reeeeeeeeeeeeeeeeeee" localSheetId="6">[3]!reeeeeeeeeeeeeeeeeee</definedName>
    <definedName name="reeeeeeeeeeeeeeeeeee">[3]!reeeeeeeeeeeeeeeeeee</definedName>
    <definedName name="rererrrrrrrrrrrrrrrr" localSheetId="0">[3]!rererrrrrrrrrrrrrrrr</definedName>
    <definedName name="rererrrrrrrrrrrrrrrr" localSheetId="3">[3]!rererrrrrrrrrrrrrrrr</definedName>
    <definedName name="rererrrrrrrrrrrrrrrr" localSheetId="4">[3]!rererrrrrrrrrrrrrrrr</definedName>
    <definedName name="rererrrrrrrrrrrrrrrr" localSheetId="5">[3]!rererrrrrrrrrrrrrrrr</definedName>
    <definedName name="rererrrrrrrrrrrrrrrr" localSheetId="6">[3]!rererrrrrrrrrrrrrrrr</definedName>
    <definedName name="rererrrrrrrrrrrrrrrr">[3]!rererrrrrrrrrrrrrrrr</definedName>
    <definedName name="rerrrr" localSheetId="0">[3]!rerrrr</definedName>
    <definedName name="rerrrr" localSheetId="3">[3]!rerrrr</definedName>
    <definedName name="rerrrr" localSheetId="4">[3]!rerrrr</definedName>
    <definedName name="rerrrr" localSheetId="5">[3]!rerrrr</definedName>
    <definedName name="rerrrr" localSheetId="6">[3]!rerrrr</definedName>
    <definedName name="rerrrr">[3]!rerrrr</definedName>
    <definedName name="rerttryu" hidden="1">{#N/A,#N/A,TRUE,"Лист1";#N/A,#N/A,TRUE,"Лист2";#N/A,#N/A,TRUE,"Лист3"}</definedName>
    <definedName name="retruiyi" localSheetId="0">[3]!retruiyi</definedName>
    <definedName name="retruiyi" localSheetId="3">[3]!retruiyi</definedName>
    <definedName name="retruiyi" localSheetId="4">[3]!retruiyi</definedName>
    <definedName name="retruiyi" localSheetId="5">[3]!retruiyi</definedName>
    <definedName name="retruiyi" localSheetId="6">[3]!retruiyi</definedName>
    <definedName name="retruiyi">[3]!retruiyi</definedName>
    <definedName name="retytttttttttttttttttt" localSheetId="0">[3]!retytttttttttttttttttt</definedName>
    <definedName name="retytttttttttttttttttt" localSheetId="3">[3]!retytttttttttttttttttt</definedName>
    <definedName name="retytttttttttttttttttt" localSheetId="4">[3]!retytttttttttttttttttt</definedName>
    <definedName name="retytttttttttttttttttt" localSheetId="5">[3]!retytttttttttttttttttt</definedName>
    <definedName name="retytttttttttttttttttt" localSheetId="6">[3]!retytttttttttttttttttt</definedName>
    <definedName name="retytttttttttttttttttt">[3]!retytttttttttttttttttt</definedName>
    <definedName name="rhfgfh" localSheetId="0">[3]!rhfgfh</definedName>
    <definedName name="rhfgfh" localSheetId="3">[3]!rhfgfh</definedName>
    <definedName name="rhfgfh" localSheetId="4">[3]!rhfgfh</definedName>
    <definedName name="rhfgfh" localSheetId="5">[3]!rhfgfh</definedName>
    <definedName name="rhfgfh" localSheetId="6">[3]!rhfgfh</definedName>
    <definedName name="rhfgfh">[3]!rhfgfh</definedName>
    <definedName name="rr" localSheetId="0">[3]!rr</definedName>
    <definedName name="rr" localSheetId="3">[3]!rr</definedName>
    <definedName name="rr" localSheetId="4">[3]!rr</definedName>
    <definedName name="rr" localSheetId="5">[3]!rr</definedName>
    <definedName name="rr" localSheetId="6">[3]!rr</definedName>
    <definedName name="rr">[3]!rr</definedName>
    <definedName name="rrtdrdrdsf" hidden="1">{#N/A,#N/A,TRUE,"Лист1";#N/A,#N/A,TRUE,"Лист2";#N/A,#N/A,TRUE,"Лист3"}</definedName>
    <definedName name="rrtget6" localSheetId="0">[3]!rrtget6</definedName>
    <definedName name="rrtget6" localSheetId="3">[3]!rrtget6</definedName>
    <definedName name="rrtget6" localSheetId="4">[3]!rrtget6</definedName>
    <definedName name="rrtget6" localSheetId="5">[3]!rrtget6</definedName>
    <definedName name="rrtget6" localSheetId="6">[3]!rrtget6</definedName>
    <definedName name="rrtget6">[3]!rrtget6</definedName>
    <definedName name="rt" localSheetId="0">[3]!rt</definedName>
    <definedName name="rt" localSheetId="3">[3]!rt</definedName>
    <definedName name="rt" localSheetId="4">[3]!rt</definedName>
    <definedName name="rt" localSheetId="5">[3]!rt</definedName>
    <definedName name="rt" localSheetId="6">[3]!rt</definedName>
    <definedName name="rt">[3]!rt</definedName>
    <definedName name="rtttttttt" localSheetId="0">[3]!rtttttttt</definedName>
    <definedName name="rtttttttt" localSheetId="3">[3]!rtttttttt</definedName>
    <definedName name="rtttttttt" localSheetId="4">[3]!rtttttttt</definedName>
    <definedName name="rtttttttt" localSheetId="5">[3]!rtttttttt</definedName>
    <definedName name="rtttttttt" localSheetId="6">[3]!rtttttttt</definedName>
    <definedName name="rtttttttt">[3]!rtttttttt</definedName>
    <definedName name="rtyuiuy" localSheetId="0">[3]!rtyuiuy</definedName>
    <definedName name="rtyuiuy" localSheetId="3">[3]!rtyuiuy</definedName>
    <definedName name="rtyuiuy" localSheetId="4">[3]!rtyuiuy</definedName>
    <definedName name="rtyuiuy" localSheetId="5">[3]!rtyuiuy</definedName>
    <definedName name="rtyuiuy" localSheetId="6">[3]!rtyuiuy</definedName>
    <definedName name="rtyuiuy">[3]!rtyuiuy</definedName>
    <definedName name="S1_" localSheetId="0">#REF!</definedName>
    <definedName name="S1_" localSheetId="3">#REF!</definedName>
    <definedName name="S1_" localSheetId="4">#REF!</definedName>
    <definedName name="S1_" localSheetId="5">#REF!</definedName>
    <definedName name="S1_" localSheetId="6">#REF!</definedName>
    <definedName name="S1_">#REF!</definedName>
    <definedName name="S10_" localSheetId="0">#REF!</definedName>
    <definedName name="S10_" localSheetId="3">#REF!</definedName>
    <definedName name="S10_" localSheetId="4">#REF!</definedName>
    <definedName name="S10_" localSheetId="5">#REF!</definedName>
    <definedName name="S10_" localSheetId="6">#REF!</definedName>
    <definedName name="S10_">#REF!</definedName>
    <definedName name="S11_" localSheetId="0">#REF!</definedName>
    <definedName name="S11_" localSheetId="3">#REF!</definedName>
    <definedName name="S11_" localSheetId="4">#REF!</definedName>
    <definedName name="S11_" localSheetId="5">#REF!</definedName>
    <definedName name="S11_" localSheetId="6">#REF!</definedName>
    <definedName name="S11_">#REF!</definedName>
    <definedName name="S12_" localSheetId="0">#REF!</definedName>
    <definedName name="S12_" localSheetId="3">#REF!</definedName>
    <definedName name="S12_" localSheetId="4">#REF!</definedName>
    <definedName name="S12_" localSheetId="5">#REF!</definedName>
    <definedName name="S12_" localSheetId="6">#REF!</definedName>
    <definedName name="S12_">#REF!</definedName>
    <definedName name="S13_" localSheetId="0">#REF!</definedName>
    <definedName name="S13_" localSheetId="3">#REF!</definedName>
    <definedName name="S13_" localSheetId="4">#REF!</definedName>
    <definedName name="S13_" localSheetId="5">#REF!</definedName>
    <definedName name="S13_" localSheetId="6">#REF!</definedName>
    <definedName name="S13_">#REF!</definedName>
    <definedName name="S14_" localSheetId="0">#REF!</definedName>
    <definedName name="S14_" localSheetId="3">#REF!</definedName>
    <definedName name="S14_" localSheetId="4">#REF!</definedName>
    <definedName name="S14_" localSheetId="5">#REF!</definedName>
    <definedName name="S14_" localSheetId="6">#REF!</definedName>
    <definedName name="S14_">#REF!</definedName>
    <definedName name="S15_" localSheetId="0">#REF!</definedName>
    <definedName name="S15_" localSheetId="3">#REF!</definedName>
    <definedName name="S15_" localSheetId="4">#REF!</definedName>
    <definedName name="S15_" localSheetId="5">#REF!</definedName>
    <definedName name="S15_" localSheetId="6">#REF!</definedName>
    <definedName name="S15_">#REF!</definedName>
    <definedName name="S16_" localSheetId="0">#REF!</definedName>
    <definedName name="S16_" localSheetId="3">#REF!</definedName>
    <definedName name="S16_" localSheetId="4">#REF!</definedName>
    <definedName name="S16_" localSheetId="5">#REF!</definedName>
    <definedName name="S16_" localSheetId="6">#REF!</definedName>
    <definedName name="S16_">#REF!</definedName>
    <definedName name="S17_" localSheetId="0">#REF!</definedName>
    <definedName name="S17_" localSheetId="3">#REF!</definedName>
    <definedName name="S17_" localSheetId="4">#REF!</definedName>
    <definedName name="S17_" localSheetId="5">#REF!</definedName>
    <definedName name="S17_" localSheetId="6">#REF!</definedName>
    <definedName name="S17_">#REF!</definedName>
    <definedName name="S18_" localSheetId="0">#REF!</definedName>
    <definedName name="S18_" localSheetId="3">#REF!</definedName>
    <definedName name="S18_" localSheetId="4">#REF!</definedName>
    <definedName name="S18_" localSheetId="5">#REF!</definedName>
    <definedName name="S18_" localSheetId="6">#REF!</definedName>
    <definedName name="S18_">#REF!</definedName>
    <definedName name="S19_" localSheetId="0">#REF!</definedName>
    <definedName name="S19_" localSheetId="3">#REF!</definedName>
    <definedName name="S19_" localSheetId="4">#REF!</definedName>
    <definedName name="S19_" localSheetId="5">#REF!</definedName>
    <definedName name="S19_" localSheetId="6">#REF!</definedName>
    <definedName name="S19_">#REF!</definedName>
    <definedName name="S2_" localSheetId="0">#REF!</definedName>
    <definedName name="S2_" localSheetId="3">#REF!</definedName>
    <definedName name="S2_" localSheetId="4">#REF!</definedName>
    <definedName name="S2_" localSheetId="5">#REF!</definedName>
    <definedName name="S2_" localSheetId="6">#REF!</definedName>
    <definedName name="S2_">#REF!</definedName>
    <definedName name="S20_" localSheetId="0">#REF!</definedName>
    <definedName name="S20_" localSheetId="3">#REF!</definedName>
    <definedName name="S20_" localSheetId="4">#REF!</definedName>
    <definedName name="S20_" localSheetId="5">#REF!</definedName>
    <definedName name="S20_" localSheetId="6">#REF!</definedName>
    <definedName name="S20_">#REF!</definedName>
    <definedName name="S3_" localSheetId="0">#REF!</definedName>
    <definedName name="S3_" localSheetId="3">#REF!</definedName>
    <definedName name="S3_" localSheetId="4">#REF!</definedName>
    <definedName name="S3_" localSheetId="5">#REF!</definedName>
    <definedName name="S3_" localSheetId="6">#REF!</definedName>
    <definedName name="S3_">#REF!</definedName>
    <definedName name="S4_" localSheetId="0">#REF!</definedName>
    <definedName name="S4_" localSheetId="3">#REF!</definedName>
    <definedName name="S4_" localSheetId="4">#REF!</definedName>
    <definedName name="S4_" localSheetId="5">#REF!</definedName>
    <definedName name="S4_" localSheetId="6">#REF!</definedName>
    <definedName name="S4_">#REF!</definedName>
    <definedName name="S5_" localSheetId="0">#REF!</definedName>
    <definedName name="S5_" localSheetId="3">#REF!</definedName>
    <definedName name="S5_" localSheetId="4">#REF!</definedName>
    <definedName name="S5_" localSheetId="5">#REF!</definedName>
    <definedName name="S5_" localSheetId="6">#REF!</definedName>
    <definedName name="S5_">#REF!</definedName>
    <definedName name="S6_" localSheetId="0">#REF!</definedName>
    <definedName name="S6_" localSheetId="3">#REF!</definedName>
    <definedName name="S6_" localSheetId="4">#REF!</definedName>
    <definedName name="S6_" localSheetId="5">#REF!</definedName>
    <definedName name="S6_" localSheetId="6">#REF!</definedName>
    <definedName name="S6_">#REF!</definedName>
    <definedName name="S7_" localSheetId="0">#REF!</definedName>
    <definedName name="S7_" localSheetId="3">#REF!</definedName>
    <definedName name="S7_" localSheetId="4">#REF!</definedName>
    <definedName name="S7_" localSheetId="5">#REF!</definedName>
    <definedName name="S7_" localSheetId="6">#REF!</definedName>
    <definedName name="S7_">#REF!</definedName>
    <definedName name="S8_" localSheetId="0">#REF!</definedName>
    <definedName name="S8_" localSheetId="3">#REF!</definedName>
    <definedName name="S8_" localSheetId="4">#REF!</definedName>
    <definedName name="S8_" localSheetId="5">#REF!</definedName>
    <definedName name="S8_" localSheetId="6">#REF!</definedName>
    <definedName name="S8_">#REF!</definedName>
    <definedName name="S9_" localSheetId="0">#REF!</definedName>
    <definedName name="S9_" localSheetId="3">#REF!</definedName>
    <definedName name="S9_" localSheetId="4">#REF!</definedName>
    <definedName name="S9_" localSheetId="5">#REF!</definedName>
    <definedName name="S9_" localSheetId="6">#REF!</definedName>
    <definedName name="S9_">#REF!</definedName>
    <definedName name="SAPBEXrevision" hidden="1">1</definedName>
    <definedName name="SAPBEXsysID" hidden="1">"PBW"</definedName>
    <definedName name="SAPBEXwbID" hidden="1">"41LHCA36MPF8BZ64S5013AAEB"</definedName>
    <definedName name="sdfdgfg" localSheetId="0">[3]!sdfdgfg</definedName>
    <definedName name="sdfdgfg" localSheetId="3">[3]!sdfdgfg</definedName>
    <definedName name="sdfdgfg" localSheetId="4">[3]!sdfdgfg</definedName>
    <definedName name="sdfdgfg" localSheetId="5">[3]!sdfdgfg</definedName>
    <definedName name="sdfdgfg" localSheetId="6">[3]!sdfdgfg</definedName>
    <definedName name="sdfdgfg">[3]!sdfdgfg</definedName>
    <definedName name="sdfdgfjhjk" localSheetId="0">[3]!sdfdgfjhjk</definedName>
    <definedName name="sdfdgfjhjk" localSheetId="3">[3]!sdfdgfjhjk</definedName>
    <definedName name="sdfdgfjhjk" localSheetId="4">[3]!sdfdgfjhjk</definedName>
    <definedName name="sdfdgfjhjk" localSheetId="5">[3]!sdfdgfjhjk</definedName>
    <definedName name="sdfdgfjhjk" localSheetId="6">[3]!sdfdgfjhjk</definedName>
    <definedName name="sdfdgfjhjk">[3]!sdfdgfjhjk</definedName>
    <definedName name="sdfdgghfj" localSheetId="0">[3]!sdfdgghfj</definedName>
    <definedName name="sdfdgghfj" localSheetId="3">[3]!sdfdgghfj</definedName>
    <definedName name="sdfdgghfj" localSheetId="4">[3]!sdfdgghfj</definedName>
    <definedName name="sdfdgghfj" localSheetId="5">[3]!sdfdgghfj</definedName>
    <definedName name="sdfdgghfj" localSheetId="6">[3]!sdfdgghfj</definedName>
    <definedName name="sdfdgghfj">[3]!sdfdgghfj</definedName>
    <definedName name="sdfgdfgj" localSheetId="0">[3]!sdfgdfgj</definedName>
    <definedName name="sdfgdfgj" localSheetId="3">[3]!sdfgdfgj</definedName>
    <definedName name="sdfgdfgj" localSheetId="4">[3]!sdfgdfgj</definedName>
    <definedName name="sdfgdfgj" localSheetId="5">[3]!sdfgdfgj</definedName>
    <definedName name="sdfgdfgj" localSheetId="6">[3]!sdfgdfgj</definedName>
    <definedName name="sdfgdfgj">[3]!sdfgdfgj</definedName>
    <definedName name="sdsdfsf" localSheetId="0">[3]!sdsdfsf</definedName>
    <definedName name="sdsdfsf" localSheetId="3">[3]!sdsdfsf</definedName>
    <definedName name="sdsdfsf" localSheetId="4">[3]!sdsdfsf</definedName>
    <definedName name="sdsdfsf" localSheetId="5">[3]!sdsdfsf</definedName>
    <definedName name="sdsdfsf" localSheetId="6">[3]!sdsdfsf</definedName>
    <definedName name="sdsdfsf">[3]!sdsdfsf</definedName>
    <definedName name="sfdfdghfj" localSheetId="0">[3]!sfdfdghfj</definedName>
    <definedName name="sfdfdghfj" localSheetId="3">[3]!sfdfdghfj</definedName>
    <definedName name="sfdfdghfj" localSheetId="4">[3]!sfdfdghfj</definedName>
    <definedName name="sfdfdghfj" localSheetId="5">[3]!sfdfdghfj</definedName>
    <definedName name="sfdfdghfj" localSheetId="6">[3]!sfdfdghfj</definedName>
    <definedName name="sfdfdghfj">[3]!sfdfdghfj</definedName>
    <definedName name="sfdfghfghj" localSheetId="0">[3]!sfdfghfghj</definedName>
    <definedName name="sfdfghfghj" localSheetId="3">[3]!sfdfghfghj</definedName>
    <definedName name="sfdfghfghj" localSheetId="4">[3]!sfdfghfghj</definedName>
    <definedName name="sfdfghfghj" localSheetId="5">[3]!sfdfghfghj</definedName>
    <definedName name="sfdfghfghj" localSheetId="6">[3]!sfdfghfghj</definedName>
    <definedName name="sfdfghfghj">[3]!sfdfghfghj</definedName>
    <definedName name="sfdgfdghj" localSheetId="0">[3]!sfdgfdghj</definedName>
    <definedName name="sfdgfdghj" localSheetId="3">[3]!sfdgfdghj</definedName>
    <definedName name="sfdgfdghj" localSheetId="4">[3]!sfdgfdghj</definedName>
    <definedName name="sfdgfdghj" localSheetId="5">[3]!sfdgfdghj</definedName>
    <definedName name="sfdgfdghj" localSheetId="6">[3]!sfdgfdghj</definedName>
    <definedName name="sfdgfdghj">[3]!sfdgfdghj</definedName>
    <definedName name="SKQnt">[5]Параметры!$B$4</definedName>
    <definedName name="SmetaList" localSheetId="0">[12]Лист!#REF!</definedName>
    <definedName name="SmetaList" localSheetId="3">[12]Лист!#REF!</definedName>
    <definedName name="SmetaList" localSheetId="4">[12]Лист!#REF!</definedName>
    <definedName name="SmetaList" localSheetId="5">[12]Лист!#REF!</definedName>
    <definedName name="SmetaList" localSheetId="6">[12]Лист!#REF!</definedName>
    <definedName name="SmetaList">[12]Лист!#REF!</definedName>
    <definedName name="T1_" localSheetId="0">#REF!</definedName>
    <definedName name="T1_" localSheetId="3">#REF!</definedName>
    <definedName name="T1_" localSheetId="4">#REF!</definedName>
    <definedName name="T1_" localSheetId="5">#REF!</definedName>
    <definedName name="T1_" localSheetId="6">#REF!</definedName>
    <definedName name="T1_">#REF!</definedName>
    <definedName name="T2_" localSheetId="0">#REF!</definedName>
    <definedName name="T2_" localSheetId="3">#REF!</definedName>
    <definedName name="T2_" localSheetId="4">#REF!</definedName>
    <definedName name="T2_" localSheetId="5">#REF!</definedName>
    <definedName name="T2_" localSheetId="6">#REF!</definedName>
    <definedName name="T2_">#REF!</definedName>
    <definedName name="Tab" localSheetId="0">[2]FES!#REF!</definedName>
    <definedName name="Tab" localSheetId="3">[2]FES!#REF!</definedName>
    <definedName name="Tab" localSheetId="4">[2]FES!#REF!</definedName>
    <definedName name="Tab" localSheetId="5">[2]FES!#REF!</definedName>
    <definedName name="Tab" localSheetId="6">[2]FES!#REF!</definedName>
    <definedName name="Tab">[2]FES!#REF!</definedName>
    <definedName name="TESList">[5]Лист!$A$220</definedName>
    <definedName name="TESQnt">[5]Лист!$B$221</definedName>
    <definedName name="tfggggggggggggggg" localSheetId="0">[3]!tfggggggggggggggg</definedName>
    <definedName name="tfggggggggggggggg" localSheetId="3">[3]!tfggggggggggggggg</definedName>
    <definedName name="tfggggggggggggggg" localSheetId="4">[3]!tfggggggggggggggg</definedName>
    <definedName name="tfggggggggggggggg" localSheetId="5">[3]!tfggggggggggggggg</definedName>
    <definedName name="tfggggggggggggggg" localSheetId="6">[3]!tfggggggggggggggg</definedName>
    <definedName name="tfggggggggggggggg">[3]!tfggggggggggggggg</definedName>
    <definedName name="tfhgfhvfv" localSheetId="0">[3]!tfhgfhvfv</definedName>
    <definedName name="tfhgfhvfv" localSheetId="3">[3]!tfhgfhvfv</definedName>
    <definedName name="tfhgfhvfv" localSheetId="4">[3]!tfhgfhvfv</definedName>
    <definedName name="tfhgfhvfv" localSheetId="5">[3]!tfhgfhvfv</definedName>
    <definedName name="tfhgfhvfv" localSheetId="6">[3]!tfhgfhvfv</definedName>
    <definedName name="tfhgfhvfv">[3]!tfhgfhvfv</definedName>
    <definedName name="tfjhgjk" localSheetId="0">[3]!tfjhgjk</definedName>
    <definedName name="tfjhgjk" localSheetId="3">[3]!tfjhgjk</definedName>
    <definedName name="tfjhgjk" localSheetId="4">[3]!tfjhgjk</definedName>
    <definedName name="tfjhgjk" localSheetId="5">[3]!tfjhgjk</definedName>
    <definedName name="tfjhgjk" localSheetId="6">[3]!tfjhgjk</definedName>
    <definedName name="tfjhgjk">[3]!tfjhgjk</definedName>
    <definedName name="trffffffffffffffffffffff" localSheetId="0">[3]!trffffffffffffffffffffff</definedName>
    <definedName name="trffffffffffffffffffffff" localSheetId="3">[3]!trffffffffffffffffffffff</definedName>
    <definedName name="trffffffffffffffffffffff" localSheetId="4">[3]!trffffffffffffffffffffff</definedName>
    <definedName name="trffffffffffffffffffffff" localSheetId="5">[3]!trffffffffffffffffffffff</definedName>
    <definedName name="trffffffffffffffffffffff" localSheetId="6">[3]!trffffffffffffffffffffff</definedName>
    <definedName name="trffffffffffffffffffffff">[3]!trffffffffffffffffffffff</definedName>
    <definedName name="trfgffffffffffff" localSheetId="0">[3]!trfgffffffffffff</definedName>
    <definedName name="trfgffffffffffff" localSheetId="3">[3]!trfgffffffffffff</definedName>
    <definedName name="trfgffffffffffff" localSheetId="4">[3]!trfgffffffffffff</definedName>
    <definedName name="trfgffffffffffff" localSheetId="5">[3]!trfgffffffffffff</definedName>
    <definedName name="trfgffffffffffff" localSheetId="6">[3]!trfgffffffffffff</definedName>
    <definedName name="trfgffffffffffff">[3]!trfgffffffffffff</definedName>
    <definedName name="trfgffffffffffffffffff" hidden="1">{#N/A,#N/A,TRUE,"Лист1";#N/A,#N/A,TRUE,"Лист2";#N/A,#N/A,TRUE,"Лист3"}</definedName>
    <definedName name="trtfffffffffffffffff" localSheetId="0">[3]!trtfffffffffffffffff</definedName>
    <definedName name="trtfffffffffffffffff" localSheetId="3">[3]!trtfffffffffffffffff</definedName>
    <definedName name="trtfffffffffffffffff" localSheetId="4">[3]!trtfffffffffffffffff</definedName>
    <definedName name="trtfffffffffffffffff" localSheetId="5">[3]!trtfffffffffffffffff</definedName>
    <definedName name="trtfffffffffffffffff" localSheetId="6">[3]!trtfffffffffffffffff</definedName>
    <definedName name="trtfffffffffffffffff">[3]!trtfffffffffffffffff</definedName>
    <definedName name="trttttttttttttttttttt" hidden="1">{#N/A,#N/A,TRUE,"Лист1";#N/A,#N/A,TRUE,"Лист2";#N/A,#N/A,TRUE,"Лист3"}</definedName>
    <definedName name="trtyyyyyyyyyyyyyyyy" localSheetId="0">[3]!trtyyyyyyyyyyyyyyyy</definedName>
    <definedName name="trtyyyyyyyyyyyyyyyy" localSheetId="3">[3]!trtyyyyyyyyyyyyyyyy</definedName>
    <definedName name="trtyyyyyyyyyyyyyyyy" localSheetId="4">[3]!trtyyyyyyyyyyyyyyyy</definedName>
    <definedName name="trtyyyyyyyyyyyyyyyy" localSheetId="5">[3]!trtyyyyyyyyyyyyyyyy</definedName>
    <definedName name="trtyyyyyyyyyyyyyyyy" localSheetId="6">[3]!trtyyyyyyyyyyyyyyyy</definedName>
    <definedName name="trtyyyyyyyyyyyyyyyy">[3]!trtyyyyyyyyyyyyyyyy</definedName>
    <definedName name="trygy" localSheetId="0">[3]!trygy</definedName>
    <definedName name="trygy" localSheetId="3">[3]!trygy</definedName>
    <definedName name="trygy" localSheetId="4">[3]!trygy</definedName>
    <definedName name="trygy" localSheetId="5">[3]!trygy</definedName>
    <definedName name="trygy" localSheetId="6">[3]!trygy</definedName>
    <definedName name="trygy">[3]!trygy</definedName>
    <definedName name="trytuy" localSheetId="0">[3]!trytuy</definedName>
    <definedName name="trytuy" localSheetId="3">[3]!trytuy</definedName>
    <definedName name="trytuy" localSheetId="4">[3]!trytuy</definedName>
    <definedName name="trytuy" localSheetId="5">[3]!trytuy</definedName>
    <definedName name="trytuy" localSheetId="6">[3]!trytuy</definedName>
    <definedName name="trytuy">[3]!trytuy</definedName>
    <definedName name="tryyyu" localSheetId="0">[3]!tryyyu</definedName>
    <definedName name="tryyyu" localSheetId="3">[3]!tryyyu</definedName>
    <definedName name="tryyyu" localSheetId="4">[3]!tryyyu</definedName>
    <definedName name="tryyyu" localSheetId="5">[3]!tryyyu</definedName>
    <definedName name="tryyyu" localSheetId="6">[3]!tryyyu</definedName>
    <definedName name="tryyyu">[3]!tryyyu</definedName>
    <definedName name="TUList">[5]Лист!$A$210</definedName>
    <definedName name="TUQnt">[5]Лист!$B$211</definedName>
    <definedName name="tyrctddfg" localSheetId="0">[3]!tyrctddfg</definedName>
    <definedName name="tyrctddfg" localSheetId="3">[3]!tyrctddfg</definedName>
    <definedName name="tyrctddfg" localSheetId="4">[3]!tyrctddfg</definedName>
    <definedName name="tyrctddfg" localSheetId="5">[3]!tyrctddfg</definedName>
    <definedName name="tyrctddfg" localSheetId="6">[3]!tyrctddfg</definedName>
    <definedName name="tyrctddfg">[3]!tyrctddfg</definedName>
    <definedName name="tyrttttttttttttt" localSheetId="0">[3]!tyrttttttttttttt</definedName>
    <definedName name="tyrttttttttttttt" localSheetId="3">[3]!tyrttttttttttttt</definedName>
    <definedName name="tyrttttttttttttt" localSheetId="4">[3]!tyrttttttttttttt</definedName>
    <definedName name="tyrttttttttttttt" localSheetId="5">[3]!tyrttttttttttttt</definedName>
    <definedName name="tyrttttttttttttt" localSheetId="6">[3]!tyrttttttttttttt</definedName>
    <definedName name="tyrttttttttttttt">[3]!tyrttttttttttttt</definedName>
    <definedName name="uhhhhhhhhhhhhhhhhh" localSheetId="0">[3]!uhhhhhhhhhhhhhhhhh</definedName>
    <definedName name="uhhhhhhhhhhhhhhhhh" localSheetId="3">[3]!uhhhhhhhhhhhhhhhhh</definedName>
    <definedName name="uhhhhhhhhhhhhhhhhh" localSheetId="4">[3]!uhhhhhhhhhhhhhhhhh</definedName>
    <definedName name="uhhhhhhhhhhhhhhhhh" localSheetId="5">[3]!uhhhhhhhhhhhhhhhhh</definedName>
    <definedName name="uhhhhhhhhhhhhhhhhh" localSheetId="6">[3]!uhhhhhhhhhhhhhhhhh</definedName>
    <definedName name="uhhhhhhhhhhhhhhhhh">[3]!uhhhhhhhhhhhhhhhhh</definedName>
    <definedName name="uhhjhjg" localSheetId="0">[3]!uhhjhjg</definedName>
    <definedName name="uhhjhjg" localSheetId="3">[3]!uhhjhjg</definedName>
    <definedName name="uhhjhjg" localSheetId="4">[3]!uhhjhjg</definedName>
    <definedName name="uhhjhjg" localSheetId="5">[3]!uhhjhjg</definedName>
    <definedName name="uhhjhjg" localSheetId="6">[3]!uhhjhjg</definedName>
    <definedName name="uhhjhjg">[3]!uhhjhjg</definedName>
    <definedName name="uhjhhhhhhhhhhhhh" hidden="1">{#N/A,#N/A,TRUE,"Лист1";#N/A,#N/A,TRUE,"Лист2";#N/A,#N/A,TRUE,"Лист3"}</definedName>
    <definedName name="uhuyguftyf" localSheetId="0">[3]!uhuyguftyf</definedName>
    <definedName name="uhuyguftyf" localSheetId="3">[3]!uhuyguftyf</definedName>
    <definedName name="uhuyguftyf" localSheetId="4">[3]!uhuyguftyf</definedName>
    <definedName name="uhuyguftyf" localSheetId="5">[3]!uhuyguftyf</definedName>
    <definedName name="uhuyguftyf" localSheetId="6">[3]!uhuyguftyf</definedName>
    <definedName name="uhuyguftyf">[3]!uhuyguftyf</definedName>
    <definedName name="uiyuyuy" hidden="1">{#N/A,#N/A,TRUE,"Лист1";#N/A,#N/A,TRUE,"Лист2";#N/A,#N/A,TRUE,"Лист3"}</definedName>
    <definedName name="ujyhjggggggggggggggggggggg" localSheetId="0">[3]!ujyhjggggggggggggggggggggg</definedName>
    <definedName name="ujyhjggggggggggggggggggggg" localSheetId="3">[3]!ujyhjggggggggggggggggggggg</definedName>
    <definedName name="ujyhjggggggggggggggggggggg" localSheetId="4">[3]!ujyhjggggggggggggggggggggg</definedName>
    <definedName name="ujyhjggggggggggggggggggggg" localSheetId="5">[3]!ujyhjggggggggggggggggggggg</definedName>
    <definedName name="ujyhjggggggggggggggggggggg" localSheetId="6">[3]!ujyhjggggggggggggggggggggg</definedName>
    <definedName name="ujyhjggggggggggggggggggggg">[3]!ujyhjggggggggggggggggggggg</definedName>
    <definedName name="uka" localSheetId="0">[3]!uka</definedName>
    <definedName name="uka" localSheetId="3">[3]!uka</definedName>
    <definedName name="uka" localSheetId="4">[3]!uka</definedName>
    <definedName name="uka" localSheetId="5">[3]!uka</definedName>
    <definedName name="uka" localSheetId="6">[3]!uka</definedName>
    <definedName name="uka">[3]!uka</definedName>
    <definedName name="unhjjjjjjjjjjjjjjjj" localSheetId="0">[3]!unhjjjjjjjjjjjjjjjj</definedName>
    <definedName name="unhjjjjjjjjjjjjjjjj" localSheetId="3">[3]!unhjjjjjjjjjjjjjjjj</definedName>
    <definedName name="unhjjjjjjjjjjjjjjjj" localSheetId="4">[3]!unhjjjjjjjjjjjjjjjj</definedName>
    <definedName name="unhjjjjjjjjjjjjjjjj" localSheetId="5">[3]!unhjjjjjjjjjjjjjjjj</definedName>
    <definedName name="unhjjjjjjjjjjjjjjjj" localSheetId="6">[3]!unhjjjjjjjjjjjjjjjj</definedName>
    <definedName name="unhjjjjjjjjjjjjjjjj">[3]!unhjjjjjjjjjjjjjjjj</definedName>
    <definedName name="uuuuuu" localSheetId="0">[3]!uuuuuu</definedName>
    <definedName name="uuuuuu" localSheetId="3">[3]!uuuuuu</definedName>
    <definedName name="uuuuuu" localSheetId="4">[3]!uuuuuu</definedName>
    <definedName name="uuuuuu" localSheetId="5">[3]!uuuuuu</definedName>
    <definedName name="uuuuuu" localSheetId="6">[3]!uuuuuu</definedName>
    <definedName name="uuuuuu">[3]!uuuuuu</definedName>
    <definedName name="uuuuuuuuuuuuuuuuu" localSheetId="0">[3]!uuuuuuuuuuuuuuuuu</definedName>
    <definedName name="uuuuuuuuuuuuuuuuu" localSheetId="3">[3]!uuuuuuuuuuuuuuuuu</definedName>
    <definedName name="uuuuuuuuuuuuuuuuu" localSheetId="4">[3]!uuuuuuuuuuuuuuuuu</definedName>
    <definedName name="uuuuuuuuuuuuuuuuu" localSheetId="5">[3]!uuuuuuuuuuuuuuuuu</definedName>
    <definedName name="uuuuuuuuuuuuuuuuu" localSheetId="6">[3]!uuuuuuuuuuuuuuuuu</definedName>
    <definedName name="uuuuuuuuuuuuuuuuu">[3]!uuuuuuuuuuuuuuuuu</definedName>
    <definedName name="uyttydfddfsdf" localSheetId="0">[3]!uyttydfddfsdf</definedName>
    <definedName name="uyttydfddfsdf" localSheetId="3">[3]!uyttydfddfsdf</definedName>
    <definedName name="uyttydfddfsdf" localSheetId="4">[3]!uyttydfddfsdf</definedName>
    <definedName name="uyttydfddfsdf" localSheetId="5">[3]!uyttydfddfsdf</definedName>
    <definedName name="uyttydfddfsdf" localSheetId="6">[3]!uyttydfddfsdf</definedName>
    <definedName name="uyttydfddfsdf">[3]!uyttydfddfsdf</definedName>
    <definedName name="uytytr" hidden="1">{#N/A,#N/A,TRUE,"Лист1";#N/A,#N/A,TRUE,"Лист2";#N/A,#N/A,TRUE,"Лист3"}</definedName>
    <definedName name="uyughhhhhhhhhhhhhhhhhhhhhh" localSheetId="0">[3]!uyughhhhhhhhhhhhhhhhhhhhhh</definedName>
    <definedName name="uyughhhhhhhhhhhhhhhhhhhhhh" localSheetId="3">[3]!uyughhhhhhhhhhhhhhhhhhhhhh</definedName>
    <definedName name="uyughhhhhhhhhhhhhhhhhhhhhh" localSheetId="4">[3]!uyughhhhhhhhhhhhhhhhhhhhhh</definedName>
    <definedName name="uyughhhhhhhhhhhhhhhhhhhhhh" localSheetId="5">[3]!uyughhhhhhhhhhhhhhhhhhhhhh</definedName>
    <definedName name="uyughhhhhhhhhhhhhhhhhhhhhh" localSheetId="6">[3]!uyughhhhhhhhhhhhhhhhhhhhhh</definedName>
    <definedName name="uyughhhhhhhhhhhhhhhhhhhhhh">[3]!uyughhhhhhhhhhhhhhhhhhhhhh</definedName>
    <definedName name="uyuhhhhhhhhhhhhhhhhh" localSheetId="0">[3]!uyuhhhhhhhhhhhhhhhhh</definedName>
    <definedName name="uyuhhhhhhhhhhhhhhhhh" localSheetId="3">[3]!uyuhhhhhhhhhhhhhhhhh</definedName>
    <definedName name="uyuhhhhhhhhhhhhhhhhh" localSheetId="4">[3]!uyuhhhhhhhhhhhhhhhhh</definedName>
    <definedName name="uyuhhhhhhhhhhhhhhhhh" localSheetId="5">[3]!uyuhhhhhhhhhhhhhhhhh</definedName>
    <definedName name="uyuhhhhhhhhhhhhhhhhh" localSheetId="6">[3]!uyuhhhhhhhhhhhhhhhhh</definedName>
    <definedName name="uyuhhhhhhhhhhhhhhhhh">[3]!uyuhhhhhhhhhhhhhhhhh</definedName>
    <definedName name="uyuiuhj" localSheetId="0">[3]!uyuiuhj</definedName>
    <definedName name="uyuiuhj" localSheetId="3">[3]!uyuiuhj</definedName>
    <definedName name="uyuiuhj" localSheetId="4">[3]!uyuiuhj</definedName>
    <definedName name="uyuiuhj" localSheetId="5">[3]!uyuiuhj</definedName>
    <definedName name="uyuiuhj" localSheetId="6">[3]!uyuiuhj</definedName>
    <definedName name="uyuiuhj">[3]!uyuiuhj</definedName>
    <definedName name="uyuiyuttyt" hidden="1">{#N/A,#N/A,TRUE,"Лист1";#N/A,#N/A,TRUE,"Лист2";#N/A,#N/A,TRUE,"Лист3"}</definedName>
    <definedName name="uyuytuyfgh" localSheetId="0">[3]!uyuytuyfgh</definedName>
    <definedName name="uyuytuyfgh" localSheetId="3">[3]!uyuytuyfgh</definedName>
    <definedName name="uyuytuyfgh" localSheetId="4">[3]!uyuytuyfgh</definedName>
    <definedName name="uyuytuyfgh" localSheetId="5">[3]!uyuytuyfgh</definedName>
    <definedName name="uyuytuyfgh" localSheetId="6">[3]!uyuytuyfgh</definedName>
    <definedName name="uyuytuyfgh">[3]!uyuytuyfgh</definedName>
    <definedName name="uyyuttr" hidden="1">{#N/A,#N/A,TRUE,"Лист1";#N/A,#N/A,TRUE,"Лист2";#N/A,#N/A,TRUE,"Лист3"}</definedName>
    <definedName name="vbcvfgdfdsa" localSheetId="0">[3]!vbcvfgdfdsa</definedName>
    <definedName name="vbcvfgdfdsa" localSheetId="3">[3]!vbcvfgdfdsa</definedName>
    <definedName name="vbcvfgdfdsa" localSheetId="4">[3]!vbcvfgdfdsa</definedName>
    <definedName name="vbcvfgdfdsa" localSheetId="5">[3]!vbcvfgdfdsa</definedName>
    <definedName name="vbcvfgdfdsa" localSheetId="6">[3]!vbcvfgdfdsa</definedName>
    <definedName name="vbcvfgdfdsa">[3]!vbcvfgdfdsa</definedName>
    <definedName name="vbfffffffffffffff" localSheetId="0">[3]!vbfffffffffffffff</definedName>
    <definedName name="vbfffffffffffffff" localSheetId="3">[3]!vbfffffffffffffff</definedName>
    <definedName name="vbfffffffffffffff" localSheetId="4">[3]!vbfffffffffffffff</definedName>
    <definedName name="vbfffffffffffffff" localSheetId="5">[3]!vbfffffffffffffff</definedName>
    <definedName name="vbfffffffffffffff" localSheetId="6">[3]!vbfffffffffffffff</definedName>
    <definedName name="vbfffffffffffffff">[3]!vbfffffffffffffff</definedName>
    <definedName name="vbgffdds" localSheetId="0">[3]!vbgffdds</definedName>
    <definedName name="vbgffdds" localSheetId="3">[3]!vbgffdds</definedName>
    <definedName name="vbgffdds" localSheetId="4">[3]!vbgffdds</definedName>
    <definedName name="vbgffdds" localSheetId="5">[3]!vbgffdds</definedName>
    <definedName name="vbgffdds" localSheetId="6">[3]!vbgffdds</definedName>
    <definedName name="vbgffdds">[3]!vbgffdds</definedName>
    <definedName name="vbvvcxxxxxxxxxxxx" localSheetId="0">[3]!vbvvcxxxxxxxxxxxx</definedName>
    <definedName name="vbvvcxxxxxxxxxxxx" localSheetId="3">[3]!vbvvcxxxxxxxxxxxx</definedName>
    <definedName name="vbvvcxxxxxxxxxxxx" localSheetId="4">[3]!vbvvcxxxxxxxxxxxx</definedName>
    <definedName name="vbvvcxxxxxxxxxxxx" localSheetId="5">[3]!vbvvcxxxxxxxxxxxx</definedName>
    <definedName name="vbvvcxxxxxxxxxxxx" localSheetId="6">[3]!vbvvcxxxxxxxxxxxx</definedName>
    <definedName name="vbvvcxxxxxxxxxxxx">[3]!vbvvcxxxxxxxxxxxx</definedName>
    <definedName name="vccfddfsd" localSheetId="0">[3]!vccfddfsd</definedName>
    <definedName name="vccfddfsd" localSheetId="3">[3]!vccfddfsd</definedName>
    <definedName name="vccfddfsd" localSheetId="4">[3]!vccfddfsd</definedName>
    <definedName name="vccfddfsd" localSheetId="5">[3]!vccfddfsd</definedName>
    <definedName name="vccfddfsd" localSheetId="6">[3]!vccfddfsd</definedName>
    <definedName name="vccfddfsd">[3]!vccfddfsd</definedName>
    <definedName name="vcfdfs" hidden="1">{#N/A,#N/A,TRUE,"Лист1";#N/A,#N/A,TRUE,"Лист2";#N/A,#N/A,TRUE,"Лист3"}</definedName>
    <definedName name="vcfffffffffffffff" localSheetId="0">[3]!vcfffffffffffffff</definedName>
    <definedName name="vcfffffffffffffff" localSheetId="3">[3]!vcfffffffffffffff</definedName>
    <definedName name="vcfffffffffffffff" localSheetId="4">[3]!vcfffffffffffffff</definedName>
    <definedName name="vcfffffffffffffff" localSheetId="5">[3]!vcfffffffffffffff</definedName>
    <definedName name="vcfffffffffffffff" localSheetId="6">[3]!vcfffffffffffffff</definedName>
    <definedName name="vcfffffffffffffff">[3]!vcfffffffffffffff</definedName>
    <definedName name="vcffffffffffffffff" localSheetId="0">[3]!vcffffffffffffffff</definedName>
    <definedName name="vcffffffffffffffff" localSheetId="3">[3]!vcffffffffffffffff</definedName>
    <definedName name="vcffffffffffffffff" localSheetId="4">[3]!vcffffffffffffffff</definedName>
    <definedName name="vcffffffffffffffff" localSheetId="5">[3]!vcffffffffffffffff</definedName>
    <definedName name="vcffffffffffffffff" localSheetId="6">[3]!vcffffffffffffffff</definedName>
    <definedName name="vcffffffffffffffff">[3]!vcffffffffffffffff</definedName>
    <definedName name="vcfffffffffffffffffff" localSheetId="0">[3]!vcfffffffffffffffffff</definedName>
    <definedName name="vcfffffffffffffffffff" localSheetId="3">[3]!vcfffffffffffffffffff</definedName>
    <definedName name="vcfffffffffffffffffff" localSheetId="4">[3]!vcfffffffffffffffffff</definedName>
    <definedName name="vcfffffffffffffffffff" localSheetId="5">[3]!vcfffffffffffffffffff</definedName>
    <definedName name="vcfffffffffffffffffff" localSheetId="6">[3]!vcfffffffffffffffffff</definedName>
    <definedName name="vcfffffffffffffffffff">[3]!vcfffffffffffffffffff</definedName>
    <definedName name="vcffffffffffffffffffff" localSheetId="0">[3]!vcffffffffffffffffffff</definedName>
    <definedName name="vcffffffffffffffffffff" localSheetId="3">[3]!vcffffffffffffffffffff</definedName>
    <definedName name="vcffffffffffffffffffff" localSheetId="4">[3]!vcffffffffffffffffffff</definedName>
    <definedName name="vcffffffffffffffffffff" localSheetId="5">[3]!vcffffffffffffffffffff</definedName>
    <definedName name="vcffffffffffffffffffff" localSheetId="6">[3]!vcffffffffffffffffffff</definedName>
    <definedName name="vcffffffffffffffffffff">[3]!vcffffffffffffffffffff</definedName>
    <definedName name="vcfhg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 localSheetId="0">[3]!vdfffffffffffffffffff</definedName>
    <definedName name="vdfffffffffffffffffff" localSheetId="3">[3]!vdfffffffffffffffffff</definedName>
    <definedName name="vdfffffffffffffffffff" localSheetId="4">[3]!vdfffffffffffffffffff</definedName>
    <definedName name="vdfffffffffffffffffff" localSheetId="5">[3]!vdfffffffffffffffffff</definedName>
    <definedName name="vdfffffffffffffffffff" localSheetId="6">[3]!vdfffffffffffffffffff</definedName>
    <definedName name="vdfffffffffffffffffff">[3]!vdfffffffffffffffffff</definedName>
    <definedName name="vffffffffffffffffffff" localSheetId="0">[3]!vffffffffffffffffffff</definedName>
    <definedName name="vffffffffffffffffffff" localSheetId="3">[3]!vffffffffffffffffffff</definedName>
    <definedName name="vffffffffffffffffffff" localSheetId="4">[3]!vffffffffffffffffffff</definedName>
    <definedName name="vffffffffffffffffffff" localSheetId="5">[3]!vffffffffffffffffffff</definedName>
    <definedName name="vffffffffffffffffffff" localSheetId="6">[3]!vffffffffffffffffffff</definedName>
    <definedName name="vffffffffffffffffffff">[3]!vffffffffffffffffffff</definedName>
    <definedName name="vfgfffffffffffffffff" localSheetId="0">[3]!vfgfffffffffffffffff</definedName>
    <definedName name="vfgfffffffffffffffff" localSheetId="3">[3]!vfgfffffffffffffffff</definedName>
    <definedName name="vfgfffffffffffffffff" localSheetId="4">[3]!vfgfffffffffffffffff</definedName>
    <definedName name="vfgfffffffffffffffff" localSheetId="5">[3]!vfgfffffffffffffffff</definedName>
    <definedName name="vfgfffffffffffffffff" localSheetId="6">[3]!vfgfffffffffffffffff</definedName>
    <definedName name="vfgfffffffffffffffff">[3]!vfgfffffffffffffffff</definedName>
    <definedName name="vghfgddfsdaas" localSheetId="0">[3]!vghfgddfsdaas</definedName>
    <definedName name="vghfgddfsdaas" localSheetId="3">[3]!vghfgddfsdaas</definedName>
    <definedName name="vghfgddfsdaas" localSheetId="4">[3]!vghfgddfsdaas</definedName>
    <definedName name="vghfgddfsdaas" localSheetId="5">[3]!vghfgddfsdaas</definedName>
    <definedName name="vghfgddfsdaas" localSheetId="6">[3]!vghfgddfsdaas</definedName>
    <definedName name="vghfgddfsdaas">[3]!vghfgddfsdaas</definedName>
    <definedName name="vvbnbv" localSheetId="0">[3]!vvbnbv</definedName>
    <definedName name="vvbnbv" localSheetId="3">[3]!vvbnbv</definedName>
    <definedName name="vvbnbv" localSheetId="4">[3]!vvbnbv</definedName>
    <definedName name="vvbnbv" localSheetId="5">[3]!vvbnbv</definedName>
    <definedName name="vvbnbv" localSheetId="6">[3]!vvbnbv</definedName>
    <definedName name="vvbnbv">[3]!vvbnbv</definedName>
    <definedName name="vvvffffffffffffffffff" localSheetId="0">[3]!vvvffffffffffffffffff</definedName>
    <definedName name="vvvffffffffffffffffff" localSheetId="3">[3]!vvvffffffffffffffffff</definedName>
    <definedName name="vvvffffffffffffffffff" localSheetId="4">[3]!vvvffffffffffffffffff</definedName>
    <definedName name="vvvffffffffffffffffff" localSheetId="5">[3]!vvvffffffffffffffffff</definedName>
    <definedName name="vvvffffffffffffffffff" localSheetId="6">[3]!vvvffffffffffffffffff</definedName>
    <definedName name="vvvffffffffffffffffff">[3]!vvvffffffffffffffffff</definedName>
    <definedName name="vvvv" localSheetId="0">[3]!vvvv</definedName>
    <definedName name="vvvv" localSheetId="3">[3]!vvvv</definedName>
    <definedName name="vvvv" localSheetId="4">[3]!vvvv</definedName>
    <definedName name="vvvv" localSheetId="5">[3]!vvvv</definedName>
    <definedName name="vvvv" localSheetId="6">[3]!vvvv</definedName>
    <definedName name="vvvv">[3]!vvvv</definedName>
    <definedName name="waddddddddddddddddddd" hidden="1">{#N/A,#N/A,TRUE,"Лист1";#N/A,#N/A,TRUE,"Лист2";#N/A,#N/A,TRUE,"Лист3"}</definedName>
    <definedName name="wdsfdsssssssssssssssssss" localSheetId="0">[3]!wdsfdsssssssssssssssssss</definedName>
    <definedName name="wdsfdsssssssssssssssssss" localSheetId="3">[3]!wdsfdsssssssssssssssssss</definedName>
    <definedName name="wdsfdsssssssssssssssssss" localSheetId="4">[3]!wdsfdsssssssssssssssssss</definedName>
    <definedName name="wdsfdsssssssssssssssssss" localSheetId="5">[3]!wdsfdsssssssssssssssssss</definedName>
    <definedName name="wdsfdsssssssssssssssssss" localSheetId="6">[3]!wdsfdsssssssssssssssssss</definedName>
    <definedName name="wdsfdsssssssssssssssssss">[3]!wdsfdsssssssssssssssssss</definedName>
    <definedName name="werrytruy" localSheetId="0">[3]!werrytruy</definedName>
    <definedName name="werrytruy" localSheetId="3">[3]!werrytruy</definedName>
    <definedName name="werrytruy" localSheetId="4">[3]!werrytruy</definedName>
    <definedName name="werrytruy" localSheetId="5">[3]!werrytruy</definedName>
    <definedName name="werrytruy" localSheetId="6">[3]!werrytruy</definedName>
    <definedName name="werrytruy">[3]!werrytruy</definedName>
    <definedName name="wertryt" localSheetId="0">[3]!wertryt</definedName>
    <definedName name="wertryt" localSheetId="3">[3]!wertryt</definedName>
    <definedName name="wertryt" localSheetId="4">[3]!wertryt</definedName>
    <definedName name="wertryt" localSheetId="5">[3]!wertryt</definedName>
    <definedName name="wertryt" localSheetId="6">[3]!wertryt</definedName>
    <definedName name="wertryt">[3]!wertryt</definedName>
    <definedName name="wesddddddddddddddddd" hidden="1">{#N/A,#N/A,TRUE,"Лист1";#N/A,#N/A,TRUE,"Лист2";#N/A,#N/A,TRUE,"Лист3"}</definedName>
    <definedName name="wetrtyruy" localSheetId="0">[3]!wetrtyruy</definedName>
    <definedName name="wetrtyruy" localSheetId="3">[3]!wetrtyruy</definedName>
    <definedName name="wetrtyruy" localSheetId="4">[3]!wetrtyruy</definedName>
    <definedName name="wetrtyruy" localSheetId="5">[3]!wetrtyruy</definedName>
    <definedName name="wetrtyruy" localSheetId="6">[3]!wetrtyruy</definedName>
    <definedName name="wetrtyruy">[3]!wetrtyruy</definedName>
    <definedName name="wrn.Сравнение._.с._.отраслями." hidden="1">{#N/A,#N/A,TRUE,"Лист1";#N/A,#N/A,TRUE,"Лист2";#N/A,#N/A,TRUE,"Лист3"}</definedName>
    <definedName name="x" localSheetId="0">[3]!x</definedName>
    <definedName name="x" localSheetId="3">[3]!x</definedName>
    <definedName name="x" localSheetId="4">[3]!x</definedName>
    <definedName name="x" localSheetId="5">[3]!x</definedName>
    <definedName name="x" localSheetId="6">[3]!x</definedName>
    <definedName name="x">[3]!x</definedName>
    <definedName name="xcbvbnbm" localSheetId="0">[3]!xcbvbnbm</definedName>
    <definedName name="xcbvbnbm" localSheetId="3">[3]!xcbvbnbm</definedName>
    <definedName name="xcbvbnbm" localSheetId="4">[3]!xcbvbnbm</definedName>
    <definedName name="xcbvbnbm" localSheetId="5">[3]!xcbvbnbm</definedName>
    <definedName name="xcbvbnbm" localSheetId="6">[3]!xcbvbnbm</definedName>
    <definedName name="xcbvbnbm">[3]!xcbvbnbm</definedName>
    <definedName name="xcfdfdfffffffffffff" localSheetId="0">[3]!xcfdfdfffffffffffff</definedName>
    <definedName name="xcfdfdfffffffffffff" localSheetId="3">[3]!xcfdfdfffffffffffff</definedName>
    <definedName name="xcfdfdfffffffffffff" localSheetId="4">[3]!xcfdfdfffffffffffff</definedName>
    <definedName name="xcfdfdfffffffffffff" localSheetId="5">[3]!xcfdfdfffffffffffff</definedName>
    <definedName name="xcfdfdfffffffffffff" localSheetId="6">[3]!xcfdfdfffffffffffff</definedName>
    <definedName name="xcfdfdfffffffffffff">[3]!xcfdfdfffffffffffff</definedName>
    <definedName name="xdsfds" localSheetId="0">[3]!xdsfds</definedName>
    <definedName name="xdsfds" localSheetId="3">[3]!xdsfds</definedName>
    <definedName name="xdsfds" localSheetId="4">[3]!xdsfds</definedName>
    <definedName name="xdsfds" localSheetId="5">[3]!xdsfds</definedName>
    <definedName name="xdsfds" localSheetId="6">[3]!xdsfds</definedName>
    <definedName name="xdsfds">[3]!xdsfds</definedName>
    <definedName name="xvcbvcbn" localSheetId="0">[3]!xvcbvcbn</definedName>
    <definedName name="xvcbvcbn" localSheetId="3">[3]!xvcbvcbn</definedName>
    <definedName name="xvcbvcbn" localSheetId="4">[3]!xvcbvcbn</definedName>
    <definedName name="xvcbvcbn" localSheetId="5">[3]!xvcbvcbn</definedName>
    <definedName name="xvcbvcbn" localSheetId="6">[3]!xvcbvcbn</definedName>
    <definedName name="xvcbvcbn">[3]!xvcbvcbn</definedName>
    <definedName name="xvccvcbn" localSheetId="0">[3]!xvccvcbn</definedName>
    <definedName name="xvccvcbn" localSheetId="3">[3]!xvccvcbn</definedName>
    <definedName name="xvccvcbn" localSheetId="4">[3]!xvccvcbn</definedName>
    <definedName name="xvccvcbn" localSheetId="5">[3]!xvccvcbn</definedName>
    <definedName name="xvccvcbn" localSheetId="6">[3]!xvccvcbn</definedName>
    <definedName name="xvccvcbn">[3]!xvccvcbn</definedName>
    <definedName name="xzxsassssssssssssssss" localSheetId="0">[3]!xzxsassssssssssssssss</definedName>
    <definedName name="xzxsassssssssssssssss" localSheetId="3">[3]!xzxsassssssssssssssss</definedName>
    <definedName name="xzxsassssssssssssssss" localSheetId="4">[3]!xzxsassssssssssssssss</definedName>
    <definedName name="xzxsassssssssssssssss" localSheetId="5">[3]!xzxsassssssssssssssss</definedName>
    <definedName name="xzxsassssssssssssssss" localSheetId="6">[3]!xzxsassssssssssssssss</definedName>
    <definedName name="xzxsassssssssssssssss">[3]!xzxsassssssssssssssss</definedName>
    <definedName name="yfgdfdfffffffffffff" hidden="1">{#N/A,#N/A,TRUE,"Лист1";#N/A,#N/A,TRUE,"Лист2";#N/A,#N/A,TRUE,"Лист3"}</definedName>
    <definedName name="yggfgffffffffff" localSheetId="0">[3]!yggfgffffffffff</definedName>
    <definedName name="yggfgffffffffff" localSheetId="3">[3]!yggfgffffffffff</definedName>
    <definedName name="yggfgffffffffff" localSheetId="4">[3]!yggfgffffffffff</definedName>
    <definedName name="yggfgffffffffff" localSheetId="5">[3]!yggfgffffffffff</definedName>
    <definedName name="yggfgffffffffff" localSheetId="6">[3]!yggfgffffffffff</definedName>
    <definedName name="yggfgffffffffff">[3]!yggfgffffffffff</definedName>
    <definedName name="yhiuyhiuyhi" localSheetId="0">[3]!yhiuyhiuyhi</definedName>
    <definedName name="yhiuyhiuyhi" localSheetId="3">[3]!yhiuyhiuyhi</definedName>
    <definedName name="yhiuyhiuyhi" localSheetId="4">[3]!yhiuyhiuyhi</definedName>
    <definedName name="yhiuyhiuyhi" localSheetId="5">[3]!yhiuyhiuyhi</definedName>
    <definedName name="yhiuyhiuyhi" localSheetId="6">[3]!yhiuyhiuyhi</definedName>
    <definedName name="yhiuyhiuyhi">[3]!yhiuyhiuyhi</definedName>
    <definedName name="yiujhuuuuuuuuuuuuuuuuu" localSheetId="0">[3]!yiujhuuuuuuuuuuuuuuuuu</definedName>
    <definedName name="yiujhuuuuuuuuuuuuuuuuu" localSheetId="3">[3]!yiujhuuuuuuuuuuuuuuuuu</definedName>
    <definedName name="yiujhuuuuuuuuuuuuuuuuu" localSheetId="4">[3]!yiujhuuuuuuuuuuuuuuuuu</definedName>
    <definedName name="yiujhuuuuuuuuuuuuuuuuu" localSheetId="5">[3]!yiujhuuuuuuuuuuuuuuuuu</definedName>
    <definedName name="yiujhuuuuuuuuuuuuuuuuu" localSheetId="6">[3]!yiujhuuuuuuuuuuuuuuuuu</definedName>
    <definedName name="yiujhuuuuuuuuuuuuuuuuu">[3]!yiujhuuuuuuuuuuuuuuuuu</definedName>
    <definedName name="yiuyiub" localSheetId="0">[3]!yiuyiub</definedName>
    <definedName name="yiuyiub" localSheetId="3">[3]!yiuyiub</definedName>
    <definedName name="yiuyiub" localSheetId="4">[3]!yiuyiub</definedName>
    <definedName name="yiuyiub" localSheetId="5">[3]!yiuyiub</definedName>
    <definedName name="yiuyiub" localSheetId="6">[3]!yiuyiub</definedName>
    <definedName name="yiuyiub">[3]!yiuyiub</definedName>
    <definedName name="ytgfgffffffffffffff" localSheetId="0">[3]!ytgfgffffffffffffff</definedName>
    <definedName name="ytgfgffffffffffffff" localSheetId="3">[3]!ytgfgffffffffffffff</definedName>
    <definedName name="ytgfgffffffffffffff" localSheetId="4">[3]!ytgfgffffffffffffff</definedName>
    <definedName name="ytgfgffffffffffffff" localSheetId="5">[3]!ytgfgffffffffffffff</definedName>
    <definedName name="ytgfgffffffffffffff" localSheetId="6">[3]!ytgfgffffffffffffff</definedName>
    <definedName name="ytgfgffffffffffffff">[3]!ytgfgffffffffffffff</definedName>
    <definedName name="ytghfgd" localSheetId="0">[3]!ytghfgd</definedName>
    <definedName name="ytghfgd" localSheetId="3">[3]!ytghfgd</definedName>
    <definedName name="ytghfgd" localSheetId="4">[3]!ytghfgd</definedName>
    <definedName name="ytghfgd" localSheetId="5">[3]!ytghfgd</definedName>
    <definedName name="ytghfgd" localSheetId="6">[3]!ytghfgd</definedName>
    <definedName name="ytghfgd">[3]!ytghfgd</definedName>
    <definedName name="ytghgggggggggggg" localSheetId="0">[3]!ytghgggggggggggg</definedName>
    <definedName name="ytghgggggggggggg" localSheetId="3">[3]!ytghgggggggggggg</definedName>
    <definedName name="ytghgggggggggggg" localSheetId="4">[3]!ytghgggggggggggg</definedName>
    <definedName name="ytghgggggggggggg" localSheetId="5">[3]!ytghgggggggggggg</definedName>
    <definedName name="ytghgggggggggggg" localSheetId="6">[3]!ytghgggggggggggg</definedName>
    <definedName name="ytghgggggggggggg">[3]!ytghgggggggggggg</definedName>
    <definedName name="ytouy" localSheetId="0">[3]!ytouy</definedName>
    <definedName name="ytouy" localSheetId="3">[3]!ytouy</definedName>
    <definedName name="ytouy" localSheetId="4">[3]!ytouy</definedName>
    <definedName name="ytouy" localSheetId="5">[3]!ytouy</definedName>
    <definedName name="ytouy" localSheetId="6">[3]!ytouy</definedName>
    <definedName name="ytouy">[3]!ytouy</definedName>
    <definedName name="yttttttttttttttt" localSheetId="0">[3]!yttttttttttttttt</definedName>
    <definedName name="yttttttttttttttt" localSheetId="3">[3]!yttttttttttttttt</definedName>
    <definedName name="yttttttttttttttt" localSheetId="4">[3]!yttttttttttttttt</definedName>
    <definedName name="yttttttttttttttt" localSheetId="5">[3]!yttttttttttttttt</definedName>
    <definedName name="yttttttttttttttt" localSheetId="6">[3]!yttttttttttttttt</definedName>
    <definedName name="yttttttttttttttt">[3]!yttttttttttttttt</definedName>
    <definedName name="ytttttttttttttttttttt" hidden="1">{#N/A,#N/A,TRUE,"Лист1";#N/A,#N/A,TRUE,"Лист2";#N/A,#N/A,TRUE,"Лист3"}</definedName>
    <definedName name="ytuiytu" localSheetId="0">[3]!ytuiytu</definedName>
    <definedName name="ytuiytu" localSheetId="3">[3]!ytuiytu</definedName>
    <definedName name="ytuiytu" localSheetId="4">[3]!ytuiytu</definedName>
    <definedName name="ytuiytu" localSheetId="5">[3]!ytuiytu</definedName>
    <definedName name="ytuiytu" localSheetId="6">[3]!ytuiytu</definedName>
    <definedName name="ytuiytu">[3]!ytuiytu</definedName>
    <definedName name="ytyggggggggggggggg" hidden="1">{#N/A,#N/A,TRUE,"Лист1";#N/A,#N/A,TRUE,"Лист2";#N/A,#N/A,TRUE,"Лист3"}</definedName>
    <definedName name="yuo" localSheetId="0">[3]!yuo</definedName>
    <definedName name="yuo" localSheetId="3">[3]!yuo</definedName>
    <definedName name="yuo" localSheetId="4">[3]!yuo</definedName>
    <definedName name="yuo" localSheetId="5">[3]!yuo</definedName>
    <definedName name="yuo" localSheetId="6">[3]!yuo</definedName>
    <definedName name="yuo">[3]!yuo</definedName>
    <definedName name="yutghhhhhhhhhhhhhhhhhh" localSheetId="0">[3]!yutghhhhhhhhhhhhhhhhhh</definedName>
    <definedName name="yutghhhhhhhhhhhhhhhhhh" localSheetId="3">[3]!yutghhhhhhhhhhhhhhhhhh</definedName>
    <definedName name="yutghhhhhhhhhhhhhhhhhh" localSheetId="4">[3]!yutghhhhhhhhhhhhhhhhhh</definedName>
    <definedName name="yutghhhhhhhhhhhhhhhhhh" localSheetId="5">[3]!yutghhhhhhhhhhhhhhhhhh</definedName>
    <definedName name="yutghhhhhhhhhhhhhhhhhh" localSheetId="6">[3]!yutghhhhhhhhhhhhhhhhhh</definedName>
    <definedName name="yutghhhhhhhhhhhhhhhhhh">[3]!yutghhhhhhhhhhhhhhhhhh</definedName>
    <definedName name="yutyttry" localSheetId="0">[3]!yutyttry</definedName>
    <definedName name="yutyttry" localSheetId="3">[3]!yutyttry</definedName>
    <definedName name="yutyttry" localSheetId="4">[3]!yutyttry</definedName>
    <definedName name="yutyttry" localSheetId="5">[3]!yutyttry</definedName>
    <definedName name="yutyttry" localSheetId="6">[3]!yutyttry</definedName>
    <definedName name="yutyttry">[3]!yutyttry</definedName>
    <definedName name="yuuyjhg" localSheetId="0">[3]!yuuyjhg</definedName>
    <definedName name="yuuyjhg" localSheetId="3">[3]!yuuyjhg</definedName>
    <definedName name="yuuyjhg" localSheetId="4">[3]!yuuyjhg</definedName>
    <definedName name="yuuyjhg" localSheetId="5">[3]!yuuyjhg</definedName>
    <definedName name="yuuyjhg" localSheetId="6">[3]!yuuyjhg</definedName>
    <definedName name="yuuyjhg">[3]!yuuyjhg</definedName>
    <definedName name="zcxvcvcbvvn" localSheetId="0">[3]!zcxvcvcbvvn</definedName>
    <definedName name="zcxvcvcbvvn" localSheetId="3">[3]!zcxvcvcbvvn</definedName>
    <definedName name="zcxvcvcbvvn" localSheetId="4">[3]!zcxvcvcbvvn</definedName>
    <definedName name="zcxvcvcbvvn" localSheetId="5">[3]!zcxvcvcbvvn</definedName>
    <definedName name="zcxvcvcbvvn" localSheetId="6">[3]!zcxvcvcbvvn</definedName>
    <definedName name="zcxvcvcbvvn">[3]!zcxvcvcbvvn</definedName>
    <definedName name="А77">[13]Рейтинг!$A$14</definedName>
    <definedName name="АААААААА" localSheetId="0">[3]!АААААААА</definedName>
    <definedName name="АААААААА" localSheetId="3">[3]!АААААААА</definedName>
    <definedName name="АААААААА" localSheetId="4">[3]!АААААААА</definedName>
    <definedName name="АААААААА" localSheetId="5">[3]!АААААААА</definedName>
    <definedName name="АААААААА" localSheetId="6">[3]!АААААААА</definedName>
    <definedName name="АААААААА">[3]!АААААААА</definedName>
    <definedName name="ав" localSheetId="0">[3]!ав</definedName>
    <definedName name="ав" localSheetId="3">[3]!ав</definedName>
    <definedName name="ав" localSheetId="4">[3]!ав</definedName>
    <definedName name="ав" localSheetId="5">[3]!ав</definedName>
    <definedName name="ав" localSheetId="6">[3]!ав</definedName>
    <definedName name="ав">[3]!ав</definedName>
    <definedName name="ававпаврпв" localSheetId="0">[3]!ававпаврпв</definedName>
    <definedName name="ававпаврпв" localSheetId="3">[3]!ававпаврпв</definedName>
    <definedName name="ававпаврпв" localSheetId="4">[3]!ававпаврпв</definedName>
    <definedName name="ававпаврпв" localSheetId="5">[3]!ававпаврпв</definedName>
    <definedName name="ававпаврпв" localSheetId="6">[3]!ававпаврпв</definedName>
    <definedName name="ававпаврпв">[3]!ававпаврпв</definedName>
    <definedName name="аичавыукфцу" localSheetId="0">[3]!аичавыукфцу</definedName>
    <definedName name="аичавыукфцу" localSheetId="3">[3]!аичавыукфцу</definedName>
    <definedName name="аичавыукфцу" localSheetId="4">[3]!аичавыукфцу</definedName>
    <definedName name="аичавыукфцу" localSheetId="5">[3]!аичавыукфцу</definedName>
    <definedName name="аичавыукфцу" localSheetId="6">[3]!аичавыукфцу</definedName>
    <definedName name="аичавыукфцу">[3]!аичавыукфцу</definedName>
    <definedName name="ап" localSheetId="0">[3]!ап</definedName>
    <definedName name="ап" localSheetId="3">[3]!ап</definedName>
    <definedName name="ап" localSheetId="4">[3]!ап</definedName>
    <definedName name="ап" localSheetId="5">[3]!ап</definedName>
    <definedName name="ап" localSheetId="6">[3]!ап</definedName>
    <definedName name="ап">[3]!ап</definedName>
    <definedName name="апапарп" localSheetId="0">[3]!апапарп</definedName>
    <definedName name="апапарп" localSheetId="3">[3]!апапарп</definedName>
    <definedName name="апапарп" localSheetId="4">[3]!апапарп</definedName>
    <definedName name="апапарп" localSheetId="5">[3]!апапарп</definedName>
    <definedName name="апапарп" localSheetId="6">[3]!апапарп</definedName>
    <definedName name="апапарп">[3]!апапарп</definedName>
    <definedName name="аппячфы" localSheetId="0">[3]!аппячфы</definedName>
    <definedName name="аппячфы" localSheetId="3">[3]!аппячфы</definedName>
    <definedName name="аппячфы" localSheetId="4">[3]!аппячфы</definedName>
    <definedName name="аппячфы" localSheetId="5">[3]!аппячфы</definedName>
    <definedName name="аппячфы" localSheetId="6">[3]!аппячфы</definedName>
    <definedName name="аппячфы">[3]!аппячфы</definedName>
    <definedName name="Базовые">'[14]Производство электроэнергии'!$A$95</definedName>
    <definedName name="Бюджетные_электроэнергии">'[14]Производство электроэнергии'!$A$111</definedName>
    <definedName name="в23ё" localSheetId="0">[3]!в23ё</definedName>
    <definedName name="в23ё" localSheetId="3">[3]!в23ё</definedName>
    <definedName name="в23ё" localSheetId="4">[3]!в23ё</definedName>
    <definedName name="в23ё" localSheetId="5">[3]!в23ё</definedName>
    <definedName name="в23ё" localSheetId="6">[3]!в23ё</definedName>
    <definedName name="в23ё">[3]!в23ё</definedName>
    <definedName name="вв" localSheetId="0">[3]!вв</definedName>
    <definedName name="вв" localSheetId="3">[3]!вв</definedName>
    <definedName name="вв" localSheetId="4">[3]!вв</definedName>
    <definedName name="вв" localSheetId="5">[3]!вв</definedName>
    <definedName name="вв" localSheetId="6">[3]!вв</definedName>
    <definedName name="вв">[3]!вв</definedName>
    <definedName name="впававапв" localSheetId="0">[3]!впававапв</definedName>
    <definedName name="впававапв" localSheetId="3">[3]!впававапв</definedName>
    <definedName name="впававапв" localSheetId="4">[3]!впававапв</definedName>
    <definedName name="впававапв" localSheetId="5">[3]!впававапв</definedName>
    <definedName name="впававапв" localSheetId="6">[3]!впававапв</definedName>
    <definedName name="впававапв">[3]!впававапв</definedName>
    <definedName name="впавпапаарп" localSheetId="0">[3]!впавпапаарп</definedName>
    <definedName name="впавпапаарп" localSheetId="3">[3]!впавпапаарп</definedName>
    <definedName name="впавпапаарп" localSheetId="4">[3]!впавпапаарп</definedName>
    <definedName name="впавпапаарп" localSheetId="5">[3]!впавпапаарп</definedName>
    <definedName name="впавпапаарп" localSheetId="6">[3]!впавпапаарп</definedName>
    <definedName name="впавпапаарп">[3]!впавпапаарп</definedName>
    <definedName name="второй" localSheetId="0">#REF!</definedName>
    <definedName name="второй" localSheetId="3">#REF!</definedName>
    <definedName name="второй" localSheetId="4">#REF!</definedName>
    <definedName name="второй" localSheetId="5">#REF!</definedName>
    <definedName name="второй" localSheetId="6">#REF!</definedName>
    <definedName name="второй">#REF!</definedName>
    <definedName name="вуавпаорпл" localSheetId="0">[3]!вуавпаорпл</definedName>
    <definedName name="вуавпаорпл" localSheetId="3">[3]!вуавпаорпл</definedName>
    <definedName name="вуавпаорпл" localSheetId="4">[3]!вуавпаорпл</definedName>
    <definedName name="вуавпаорпл" localSheetId="5">[3]!вуавпаорпл</definedName>
    <definedName name="вуавпаорпл" localSheetId="6">[3]!вуавпаорпл</definedName>
    <definedName name="вуавпаорпл">[3]!вуавпаорпл</definedName>
    <definedName name="вуквпапрпорлд" localSheetId="0">[3]!вуквпапрпорлд</definedName>
    <definedName name="вуквпапрпорлд" localSheetId="3">[3]!вуквпапрпорлд</definedName>
    <definedName name="вуквпапрпорлд" localSheetId="4">[3]!вуквпапрпорлд</definedName>
    <definedName name="вуквпапрпорлд" localSheetId="5">[3]!вуквпапрпорлд</definedName>
    <definedName name="вуквпапрпорлд" localSheetId="6">[3]!вуквпапрпорлд</definedName>
    <definedName name="вуквпапрпорлд">[3]!вуквпапрпорлд</definedName>
    <definedName name="вуув" hidden="1">{#N/A,#N/A,TRUE,"Лист1";#N/A,#N/A,TRUE,"Лист2";#N/A,#N/A,TRUE,"Лист3"}</definedName>
    <definedName name="выыапвавап" hidden="1">{#N/A,#N/A,TRUE,"Лист1";#N/A,#N/A,TRUE,"Лист2";#N/A,#N/A,TRUE,"Лист3"}</definedName>
    <definedName name="гггр" localSheetId="0">[3]!гггр</definedName>
    <definedName name="гггр" localSheetId="3">[3]!гггр</definedName>
    <definedName name="гггр" localSheetId="4">[3]!гггр</definedName>
    <definedName name="гггр" localSheetId="5">[3]!гггр</definedName>
    <definedName name="гггр" localSheetId="6">[3]!гггр</definedName>
    <definedName name="гггр">[3]!гггр</definedName>
    <definedName name="глнрлоророр" localSheetId="0">[3]!глнрлоророр</definedName>
    <definedName name="глнрлоророр" localSheetId="3">[3]!глнрлоророр</definedName>
    <definedName name="глнрлоророр" localSheetId="4">[3]!глнрлоророр</definedName>
    <definedName name="глнрлоророр" localSheetId="5">[3]!глнрлоророр</definedName>
    <definedName name="глнрлоророр" localSheetId="6">[3]!глнрлоророр</definedName>
    <definedName name="глнрлоророр">[3]!глнрлоророр</definedName>
    <definedName name="гнгепнапра" hidden="1">{#N/A,#N/A,TRUE,"Лист1";#N/A,#N/A,TRUE,"Лист2";#N/A,#N/A,TRUE,"Лист3"}</definedName>
    <definedName name="гнгопропрппра" localSheetId="0">[3]!гнгопропрппра</definedName>
    <definedName name="гнгопропрппра" localSheetId="3">[3]!гнгопропрппра</definedName>
    <definedName name="гнгопропрппра" localSheetId="4">[3]!гнгопропрппра</definedName>
    <definedName name="гнгопропрппра" localSheetId="5">[3]!гнгопропрппра</definedName>
    <definedName name="гнгопропрппра" localSheetId="6">[3]!гнгопропрппра</definedName>
    <definedName name="гнгопропрппра">[3]!гнгопропрппра</definedName>
    <definedName name="гнеорпопорпропр" localSheetId="0">[3]!гнеорпопорпропр</definedName>
    <definedName name="гнеорпопорпропр" localSheetId="3">[3]!гнеорпопорпропр</definedName>
    <definedName name="гнеорпопорпропр" localSheetId="4">[3]!гнеорпопорпропр</definedName>
    <definedName name="гнеорпопорпропр" localSheetId="5">[3]!гнеорпопорпропр</definedName>
    <definedName name="гнеорпопорпропр" localSheetId="6">[3]!гнеорпопорпропр</definedName>
    <definedName name="гнеорпопорпропр">[3]!гнеорпопорпропр</definedName>
    <definedName name="гннрпррапапв" localSheetId="0">[3]!гннрпррапапв</definedName>
    <definedName name="гннрпррапапв" localSheetId="3">[3]!гннрпррапапв</definedName>
    <definedName name="гннрпррапапв" localSheetId="4">[3]!гннрпррапапв</definedName>
    <definedName name="гннрпррапапв" localSheetId="5">[3]!гннрпррапапв</definedName>
    <definedName name="гннрпррапапв" localSheetId="6">[3]!гннрпррапапв</definedName>
    <definedName name="гннрпррапапв">[3]!гннрпррапапв</definedName>
    <definedName name="гнортимв" localSheetId="0">[3]!гнортимв</definedName>
    <definedName name="гнортимв" localSheetId="3">[3]!гнортимв</definedName>
    <definedName name="гнортимв" localSheetId="4">[3]!гнортимв</definedName>
    <definedName name="гнортимв" localSheetId="5">[3]!гнортимв</definedName>
    <definedName name="гнортимв" localSheetId="6">[3]!гнортимв</definedName>
    <definedName name="гнортимв">[3]!гнортимв</definedName>
    <definedName name="гнрпрпап" localSheetId="0">[3]!гнрпрпап</definedName>
    <definedName name="гнрпрпап" localSheetId="3">[3]!гнрпрпап</definedName>
    <definedName name="гнрпрпап" localSheetId="4">[3]!гнрпрпап</definedName>
    <definedName name="гнрпрпап" localSheetId="5">[3]!гнрпрпап</definedName>
    <definedName name="гнрпрпап" localSheetId="6">[3]!гнрпрпап</definedName>
    <definedName name="гнрпрпап">[3]!гнрпрпап</definedName>
    <definedName name="гороппрапа" localSheetId="0">[3]!гороппрапа</definedName>
    <definedName name="гороппрапа" localSheetId="3">[3]!гороппрапа</definedName>
    <definedName name="гороппрапа" localSheetId="4">[3]!гороппрапа</definedName>
    <definedName name="гороппрапа" localSheetId="5">[3]!гороппрапа</definedName>
    <definedName name="гороппрапа" localSheetId="6">[3]!гороппрапа</definedName>
    <definedName name="гороппрапа">[3]!гороппрапа</definedName>
    <definedName name="гошгрииапв" localSheetId="0">[3]!гошгрииапв</definedName>
    <definedName name="гошгрииапв" localSheetId="3">[3]!гошгрииапв</definedName>
    <definedName name="гошгрииапв" localSheetId="4">[3]!гошгрииапв</definedName>
    <definedName name="гошгрииапв" localSheetId="5">[3]!гошгрииапв</definedName>
    <definedName name="гошгрииапв" localSheetId="6">[3]!гошгрииапв</definedName>
    <definedName name="гошгрииапв">[3]!гошгрииапв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 localSheetId="0">[3]!гш</definedName>
    <definedName name="гш" localSheetId="3">[3]!гш</definedName>
    <definedName name="гш" localSheetId="4">[3]!гш</definedName>
    <definedName name="гш" localSheetId="5">[3]!гш</definedName>
    <definedName name="гш" localSheetId="6">[3]!гш</definedName>
    <definedName name="гш">[3]!гш</definedName>
    <definedName name="дгнмдш" localSheetId="0">#REF!</definedName>
    <definedName name="дгнмдш" localSheetId="3">#REF!</definedName>
    <definedName name="дгнмдш" localSheetId="4">#REF!</definedName>
    <definedName name="дгнмдш" localSheetId="5">#REF!</definedName>
    <definedName name="дгнмдш" localSheetId="6">#REF!</definedName>
    <definedName name="дгнмдш">#REF!</definedName>
    <definedName name="ддд" localSheetId="0">[3]!ддд</definedName>
    <definedName name="ддд" localSheetId="3">[3]!ддд</definedName>
    <definedName name="ддд" localSheetId="4">[3]!ддд</definedName>
    <definedName name="ддд" localSheetId="5">[3]!ддд</definedName>
    <definedName name="ддд" localSheetId="6">[3]!ддд</definedName>
    <definedName name="ддд">[3]!ддд</definedName>
    <definedName name="дллллоиммссч" localSheetId="0">[3]!дллллоиммссч</definedName>
    <definedName name="дллллоиммссч" localSheetId="3">[3]!дллллоиммссч</definedName>
    <definedName name="дллллоиммссч" localSheetId="4">[3]!дллллоиммссч</definedName>
    <definedName name="дллллоиммссч" localSheetId="5">[3]!дллллоиммссч</definedName>
    <definedName name="дллллоиммссч" localSheetId="6">[3]!дллллоиммссч</definedName>
    <definedName name="дллллоиммссч">[3]!дллллоиммссч</definedName>
    <definedName name="доли1">'[15]эл ст'!$A$368:$IV$368</definedName>
    <definedName name="Доход">#N/A</definedName>
    <definedName name="дшголлололол" hidden="1">{#N/A,#N/A,TRUE,"Лист1";#N/A,#N/A,TRUE,"Лист2";#N/A,#N/A,TRUE,"Лист3"}</definedName>
    <definedName name="дшлгорормсм" localSheetId="0">[3]!дшлгорормсм</definedName>
    <definedName name="дшлгорормсм" localSheetId="3">[3]!дшлгорормсм</definedName>
    <definedName name="дшлгорормсм" localSheetId="4">[3]!дшлгорормсм</definedName>
    <definedName name="дшлгорормсм" localSheetId="5">[3]!дшлгорормсм</definedName>
    <definedName name="дшлгорормсм" localSheetId="6">[3]!дшлгорормсм</definedName>
    <definedName name="дшлгорормсм">[3]!дшлгорормсм</definedName>
    <definedName name="дшлолоирмпр" localSheetId="0">[3]!дшлолоирмпр</definedName>
    <definedName name="дшлолоирмпр" localSheetId="3">[3]!дшлолоирмпр</definedName>
    <definedName name="дшлолоирмпр" localSheetId="4">[3]!дшлолоирмпр</definedName>
    <definedName name="дшлолоирмпр" localSheetId="5">[3]!дшлолоирмпр</definedName>
    <definedName name="дшлолоирмпр" localSheetId="6">[3]!дшлолоирмпр</definedName>
    <definedName name="дшлолоирмпр">[3]!дшлолоирмпр</definedName>
    <definedName name="дшшгргрп" localSheetId="0">[3]!дшшгргрп</definedName>
    <definedName name="дшшгргрп" localSheetId="3">[3]!дшшгргрп</definedName>
    <definedName name="дшшгргрп" localSheetId="4">[3]!дшшгргрп</definedName>
    <definedName name="дшшгргрп" localSheetId="5">[3]!дшшгргрп</definedName>
    <definedName name="дшшгргрп" localSheetId="6">[3]!дшшгргрп</definedName>
    <definedName name="дшшгргрп">[3]!дшшгргрп</definedName>
    <definedName name="дщ" localSheetId="0">[3]!дщ</definedName>
    <definedName name="дщ" localSheetId="3">[3]!дщ</definedName>
    <definedName name="дщ" localSheetId="4">[3]!дщ</definedName>
    <definedName name="дщ" localSheetId="5">[3]!дщ</definedName>
    <definedName name="дщ" localSheetId="6">[3]!дщ</definedName>
    <definedName name="дщ">[3]!дщ</definedName>
    <definedName name="дщл" localSheetId="0">[3]!дщл</definedName>
    <definedName name="дщл" localSheetId="3">[3]!дщл</definedName>
    <definedName name="дщл" localSheetId="4">[3]!дщл</definedName>
    <definedName name="дщл" localSheetId="5">[3]!дщл</definedName>
    <definedName name="дщл" localSheetId="6">[3]!дщл</definedName>
    <definedName name="дщл">[3]!дщл</definedName>
    <definedName name="еапапарорппис" hidden="1">{#N/A,#N/A,TRUE,"Лист1";#N/A,#N/A,TRUE,"Лист2";#N/A,#N/A,TRUE,"Лист3"}</definedName>
    <definedName name="еапарпорпол" localSheetId="0">[3]!еапарпорпол</definedName>
    <definedName name="еапарпорпол" localSheetId="3">[3]!еапарпорпол</definedName>
    <definedName name="еапарпорпол" localSheetId="4">[3]!еапарпорпол</definedName>
    <definedName name="еапарпорпол" localSheetId="5">[3]!еапарпорпол</definedName>
    <definedName name="еапарпорпол" localSheetId="6">[3]!еапарпорпол</definedName>
    <definedName name="еапарпорпол">[3]!еапарпорпол</definedName>
    <definedName name="евапараорплор" hidden="1">{#N/A,#N/A,TRUE,"Лист1";#N/A,#N/A,TRUE,"Лист2";#N/A,#N/A,TRUE,"Лист3"}</definedName>
    <definedName name="екваппрмрп" localSheetId="0">[3]!екваппрмрп</definedName>
    <definedName name="екваппрмрп" localSheetId="3">[3]!екваппрмрп</definedName>
    <definedName name="екваппрмрп" localSheetId="4">[3]!екваппрмрп</definedName>
    <definedName name="екваппрмрп" localSheetId="5">[3]!екваппрмрп</definedName>
    <definedName name="екваппрмрп" localSheetId="6">[3]!екваппрмрп</definedName>
    <definedName name="екваппрмрп">[3]!екваппрмрп</definedName>
    <definedName name="епке" localSheetId="0">[3]!епке</definedName>
    <definedName name="епке" localSheetId="3">[3]!епке</definedName>
    <definedName name="епке" localSheetId="4">[3]!епке</definedName>
    <definedName name="епке" localSheetId="5">[3]!епке</definedName>
    <definedName name="епке" localSheetId="6">[3]!епке</definedName>
    <definedName name="епке">[3]!епке</definedName>
    <definedName name="ЕТО">'[16]СВОДНАЯ(цветная)'!$Y$3:$Y$7</definedName>
    <definedName name="жддлолпраапва" localSheetId="0">[3]!жддлолпраапва</definedName>
    <definedName name="жддлолпраапва" localSheetId="3">[3]!жддлолпраапва</definedName>
    <definedName name="жддлолпраапва" localSheetId="4">[3]!жддлолпраапва</definedName>
    <definedName name="жддлолпраапва" localSheetId="5">[3]!жддлолпраапва</definedName>
    <definedName name="жддлолпраапва" localSheetId="6">[3]!жддлолпраапва</definedName>
    <definedName name="жддлолпраапва">[3]!жддлолпраапва</definedName>
    <definedName name="ждждлдлодл" hidden="1">{#N/A,#N/A,TRUE,"Лист1";#N/A,#N/A,TRUE,"Лист2";#N/A,#N/A,TRUE,"Лист3"}</definedName>
    <definedName name="жздлдооррапав" localSheetId="0">[3]!жздлдооррапав</definedName>
    <definedName name="жздлдооррапав" localSheetId="3">[3]!жздлдооррапав</definedName>
    <definedName name="жздлдооррапав" localSheetId="4">[3]!жздлдооррапав</definedName>
    <definedName name="жздлдооррапав" localSheetId="5">[3]!жздлдооррапав</definedName>
    <definedName name="жздлдооррапав" localSheetId="6">[3]!жздлдооррапав</definedName>
    <definedName name="жздлдооррапав">[3]!жздлдооррапав</definedName>
    <definedName name="жзлдолорапрв" localSheetId="0">[3]!жзлдолорапрв</definedName>
    <definedName name="жзлдолорапрв" localSheetId="3">[3]!жзлдолорапрв</definedName>
    <definedName name="жзлдолорапрв" localSheetId="4">[3]!жзлдолорапрв</definedName>
    <definedName name="жзлдолорапрв" localSheetId="5">[3]!жзлдолорапрв</definedName>
    <definedName name="жзлдолорапрв" localSheetId="6">[3]!жзлдолорапрв</definedName>
    <definedName name="жзлдолорапрв">[3]!жзлдолорапрв</definedName>
    <definedName name="_xlnm.Print_Titles" localSheetId="4">#REF!</definedName>
    <definedName name="_xlnm.Print_Titles" localSheetId="5">#REF!</definedName>
    <definedName name="_xlnm.Print_Titles" localSheetId="6">#REF!</definedName>
    <definedName name="_xlnm.Print_Titles">#REF!</definedName>
    <definedName name="ЗГАЭС" localSheetId="0">[3]!ЗГАЭС</definedName>
    <definedName name="ЗГАЭС" localSheetId="3">[3]!ЗГАЭС</definedName>
    <definedName name="ЗГАЭС" localSheetId="4">[3]!ЗГАЭС</definedName>
    <definedName name="ЗГАЭС" localSheetId="5">[3]!ЗГАЭС</definedName>
    <definedName name="ЗГАЭС" localSheetId="6">[3]!ЗГАЭС</definedName>
    <definedName name="ЗГАЭС">[3]!ЗГАЭС</definedName>
    <definedName name="зщ" localSheetId="0">[3]!зщ</definedName>
    <definedName name="зщ" localSheetId="3">[3]!зщ</definedName>
    <definedName name="зщ" localSheetId="4">[3]!зщ</definedName>
    <definedName name="зщ" localSheetId="5">[3]!зщ</definedName>
    <definedName name="зщ" localSheetId="6">[3]!зщ</definedName>
    <definedName name="зщ">[3]!зщ</definedName>
    <definedName name="зщдллоопн" localSheetId="0">[3]!зщдллоопн</definedName>
    <definedName name="зщдллоопн" localSheetId="3">[3]!зщдллоопн</definedName>
    <definedName name="зщдллоопн" localSheetId="4">[3]!зщдллоопн</definedName>
    <definedName name="зщдллоопн" localSheetId="5">[3]!зщдллоопн</definedName>
    <definedName name="зщдллоопн" localSheetId="6">[3]!зщдллоопн</definedName>
    <definedName name="зщдллоопн">[3]!зщдллоопн</definedName>
    <definedName name="зщзшщшггрса" localSheetId="0">[3]!зщзшщшггрса</definedName>
    <definedName name="зщзшщшггрса" localSheetId="3">[3]!зщзшщшггрса</definedName>
    <definedName name="зщзшщшггрса" localSheetId="4">[3]!зщзшщшггрса</definedName>
    <definedName name="зщзшщшггрса" localSheetId="5">[3]!зщзшщшггрса</definedName>
    <definedName name="зщзшщшггрса" localSheetId="6">[3]!зщзшщшггрса</definedName>
    <definedName name="зщзшщшггрса">[3]!зщзшщшггрса</definedName>
    <definedName name="зщщщшгрпаав" hidden="1">{#N/A,#N/A,TRUE,"Лист1";#N/A,#N/A,TRUE,"Лист2";#N/A,#N/A,TRUE,"Лист3"}</definedName>
    <definedName name="иеркаецуф" localSheetId="0">[3]!иеркаецуф</definedName>
    <definedName name="иеркаецуф" localSheetId="3">[3]!иеркаецуф</definedName>
    <definedName name="иеркаецуф" localSheetId="4">[3]!иеркаецуф</definedName>
    <definedName name="иеркаецуф" localSheetId="5">[3]!иеркаецуф</definedName>
    <definedName name="иеркаецуф" localSheetId="6">[3]!иеркаецуф</definedName>
    <definedName name="иеркаецуф">[3]!иеркаецуф</definedName>
    <definedName name="индцкавг98" hidden="1">{#N/A,#N/A,TRUE,"Лист1";#N/A,#N/A,TRUE,"Лист2";#N/A,#N/A,TRUE,"Лист3"}</definedName>
    <definedName name="ип10">'[17]Объекты 2010'!$B$7:$EA$320</definedName>
    <definedName name="й" localSheetId="0">[3]!й</definedName>
    <definedName name="й" localSheetId="3">[3]!й</definedName>
    <definedName name="й" localSheetId="4">[3]!й</definedName>
    <definedName name="й" localSheetId="5">[3]!й</definedName>
    <definedName name="й" localSheetId="6">[3]!й</definedName>
    <definedName name="й">[3]!й</definedName>
    <definedName name="йй" localSheetId="0">[3]!йй</definedName>
    <definedName name="йй" localSheetId="3">[3]!йй</definedName>
    <definedName name="йй" localSheetId="4">[3]!йй</definedName>
    <definedName name="йй" localSheetId="5">[3]!йй</definedName>
    <definedName name="йй" localSheetId="6">[3]!йй</definedName>
    <definedName name="йй">[3]!йй</definedName>
    <definedName name="йййййййййййййййййййййййй" localSheetId="0">[3]!йййййййййййййййййййййййй</definedName>
    <definedName name="йййййййййййййййййййййййй" localSheetId="3">[3]!йййййййййййййййййййййййй</definedName>
    <definedName name="йййййййййййййййййййййййй" localSheetId="4">[3]!йййййййййййййййййййййййй</definedName>
    <definedName name="йййййййййййййййййййййййй" localSheetId="5">[3]!йййййййййййййййййййййййй</definedName>
    <definedName name="йййййййййййййййййййййййй" localSheetId="6">[3]!йййййййййййййййййййййййй</definedName>
    <definedName name="йййййййййййййййййййййййй">[3]!йййййййййййййййййййййййй</definedName>
    <definedName name="кв3" localSheetId="0">[3]!кв3</definedName>
    <definedName name="кв3" localSheetId="3">[3]!кв3</definedName>
    <definedName name="кв3" localSheetId="4">[3]!кв3</definedName>
    <definedName name="кв3" localSheetId="5">[3]!кв3</definedName>
    <definedName name="кв3" localSheetId="6">[3]!кв3</definedName>
    <definedName name="кв3">[3]!кв3</definedName>
    <definedName name="квартал" localSheetId="0">[3]!квартал</definedName>
    <definedName name="квартал" localSheetId="3">[3]!квартал</definedName>
    <definedName name="квартал" localSheetId="4">[3]!квартал</definedName>
    <definedName name="квартал" localSheetId="5">[3]!квартал</definedName>
    <definedName name="квартал" localSheetId="6">[3]!квартал</definedName>
    <definedName name="квартал">[3]!квартал</definedName>
    <definedName name="квырмпро" localSheetId="0">[3]!квырмпро</definedName>
    <definedName name="квырмпро" localSheetId="3">[3]!квырмпро</definedName>
    <definedName name="квырмпро" localSheetId="4">[3]!квырмпро</definedName>
    <definedName name="квырмпро" localSheetId="5">[3]!квырмпро</definedName>
    <definedName name="квырмпро" localSheetId="6">[3]!квырмпро</definedName>
    <definedName name="квырмпро">[3]!квырмпро</definedName>
    <definedName name="ке" localSheetId="0">[3]!ке</definedName>
    <definedName name="ке" localSheetId="3">[3]!ке</definedName>
    <definedName name="ке" localSheetId="4">[3]!ке</definedName>
    <definedName name="ке" localSheetId="5">[3]!ке</definedName>
    <definedName name="ке" localSheetId="6">[3]!ке</definedName>
    <definedName name="ке">[3]!ке</definedName>
    <definedName name="кеппппппппппп" hidden="1">{#N/A,#N/A,TRUE,"Лист1";#N/A,#N/A,TRUE,"Лист2";#N/A,#N/A,TRUE,"Лист3"}</definedName>
    <definedName name="коэф1" localSheetId="0">#REF!</definedName>
    <definedName name="коэф1" localSheetId="3">#REF!</definedName>
    <definedName name="коэф1" localSheetId="4">#REF!</definedName>
    <definedName name="коэф1" localSheetId="5">#REF!</definedName>
    <definedName name="коэф1" localSheetId="6">#REF!</definedName>
    <definedName name="коэф1">#REF!</definedName>
    <definedName name="коэф2" localSheetId="0">#REF!</definedName>
    <definedName name="коэф2" localSheetId="3">#REF!</definedName>
    <definedName name="коэф2" localSheetId="4">#REF!</definedName>
    <definedName name="коэф2" localSheetId="5">#REF!</definedName>
    <definedName name="коэф2" localSheetId="6">#REF!</definedName>
    <definedName name="коэф2">#REF!</definedName>
    <definedName name="коэф3" localSheetId="0">#REF!</definedName>
    <definedName name="коэф3" localSheetId="3">#REF!</definedName>
    <definedName name="коэф3" localSheetId="4">#REF!</definedName>
    <definedName name="коэф3" localSheetId="5">#REF!</definedName>
    <definedName name="коэф3" localSheetId="6">#REF!</definedName>
    <definedName name="коэф3">#REF!</definedName>
    <definedName name="коэф4" localSheetId="0">#REF!</definedName>
    <definedName name="коэф4" localSheetId="3">#REF!</definedName>
    <definedName name="коэф4" localSheetId="4">#REF!</definedName>
    <definedName name="коэф4" localSheetId="5">#REF!</definedName>
    <definedName name="коэф4" localSheetId="6">#REF!</definedName>
    <definedName name="коэф4">#REF!</definedName>
    <definedName name="л" localSheetId="0">[3]!л</definedName>
    <definedName name="л" localSheetId="3">[3]!л</definedName>
    <definedName name="л" localSheetId="4">[3]!л</definedName>
    <definedName name="л" localSheetId="5">[3]!л</definedName>
    <definedName name="л" localSheetId="6">[3]!л</definedName>
    <definedName name="л">[3]!л</definedName>
    <definedName name="лдлдолорар" hidden="1">{#N/A,#N/A,TRUE,"Лист1";#N/A,#N/A,TRUE,"Лист2";#N/A,#N/A,TRUE,"Лист3"}</definedName>
    <definedName name="лдолрорваы" localSheetId="0">[3]!лдолрорваы</definedName>
    <definedName name="лдолрорваы" localSheetId="3">[3]!лдолрорваы</definedName>
    <definedName name="лдолрорваы" localSheetId="4">[3]!лдолрорваы</definedName>
    <definedName name="лдолрорваы" localSheetId="5">[3]!лдолрорваы</definedName>
    <definedName name="лдолрорваы" localSheetId="6">[3]!лдолрорваы</definedName>
    <definedName name="лдолрорваы">[3]!лдолрорваы</definedName>
    <definedName name="лена" localSheetId="0">[3]!лена</definedName>
    <definedName name="лена" localSheetId="3">[3]!лена</definedName>
    <definedName name="лена" localSheetId="4">[3]!лена</definedName>
    <definedName name="лена" localSheetId="5">[3]!лена</definedName>
    <definedName name="лена" localSheetId="6">[3]!лена</definedName>
    <definedName name="лена">[3]!лена</definedName>
    <definedName name="лод" localSheetId="0">[3]!лод</definedName>
    <definedName name="лод" localSheetId="3">[3]!лод</definedName>
    <definedName name="лод" localSheetId="4">[3]!лод</definedName>
    <definedName name="лод" localSheetId="5">[3]!лод</definedName>
    <definedName name="лод" localSheetId="6">[3]!лод</definedName>
    <definedName name="лод">[3]!лод</definedName>
    <definedName name="лоититмим" localSheetId="0">[3]!лоититмим</definedName>
    <definedName name="лоититмим" localSheetId="3">[3]!лоититмим</definedName>
    <definedName name="лоититмим" localSheetId="4">[3]!лоититмим</definedName>
    <definedName name="лоититмим" localSheetId="5">[3]!лоититмим</definedName>
    <definedName name="лоититмим" localSheetId="6">[3]!лоититмим</definedName>
    <definedName name="лоититмим">[3]!лоититмим</definedName>
    <definedName name="лолориапвав" localSheetId="0">[3]!лолориапвав</definedName>
    <definedName name="лолориапвав" localSheetId="3">[3]!лолориапвав</definedName>
    <definedName name="лолориапвав" localSheetId="4">[3]!лолориапвав</definedName>
    <definedName name="лолориапвав" localSheetId="5">[3]!лолориапвав</definedName>
    <definedName name="лолориапвав" localSheetId="6">[3]!лолориапвав</definedName>
    <definedName name="лолориапвав">[3]!лолориапвав</definedName>
    <definedName name="лолорорм" localSheetId="0">[3]!лолорорм</definedName>
    <definedName name="лолорорм" localSheetId="3">[3]!лолорорм</definedName>
    <definedName name="лолорорм" localSheetId="4">[3]!лолорорм</definedName>
    <definedName name="лолорорм" localSheetId="5">[3]!лолорорм</definedName>
    <definedName name="лолорорм" localSheetId="6">[3]!лолорорм</definedName>
    <definedName name="лолорорм">[3]!лолорорм</definedName>
    <definedName name="лолроипр" localSheetId="0">[3]!лолроипр</definedName>
    <definedName name="лолроипр" localSheetId="3">[3]!лолроипр</definedName>
    <definedName name="лолроипр" localSheetId="4">[3]!лолроипр</definedName>
    <definedName name="лолроипр" localSheetId="5">[3]!лолроипр</definedName>
    <definedName name="лолроипр" localSheetId="6">[3]!лолроипр</definedName>
    <definedName name="лолроипр">[3]!лолроипр</definedName>
    <definedName name="лоорпрсмп" localSheetId="0">[3]!лоорпрсмп</definedName>
    <definedName name="лоорпрсмп" localSheetId="3">[3]!лоорпрсмп</definedName>
    <definedName name="лоорпрсмп" localSheetId="4">[3]!лоорпрсмп</definedName>
    <definedName name="лоорпрсмп" localSheetId="5">[3]!лоорпрсмп</definedName>
    <definedName name="лоорпрсмп" localSheetId="6">[3]!лоорпрсмп</definedName>
    <definedName name="лоорпрсмп">[3]!лоорпрсмп</definedName>
    <definedName name="лоролропапрапапа" localSheetId="0">[3]!лоролропапрапапа</definedName>
    <definedName name="лоролропапрапапа" localSheetId="3">[3]!лоролропапрапапа</definedName>
    <definedName name="лоролропапрапапа" localSheetId="4">[3]!лоролропапрапапа</definedName>
    <definedName name="лоролропапрапапа" localSheetId="5">[3]!лоролропапрапапа</definedName>
    <definedName name="лоролропапрапапа" localSheetId="6">[3]!лоролропапрапапа</definedName>
    <definedName name="лоролропапрапапа">[3]!лоролропапрапапа</definedName>
    <definedName name="лорпрмисмсчвааычв" localSheetId="0">[3]!лорпрмисмсчвааычв</definedName>
    <definedName name="лорпрмисмсчвааычв" localSheetId="3">[3]!лорпрмисмсчвааычв</definedName>
    <definedName name="лорпрмисмсчвааычв" localSheetId="4">[3]!лорпрмисмсчвааычв</definedName>
    <definedName name="лорпрмисмсчвааычв" localSheetId="5">[3]!лорпрмисмсчвааычв</definedName>
    <definedName name="лорпрмисмсчвааычв" localSheetId="6">[3]!лорпрмисмсчвааычв</definedName>
    <definedName name="лорпрмисмсчвааычв">[3]!лорпрмисмсчвааычв</definedName>
    <definedName name="лорроакеа" localSheetId="0">[3]!лорроакеа</definedName>
    <definedName name="лорроакеа" localSheetId="3">[3]!лорроакеа</definedName>
    <definedName name="лорроакеа" localSheetId="4">[3]!лорроакеа</definedName>
    <definedName name="лорроакеа" localSheetId="5">[3]!лорроакеа</definedName>
    <definedName name="лорроакеа" localSheetId="6">[3]!лорроакеа</definedName>
    <definedName name="лорроакеа">[3]!лорроакеа</definedName>
    <definedName name="лщд" localSheetId="0">[3]!лщд</definedName>
    <definedName name="лщд" localSheetId="3">[3]!лщд</definedName>
    <definedName name="лщд" localSheetId="4">[3]!лщд</definedName>
    <definedName name="лщд" localSheetId="5">[3]!лщд</definedName>
    <definedName name="лщд" localSheetId="6">[3]!лщд</definedName>
    <definedName name="лщд">[3]!лщд</definedName>
    <definedName name="льтоиаваыв" localSheetId="0">[3]!льтоиаваыв</definedName>
    <definedName name="льтоиаваыв" localSheetId="3">[3]!льтоиаваыв</definedName>
    <definedName name="льтоиаваыв" localSheetId="4">[3]!льтоиаваыв</definedName>
    <definedName name="льтоиаваыв" localSheetId="5">[3]!льтоиаваыв</definedName>
    <definedName name="льтоиаваыв" localSheetId="6">[3]!льтоиаваыв</definedName>
    <definedName name="льтоиаваыв">[3]!льтоиаваыв</definedName>
    <definedName name="мииапвв" localSheetId="0">[3]!мииапвв</definedName>
    <definedName name="мииапвв" localSheetId="3">[3]!мииапвв</definedName>
    <definedName name="мииапвв" localSheetId="4">[3]!мииапвв</definedName>
    <definedName name="мииапвв" localSheetId="5">[3]!мииапвв</definedName>
    <definedName name="мииапвв" localSheetId="6">[3]!мииапвв</definedName>
    <definedName name="мииапвв">[3]!мииапвв</definedName>
    <definedName name="ммммм" localSheetId="0" hidden="1">#REF!,#REF!,#REF!,#REF!,#REF!</definedName>
    <definedName name="ммммм" localSheetId="3" hidden="1">#REF!,#REF!,#REF!,#REF!,#REF!</definedName>
    <definedName name="ммммм" localSheetId="4" hidden="1">#REF!,#REF!,#REF!,#REF!,#REF!</definedName>
    <definedName name="ммммм" localSheetId="5" hidden="1">#REF!,#REF!,#REF!,#REF!,#REF!</definedName>
    <definedName name="ммммм" localSheetId="6" hidden="1">#REF!,#REF!,#REF!,#REF!,#REF!</definedName>
    <definedName name="ммммм" hidden="1">#REF!,#REF!,#REF!,#REF!,#REF!</definedName>
    <definedName name="мпрмрпсвачва" localSheetId="0">[3]!мпрмрпсвачва</definedName>
    <definedName name="мпрмрпсвачва" localSheetId="3">[3]!мпрмрпсвачва</definedName>
    <definedName name="мпрмрпсвачва" localSheetId="4">[3]!мпрмрпсвачва</definedName>
    <definedName name="мпрмрпсвачва" localSheetId="5">[3]!мпрмрпсвачва</definedName>
    <definedName name="мпрмрпсвачва" localSheetId="6">[3]!мпрмрпсвачва</definedName>
    <definedName name="мпрмрпсвачва">[3]!мпрмрпсвачва</definedName>
    <definedName name="мсапваывф" localSheetId="0">[3]!мсапваывф</definedName>
    <definedName name="мсапваывф" localSheetId="3">[3]!мсапваывф</definedName>
    <definedName name="мсапваывф" localSheetId="4">[3]!мсапваывф</definedName>
    <definedName name="мсапваывф" localSheetId="5">[3]!мсапваывф</definedName>
    <definedName name="мсапваывф" localSheetId="6">[3]!мсапваывф</definedName>
    <definedName name="мсапваывф">[3]!мсапваывф</definedName>
    <definedName name="мсчвавя" localSheetId="0">[3]!мсчвавя</definedName>
    <definedName name="мсчвавя" localSheetId="3">[3]!мсчвавя</definedName>
    <definedName name="мсчвавя" localSheetId="4">[3]!мсчвавя</definedName>
    <definedName name="мсчвавя" localSheetId="5">[3]!мсчвавя</definedName>
    <definedName name="мсчвавя" localSheetId="6">[3]!мсчвавя</definedName>
    <definedName name="мсчвавя">[3]!мсчвавя</definedName>
    <definedName name="мым" localSheetId="0">[3]!мым</definedName>
    <definedName name="мым" localSheetId="3">[3]!мым</definedName>
    <definedName name="мым" localSheetId="4">[3]!мым</definedName>
    <definedName name="мым" localSheetId="5">[3]!мым</definedName>
    <definedName name="мым" localSheetId="6">[3]!мым</definedName>
    <definedName name="мым">[3]!мым</definedName>
    <definedName name="н78е" localSheetId="0">[3]!н78е</definedName>
    <definedName name="н78е" localSheetId="3">[3]!н78е</definedName>
    <definedName name="н78е" localSheetId="4">[3]!н78е</definedName>
    <definedName name="н78е" localSheetId="5">[3]!н78е</definedName>
    <definedName name="н78е" localSheetId="6">[3]!н78е</definedName>
    <definedName name="н78е">[3]!н78е</definedName>
    <definedName name="Нав_ПерТЭ">[5]навигация!$A$39</definedName>
    <definedName name="Нав_ПерЭЭ">[5]навигация!$A$13</definedName>
    <definedName name="Нав_ПрТЭ">[5]навигация!$A$21</definedName>
    <definedName name="Нав_ПрЭЭ">[5]навигация!$A$4</definedName>
    <definedName name="Нав_Финансы">[5]навигация!$A$41</definedName>
    <definedName name="Нав_Финансы2" localSheetId="0">[12]навигация!#REF!</definedName>
    <definedName name="Нав_Финансы2" localSheetId="3">[12]навигация!#REF!</definedName>
    <definedName name="Нав_Финансы2" localSheetId="4">[12]навигация!#REF!</definedName>
    <definedName name="Нав_Финансы2" localSheetId="5">[12]навигация!#REF!</definedName>
    <definedName name="Нав_Финансы2" localSheetId="6">[12]навигация!#REF!</definedName>
    <definedName name="Нав_Финансы2">[12]навигация!#REF!</definedName>
    <definedName name="наропплон" localSheetId="0">[3]!наропплон</definedName>
    <definedName name="наропплон" localSheetId="3">[3]!наропплон</definedName>
    <definedName name="наропплон" localSheetId="4">[3]!наропплон</definedName>
    <definedName name="наропплон" localSheetId="5">[3]!наропплон</definedName>
    <definedName name="наропплон" localSheetId="6">[3]!наропплон</definedName>
    <definedName name="наропплон">[3]!наропплон</definedName>
    <definedName name="Население">'[14]Производство электроэнергии'!$A$124</definedName>
    <definedName name="нгеинсцф" localSheetId="0">[3]!нгеинсцф</definedName>
    <definedName name="нгеинсцф" localSheetId="3">[3]!нгеинсцф</definedName>
    <definedName name="нгеинсцф" localSheetId="4">[3]!нгеинсцф</definedName>
    <definedName name="нгеинсцф" localSheetId="5">[3]!нгеинсцф</definedName>
    <definedName name="нгеинсцф" localSheetId="6">[3]!нгеинсцф</definedName>
    <definedName name="нгеинсцф">[3]!нгеинсцф</definedName>
    <definedName name="нгневаапор" hidden="1">{#N/A,#N/A,TRUE,"Лист1";#N/A,#N/A,TRUE,"Лист2";#N/A,#N/A,TRUE,"Лист3"}</definedName>
    <definedName name="неамрр" localSheetId="0">[3]!неамрр</definedName>
    <definedName name="неамрр" localSheetId="3">[3]!неамрр</definedName>
    <definedName name="неамрр" localSheetId="4">[3]!неамрр</definedName>
    <definedName name="неамрр" localSheetId="5">[3]!неамрр</definedName>
    <definedName name="неамрр" localSheetId="6">[3]!неамрр</definedName>
    <definedName name="неамрр">[3]!неамрр</definedName>
    <definedName name="нееегенененененененннене" localSheetId="0">[3]!нееегенененененененннене</definedName>
    <definedName name="нееегенененененененннене" localSheetId="3">[3]!нееегенененененененннене</definedName>
    <definedName name="нееегенененененененннене" localSheetId="4">[3]!нееегенененененененннене</definedName>
    <definedName name="нееегенененененененннене" localSheetId="5">[3]!нееегенененененененннене</definedName>
    <definedName name="нееегенененененененннене" localSheetId="6">[3]!нееегенененененененннене</definedName>
    <definedName name="нееегенененененененннене">[3]!нееегенененененененннене</definedName>
    <definedName name="ненрпп" localSheetId="0">[3]!ненрпп</definedName>
    <definedName name="ненрпп" localSheetId="3">[3]!ненрпп</definedName>
    <definedName name="ненрпп" localSheetId="4">[3]!ненрпп</definedName>
    <definedName name="ненрпп" localSheetId="5">[3]!ненрпп</definedName>
    <definedName name="ненрпп" localSheetId="6">[3]!ненрпп</definedName>
    <definedName name="ненрпп">[3]!ненрпп</definedName>
    <definedName name="Нояб" localSheetId="0">[3]!Нояб</definedName>
    <definedName name="Нояб" localSheetId="3">[3]!Нояб</definedName>
    <definedName name="Нояб" localSheetId="4">[3]!Нояб</definedName>
    <definedName name="Нояб" localSheetId="5">[3]!Нояб</definedName>
    <definedName name="Нояб" localSheetId="6">[3]!Нояб</definedName>
    <definedName name="Нояб">[3]!Нояб</definedName>
    <definedName name="Ноябрь" localSheetId="0">[3]!Ноябрь</definedName>
    <definedName name="Ноябрь" localSheetId="3">[3]!Ноябрь</definedName>
    <definedName name="Ноябрь" localSheetId="4">[3]!Ноябрь</definedName>
    <definedName name="Ноябрь" localSheetId="5">[3]!Ноябрь</definedName>
    <definedName name="Ноябрь" localSheetId="6">[3]!Ноябрь</definedName>
    <definedName name="Ноябрь">[3]!Ноябрь</definedName>
    <definedName name="нпангаклга" hidden="1">{#N/A,#N/A,TRUE,"Лист1";#N/A,#N/A,TRUE,"Лист2";#N/A,#N/A,TRUE,"Лист3"}</definedName>
    <definedName name="_xlnm.Print_Area" localSheetId="2">С4!$A$1:$M$305</definedName>
    <definedName name="_xlnm.Print_Area" localSheetId="4">С6!$A$1:$M$49</definedName>
    <definedName name="_xlnm.Print_Area" localSheetId="6">С8!$A$1:$M$21</definedName>
    <definedName name="огпорпарсм" localSheetId="0">[3]!огпорпарсм</definedName>
    <definedName name="огпорпарсм" localSheetId="3">[3]!огпорпарсм</definedName>
    <definedName name="огпорпарсм" localSheetId="4">[3]!огпорпарсм</definedName>
    <definedName name="огпорпарсм" localSheetId="5">[3]!огпорпарсм</definedName>
    <definedName name="огпорпарсм" localSheetId="6">[3]!огпорпарсм</definedName>
    <definedName name="огпорпарсм">[3]!огпорпарсм</definedName>
    <definedName name="огтитимисмсмсва" localSheetId="0">[3]!огтитимисмсмсва</definedName>
    <definedName name="огтитимисмсмсва" localSheetId="3">[3]!огтитимисмсмсва</definedName>
    <definedName name="огтитимисмсмсва" localSheetId="4">[3]!огтитимисмсмсва</definedName>
    <definedName name="огтитимисмсмсва" localSheetId="5">[3]!огтитимисмсмсва</definedName>
    <definedName name="огтитимисмсмсва" localSheetId="6">[3]!огтитимисмсмсва</definedName>
    <definedName name="огтитимисмсмсва">[3]!огтитимисмсмсва</definedName>
    <definedName name="олдолтрь" localSheetId="0">[3]!олдолтрь</definedName>
    <definedName name="олдолтрь" localSheetId="3">[3]!олдолтрь</definedName>
    <definedName name="олдолтрь" localSheetId="4">[3]!олдолтрь</definedName>
    <definedName name="олдолтрь" localSheetId="5">[3]!олдолтрь</definedName>
    <definedName name="олдолтрь" localSheetId="6">[3]!олдолтрь</definedName>
    <definedName name="олдолтрь">[3]!олдолтрь</definedName>
    <definedName name="оллртимиава" hidden="1">{#N/A,#N/A,TRUE,"Лист1";#N/A,#N/A,TRUE,"Лист2";#N/A,#N/A,TRUE,"Лист3"}</definedName>
    <definedName name="олльимсаы" localSheetId="0">[3]!олльимсаы</definedName>
    <definedName name="олльимсаы" localSheetId="3">[3]!олльимсаы</definedName>
    <definedName name="олльимсаы" localSheetId="4">[3]!олльимсаы</definedName>
    <definedName name="олльимсаы" localSheetId="5">[3]!олльимсаы</definedName>
    <definedName name="олльимсаы" localSheetId="6">[3]!олльимсаы</definedName>
    <definedName name="олльимсаы">[3]!олльимсаы</definedName>
    <definedName name="олорлрорит" localSheetId="0">[3]!олорлрорит</definedName>
    <definedName name="олорлрорит" localSheetId="3">[3]!олорлрорит</definedName>
    <definedName name="олорлрорит" localSheetId="4">[3]!олорлрорит</definedName>
    <definedName name="олорлрорит" localSheetId="5">[3]!олорлрорит</definedName>
    <definedName name="олорлрорит" localSheetId="6">[3]!олорлрорит</definedName>
    <definedName name="олорлрорит">[3]!олорлрорит</definedName>
    <definedName name="олритиимсмсв" localSheetId="0">[3]!олритиимсмсв</definedName>
    <definedName name="олритиимсмсв" localSheetId="3">[3]!олритиимсмсв</definedName>
    <definedName name="олритиимсмсв" localSheetId="4">[3]!олритиимсмсв</definedName>
    <definedName name="олритиимсмсв" localSheetId="5">[3]!олритиимсмсв</definedName>
    <definedName name="олритиимсмсв" localSheetId="6">[3]!олритиимсмсв</definedName>
    <definedName name="олритиимсмсв">[3]!олритиимсмсв</definedName>
    <definedName name="олрлпо" localSheetId="0">[3]!олрлпо</definedName>
    <definedName name="олрлпо" localSheetId="3">[3]!олрлпо</definedName>
    <definedName name="олрлпо" localSheetId="4">[3]!олрлпо</definedName>
    <definedName name="олрлпо" localSheetId="5">[3]!олрлпо</definedName>
    <definedName name="олрлпо" localSheetId="6">[3]!олрлпо</definedName>
    <definedName name="олрлпо">[3]!олрлпо</definedName>
    <definedName name="олрриоипрм" localSheetId="0">[3]!олрриоипрм</definedName>
    <definedName name="олрриоипрм" localSheetId="3">[3]!олрриоипрм</definedName>
    <definedName name="олрриоипрм" localSheetId="4">[3]!олрриоипрм</definedName>
    <definedName name="олрриоипрм" localSheetId="5">[3]!олрриоипрм</definedName>
    <definedName name="олрриоипрм" localSheetId="6">[3]!олрриоипрм</definedName>
    <definedName name="олрриоипрм">[3]!олрриоипрм</definedName>
    <definedName name="омимимсмис" localSheetId="0">[3]!омимимсмис</definedName>
    <definedName name="омимимсмис" localSheetId="3">[3]!омимимсмис</definedName>
    <definedName name="омимимсмис" localSheetId="4">[3]!омимимсмис</definedName>
    <definedName name="омимимсмис" localSheetId="5">[3]!омимимсмис</definedName>
    <definedName name="омимимсмис" localSheetId="6">[3]!омимимсмис</definedName>
    <definedName name="омимимсмис">[3]!омимимсмис</definedName>
    <definedName name="опропроапрапра" localSheetId="0">[3]!опропроапрапра</definedName>
    <definedName name="опропроапрапра" localSheetId="3">[3]!опропроапрапра</definedName>
    <definedName name="опропроапрапра" localSheetId="4">[3]!опропроапрапра</definedName>
    <definedName name="опропроапрапра" localSheetId="5">[3]!опропроапрапра</definedName>
    <definedName name="опропроапрапра" localSheetId="6">[3]!опропроапрапра</definedName>
    <definedName name="опропроапрапра">[3]!опропроапрапра</definedName>
    <definedName name="опрорпрпапрапрвава" localSheetId="0">[3]!опрорпрпапрапрвава</definedName>
    <definedName name="опрорпрпапрапрвава" localSheetId="3">[3]!опрорпрпапрапрвава</definedName>
    <definedName name="опрорпрпапрапрвава" localSheetId="4">[3]!опрорпрпапрапрвава</definedName>
    <definedName name="опрорпрпапрапрвава" localSheetId="5">[3]!опрорпрпапрапрвава</definedName>
    <definedName name="опрорпрпапрапрвава" localSheetId="6">[3]!опрорпрпапрапрвава</definedName>
    <definedName name="опрорпрпапрапрвава">[3]!опрорпрпапрапрвава</definedName>
    <definedName name="ОптРынок">'[5]Производство электроэнергии'!$A$23</definedName>
    <definedName name="орлопапвпа" localSheetId="0">[3]!орлопапвпа</definedName>
    <definedName name="орлопапвпа" localSheetId="3">[3]!орлопапвпа</definedName>
    <definedName name="орлопапвпа" localSheetId="4">[3]!орлопапвпа</definedName>
    <definedName name="орлопапвпа" localSheetId="5">[3]!орлопапвпа</definedName>
    <definedName name="орлопапвпа" localSheetId="6">[3]!орлопапвпа</definedName>
    <definedName name="орлопапвпа">[3]!орлопапвпа</definedName>
    <definedName name="орлороррлоорпапа" hidden="1">{#N/A,#N/A,TRUE,"Лист1";#N/A,#N/A,TRUE,"Лист2";#N/A,#N/A,TRUE,"Лист3"}</definedName>
    <definedName name="оро" localSheetId="0">[3]!оро</definedName>
    <definedName name="оро" localSheetId="3">[3]!оро</definedName>
    <definedName name="оро" localSheetId="4">[3]!оро</definedName>
    <definedName name="оро" localSheetId="5">[3]!оро</definedName>
    <definedName name="оро" localSheetId="6">[3]!оро</definedName>
    <definedName name="оро">[3]!оро</definedName>
    <definedName name="ороиприм" localSheetId="0">[3]!ороиприм</definedName>
    <definedName name="ороиприм" localSheetId="3">[3]!ороиприм</definedName>
    <definedName name="ороиприм" localSheetId="4">[3]!ороиприм</definedName>
    <definedName name="ороиприм" localSheetId="5">[3]!ороиприм</definedName>
    <definedName name="ороиприм" localSheetId="6">[3]!ороиприм</definedName>
    <definedName name="ороиприм">[3]!ороиприм</definedName>
    <definedName name="оролпррпап" localSheetId="0">[3]!оролпррпап</definedName>
    <definedName name="оролпррпап" localSheetId="3">[3]!оролпррпап</definedName>
    <definedName name="оролпррпап" localSheetId="4">[3]!оролпррпап</definedName>
    <definedName name="оролпррпап" localSheetId="5">[3]!оролпррпап</definedName>
    <definedName name="оролпррпап" localSheetId="6">[3]!оролпррпап</definedName>
    <definedName name="оролпррпап">[3]!оролпррпап</definedName>
    <definedName name="ороорправ" hidden="1">{#N/A,#N/A,TRUE,"Лист1";#N/A,#N/A,TRUE,"Лист2";#N/A,#N/A,TRUE,"Лист3"}</definedName>
    <definedName name="оропоненеваыв" localSheetId="0">[3]!оропоненеваыв</definedName>
    <definedName name="оропоненеваыв" localSheetId="3">[3]!оропоненеваыв</definedName>
    <definedName name="оропоненеваыв" localSheetId="4">[3]!оропоненеваыв</definedName>
    <definedName name="оропоненеваыв" localSheetId="5">[3]!оропоненеваыв</definedName>
    <definedName name="оропоненеваыв" localSheetId="6">[3]!оропоненеваыв</definedName>
    <definedName name="оропоненеваыв">[3]!оропоненеваыв</definedName>
    <definedName name="оропорап" localSheetId="0">[3]!оропорап</definedName>
    <definedName name="оропорап" localSheetId="3">[3]!оропорап</definedName>
    <definedName name="оропорап" localSheetId="4">[3]!оропорап</definedName>
    <definedName name="оропорап" localSheetId="5">[3]!оропорап</definedName>
    <definedName name="оропорап" localSheetId="6">[3]!оропорап</definedName>
    <definedName name="оропорап">[3]!оропорап</definedName>
    <definedName name="оропрпрарпвч" localSheetId="0">[3]!оропрпрарпвч</definedName>
    <definedName name="оропрпрарпвч" localSheetId="3">[3]!оропрпрарпвч</definedName>
    <definedName name="оропрпрарпвч" localSheetId="4">[3]!оропрпрарпвч</definedName>
    <definedName name="оропрпрарпвч" localSheetId="5">[3]!оропрпрарпвч</definedName>
    <definedName name="оропрпрарпвч" localSheetId="6">[3]!оропрпрарпвч</definedName>
    <definedName name="оропрпрарпвч">[3]!оропрпрарпвч</definedName>
    <definedName name="орорпрапвкак" localSheetId="0">[3]!орорпрапвкак</definedName>
    <definedName name="орорпрапвкак" localSheetId="3">[3]!орорпрапвкак</definedName>
    <definedName name="орорпрапвкак" localSheetId="4">[3]!орорпрапвкак</definedName>
    <definedName name="орорпрапвкак" localSheetId="5">[3]!орорпрапвкак</definedName>
    <definedName name="орорпрапвкак" localSheetId="6">[3]!орорпрапвкак</definedName>
    <definedName name="орорпрапвкак">[3]!орорпрапвкак</definedName>
    <definedName name="орорпропмрм" localSheetId="0">[3]!орорпропмрм</definedName>
    <definedName name="орорпропмрм" localSheetId="3">[3]!орорпропмрм</definedName>
    <definedName name="орорпропмрм" localSheetId="4">[3]!орорпропмрм</definedName>
    <definedName name="орорпропмрм" localSheetId="5">[3]!орорпропмрм</definedName>
    <definedName name="орорпропмрм" localSheetId="6">[3]!орорпропмрм</definedName>
    <definedName name="орорпропмрм">[3]!орорпропмрм</definedName>
    <definedName name="орорпрпакв" localSheetId="0">[3]!орорпрпакв</definedName>
    <definedName name="орорпрпакв" localSheetId="3">[3]!орорпрпакв</definedName>
    <definedName name="орорпрпакв" localSheetId="4">[3]!орорпрпакв</definedName>
    <definedName name="орорпрпакв" localSheetId="5">[3]!орорпрпакв</definedName>
    <definedName name="орорпрпакв" localSheetId="6">[3]!орорпрпакв</definedName>
    <definedName name="орорпрпакв">[3]!орорпрпакв</definedName>
    <definedName name="орортитмимисаа" localSheetId="0">[3]!орортитмимисаа</definedName>
    <definedName name="орортитмимисаа" localSheetId="3">[3]!орортитмимисаа</definedName>
    <definedName name="орортитмимисаа" localSheetId="4">[3]!орортитмимисаа</definedName>
    <definedName name="орортитмимисаа" localSheetId="5">[3]!орортитмимисаа</definedName>
    <definedName name="орортитмимисаа" localSheetId="6">[3]!орортитмимисаа</definedName>
    <definedName name="орортитмимисаа">[3]!орортитмимисаа</definedName>
    <definedName name="орпорпаерв" localSheetId="0">[3]!орпорпаерв</definedName>
    <definedName name="орпорпаерв" localSheetId="3">[3]!орпорпаерв</definedName>
    <definedName name="орпорпаерв" localSheetId="4">[3]!орпорпаерв</definedName>
    <definedName name="орпорпаерв" localSheetId="5">[3]!орпорпаерв</definedName>
    <definedName name="орпорпаерв" localSheetId="6">[3]!орпорпаерв</definedName>
    <definedName name="орпорпаерв">[3]!орпорпаерв</definedName>
    <definedName name="орпрмпачвуыф" localSheetId="0">[3]!орпрмпачвуыф</definedName>
    <definedName name="орпрмпачвуыф" localSheetId="3">[3]!орпрмпачвуыф</definedName>
    <definedName name="орпрмпачвуыф" localSheetId="4">[3]!орпрмпачвуыф</definedName>
    <definedName name="орпрмпачвуыф" localSheetId="5">[3]!орпрмпачвуыф</definedName>
    <definedName name="орпрмпачвуыф" localSheetId="6">[3]!орпрмпачвуыф</definedName>
    <definedName name="орпрмпачвуыф">[3]!орпрмпачвуыф</definedName>
    <definedName name="орримими" localSheetId="0">[3]!орримими</definedName>
    <definedName name="орримими" localSheetId="3">[3]!орримими</definedName>
    <definedName name="орримими" localSheetId="4">[3]!орримими</definedName>
    <definedName name="орримими" localSheetId="5">[3]!орримими</definedName>
    <definedName name="орримими" localSheetId="6">[3]!орримими</definedName>
    <definedName name="орримими">[3]!орримими</definedName>
    <definedName name="памсмчвв" hidden="1">{#N/A,#N/A,TRUE,"Лист1";#N/A,#N/A,TRUE,"Лист2";#N/A,#N/A,TRUE,"Лист3"}</definedName>
    <definedName name="паопаорпопро" localSheetId="0">[3]!паопаорпопро</definedName>
    <definedName name="паопаорпопро" localSheetId="3">[3]!паопаорпопро</definedName>
    <definedName name="паопаорпопро" localSheetId="4">[3]!паопаорпопро</definedName>
    <definedName name="паопаорпопро" localSheetId="5">[3]!паопаорпопро</definedName>
    <definedName name="паопаорпопро" localSheetId="6">[3]!паопаорпопро</definedName>
    <definedName name="паопаорпопро">[3]!паопаорпопро</definedName>
    <definedName name="папаорпрпрпр" hidden="1">{#N/A,#N/A,TRUE,"Лист1";#N/A,#N/A,TRUE,"Лист2";#N/A,#N/A,TRUE,"Лист3"}</definedName>
    <definedName name="парапаорар" localSheetId="0">[3]!парапаорар</definedName>
    <definedName name="парапаорар" localSheetId="3">[3]!парапаорар</definedName>
    <definedName name="парапаорар" localSheetId="4">[3]!парапаорар</definedName>
    <definedName name="парапаорар" localSheetId="5">[3]!парапаорар</definedName>
    <definedName name="парапаорар" localSheetId="6">[3]!парапаорар</definedName>
    <definedName name="парапаорар">[3]!парапаорар</definedName>
    <definedName name="первый" localSheetId="0">#REF!</definedName>
    <definedName name="первый" localSheetId="3">#REF!</definedName>
    <definedName name="первый" localSheetId="4">#REF!</definedName>
    <definedName name="первый" localSheetId="5">#REF!</definedName>
    <definedName name="первый" localSheetId="6">#REF!</definedName>
    <definedName name="первый">#REF!</definedName>
    <definedName name="Период" localSheetId="0">#REF!</definedName>
    <definedName name="Период" localSheetId="3">#REF!</definedName>
    <definedName name="Период" localSheetId="4">#REF!</definedName>
    <definedName name="Период" localSheetId="5">#REF!</definedName>
    <definedName name="Период" localSheetId="6">#REF!</definedName>
    <definedName name="Период">#REF!</definedName>
    <definedName name="пиримисмсмчсы" localSheetId="0">[3]!пиримисмсмчсы</definedName>
    <definedName name="пиримисмсмчсы" localSheetId="3">[3]!пиримисмсмчсы</definedName>
    <definedName name="пиримисмсмчсы" localSheetId="4">[3]!пиримисмсмчсы</definedName>
    <definedName name="пиримисмсмчсы" localSheetId="5">[3]!пиримисмсмчсы</definedName>
    <definedName name="пиримисмсмчсы" localSheetId="6">[3]!пиримисмсмчсы</definedName>
    <definedName name="пиримисмсмчсы">[3]!пиримисмсмчсы</definedName>
    <definedName name="план56" localSheetId="0">[3]!план56</definedName>
    <definedName name="план56" localSheetId="3">[3]!план56</definedName>
    <definedName name="план56" localSheetId="4">[3]!план56</definedName>
    <definedName name="план56" localSheetId="5">[3]!план56</definedName>
    <definedName name="план56" localSheetId="6">[3]!план56</definedName>
    <definedName name="план56">[3]!план56</definedName>
    <definedName name="пмисмсмсчсмч" localSheetId="0">[3]!пмисмсмсчсмч</definedName>
    <definedName name="пмисмсмсчсмч" localSheetId="3">[3]!пмисмсмсчсмч</definedName>
    <definedName name="пмисмсмсчсмч" localSheetId="4">[3]!пмисмсмсчсмч</definedName>
    <definedName name="пмисмсмсчсмч" localSheetId="5">[3]!пмисмсмсчсмч</definedName>
    <definedName name="пмисмсмсчсмч" localSheetId="6">[3]!пмисмсмсчсмч</definedName>
    <definedName name="пмисмсмсчсмч">[3]!пмисмсмсчсмч</definedName>
    <definedName name="ПотериТЭ">[5]Лист!$A$400</definedName>
    <definedName name="пппп" localSheetId="0">[3]!пппп</definedName>
    <definedName name="пппп" localSheetId="3">[3]!пппп</definedName>
    <definedName name="пппп" localSheetId="4">[3]!пппп</definedName>
    <definedName name="пппп" localSheetId="5">[3]!пппп</definedName>
    <definedName name="пппп" localSheetId="6">[3]!пппп</definedName>
    <definedName name="пппп">[3]!пппп</definedName>
    <definedName name="пр" localSheetId="0">[3]!пр</definedName>
    <definedName name="пр" localSheetId="3">[3]!пр</definedName>
    <definedName name="пр" localSheetId="4">[3]!пр</definedName>
    <definedName name="пр" localSheetId="5">[3]!пр</definedName>
    <definedName name="пр" localSheetId="6">[3]!пр</definedName>
    <definedName name="пр">[3]!пр</definedName>
    <definedName name="праорарпвкав" localSheetId="0">[3]!праорарпвкав</definedName>
    <definedName name="праорарпвкав" localSheetId="3">[3]!праорарпвкав</definedName>
    <definedName name="праорарпвкав" localSheetId="4">[3]!праорарпвкав</definedName>
    <definedName name="праорарпвкав" localSheetId="5">[3]!праорарпвкав</definedName>
    <definedName name="праорарпвкав" localSheetId="6">[3]!праорарпвкав</definedName>
    <definedName name="праорарпвкав">[3]!праорарпвкав</definedName>
    <definedName name="прибыль3" hidden="1">{#N/A,#N/A,TRUE,"Лист1";#N/A,#N/A,TRUE,"Лист2";#N/A,#N/A,TRUE,"Лист3"}</definedName>
    <definedName name="Приложение" localSheetId="0" hidden="1">'[1]на 1 тут'!#REF!</definedName>
    <definedName name="Приложение" localSheetId="3" hidden="1">'[1]на 1 тут'!#REF!</definedName>
    <definedName name="Приложение" localSheetId="4" hidden="1">'[1]на 1 тут'!#REF!</definedName>
    <definedName name="Приложение" localSheetId="5" hidden="1">'[1]на 1 тут'!#REF!</definedName>
    <definedName name="Приложение" localSheetId="6" hidden="1">'[1]на 1 тут'!#REF!</definedName>
    <definedName name="Приложение" hidden="1">'[1]на 1 тут'!#REF!</definedName>
    <definedName name="про" localSheetId="0">[3]!про</definedName>
    <definedName name="про" localSheetId="3">[3]!про</definedName>
    <definedName name="про" localSheetId="4">[3]!про</definedName>
    <definedName name="про" localSheetId="5">[3]!про</definedName>
    <definedName name="про" localSheetId="6">[3]!про</definedName>
    <definedName name="про">[3]!про</definedName>
    <definedName name="пропорпшгршг" localSheetId="0">[3]!пропорпшгршг</definedName>
    <definedName name="пропорпшгршг" localSheetId="3">[3]!пропорпшгршг</definedName>
    <definedName name="пропорпшгршг" localSheetId="4">[3]!пропорпшгршг</definedName>
    <definedName name="пропорпшгршг" localSheetId="5">[3]!пропорпшгршг</definedName>
    <definedName name="пропорпшгршг" localSheetId="6">[3]!пропорпшгршг</definedName>
    <definedName name="пропорпшгршг">[3]!пропорпшгршг</definedName>
    <definedName name="Прочие_электроэнергии">'[14]Производство электроэнергии'!$A$132</definedName>
    <definedName name="прпрапапвавав" localSheetId="0">[3]!прпрапапвавав</definedName>
    <definedName name="прпрапапвавав" localSheetId="3">[3]!прпрапапвавав</definedName>
    <definedName name="прпрапапвавав" localSheetId="4">[3]!прпрапапвавав</definedName>
    <definedName name="прпрапапвавав" localSheetId="5">[3]!прпрапапвавав</definedName>
    <definedName name="прпрапапвавав" localSheetId="6">[3]!прпрапапвавав</definedName>
    <definedName name="прпрапапвавав">[3]!прпрапапвавав</definedName>
    <definedName name="прпропорпрпр" hidden="1">{#N/A,#N/A,TRUE,"Лист1";#N/A,#N/A,TRUE,"Лист2";#N/A,#N/A,TRUE,"Лист3"}</definedName>
    <definedName name="прпропрпрпорп" localSheetId="0">[3]!прпропрпрпорп</definedName>
    <definedName name="прпропрпрпорп" localSheetId="3">[3]!прпропрпрпорп</definedName>
    <definedName name="прпропрпрпорп" localSheetId="4">[3]!прпропрпрпорп</definedName>
    <definedName name="прпропрпрпорп" localSheetId="5">[3]!прпропрпрпорп</definedName>
    <definedName name="прпропрпрпорп" localSheetId="6">[3]!прпропрпрпорп</definedName>
    <definedName name="прпропрпрпорп">[3]!прпропрпрпорп</definedName>
    <definedName name="пррпрпрпорпроп" localSheetId="0">[3]!пррпрпрпорпроп</definedName>
    <definedName name="пррпрпрпорпроп" localSheetId="3">[3]!пррпрпрпорпроп</definedName>
    <definedName name="пррпрпрпорпроп" localSheetId="4">[3]!пррпрпрпорпроп</definedName>
    <definedName name="пррпрпрпорпроп" localSheetId="5">[3]!пррпрпрпорпроп</definedName>
    <definedName name="пррпрпрпорпроп" localSheetId="6">[3]!пррпрпрпорпроп</definedName>
    <definedName name="пррпрпрпорпроп">[3]!пррпрпрпорпроп</definedName>
    <definedName name="рапмапыввя" localSheetId="0">[3]!рапмапыввя</definedName>
    <definedName name="рапмапыввя" localSheetId="3">[3]!рапмапыввя</definedName>
    <definedName name="рапмапыввя" localSheetId="4">[3]!рапмапыввя</definedName>
    <definedName name="рапмапыввя" localSheetId="5">[3]!рапмапыввя</definedName>
    <definedName name="рапмапыввя" localSheetId="6">[3]!рапмапыввя</definedName>
    <definedName name="рапмапыввя">[3]!рапмапыввя</definedName>
    <definedName name="рис1" hidden="1">{#N/A,#N/A,TRUE,"Лист1";#N/A,#N/A,TRUE,"Лист2";#N/A,#N/A,TRUE,"Лист3"}</definedName>
    <definedName name="ркенвапапрарп" localSheetId="0">[3]!ркенвапапрарп</definedName>
    <definedName name="ркенвапапрарп" localSheetId="3">[3]!ркенвапапрарп</definedName>
    <definedName name="ркенвапапрарп" localSheetId="4">[3]!ркенвапапрарп</definedName>
    <definedName name="ркенвапапрарп" localSheetId="5">[3]!ркенвапапрарп</definedName>
    <definedName name="ркенвапапрарп" localSheetId="6">[3]!ркенвапапрарп</definedName>
    <definedName name="ркенвапапрарп">[3]!ркенвапапрарп</definedName>
    <definedName name="рмпп" localSheetId="0">[3]!рмпп</definedName>
    <definedName name="рмпп" localSheetId="3">[3]!рмпп</definedName>
    <definedName name="рмпп" localSheetId="4">[3]!рмпп</definedName>
    <definedName name="рмпп" localSheetId="5">[3]!рмпп</definedName>
    <definedName name="рмпп" localSheetId="6">[3]!рмпп</definedName>
    <definedName name="рмпп">[3]!рмпп</definedName>
    <definedName name="ролрпраправ" localSheetId="0">[3]!ролрпраправ</definedName>
    <definedName name="ролрпраправ" localSheetId="3">[3]!ролрпраправ</definedName>
    <definedName name="ролрпраправ" localSheetId="4">[3]!ролрпраправ</definedName>
    <definedName name="ролрпраправ" localSheetId="5">[3]!ролрпраправ</definedName>
    <definedName name="ролрпраправ" localSheetId="6">[3]!ролрпраправ</definedName>
    <definedName name="ролрпраправ">[3]!ролрпраправ</definedName>
    <definedName name="роо" localSheetId="0">[3]!роо</definedName>
    <definedName name="роо" localSheetId="3">[3]!роо</definedName>
    <definedName name="роо" localSheetId="4">[3]!роо</definedName>
    <definedName name="роо" localSheetId="5">[3]!роо</definedName>
    <definedName name="роо" localSheetId="6">[3]!роо</definedName>
    <definedName name="роо">[3]!роо</definedName>
    <definedName name="роорпрпваы" localSheetId="0">[3]!роорпрпваы</definedName>
    <definedName name="роорпрпваы" localSheetId="3">[3]!роорпрпваы</definedName>
    <definedName name="роорпрпваы" localSheetId="4">[3]!роорпрпваы</definedName>
    <definedName name="роорпрпваы" localSheetId="5">[3]!роорпрпваы</definedName>
    <definedName name="роорпрпваы" localSheetId="6">[3]!роорпрпваы</definedName>
    <definedName name="роорпрпваы">[3]!роорпрпваы</definedName>
    <definedName name="ропопопмо" localSheetId="0">[3]!ропопопмо</definedName>
    <definedName name="ропопопмо" localSheetId="3">[3]!ропопопмо</definedName>
    <definedName name="ропопопмо" localSheetId="4">[3]!ропопопмо</definedName>
    <definedName name="ропопопмо" localSheetId="5">[3]!ропопопмо</definedName>
    <definedName name="ропопопмо" localSheetId="6">[3]!ропопопмо</definedName>
    <definedName name="ропопопмо">[3]!ропопопмо</definedName>
    <definedName name="ропор" localSheetId="0">[3]!ропор</definedName>
    <definedName name="ропор" localSheetId="3">[3]!ропор</definedName>
    <definedName name="ропор" localSheetId="4">[3]!ропор</definedName>
    <definedName name="ропор" localSheetId="5">[3]!ропор</definedName>
    <definedName name="ропор" localSheetId="6">[3]!ропор</definedName>
    <definedName name="ропор">[3]!ропор</definedName>
    <definedName name="рортимсчвы" hidden="1">{#N/A,#N/A,TRUE,"Лист1";#N/A,#N/A,TRUE,"Лист2";#N/A,#N/A,TRUE,"Лист3"}</definedName>
    <definedName name="рпарпапрап" localSheetId="0">[3]!рпарпапрап</definedName>
    <definedName name="рпарпапрап" localSheetId="3">[3]!рпарпапрап</definedName>
    <definedName name="рпарпапрап" localSheetId="4">[3]!рпарпапрап</definedName>
    <definedName name="рпарпапрап" localSheetId="5">[3]!рпарпапрап</definedName>
    <definedName name="рпарпапрап" localSheetId="6">[3]!рпарпапрап</definedName>
    <definedName name="рпарпапрап">[3]!рпарпапрап</definedName>
    <definedName name="рпплордлпава" localSheetId="0">[3]!рпплордлпава</definedName>
    <definedName name="рпплордлпава" localSheetId="3">[3]!рпплордлпава</definedName>
    <definedName name="рпплордлпава" localSheetId="4">[3]!рпплордлпава</definedName>
    <definedName name="рпплордлпава" localSheetId="5">[3]!рпплордлпава</definedName>
    <definedName name="рпплордлпава" localSheetId="6">[3]!рпплордлпава</definedName>
    <definedName name="рпплордлпава">[3]!рпплордлпава</definedName>
    <definedName name="рпрпмимимссмваы" localSheetId="0">[3]!рпрпмимимссмваы</definedName>
    <definedName name="рпрпмимимссмваы" localSheetId="3">[3]!рпрпмимимссмваы</definedName>
    <definedName name="рпрпмимимссмваы" localSheetId="4">[3]!рпрпмимимссмваы</definedName>
    <definedName name="рпрпмимимссмваы" localSheetId="5">[3]!рпрпмимимссмваы</definedName>
    <definedName name="рпрпмимимссмваы" localSheetId="6">[3]!рпрпмимимссмваы</definedName>
    <definedName name="рпрпмимимссмваы">[3]!рпрпмимимссмваы</definedName>
    <definedName name="ррапав" hidden="1">{#N/A,#N/A,TRUE,"Лист1";#N/A,#N/A,TRUE,"Лист2";#N/A,#N/A,TRUE,"Лист3"}</definedName>
    <definedName name="с" localSheetId="0">[3]!с</definedName>
    <definedName name="с" localSheetId="3">[3]!с</definedName>
    <definedName name="с" localSheetId="4">[3]!с</definedName>
    <definedName name="с" localSheetId="5">[3]!с</definedName>
    <definedName name="с" localSheetId="6">[3]!с</definedName>
    <definedName name="с">[3]!с</definedName>
    <definedName name="СальдоПереток">'[5]Производство электроэнергии'!$A$38</definedName>
    <definedName name="сапвпавапвапвп" localSheetId="0">[3]!сапвпавапвапвп</definedName>
    <definedName name="сапвпавапвапвп" localSheetId="3">[3]!сапвпавапвапвп</definedName>
    <definedName name="сапвпавапвапвп" localSheetId="4">[3]!сапвпавапвапвп</definedName>
    <definedName name="сапвпавапвапвп" localSheetId="5">[3]!сапвпавапвапвп</definedName>
    <definedName name="сапвпавапвапвп" localSheetId="6">[3]!сапвпавапвапвп</definedName>
    <definedName name="сапвпавапвапвп">[3]!сапвпавапвапвп</definedName>
    <definedName name="Собст">'[15]эл ст'!$A$360:$IV$360</definedName>
    <definedName name="Собств">'[15]эл ст'!$A$369:$IV$369</definedName>
    <definedName name="сс" localSheetId="0">[3]!сс</definedName>
    <definedName name="сс" localSheetId="3">[3]!сс</definedName>
    <definedName name="сс" localSheetId="4">[3]!сс</definedName>
    <definedName name="сс" localSheetId="5">[3]!сс</definedName>
    <definedName name="сс" localSheetId="6">[3]!сс</definedName>
    <definedName name="сс">[3]!сс</definedName>
    <definedName name="сссс" localSheetId="0">[3]!сссс</definedName>
    <definedName name="сссс" localSheetId="3">[3]!сссс</definedName>
    <definedName name="сссс" localSheetId="4">[3]!сссс</definedName>
    <definedName name="сссс" localSheetId="5">[3]!сссс</definedName>
    <definedName name="сссс" localSheetId="6">[3]!сссс</definedName>
    <definedName name="сссс">[3]!сссс</definedName>
    <definedName name="ссы" localSheetId="0">[3]!ссы</definedName>
    <definedName name="ссы" localSheetId="3">[3]!ссы</definedName>
    <definedName name="ссы" localSheetId="4">[3]!ссы</definedName>
    <definedName name="ссы" localSheetId="5">[3]!ссы</definedName>
    <definedName name="ссы" localSheetId="6">[3]!ссы</definedName>
    <definedName name="ссы">[3]!ссы</definedName>
    <definedName name="Стр_Кот">[5]структура!$A$38</definedName>
    <definedName name="Стр_ПерТЭ">[5]структура!$A$48</definedName>
    <definedName name="Стр_ПерЭЭ">[5]структура!$A$16</definedName>
    <definedName name="Стр_ПрТЭ">[5]структура!$A$26</definedName>
    <definedName name="Стр_ПрЭЭ">[5]структура!$A$5</definedName>
    <definedName name="Стр_ТЭС">[5]структура!$A$32</definedName>
    <definedName name="Стр_Финансы">[5]структура!$A$84</definedName>
    <definedName name="Стр_Финансы2">[5]структура!$A$49</definedName>
    <definedName name="т11всего_1">[5]Т11!$B$38</definedName>
    <definedName name="т11всего_2">[5]Т11!$B$69</definedName>
    <definedName name="т12п1_1">[12]Т12!$A$10</definedName>
    <definedName name="т12п1_2">[12]Т12!$A$22</definedName>
    <definedName name="т12п2_1">[12]Т12!$A$15</definedName>
    <definedName name="т12п2_2">[12]Т12!$A$27</definedName>
    <definedName name="т19.1п16">[5]Т19.1!$B$39</definedName>
    <definedName name="т1п15">[5]Т1!$B$36</definedName>
    <definedName name="т2п11">[5]Т2!$B$42</definedName>
    <definedName name="т2п12">[5]Т2!$B$47</definedName>
    <definedName name="т2п13">[5]Т2!$B$48</definedName>
    <definedName name="т3итого">[5]Т3!$B$31</definedName>
    <definedName name="т3п3" localSheetId="0">[12]Т3!#REF!</definedName>
    <definedName name="т3п3" localSheetId="3">[12]Т3!#REF!</definedName>
    <definedName name="т3п3" localSheetId="4">[12]Т3!#REF!</definedName>
    <definedName name="т3п3" localSheetId="5">[12]Т3!#REF!</definedName>
    <definedName name="т3п3" localSheetId="6">[12]Т3!#REF!</definedName>
    <definedName name="т3п3">[12]Т3!#REF!</definedName>
    <definedName name="т6п5_1">[5]Т6!$B$12</definedName>
    <definedName name="т6п5_2">[5]Т6!$B$18</definedName>
    <definedName name="т7п4_1">[5]Т7!$B$20</definedName>
    <definedName name="т7п4_2">[5]Т7!$B$37</definedName>
    <definedName name="т7п5_1">[5]Т7!$B$22</definedName>
    <definedName name="т7п5_2">[5]Т7!$B$39</definedName>
    <definedName name="т7п6_1">[5]Т7!$B$25</definedName>
    <definedName name="т7п6_2">[5]Т7!$B$42</definedName>
    <definedName name="т8п1">[5]Т8!$B$8</definedName>
    <definedName name="тп" hidden="1">{#N/A,#N/A,TRUE,"Лист1";#N/A,#N/A,TRUE,"Лист2";#N/A,#N/A,TRUE,"Лист3"}</definedName>
    <definedName name="ТПм">'[18]НВВ утв тарифы'!$H$17</definedName>
    <definedName name="третий" localSheetId="0">#REF!</definedName>
    <definedName name="третий" localSheetId="3">#REF!</definedName>
    <definedName name="третий" localSheetId="4">#REF!</definedName>
    <definedName name="третий" localSheetId="5">#REF!</definedName>
    <definedName name="третий" localSheetId="6">#REF!</definedName>
    <definedName name="третий">#REF!</definedName>
    <definedName name="у" localSheetId="0">[3]!у</definedName>
    <definedName name="у" localSheetId="3">[3]!у</definedName>
    <definedName name="у" localSheetId="4">[3]!у</definedName>
    <definedName name="у" localSheetId="5">[3]!у</definedName>
    <definedName name="у" localSheetId="6">[3]!у</definedName>
    <definedName name="у">[3]!у</definedName>
    <definedName name="у1" localSheetId="0">[3]!у1</definedName>
    <definedName name="у1" localSheetId="3">[3]!у1</definedName>
    <definedName name="у1" localSheetId="4">[3]!у1</definedName>
    <definedName name="у1" localSheetId="5">[3]!у1</definedName>
    <definedName name="у1" localSheetId="6">[3]!у1</definedName>
    <definedName name="у1">[3]!у1</definedName>
    <definedName name="ук" localSheetId="0">[3]!ук</definedName>
    <definedName name="ук" localSheetId="3">[3]!ук</definedName>
    <definedName name="ук" localSheetId="4">[3]!ук</definedName>
    <definedName name="ук" localSheetId="5">[3]!ук</definedName>
    <definedName name="ук" localSheetId="6">[3]!ук</definedName>
    <definedName name="ук">[3]!ук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Ф" localSheetId="0">[3]!УФ</definedName>
    <definedName name="УФ" localSheetId="3">[3]!УФ</definedName>
    <definedName name="УФ" localSheetId="4">[3]!УФ</definedName>
    <definedName name="УФ" localSheetId="5">[3]!УФ</definedName>
    <definedName name="УФ" localSheetId="6">[3]!УФ</definedName>
    <definedName name="УФ">[3]!УФ</definedName>
    <definedName name="уыавыапвпаворорол" hidden="1">{#N/A,#N/A,TRUE,"Лист1";#N/A,#N/A,TRUE,"Лист2";#N/A,#N/A,TRUE,"Лист3"}</definedName>
    <definedName name="уываываывыпавыа" localSheetId="0">[3]!уываываывыпавыа</definedName>
    <definedName name="уываываывыпавыа" localSheetId="3">[3]!уываываывыпавыа</definedName>
    <definedName name="уываываывыпавыа" localSheetId="4">[3]!уываываывыпавыа</definedName>
    <definedName name="уываываывыпавыа" localSheetId="5">[3]!уываываывыпавыа</definedName>
    <definedName name="уываываывыпавыа" localSheetId="6">[3]!уываываывыпавыа</definedName>
    <definedName name="уываываывыпавыа">[3]!уываываывыпавыа</definedName>
    <definedName name="Филиал" localSheetId="0">#REF!</definedName>
    <definedName name="Филиал" localSheetId="3">#REF!</definedName>
    <definedName name="Филиал" localSheetId="4">#REF!</definedName>
    <definedName name="Филиал" localSheetId="5">#REF!</definedName>
    <definedName name="Филиал" localSheetId="6">#REF!</definedName>
    <definedName name="Филиал">#REF!</definedName>
    <definedName name="фф" localSheetId="0">[3]!фф</definedName>
    <definedName name="фф" localSheetId="3">[3]!фф</definedName>
    <definedName name="фф" localSheetId="4">[3]!фф</definedName>
    <definedName name="фф" localSheetId="5">[3]!фф</definedName>
    <definedName name="фф" localSheetId="6">[3]!фф</definedName>
    <definedName name="фф">[3]!фф</definedName>
    <definedName name="хэзббббшоолп" localSheetId="0">[3]!хэзббббшоолп</definedName>
    <definedName name="хэзббббшоолп" localSheetId="3">[3]!хэзббббшоолп</definedName>
    <definedName name="хэзббббшоолп" localSheetId="4">[3]!хэзббббшоолп</definedName>
    <definedName name="хэзббббшоолп" localSheetId="5">[3]!хэзббббшоолп</definedName>
    <definedName name="хэзббббшоолп" localSheetId="6">[3]!хэзббббшоолп</definedName>
    <definedName name="хэзббббшоолп">[3]!хэзббббшоолп</definedName>
    <definedName name="ц" localSheetId="0">[3]!ц</definedName>
    <definedName name="ц" localSheetId="3">[3]!ц</definedName>
    <definedName name="ц" localSheetId="4">[3]!ц</definedName>
    <definedName name="ц" localSheetId="5">[3]!ц</definedName>
    <definedName name="ц" localSheetId="6">[3]!ц</definedName>
    <definedName name="ц">[3]!ц</definedName>
    <definedName name="ц1" localSheetId="0">[3]!ц1</definedName>
    <definedName name="ц1" localSheetId="3">[3]!ц1</definedName>
    <definedName name="ц1" localSheetId="4">[3]!ц1</definedName>
    <definedName name="ц1" localSheetId="5">[3]!ц1</definedName>
    <definedName name="ц1" localSheetId="6">[3]!ц1</definedName>
    <definedName name="ц1">[3]!ц1</definedName>
    <definedName name="цу" localSheetId="0">[3]!цу</definedName>
    <definedName name="цу" localSheetId="3">[3]!цу</definedName>
    <definedName name="цу" localSheetId="4">[3]!цу</definedName>
    <definedName name="цу" localSheetId="5">[3]!цу</definedName>
    <definedName name="цу" localSheetId="6">[3]!цу</definedName>
    <definedName name="цу">[3]!цу</definedName>
    <definedName name="цуа" localSheetId="0">[3]!цуа</definedName>
    <definedName name="цуа" localSheetId="3">[3]!цуа</definedName>
    <definedName name="цуа" localSheetId="4">[3]!цуа</definedName>
    <definedName name="цуа" localSheetId="5">[3]!цуа</definedName>
    <definedName name="цуа" localSheetId="6">[3]!цуа</definedName>
    <definedName name="цуа">[3]!цуа</definedName>
    <definedName name="чавапвапвавав" localSheetId="0">[3]!чавапвапвавав</definedName>
    <definedName name="чавапвапвавав" localSheetId="3">[3]!чавапвапвавав</definedName>
    <definedName name="чавапвапвавав" localSheetId="4">[3]!чавапвапвавав</definedName>
    <definedName name="чавапвапвавав" localSheetId="5">[3]!чавапвапвавав</definedName>
    <definedName name="чавапвапвавав" localSheetId="6">[3]!чавапвапвавав</definedName>
    <definedName name="чавапвапвавав">[3]!чавапвапвавав</definedName>
    <definedName name="четвертый" localSheetId="0">#REF!</definedName>
    <definedName name="четвертый" localSheetId="3">#REF!</definedName>
    <definedName name="четвертый" localSheetId="4">#REF!</definedName>
    <definedName name="четвертый" localSheetId="5">#REF!</definedName>
    <definedName name="четвертый" localSheetId="6">#REF!</definedName>
    <definedName name="четвертый">#REF!</definedName>
    <definedName name="Ш_СК">[5]Ш_Передача_ЭЭ!$A$79</definedName>
    <definedName name="шглоьотьиита" localSheetId="0">[3]!шглоьотьиита</definedName>
    <definedName name="шглоьотьиита" localSheetId="3">[3]!шглоьотьиита</definedName>
    <definedName name="шглоьотьиита" localSheetId="4">[3]!шглоьотьиита</definedName>
    <definedName name="шглоьотьиита" localSheetId="5">[3]!шглоьотьиита</definedName>
    <definedName name="шглоьотьиита" localSheetId="6">[3]!шглоьотьиита</definedName>
    <definedName name="шглоьотьиита">[3]!шглоьотьиита</definedName>
    <definedName name="шгншногрппрпр" localSheetId="0">[3]!шгншногрппрпр</definedName>
    <definedName name="шгншногрппрпр" localSheetId="3">[3]!шгншногрппрпр</definedName>
    <definedName name="шгншногрппрпр" localSheetId="4">[3]!шгншногрппрпр</definedName>
    <definedName name="шгншногрппрпр" localSheetId="5">[3]!шгншногрппрпр</definedName>
    <definedName name="шгншногрппрпр" localSheetId="6">[3]!шгншногрппрпр</definedName>
    <definedName name="шгншногрппрпр">[3]!шгншногрппрпр</definedName>
    <definedName name="шгоропропрап" localSheetId="0">[3]!шгоропропрап</definedName>
    <definedName name="шгоропропрап" localSheetId="3">[3]!шгоропропрап</definedName>
    <definedName name="шгоропропрап" localSheetId="4">[3]!шгоропропрап</definedName>
    <definedName name="шгоропропрап" localSheetId="5">[3]!шгоропропрап</definedName>
    <definedName name="шгоропропрап" localSheetId="6">[3]!шгоропропрап</definedName>
    <definedName name="шгоропропрап">[3]!шгоропропрап</definedName>
    <definedName name="шгшрормпавкаы" hidden="1">{#N/A,#N/A,TRUE,"Лист1";#N/A,#N/A,TRUE,"Лист2";#N/A,#N/A,TRUE,"Лист3"}</definedName>
    <definedName name="шгшщгшпрпрапа" localSheetId="0">[3]!шгшщгшпрпрапа</definedName>
    <definedName name="шгшщгшпрпрапа" localSheetId="3">[3]!шгшщгшпрпрапа</definedName>
    <definedName name="шгшщгшпрпрапа" localSheetId="4">[3]!шгшщгшпрпрапа</definedName>
    <definedName name="шгшщгшпрпрапа" localSheetId="5">[3]!шгшщгшпрпрапа</definedName>
    <definedName name="шгшщгшпрпрапа" localSheetId="6">[3]!шгшщгшпрпрапа</definedName>
    <definedName name="шгшщгшпрпрапа">[3]!шгшщгшпрпрапа</definedName>
    <definedName name="шоапвваыаыф" hidden="1">{#N/A,#N/A,TRUE,"Лист1";#N/A,#N/A,TRUE,"Лист2";#N/A,#N/A,TRUE,"Лист3"}</definedName>
    <definedName name="шогоитими" localSheetId="0">[3]!шогоитими</definedName>
    <definedName name="шогоитими" localSheetId="3">[3]!шогоитими</definedName>
    <definedName name="шогоитими" localSheetId="4">[3]!шогоитими</definedName>
    <definedName name="шогоитими" localSheetId="5">[3]!шогоитими</definedName>
    <definedName name="шогоитими" localSheetId="6">[3]!шогоитими</definedName>
    <definedName name="шогоитими">[3]!шогоитими</definedName>
    <definedName name="шооитиаавч" hidden="1">{#N/A,#N/A,TRUE,"Лист1";#N/A,#N/A,TRUE,"Лист2";#N/A,#N/A,TRUE,"Лист3"}</definedName>
    <definedName name="шорорррпапра" localSheetId="0">[3]!шорорррпапра</definedName>
    <definedName name="шорорррпапра" localSheetId="3">[3]!шорорррпапра</definedName>
    <definedName name="шорорррпапра" localSheetId="4">[3]!шорорррпапра</definedName>
    <definedName name="шорорррпапра" localSheetId="5">[3]!шорорррпапра</definedName>
    <definedName name="шорорррпапра" localSheetId="6">[3]!шорорррпапра</definedName>
    <definedName name="шорорррпапра">[3]!шорорррпапра</definedName>
    <definedName name="шоррпвакуф" localSheetId="0">[3]!шоррпвакуф</definedName>
    <definedName name="шоррпвакуф" localSheetId="3">[3]!шоррпвакуф</definedName>
    <definedName name="шоррпвакуф" localSheetId="4">[3]!шоррпвакуф</definedName>
    <definedName name="шоррпвакуф" localSheetId="5">[3]!шоррпвакуф</definedName>
    <definedName name="шоррпвакуф" localSheetId="6">[3]!шоррпвакуф</definedName>
    <definedName name="шоррпвакуф">[3]!шоррпвакуф</definedName>
    <definedName name="шорттисаавч" localSheetId="0">[3]!шорттисаавч</definedName>
    <definedName name="шорттисаавч" localSheetId="3">[3]!шорттисаавч</definedName>
    <definedName name="шорттисаавч" localSheetId="4">[3]!шорттисаавч</definedName>
    <definedName name="шорттисаавч" localSheetId="5">[3]!шорттисаавч</definedName>
    <definedName name="шорттисаавч" localSheetId="6">[3]!шорттисаавч</definedName>
    <definedName name="шорттисаавч">[3]!шорттисаавч</definedName>
    <definedName name="штлоррпммпачв" localSheetId="0">[3]!штлоррпммпачв</definedName>
    <definedName name="штлоррпммпачв" localSheetId="3">[3]!штлоррпммпачв</definedName>
    <definedName name="штлоррпммпачв" localSheetId="4">[3]!штлоррпммпачв</definedName>
    <definedName name="штлоррпммпачв" localSheetId="5">[3]!штлоррпммпачв</definedName>
    <definedName name="штлоррпммпачв" localSheetId="6">[3]!штлоррпммпачв</definedName>
    <definedName name="штлоррпммпачв">[3]!штлоррпммпачв</definedName>
    <definedName name="шшшшшо" localSheetId="0">[3]!шшшшшо</definedName>
    <definedName name="шшшшшо" localSheetId="3">[3]!шшшшшо</definedName>
    <definedName name="шшшшшо" localSheetId="4">[3]!шшшшшо</definedName>
    <definedName name="шшшшшо" localSheetId="5">[3]!шшшшшо</definedName>
    <definedName name="шшшшшо" localSheetId="6">[3]!шшшшшо</definedName>
    <definedName name="шшшшшо">[3]!шшшшшо</definedName>
    <definedName name="шщщолоорпап" localSheetId="0">[3]!шщщолоорпап</definedName>
    <definedName name="шщщолоорпап" localSheetId="3">[3]!шщщолоорпап</definedName>
    <definedName name="шщщолоорпап" localSheetId="4">[3]!шщщолоорпап</definedName>
    <definedName name="шщщолоорпап" localSheetId="5">[3]!шщщолоорпап</definedName>
    <definedName name="шщщолоорпап" localSheetId="6">[3]!шщщолоорпап</definedName>
    <definedName name="шщщолоорпап">[3]!шщщолоорпап</definedName>
    <definedName name="щ" localSheetId="0">[3]!щ</definedName>
    <definedName name="щ" localSheetId="3">[3]!щ</definedName>
    <definedName name="щ" localSheetId="4">[3]!щ</definedName>
    <definedName name="щ" localSheetId="5">[3]!щ</definedName>
    <definedName name="щ" localSheetId="6">[3]!щ</definedName>
    <definedName name="щ">[3]!щ</definedName>
    <definedName name="щзллторм" localSheetId="0">[3]!щзллторм</definedName>
    <definedName name="щзллторм" localSheetId="3">[3]!щзллторм</definedName>
    <definedName name="щзллторм" localSheetId="4">[3]!щзллторм</definedName>
    <definedName name="щзллторм" localSheetId="5">[3]!щзллторм</definedName>
    <definedName name="щзллторм" localSheetId="6">[3]!щзллторм</definedName>
    <definedName name="щзллторм">[3]!щзллторм</definedName>
    <definedName name="щзшщлщщошшо" localSheetId="0">[3]!щзшщлщщошшо</definedName>
    <definedName name="щзшщлщщошшо" localSheetId="3">[3]!щзшщлщщошшо</definedName>
    <definedName name="щзшщлщщошшо" localSheetId="4">[3]!щзшщлщщошшо</definedName>
    <definedName name="щзшщлщщошшо" localSheetId="5">[3]!щзшщлщщошшо</definedName>
    <definedName name="щзшщлщщошшо" localSheetId="6">[3]!щзшщлщщошшо</definedName>
    <definedName name="щзшщлщщошшо">[3]!щзшщлщщошшо</definedName>
    <definedName name="щзшщшщгшроо" localSheetId="0">[3]!щзшщшщгшроо</definedName>
    <definedName name="щзшщшщгшроо" localSheetId="3">[3]!щзшщшщгшроо</definedName>
    <definedName name="щзшщшщгшроо" localSheetId="4">[3]!щзшщшщгшроо</definedName>
    <definedName name="щзшщшщгшроо" localSheetId="5">[3]!щзшщшщгшроо</definedName>
    <definedName name="щзшщшщгшроо" localSheetId="6">[3]!щзшщшщгшроо</definedName>
    <definedName name="щзшщшщгшроо">[3]!щзшщшщгшроо</definedName>
    <definedName name="щоллопекв" localSheetId="0">[3]!щоллопекв</definedName>
    <definedName name="щоллопекв" localSheetId="3">[3]!щоллопекв</definedName>
    <definedName name="щоллопекв" localSheetId="4">[3]!щоллопекв</definedName>
    <definedName name="щоллопекв" localSheetId="5">[3]!щоллопекв</definedName>
    <definedName name="щоллопекв" localSheetId="6">[3]!щоллопекв</definedName>
    <definedName name="щоллопекв">[3]!щоллопекв</definedName>
    <definedName name="щомекв" localSheetId="0">[3]!щомекв</definedName>
    <definedName name="щомекв" localSheetId="3">[3]!щомекв</definedName>
    <definedName name="щомекв" localSheetId="4">[3]!щомекв</definedName>
    <definedName name="щомекв" localSheetId="5">[3]!щомекв</definedName>
    <definedName name="щомекв" localSheetId="6">[3]!щомекв</definedName>
    <definedName name="щомекв">[3]!щомекв</definedName>
    <definedName name="щшгшиекв" localSheetId="0">[3]!щшгшиекв</definedName>
    <definedName name="щшгшиекв" localSheetId="3">[3]!щшгшиекв</definedName>
    <definedName name="щшгшиекв" localSheetId="4">[3]!щшгшиекв</definedName>
    <definedName name="щшгшиекв" localSheetId="5">[3]!щшгшиекв</definedName>
    <definedName name="щшгшиекв" localSheetId="6">[3]!щшгшиекв</definedName>
    <definedName name="щшгшиекв">[3]!щшгшиекв</definedName>
    <definedName name="щшлдолрорми" hidden="1">{#N/A,#N/A,TRUE,"Лист1";#N/A,#N/A,TRUE,"Лист2";#N/A,#N/A,TRUE,"Лист3"}</definedName>
    <definedName name="щшолььти" localSheetId="0">[3]!щшолььти</definedName>
    <definedName name="щшолььти" localSheetId="3">[3]!щшолььти</definedName>
    <definedName name="щшолььти" localSheetId="4">[3]!щшолььти</definedName>
    <definedName name="щшолььти" localSheetId="5">[3]!щшолььти</definedName>
    <definedName name="щшолььти" localSheetId="6">[3]!щшолььти</definedName>
    <definedName name="щшолььти">[3]!щшолььти</definedName>
    <definedName name="щшропса" localSheetId="0">[3]!щшропса</definedName>
    <definedName name="щшропса" localSheetId="3">[3]!щшропса</definedName>
    <definedName name="щшропса" localSheetId="4">[3]!щшропса</definedName>
    <definedName name="щшропса" localSheetId="5">[3]!щшропса</definedName>
    <definedName name="щшропса" localSheetId="6">[3]!щшропса</definedName>
    <definedName name="щшропса">[3]!щшропса</definedName>
    <definedName name="щшщгтропрпвс" localSheetId="0">[3]!щшщгтропрпвс</definedName>
    <definedName name="щшщгтропрпвс" localSheetId="3">[3]!щшщгтропрпвс</definedName>
    <definedName name="щшщгтропрпвс" localSheetId="4">[3]!щшщгтропрпвс</definedName>
    <definedName name="щшщгтропрпвс" localSheetId="5">[3]!щшщгтропрпвс</definedName>
    <definedName name="щшщгтропрпвс" localSheetId="6">[3]!щшщгтропрпвс</definedName>
    <definedName name="щшщгтропрпвс">[3]!щшщгтропрпвс</definedName>
    <definedName name="ыв" localSheetId="0">[3]!ыв</definedName>
    <definedName name="ыв" localSheetId="3">[3]!ыв</definedName>
    <definedName name="ыв" localSheetId="4">[3]!ыв</definedName>
    <definedName name="ыв" localSheetId="5">[3]!ыв</definedName>
    <definedName name="ыв" localSheetId="6">[3]!ыв</definedName>
    <definedName name="ыв">[3]!ыв</definedName>
    <definedName name="ывявапро" localSheetId="0">[3]!ывявапро</definedName>
    <definedName name="ывявапро" localSheetId="3">[3]!ывявапро</definedName>
    <definedName name="ывявапро" localSheetId="4">[3]!ывявапро</definedName>
    <definedName name="ывявапро" localSheetId="5">[3]!ывявапро</definedName>
    <definedName name="ывявапро" localSheetId="6">[3]!ывявапро</definedName>
    <definedName name="ывявапро">[3]!ывявапро</definedName>
    <definedName name="ыуаы" hidden="1">{#N/A,#N/A,TRUE,"Лист1";#N/A,#N/A,TRUE,"Лист2";#N/A,#N/A,TRUE,"Лист3"}</definedName>
    <definedName name="ыыыы" localSheetId="0">[3]!ыыыы</definedName>
    <definedName name="ыыыы" localSheetId="3">[3]!ыыыы</definedName>
    <definedName name="ыыыы" localSheetId="4">[3]!ыыыы</definedName>
    <definedName name="ыыыы" localSheetId="5">[3]!ыыыы</definedName>
    <definedName name="ыыыы" localSheetId="6">[3]!ыыыы</definedName>
    <definedName name="ыыыы">[3]!ыыыы</definedName>
    <definedName name="ЬЬ">'[19]ИТОГИ  по Н,Р,Э,Q'!$A$2:$IV$4</definedName>
    <definedName name="юбьбютьи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я" localSheetId="0">[3]!я</definedName>
    <definedName name="я" localSheetId="3">[3]!я</definedName>
    <definedName name="я" localSheetId="4">[3]!я</definedName>
    <definedName name="я" localSheetId="5">[3]!я</definedName>
    <definedName name="я" localSheetId="6">[3]!я</definedName>
    <definedName name="я">[3]!я</definedName>
    <definedName name="яя" localSheetId="0">[3]!яя</definedName>
    <definedName name="яя" localSheetId="3">[3]!яя</definedName>
    <definedName name="яя" localSheetId="4">[3]!яя</definedName>
    <definedName name="яя" localSheetId="5">[3]!яя</definedName>
    <definedName name="яя" localSheetId="6">[3]!яя</definedName>
    <definedName name="яя">[3]!яя</definedName>
    <definedName name="яяя" localSheetId="0">[3]!яяя</definedName>
    <definedName name="яяя" localSheetId="3">[3]!яяя</definedName>
    <definedName name="яяя" localSheetId="4">[3]!яяя</definedName>
    <definedName name="яяя" localSheetId="5">[3]!яяя</definedName>
    <definedName name="яяя" localSheetId="6">[3]!яяя</definedName>
    <definedName name="яяя">[3]!яяя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32" i="1" l="1"/>
  <c r="M707" i="1" l="1"/>
  <c r="K306" i="4" l="1"/>
  <c r="J306" i="4"/>
  <c r="H306" i="4"/>
  <c r="G306" i="4"/>
  <c r="J282" i="4"/>
  <c r="G282" i="4"/>
  <c r="D282" i="4"/>
  <c r="K270" i="4"/>
  <c r="J270" i="4"/>
  <c r="H270" i="4"/>
  <c r="G270" i="4"/>
  <c r="K102" i="4"/>
  <c r="H102" i="4"/>
  <c r="E102" i="4"/>
  <c r="D102" i="4"/>
  <c r="K84" i="4"/>
  <c r="J84" i="4"/>
  <c r="H84" i="4"/>
  <c r="G84" i="4"/>
  <c r="E84" i="4"/>
  <c r="D84" i="4"/>
  <c r="K66" i="4"/>
  <c r="J66" i="4"/>
  <c r="H66" i="4"/>
  <c r="G66" i="4"/>
  <c r="E66" i="4"/>
  <c r="D66" i="4"/>
  <c r="K48" i="4"/>
  <c r="J48" i="4"/>
  <c r="H48" i="4"/>
  <c r="G48" i="4"/>
  <c r="E48" i="4"/>
  <c r="D48" i="4"/>
  <c r="K30" i="4"/>
  <c r="J30" i="4"/>
  <c r="H30" i="4"/>
  <c r="G30" i="4"/>
  <c r="E30" i="4"/>
  <c r="D30" i="4"/>
  <c r="K13" i="4"/>
  <c r="J13" i="4"/>
  <c r="H13" i="4"/>
  <c r="E13" i="4"/>
  <c r="D13" i="4"/>
  <c r="L5237" i="1" l="1"/>
  <c r="L5232" i="1"/>
  <c r="L5207" i="1"/>
  <c r="L5112" i="1"/>
  <c r="L5107" i="1"/>
  <c r="L5007" i="1"/>
  <c r="E5257" i="1" l="1"/>
  <c r="K5257" i="1"/>
  <c r="N5257" i="1"/>
  <c r="F54" i="4" l="1"/>
  <c r="I54" i="4"/>
  <c r="F55" i="4"/>
  <c r="I55" i="4"/>
  <c r="I361" i="4"/>
  <c r="I325" i="4"/>
  <c r="I307" i="4"/>
  <c r="I306" i="4"/>
  <c r="F271" i="4"/>
  <c r="I271" i="4"/>
  <c r="I270" i="4"/>
  <c r="L507" i="1" l="1"/>
  <c r="L632" i="1"/>
  <c r="L732" i="1"/>
  <c r="L707" i="1"/>
  <c r="L506" i="1"/>
  <c r="L481" i="1"/>
  <c r="L456" i="1"/>
  <c r="F632" i="1" l="1"/>
  <c r="F507" i="1"/>
  <c r="F732" i="1"/>
  <c r="F482" i="1"/>
  <c r="F707" i="1"/>
  <c r="N5207" i="1" l="1"/>
  <c r="K5207" i="1"/>
  <c r="H5207" i="1"/>
  <c r="E5207" i="1"/>
  <c r="N5132" i="1"/>
  <c r="K5132" i="1"/>
  <c r="E5132" i="1"/>
  <c r="N5032" i="1"/>
  <c r="K5032" i="1"/>
  <c r="E5032" i="1"/>
  <c r="N5007" i="1"/>
  <c r="N5006" i="1"/>
  <c r="K5007" i="1"/>
  <c r="K5006" i="1"/>
  <c r="E5007" i="1"/>
  <c r="E5006" i="1"/>
  <c r="N4982" i="1"/>
  <c r="N4981" i="1"/>
  <c r="K4981" i="1"/>
  <c r="E4981" i="1"/>
  <c r="N4956" i="1"/>
  <c r="H4956" i="1"/>
  <c r="E4956" i="1"/>
  <c r="N757" i="1" l="1"/>
  <c r="M757" i="1"/>
  <c r="H757" i="1"/>
  <c r="G757" i="1"/>
  <c r="E757" i="1"/>
  <c r="D757" i="1"/>
  <c r="N732" i="1"/>
  <c r="M732" i="1"/>
  <c r="H732" i="1"/>
  <c r="G732" i="1"/>
  <c r="E732" i="1"/>
  <c r="D732" i="1"/>
  <c r="N632" i="1"/>
  <c r="M632" i="1"/>
  <c r="K632" i="1"/>
  <c r="J632" i="1"/>
  <c r="E632" i="1"/>
  <c r="D632" i="1"/>
  <c r="N532" i="1"/>
  <c r="M532" i="1"/>
  <c r="N531" i="1"/>
  <c r="M531" i="1"/>
  <c r="K532" i="1"/>
  <c r="J532" i="1"/>
  <c r="K531" i="1"/>
  <c r="J531" i="1"/>
  <c r="H532" i="1"/>
  <c r="H531" i="1"/>
  <c r="G531" i="1"/>
  <c r="E532" i="1"/>
  <c r="D532" i="1"/>
  <c r="E531" i="1"/>
  <c r="D531" i="1"/>
  <c r="N456" i="1"/>
  <c r="M456" i="1"/>
  <c r="K456" i="1"/>
  <c r="J456" i="1"/>
  <c r="H456" i="1"/>
  <c r="G456" i="1"/>
  <c r="E456" i="1"/>
  <c r="D456" i="1"/>
  <c r="N482" i="1"/>
  <c r="M482" i="1"/>
  <c r="N481" i="1"/>
  <c r="M481" i="1"/>
  <c r="K482" i="1"/>
  <c r="K481" i="1"/>
  <c r="J481" i="1"/>
  <c r="H482" i="1"/>
  <c r="H481" i="1"/>
  <c r="G481" i="1"/>
  <c r="E482" i="1"/>
  <c r="D482" i="1"/>
  <c r="E481" i="1"/>
  <c r="D481" i="1"/>
  <c r="N507" i="1"/>
  <c r="M507" i="1"/>
  <c r="N506" i="1"/>
  <c r="M506" i="1"/>
  <c r="K507" i="1"/>
  <c r="J507" i="1"/>
  <c r="K506" i="1"/>
  <c r="J506" i="1"/>
  <c r="H507" i="1"/>
  <c r="G507" i="1"/>
  <c r="H506" i="1"/>
  <c r="G506" i="1"/>
  <c r="E507" i="1"/>
  <c r="D507" i="1"/>
  <c r="E506" i="1"/>
  <c r="D506" i="1"/>
  <c r="L1110" i="2" l="1"/>
  <c r="L1111" i="2"/>
  <c r="L1119" i="2"/>
  <c r="L1127" i="2"/>
  <c r="N1127" i="2" l="1"/>
  <c r="M1127" i="2"/>
  <c r="N1126" i="2"/>
  <c r="M1126" i="2"/>
  <c r="K1127" i="2"/>
  <c r="J1127" i="2"/>
  <c r="H1127" i="2"/>
  <c r="G1127" i="2"/>
  <c r="G1126" i="2"/>
  <c r="E1127" i="2"/>
  <c r="D1127" i="2"/>
  <c r="E1126" i="2"/>
  <c r="D1126" i="2"/>
  <c r="N1119" i="2"/>
  <c r="M1119" i="2"/>
  <c r="N1118" i="2"/>
  <c r="M1118" i="2"/>
  <c r="K1119" i="2"/>
  <c r="J1119" i="2"/>
  <c r="H1119" i="2"/>
  <c r="G1119" i="2"/>
  <c r="H1118" i="2"/>
  <c r="G1118" i="2"/>
  <c r="E1119" i="2"/>
  <c r="D1119" i="2"/>
  <c r="E1118" i="2"/>
  <c r="D1118" i="2"/>
  <c r="N1111" i="2"/>
  <c r="M1111" i="2"/>
  <c r="N1110" i="2"/>
  <c r="M1110" i="2"/>
  <c r="K1111" i="2"/>
  <c r="J1111" i="2"/>
  <c r="K1110" i="2"/>
  <c r="J1110" i="2"/>
  <c r="H1111" i="2"/>
  <c r="G1111" i="2"/>
  <c r="H1110" i="2"/>
  <c r="G1110" i="2"/>
  <c r="E1111" i="2"/>
  <c r="D1111" i="2"/>
  <c r="E1110" i="2"/>
  <c r="D1110" i="2"/>
</calcChain>
</file>

<file path=xl/sharedStrings.xml><?xml version="1.0" encoding="utf-8"?>
<sst xmlns="http://schemas.openxmlformats.org/spreadsheetml/2006/main" count="3685" uniqueCount="3531">
  <si>
    <t>I.2.1.1.1.1.1</t>
  </si>
  <si>
    <t>воздушные линии на деревянных опорах изолированным медным проводом сечением до 50 квадратных мм включительно одноцепные</t>
  </si>
  <si>
    <t>I.2.1.1.1.1.2</t>
  </si>
  <si>
    <t>воздушные линии на деревянных опорах изолированным медным проводом сечением до 50 квадратных мм включительно двухцепные</t>
  </si>
  <si>
    <t>I.2.1.1.1.2.1</t>
  </si>
  <si>
    <t>воздушные линии на деревянных опорах изолированным медным проводом сечением от 50 до 100 квадратных мм включительно одноцепные</t>
  </si>
  <si>
    <t>I.2.1.1.1.2.2</t>
  </si>
  <si>
    <t>воздушные линии на деревянных опорах изолированным медным проводом сечением от 50 до 100 квадратных мм включительно двухцепные</t>
  </si>
  <si>
    <t>I.2.1.1.1.3.1</t>
  </si>
  <si>
    <t>воздушные линии на деревянных опорах изолированным медным проводом сечением от 100 до 200 квадратных мм включительно одноцепные</t>
  </si>
  <si>
    <t>I.2.1.1.1.3.2</t>
  </si>
  <si>
    <t>воздушные линии на деревянных опорах изолированным медным проводом сечением от 100 до 200 квадратных мм включительно двухцепные</t>
  </si>
  <si>
    <t>I.2.1.1.1.4.1</t>
  </si>
  <si>
    <t>воздушные линии на деревянных опорах изолированным медным проводом сечением от 200 до 500 квадратных мм включительно одноцепные</t>
  </si>
  <si>
    <t>I.2.1.1.1.4.2</t>
  </si>
  <si>
    <t>воздушные линии на деревянных опорах изолированным медным проводом сечением от 200 до 500 квадратных мм включительно двухцепные</t>
  </si>
  <si>
    <t>I.2.1.1.1.5.1</t>
  </si>
  <si>
    <t>воздушные линии на деревянных опорах изолированным медным проводом сечением от 500 до 800 квадратных мм включительно одноцепные</t>
  </si>
  <si>
    <t>I.2.1.1.1.5.2</t>
  </si>
  <si>
    <t>воздушные линии на деревянных опорах изолированным медным проводом сечением от 500 до 800 квадратных мм включительно двухцепные</t>
  </si>
  <si>
    <t>I.2.1.1.1.6.1</t>
  </si>
  <si>
    <t>воздушные линии на деревянных опорах изолированным медным проводом сечением свыше 800 квадратных мм одноцепные</t>
  </si>
  <si>
    <t>I.2.1.1.1.6.2</t>
  </si>
  <si>
    <t>воздушные линии на деревянных опорах изолированным медным проводом сечением свыше 800 квадратных мм двухцепные</t>
  </si>
  <si>
    <t>I.2.1.1.2.1.1</t>
  </si>
  <si>
    <t>воздушные линии на деревянных опорах изолированным стальным проводом сечением до 50 квадратных мм включительно одноцепные</t>
  </si>
  <si>
    <t>I.2.1.1.2.1.2</t>
  </si>
  <si>
    <t>воздушные линии на деревянных опорах изолированным стальным проводом сечением до 50 квадратных мм включительно двухцепные</t>
  </si>
  <si>
    <t>I.2.1.1.2.2.1</t>
  </si>
  <si>
    <t>воздушные линии на деревянных опорах изолированным стальным проводом сечением от 50 до 100 квадратных мм включительно одноцепные</t>
  </si>
  <si>
    <t>I.2.1.1.2.2.2</t>
  </si>
  <si>
    <t>воздушные линии на деревянных опорах изолированным стальным проводом сечением от 50 до 100 квадратных мм включительно двухцепные</t>
  </si>
  <si>
    <t>I.2.1.1.2.3.1</t>
  </si>
  <si>
    <t>воздушные линии на деревянных опорах изолированным стальным проводом сечением от 100 до 200 квадратных мм включительно одноцепные</t>
  </si>
  <si>
    <t>I.2.1.1.2.3.2</t>
  </si>
  <si>
    <t>воздушные линии на деревянных опорах изолированным стальным проводом сечением от 100 до 200 квадратных мм включительно двухцепные</t>
  </si>
  <si>
    <t>I.2.1.1.2.4.1</t>
  </si>
  <si>
    <t>воздушные линии на деревянных опорах изолированным стальным проводом сечением от 200 до 500 квадратных мм включительно одноцепные</t>
  </si>
  <si>
    <t>I.2.1.1.2.4.2</t>
  </si>
  <si>
    <t>воздушные линии на деревянных опорах изолированным стальным проводом сечением от 200 до 500 квадратных мм включительно двухцепные</t>
  </si>
  <si>
    <t>I.2.1.1.2.5.1</t>
  </si>
  <si>
    <t>воздушные линии на деревянных опорах изолированным стальным проводом сечением от 500 до 800 квадратных мм включительно одноцепные</t>
  </si>
  <si>
    <t>I.2.1.1.2.5.2</t>
  </si>
  <si>
    <t>воздушные линии на деревянных опорах изолированным стальным проводом сечением от 500 до 800 квадратных мм включительно двухцепные</t>
  </si>
  <si>
    <t>I.2.1.1.2.6.1</t>
  </si>
  <si>
    <t>воздушные линии на деревянных опорах изолированным стальным проводом сечением свыше 800 квадратных мм одноцепные</t>
  </si>
  <si>
    <t>I.2.1.1.2.6.2</t>
  </si>
  <si>
    <t>воздушные линии на деревянных опорах изолированным стальным проводом сечением свыше 800 квадратных мм двухцепные</t>
  </si>
  <si>
    <t>I.2.1.1.3.1.1</t>
  </si>
  <si>
    <t>воздушные линии на деревянных опорах изолированным сталеалюминиевым проводом сечением до 50 квадратных мм включительно одноцепные</t>
  </si>
  <si>
    <t>I.2.1.1.3.1.2</t>
  </si>
  <si>
    <t>I.2.1.1.3.2.1</t>
  </si>
  <si>
    <t>воздушные линии на деревянных опорах изолированным сталеалюминиевым проводом сечением от 50 до 100 квадратных мм включительно одноцепные</t>
  </si>
  <si>
    <t>I.2.1.1.3.2.2</t>
  </si>
  <si>
    <t>воздушные линии на деревянных опорах изолированным сталеалюминиевым проводом сечением от 50 до 100 квадратных мм включительно двухцепные</t>
  </si>
  <si>
    <t>I.2.1.1.3.3.1</t>
  </si>
  <si>
    <t>воздушные линии на деревянных опорах изолированным сталеалюминиевым проводом сечением от 100 до 200 квадратных мм включительно одноцепные</t>
  </si>
  <si>
    <t>I.2.1.1.3.3.2</t>
  </si>
  <si>
    <t>воздушные линии на деревянных опорах изолированным сталеалюминиевым проводом сечением от 100 до 200 квадратных мм включительно двухцепные</t>
  </si>
  <si>
    <t>I.2.1.1.3.4.1</t>
  </si>
  <si>
    <t>воздушные линии на деревянных опорах изолированным сталеалюминиевым проводом сечением от 200 до 500 квадратных мм включительно одноцепные</t>
  </si>
  <si>
    <t>I.2.1.1.3.4.2</t>
  </si>
  <si>
    <t>воздушные линии на деревянных опорах изолированным сталеалюминиевым проводом сечением от 200 до 500 квадратных мм включительно двухцепные</t>
  </si>
  <si>
    <t>I.2.1.1.3.5.1</t>
  </si>
  <si>
    <t>воздушные линии на деревянных опорах изолированным сталеалюминиевым проводом сечением от 500 до 800 квадратных мм включительно одноцепные</t>
  </si>
  <si>
    <t>I.2.1.1.3.5.2</t>
  </si>
  <si>
    <t>воздушные линии на деревянных опорах изолированным сталеалюминиевым проводом сечением от 500 до 800 квадратных мм включительно двухцепные</t>
  </si>
  <si>
    <t>I.2.1.1.3.6.1</t>
  </si>
  <si>
    <t>воздушные линии на деревянных опорах изолированным сталеалюминиевым проводом сечением свыше 800 квадратных мм одноцепные</t>
  </si>
  <si>
    <t>I.2.1.1.3.6.2</t>
  </si>
  <si>
    <t>воздушные линии на деревянных опорах изолированным сталеалюминиевым проводом сечением свыше 800 квадратных мм двухцепные</t>
  </si>
  <si>
    <t>I.2.1.1.4.1.1</t>
  </si>
  <si>
    <t>воздушные линии на деревянных опорах изолированным алюминиевым проводом сечением до 50 квадратных мм включительно одноцепные</t>
  </si>
  <si>
    <t>I.2.1.1.4.1.2</t>
  </si>
  <si>
    <t>воздушные линии на деревянных опорах изолированным алюминиевым проводом сечением до 50 квадратных мм включительно двухцепные</t>
  </si>
  <si>
    <t>I.2.1.1.4.2.1</t>
  </si>
  <si>
    <t>воздушные линии на деревянных опорах изолированным алюминиевым проводом сечением от 50 до 100 квадратных мм включительно одноцепные</t>
  </si>
  <si>
    <t>I.2.1.1.4.2.2</t>
  </si>
  <si>
    <t>воздушные линии на деревянных опорах изолированным алюминиевым проводом сечением от 50 до 100 квадратных мм включительно двухцепные</t>
  </si>
  <si>
    <t>I.2.1.1.4.3.1</t>
  </si>
  <si>
    <t>воздушные линии на деревянных опорах изолированным алюминиевым проводом сечением от 100 до 200 квадратных мм включительно одноцепные</t>
  </si>
  <si>
    <t>I.2.1.1.4.3.2</t>
  </si>
  <si>
    <t>воздушные линии на деревянных опорах изолированным алюминиевым проводом сечением от 100 до 200 квадратных мм включительно двухцепные</t>
  </si>
  <si>
    <t>I.2.1.1.4.4.1</t>
  </si>
  <si>
    <t>воздушные линии на деревянных опорах изолированным алюминиевым проводом сечением от 200 до 500 квадратных мм включительно одноцепные</t>
  </si>
  <si>
    <t>I.2.1.1.4.4.2</t>
  </si>
  <si>
    <t>воздушные линии на деревянных опорах изолированным алюминиевым проводом сечением от 200 до 500 квадратных мм включительно двухцепные</t>
  </si>
  <si>
    <t>I.2.1.1.4.5.1</t>
  </si>
  <si>
    <t>воздушные линии на деревянных опорах изолированным алюминиевым проводом сечением от 500 до 800 квадратных мм включительно одноцепные</t>
  </si>
  <si>
    <t>I.2.1.1.4.5.2</t>
  </si>
  <si>
    <t>воздушные линии на деревянных опорах изолированным алюминиевым проводом сечением от 500 до 800 квадратных мм включительно двухцепные</t>
  </si>
  <si>
    <t>I.2.1.1.4.6.1</t>
  </si>
  <si>
    <t>воздушные линии на деревянных опорах изолированным алюминиевым проводом сечением свыше 800 квадратных мм одноцепные</t>
  </si>
  <si>
    <t>I.2.1.1.4.6.2</t>
  </si>
  <si>
    <t>воздушные линии на деревянных опорах изолированным алюминиевым проводом сечением свыше 800 квадратных мм двухцепные</t>
  </si>
  <si>
    <t>I.2.1.2.1.1.1</t>
  </si>
  <si>
    <t>воздушные линии на деревянных опорах неизолированным медным проводом сечением до 50 квадратных мм включительно одноцепные</t>
  </si>
  <si>
    <t>I.2.1.2.1.1.2</t>
  </si>
  <si>
    <t>воздушные линии на деревянных опорах неизолированным медным проводом сечением до 50 квадратных мм включительно двухцепные</t>
  </si>
  <si>
    <t>I.2.1.2.1.2.1</t>
  </si>
  <si>
    <t>воздушные линии на деревянных опорах неизолированным медным проводом сечением от 50 до 100 квадратных мм включительно одноцепные</t>
  </si>
  <si>
    <t>I.2.1.2.1.2.2</t>
  </si>
  <si>
    <t>воздушные линии на деревянных опорах неизолированным медным проводом сечением от 50 до 100 квадратных мм включительно двухцепные</t>
  </si>
  <si>
    <t>I.2.1.2.1.3.1</t>
  </si>
  <si>
    <t>воздушные линии на деревянных опорах неизолированным медным проводом сечением от 100 до 200 квадратных мм включительно одноцепные</t>
  </si>
  <si>
    <t>I.2.1.2.1.3.2</t>
  </si>
  <si>
    <t>I.2.1.2.1.4.1</t>
  </si>
  <si>
    <t>воздушные линии на деревянных опорах неизолированным медным проводом сечением от 200 до 500 квадратных мм включительно одноцепные</t>
  </si>
  <si>
    <t>I.2.1.2.1.4.2</t>
  </si>
  <si>
    <t>воздушные линии на деревянных опорах неизолированным медным проводом сечением от 200 до 500 квадратных мм включительно двухцепные</t>
  </si>
  <si>
    <t>I.2.1.2.1.5.1</t>
  </si>
  <si>
    <t>воздушные линии на деревянных опорах неизолированным медным проводом сечением от 500 до 800 квадратных мм включительно одноцепные</t>
  </si>
  <si>
    <t>I.2.1.2.1.5.2</t>
  </si>
  <si>
    <t>воздушные линии на деревянных опорах неизолированным медным проводом сечением от 500 до 800 квадратных мм включительно двухцепные</t>
  </si>
  <si>
    <t>I.2.1.2.1.6.1</t>
  </si>
  <si>
    <t>воздушные линии на деревянных опорах неизолированным медным проводом сечением свыше 800 квадратных мм одноцепные</t>
  </si>
  <si>
    <t>I.2.1.2.1.6.2</t>
  </si>
  <si>
    <t>воздушные линии на деревянных опорах неизолированным медным проводом сечением свыше 800 квадратных мм двухцепные</t>
  </si>
  <si>
    <t>I.2.1.2.2.1.1</t>
  </si>
  <si>
    <t>воздушные линии на деревянных опорах неизолированным стальным проводом сечением до 50 квадратных мм включительно одноцепные</t>
  </si>
  <si>
    <t>I.2.1.2.2.1.2</t>
  </si>
  <si>
    <t>воздушные линии на деревянных опорах неизолированным стальным проводом сечением до 50 квадратных мм включительно двухцепные</t>
  </si>
  <si>
    <t>I.2.1.2.2.2.1</t>
  </si>
  <si>
    <t>воздушные линии на деревянных опорах неизолированным стальным проводом сечением от 50 до 100 квадратных мм включительно одноцепные</t>
  </si>
  <si>
    <t>I.2.1.2.2.2.2</t>
  </si>
  <si>
    <t>воздушные линии на деревянных опорах неизолированным стальным проводом сечением от 50 до 100 квадратных мм включительно двухцепные</t>
  </si>
  <si>
    <t>I.2.1.2.2.3.1</t>
  </si>
  <si>
    <t>воздушные линии на деревянных опорах неизолированным стальным проводом сечением от 100 до 200 квадратных мм включительно одноцепные</t>
  </si>
  <si>
    <t>I.2.1.2.2.3.2</t>
  </si>
  <si>
    <t>воздушные линии на деревянных опорах неизолированным стальным проводом сечением от 100 до 200 квадратных мм включительно двухцепные</t>
  </si>
  <si>
    <t>I.2.1.2.2.4.1</t>
  </si>
  <si>
    <t>воздушные линии на деревянных опорах неизолированным стальным проводом сечением от 200 до 500 квадратных мм включительно одноцепные</t>
  </si>
  <si>
    <t>I.2.1.2.2.4.2</t>
  </si>
  <si>
    <t>воздушные линии на деревянных опорах неизолированным стальным проводом сечением от 200 до 500 квадратных мм включительно двухцепные</t>
  </si>
  <si>
    <t>I.2.1.2.2.5.1</t>
  </si>
  <si>
    <t>воздушные линии на деревянных опорах неизолированным стальным проводом сечением от 500 до 800 квадратных мм включительно одноцепные</t>
  </si>
  <si>
    <t>I.2.1.2.2.5.2</t>
  </si>
  <si>
    <t>воздушные линии на деревянных опорах неизолированным стальным проводом сечением от 500 до 800 квадратных мм включительно двухцепные</t>
  </si>
  <si>
    <t>I.2.1.2.2.6.1</t>
  </si>
  <si>
    <t>воздушные линии на деревянных опорах неизолированным стальным проводом сечением свыше 800 квадратных мм одноцепные</t>
  </si>
  <si>
    <t>I.2.1.2.2.6.2</t>
  </si>
  <si>
    <t>воздушные линии на деревянных опорах неизолированным стальным проводом сечением свыше 800 квадратных мм двухцепные</t>
  </si>
  <si>
    <t>I.2.1.2.3.1.1</t>
  </si>
  <si>
    <t>воздушные линии на деревянных опорах неизолированным сталеалюминиевым проводом сечением до 50 квадратных мм включительно одноцепные</t>
  </si>
  <si>
    <t>I.2.1.2.3.1.2</t>
  </si>
  <si>
    <t>воздушные линии на деревянных опорах неизолированным сталеалюминиевым проводом сечением до 50 квадратных мм включительно двухцепные</t>
  </si>
  <si>
    <t>I.2.1.2.3.2.1</t>
  </si>
  <si>
    <t>воздушные линии на деревянных опорах неизолированным сталеалюминиевым проводом сечением от 50 до 100 квадратных мм включительно одноцепные</t>
  </si>
  <si>
    <t>I.2.1.2.3.2.2</t>
  </si>
  <si>
    <t>воздушные линии на деревянных опорах неизолированным сталеалюминиевым проводом сечением от 50 до 100 квадратных мм включительно двухцепные</t>
  </si>
  <si>
    <t>I.2.1.2.3.3.1</t>
  </si>
  <si>
    <t>воздушные линии на деревянных опорах неизолированным сталеалюминиевым проводом сечением от 100 до 200 квадратных мм включительно одноцепные</t>
  </si>
  <si>
    <t>I.2.1.2.3.3.2</t>
  </si>
  <si>
    <t>воздушные линии на деревянных опорах неизолированным сталеалюминиевым проводом сечением от 100 до 200 квадратных мм включительно двухцепные</t>
  </si>
  <si>
    <t>I.2.1.2.3.4.1</t>
  </si>
  <si>
    <t>воздушные линии на деревянных опорах неизолированным сталеалюминиевым проводом сечением от 200 до 500 квадратных мм включительно одноцепные</t>
  </si>
  <si>
    <t>I.2.1.2.3.4.2</t>
  </si>
  <si>
    <t>воздушные линии на деревянных опорах неизолированным сталеалюминиевым проводом сечением от 200 до 500 квадратных мм включительно двухцепные</t>
  </si>
  <si>
    <t>I.2.1.2.3.5.1</t>
  </si>
  <si>
    <t>воздушные линии на деревянных опорах неизолированным сталеалюминиевым проводом сечением от 500 до 800 квадратных мм включительно одноцепные</t>
  </si>
  <si>
    <t>I.2.1.2.3.5.2</t>
  </si>
  <si>
    <t>воздушные линии на деревянных опорах неизолированным сталеалюминиевым проводом сечением от 500 до 800 квадратных мм включительно двухцепные</t>
  </si>
  <si>
    <t>I.2.1.2.3.6.1</t>
  </si>
  <si>
    <t>воздушные линии на деревянных опорах неизолированным сталеалюминиевым проводом сечением свыше 800 квадратных мм одноцепные</t>
  </si>
  <si>
    <t>I.2.1.2.3.6.2</t>
  </si>
  <si>
    <t>воздушные линии на деревянных опорах неизолированным сталеалюминиевым проводом сечением свыше 800 квадратных мм двухцепные</t>
  </si>
  <si>
    <t>I.2.1.2.4.1.1</t>
  </si>
  <si>
    <t>воздушные линии на деревянных опорах неизолированным алюминиевым проводом сечением до 50 квадратных мм включительно одноцепные</t>
  </si>
  <si>
    <t>I.2.1.2.4.1.2</t>
  </si>
  <si>
    <t>воздушные линии на деревянных опорах неизолированным алюминиевым проводом сечением до 50 квадратных мм включительно двухцепные</t>
  </si>
  <si>
    <t>I.2.1.2.4.2.1</t>
  </si>
  <si>
    <t>воздушные линии на деревянных опорах неизолированным алюминиевым проводом сечением от 50 до 100 квадратных мм включительно одноцепные</t>
  </si>
  <si>
    <t>I.2.1.2.4.2.2</t>
  </si>
  <si>
    <t>воздушные линии на деревянных опорах неизолированным алюминиевым проводом сечением от 50 до 100 квадратных мм включительно двухцепные</t>
  </si>
  <si>
    <t>I.2.1.2.4.3.1</t>
  </si>
  <si>
    <t>воздушные линии на деревянных опорах неизолированным алюминиевым проводом сечением от 100 до 200 квадратных мм включительно одноцепные</t>
  </si>
  <si>
    <t>I.2.1.2.4.3.2</t>
  </si>
  <si>
    <t>воздушные линии на деревянных опорах неизолированным алюминиевым проводом сечением от 100 до 200 квадратных мм включительно двухцепные</t>
  </si>
  <si>
    <t>I.2.1.2.4.4.1</t>
  </si>
  <si>
    <t>воздушные линии на деревянных опорах неизолированным алюминиевым проводом сечением от 200 до 500 квадратных мм включительно одноцепные</t>
  </si>
  <si>
    <t>I.2.1.2.4.4.2</t>
  </si>
  <si>
    <t>воздушные линии на деревянных опорах неизолированным алюминиевым проводом сечением от 200 до 500 квадратных мм включительно двухцепные</t>
  </si>
  <si>
    <t>I.2.1.2.4.5.1</t>
  </si>
  <si>
    <t>воздушные линии на деревянных опорах неизолированным алюминиевым проводом сечением от 500 до 800 квадратных мм включительно одноцепные</t>
  </si>
  <si>
    <t>I.2.1.2.4.5.2</t>
  </si>
  <si>
    <t>воздушные линии на деревянных опорах неизолированным алюминиевым проводом сечением от 500 до 800 квадратных мм включительно двухцепные</t>
  </si>
  <si>
    <t>I.2.1.2.4.6.1</t>
  </si>
  <si>
    <t>воздушные линии на деревянных опорах неизолированным алюминиевым проводом сечением свыше 800 квадратных мм одноцепные</t>
  </si>
  <si>
    <t>I.2.1.2.4.6.2</t>
  </si>
  <si>
    <t>воздушные линии на деревянных опорах неизолированным алюминиевым проводом сечением свыше 800 квадратных мм двухцепные</t>
  </si>
  <si>
    <t>I.2.2.1.1.1.1</t>
  </si>
  <si>
    <t>воздушные линии на металлических опорах изолированным медным проводом сечением до 50 квадратных мм включительно одноцепные</t>
  </si>
  <si>
    <t>I.2.2.1.1.1.1.1</t>
  </si>
  <si>
    <t>воздушные линии на металлических опорах, за исключением многогранных, изолированным медным проводом сечением до 50 квадратных мм включительно одноцепные</t>
  </si>
  <si>
    <t>I.2.2.1.1.1.1.2</t>
  </si>
  <si>
    <t>воздушные линии на многогранных металлических опорах изолированным медным проводом сечением до 50 квадратных мм включительно одноцепные</t>
  </si>
  <si>
    <t>I.2.2.1.1.1.2</t>
  </si>
  <si>
    <t>воздушные линии на металлических опорах изолированным медным проводом сечением до 50 квадратных мм включительно двухцепные</t>
  </si>
  <si>
    <t>I.2.2.1.1.1.2.1</t>
  </si>
  <si>
    <t>воздушные линии на металлических опорах, за исключением многогранных, изолированным медным проводом сечением до 50 квадратных мм включительно двухцепные</t>
  </si>
  <si>
    <t>I.2.2.1.1.1.2.2</t>
  </si>
  <si>
    <t>воздушные линии на многогранных металлических опорах изолированным медным проводом сечением до 50 квадратных мм включительно двухцепные</t>
  </si>
  <si>
    <t>I.2.2.1.1.2.1</t>
  </si>
  <si>
    <t>воздушные линии на металлических опорах изолированным медным проводом сечением от 50 до 100 квадратных мм включительно одноцепные</t>
  </si>
  <si>
    <t>I.2.2.1.1.2.1.1</t>
  </si>
  <si>
    <t>воздушные линии на металлических опорах, за исключением многогранных, изолированным медным проводом сечением от 50 до 100 квадратных мм включительно одноцепные</t>
  </si>
  <si>
    <t>I.2.2.1.1.2.1.2</t>
  </si>
  <si>
    <t>воздушные линии на многогранных металлических опорах изолированным медным проводом сечением от 50 до 100 квадратных мм включительно одноцепные</t>
  </si>
  <si>
    <t>I.2.2.1.1.2.2</t>
  </si>
  <si>
    <t>воздушные линии на металлических опорах изолированным медным проводом сечением от 50 до 100 квадратных мм включительно двухцепные</t>
  </si>
  <si>
    <t>I.2.2.1.1.2.2.1</t>
  </si>
  <si>
    <t>воздушные линии на металлических опорах, за исключением многогранных, изолированным медным проводом сечением от 50 до 100 квадратных мм включительно двухцепные</t>
  </si>
  <si>
    <t>I.2.2.1.1.2.2.2</t>
  </si>
  <si>
    <t>воздушные линии на многогранных металлических опорах изолированным медным проводом сечением от 50 до 100 квадратных мм включительно двухцепные</t>
  </si>
  <si>
    <t>I.2.2.1.1.3.1</t>
  </si>
  <si>
    <t>воздушные линии на металлических опорах изолированным медным проводом сечением от 100 до 200 квадратных мм включительно одноцепные</t>
  </si>
  <si>
    <t>I.2.2.1.1.3.1.1</t>
  </si>
  <si>
    <t>воздушные линии на металлических опорах, за исключением многогранных, изолированным медным проводом сечением от 100 до 200 квадратных мм включительно одноцепные</t>
  </si>
  <si>
    <t>I.2.2.1.1.3.1.2</t>
  </si>
  <si>
    <t>воздушные линии на многогранных металлических опорах изолированным медным проводом сечением от 100 до 200 квадратных мм включительно одноцепные</t>
  </si>
  <si>
    <t>I.2.2.1.1.3.2</t>
  </si>
  <si>
    <t>воздушные линии на металлических опорах изолированным медным проводом сечением от 100 до 200 квадратных мм включительно двухцепные</t>
  </si>
  <si>
    <t>I.2.2.1.1.3.2.1</t>
  </si>
  <si>
    <t>воздушные линии на металлических опорах, за исключением многогранных, изолированным медным проводом сечением от 100 до 200 квадратных мм включительно двухцепные</t>
  </si>
  <si>
    <t>I.2.2.1.1.3.2.2</t>
  </si>
  <si>
    <t>воздушные линии на многогранных металлических опорах изолированным медным проводом сечением от 100 до 200 квадратных мм включительно двухцепные</t>
  </si>
  <si>
    <t>I.2.2.1.1.4.1</t>
  </si>
  <si>
    <t>воздушные линии на металлических опорах изолированным медным проводом сечением от 200 до 500 квадратных мм включительно одноцепные</t>
  </si>
  <si>
    <t>I.2.2.1.1.4.1.1</t>
  </si>
  <si>
    <t>воздушные линии на металлических опорах, за исключением многогранных, изолированным медным проводом сечением от 200 до 500 квадратных мм включительно одноцепные</t>
  </si>
  <si>
    <t>I.2.2.1.1.4.1.2</t>
  </si>
  <si>
    <t>воздушные линии на многогранных металлических опорах изолированным медным проводом сечением от 200 до 500 квадратных мм включительно одноцепные</t>
  </si>
  <si>
    <t>I.2.2.1.1.4.2</t>
  </si>
  <si>
    <t>воздушные линии на металлических опорах изолированным медным проводом сечением от 200 до 500 квадратных мм включительно двухцепные</t>
  </si>
  <si>
    <t>I.2.2.1.1.4.2.1</t>
  </si>
  <si>
    <t>воздушные линии на металлических опорах, за исключением многогранных, изолированным медным проводом сечением от 200 до 500 квадратных мм включительно двухцепные</t>
  </si>
  <si>
    <t>I.2.2.1.1.4.2.2</t>
  </si>
  <si>
    <t>воздушные линии на многогранных металлических опорах изолированным медным проводом сечением от 200 до 500 квадратных мм включительно двухцепные</t>
  </si>
  <si>
    <t>I.2.2.1.1.5.1</t>
  </si>
  <si>
    <t>воздушные линии на металлических опорах изолированным медным проводом сечением от 500 до 800 квадратных мм включительно одноцепные</t>
  </si>
  <si>
    <t>I.2.2.1.1.5.1.1</t>
  </si>
  <si>
    <t>воздушные линии на металлических опорах, за исключением многогранных, изолированным медным проводом сечением от 500 до 800 квадратных мм включительно одноцепные</t>
  </si>
  <si>
    <t>I.2.2.1.1.5.1.2</t>
  </si>
  <si>
    <t>воздушные линии на многогранных металлических опорах изолированным медным проводом сечением от 500 до 800 квадратных мм включительно одноцепные</t>
  </si>
  <si>
    <t>I.2.2.1.1.5.2</t>
  </si>
  <si>
    <t>воздушные линии на металлических опорах изолированным медным проводом сечением от 500 до 800 квадратных мм включительно двухцепные</t>
  </si>
  <si>
    <t>I.2.2.1.1.5.2.1</t>
  </si>
  <si>
    <t>воздушные линии на металлических опорах, за исключением многогранных, изолированным медным проводом сечением от 500 до 800 квадратных мм включительно двухцепные</t>
  </si>
  <si>
    <t>I.2.2.1.1.5.2.2</t>
  </si>
  <si>
    <t>воздушные линии на многогранных металлических опорах изолированным медным проводом сечением от 500 до 800 квадратных мм включительно двухцепные</t>
  </si>
  <si>
    <t>I.2.2.1.1.6.1</t>
  </si>
  <si>
    <t>воздушные линии на металлических опорах изолированным медным проводом сечением свыше 800 квадратных мм одноцепные</t>
  </si>
  <si>
    <t>I.2.2.1.1.6.1.1</t>
  </si>
  <si>
    <t>воздушные линии на металлических опорах, за исключением многогранных, изолированным медным проводом сечением свыше 800 квадратных мм одноцепные</t>
  </si>
  <si>
    <t>I.2.2.1.1.6.1.2</t>
  </si>
  <si>
    <t>воздушные линии на многогранных металлических опорах изолированным медным проводом сечением свыше 800 квадратных мм одноцепные</t>
  </si>
  <si>
    <t>I.2.2.1.1.6.2</t>
  </si>
  <si>
    <t>воздушные линии на металлических опорах изолированным медным проводом сечением свыше 800 квадратных мм двухцепные</t>
  </si>
  <si>
    <t>I.2.2.1.1.6.2.1</t>
  </si>
  <si>
    <t>воздушные линии на металлических опорах, за исключением многогранных, изолированным медным проводом сечением свыше 800 квадратных мм двухцепные</t>
  </si>
  <si>
    <t>I.2.2.1.1.6.2.2</t>
  </si>
  <si>
    <t>воздушные линии на многогранных металлических опорах изолированным медным проводом сечением свыше 800 квадратных мм двухцепные</t>
  </si>
  <si>
    <t>I.2.2.1.2.1.1</t>
  </si>
  <si>
    <t>воздушные линии на металлических опорах изолированным стальным проводом сечением до 50 квадратных мм включительно одноцепные</t>
  </si>
  <si>
    <t>I.2.2.1.2.1.1.1</t>
  </si>
  <si>
    <t>воздушные линии на металлических опорах, за исключением многогранных, изолированным стальным проводом сечением до 50 квадратных мм включительно одноцепные</t>
  </si>
  <si>
    <t>I.2.2.1.2.1.1.2</t>
  </si>
  <si>
    <t>воздушные линии на многогранных металлических опорах изолированным стальным проводом сечением до 50 квадратных мм включительно одноцепные</t>
  </si>
  <si>
    <t>I.2.2.1.2.1.2</t>
  </si>
  <si>
    <t>воздушные линии на металлических опорах изолированным стальным проводом сечением до 50 квадратных мм включительно двухцепные</t>
  </si>
  <si>
    <t>I.2.2.1.2.1.2.1</t>
  </si>
  <si>
    <t>воздушные линии на металлических опорах, за исключением многогранных, изолированным стальным проводом сечением до 50 квадратных мм включительно двухцепные</t>
  </si>
  <si>
    <t>I.2.2.1.2.1.2.2</t>
  </si>
  <si>
    <t>воздушные линии на многогранных металлических опорах изолированным стальным проводом сечением до 50 квадратных мм включительно двухцепные</t>
  </si>
  <si>
    <t>I.2.2.1.2.2.1</t>
  </si>
  <si>
    <t>воздушные линии на металлических опорах изолированным стальным проводом сечением от 50 до 100 квадратных мм включительно одноцепные</t>
  </si>
  <si>
    <t>I.2.2.1.2.2.1.1</t>
  </si>
  <si>
    <t>воздушные линии на металлических опорах, за исключением многогранных, изолированным стальным проводом сечением от 50 до 100 квадратных мм включительно одноцепные</t>
  </si>
  <si>
    <t>I.2.2.1.2.2.1.2</t>
  </si>
  <si>
    <t>воздушные линии на многогранных металлических опорах изолированным стальным проводом сечением от 50 до 100 квадратных мм включительно одноцепные</t>
  </si>
  <si>
    <t>I.2.2.1.2.2.2</t>
  </si>
  <si>
    <t>воздушные линии на металлических опорах изолированным стальным проводом сечением от 50 до 100 квадратных мм включительно двухцепные</t>
  </si>
  <si>
    <t>I.2.2.1.2.2.2.1</t>
  </si>
  <si>
    <t>воздушные линии на металлических опорах, за исключением многогранных, изолированным стальным проводом сечением от 50 до 100 квадратных мм включительно двухцепные</t>
  </si>
  <si>
    <t>I.2.2.1.2.2.2.2</t>
  </si>
  <si>
    <t>воздушные линии на многогранных металлических опорах изолированным стальным проводом сечением от 50 до 100 квадратных мм включительно двухцепные</t>
  </si>
  <si>
    <t>I.2.2.1.2.3.1</t>
  </si>
  <si>
    <t>воздушные линии на металлических опорах изолированным стальным проводом сечением от 100 до 200 квадратных мм включительно одноцепные</t>
  </si>
  <si>
    <t>I.2.2.1.2.3.1.1</t>
  </si>
  <si>
    <t>воздушные линии на металлических опорах, за исключением многогранных, изолированным стальным проводом сечением от 100 до 200 квадратных мм включительно одноцепные</t>
  </si>
  <si>
    <t>I.2.2.1.2.3.1.2</t>
  </si>
  <si>
    <t>воздушные линии на многогранных металлических опорах изолированным стальным проводом сечением от 100 до 200 квадратных мм включительно одноцепные</t>
  </si>
  <si>
    <t>I.2.2.1.2.3.2</t>
  </si>
  <si>
    <t>воздушные линии на металлических опорах изолированным стальным проводом сечением от 100 до 200 квадратных мм включительно двухцепные</t>
  </si>
  <si>
    <t>I.2.2.1.2.3.2.1</t>
  </si>
  <si>
    <t>воздушные линии на металлических опорах, за исключением многогранных, изолированным стальным проводом сечением от 100 до 200 квадратных мм включительно двухцепные</t>
  </si>
  <si>
    <t>I.2.2.1.2.3.2.2</t>
  </si>
  <si>
    <t>воздушные линии на многогранных металлических опорах изолированным стальным проводом сечением от 100 до 200 квадратных мм включительно двухцепные</t>
  </si>
  <si>
    <t>I.2.2.1.2.4.1</t>
  </si>
  <si>
    <t>воздушные линии на металлических опорах изолированным стальным проводом сечением от 200 до 500 квадратных мм включительно одноцепные</t>
  </si>
  <si>
    <t>I.2.2.1.2.4.1.1</t>
  </si>
  <si>
    <t>воздушные линии на металлических опорах, за исключением многогранных, изолированным стальным проводом сечением от 200 до 500 квадратных мм включительно одноцепные</t>
  </si>
  <si>
    <t>I.2.2.1.2.4.1.2</t>
  </si>
  <si>
    <t>воздушные линии на многогранных металлических опорах изолированным стальным проводом сечением от 200 до 500 квадратных мм включительно одноцепные</t>
  </si>
  <si>
    <t>I.2.2.1.2.4.2</t>
  </si>
  <si>
    <t>воздушные линии на металлических опорах изолированным стальным проводом сечением от 200 до 500 квадратных мм включительно двухцепные</t>
  </si>
  <si>
    <t>I.2.2.1.2.4.2.1</t>
  </si>
  <si>
    <t>воздушные линии на металлических опорах, за исключением многогранных, изолированным стальным проводом сечением от 200 до 500 квадратных мм включительно двухцепные</t>
  </si>
  <si>
    <t>I.2.2.1.2.4.2.2</t>
  </si>
  <si>
    <t>воздушные линии на многогранных металлических опорах изолированным стальным проводом сечением от 200 до 500 квадратных мм включительно двухцепные</t>
  </si>
  <si>
    <t>I.2.2.1.2.5.1</t>
  </si>
  <si>
    <t>воздушные линии на металлических опорах изолированным стальным проводом сечением от 500 до 800 квадратных мм включительно одноцепные</t>
  </si>
  <si>
    <t>I.2.2.1.2.5.1.1</t>
  </si>
  <si>
    <t>воздушные линии на металлических опорах, за исключением многогранных, изолированным стальным проводом сечением от 500 до 800 квадратных мм включительно одноцепные</t>
  </si>
  <si>
    <t>I.2.2.1.2.5.1.2</t>
  </si>
  <si>
    <t>воздушные линии на многогранных металлических опорах изолированным стальным проводом сечением от 500 до 800 квадратных мм включительно одноцепные</t>
  </si>
  <si>
    <t>I.2.2.1.2.5.2</t>
  </si>
  <si>
    <t>воздушные линии на металлических опорах изолированным стальным проводом сечением от 500 до 800 квадратных мм включительно двухцепные</t>
  </si>
  <si>
    <t>I.2.2.1.2.5.2.1</t>
  </si>
  <si>
    <t>воздушные линии на металлических опорах, за исключением многогранных, изолированным стальным проводом сечением от 500 до 800 квадратных мм включительно двухцепные</t>
  </si>
  <si>
    <t>I.2.2.1.2.5.2.2</t>
  </si>
  <si>
    <t>воздушные линии на многогранных металлических опорах изолированным стальным проводом сечением от 500 до 800 квадратных мм включительно двухцепные</t>
  </si>
  <si>
    <t>I.2.2.1.2.6.1</t>
  </si>
  <si>
    <t>воздушные линии на металлических опорах изолированным стальным проводом сечением свыше 800 квадратных мм одноцепные</t>
  </si>
  <si>
    <t>I.2.2.1.2.6.1.1</t>
  </si>
  <si>
    <t>воздушные линии на металлических опорах, за исключением многогранных, изолированным стальным проводом сечением свыше 800 квадратных мм одноцепные</t>
  </si>
  <si>
    <t>I.2.2.1.2.6.1.2</t>
  </si>
  <si>
    <t>воздушные линии на многогранных металлических опорах изолированным стальным проводом сечением свыше 800 квадратных мм одноцепные</t>
  </si>
  <si>
    <t>I.2.2.1.2.6.2</t>
  </si>
  <si>
    <t>воздушные линии на металлических опорах изолированным стальным проводом сечением свыше 800 квадратных мм двухцепные</t>
  </si>
  <si>
    <t>I.2.2.1.2.6.2.1</t>
  </si>
  <si>
    <t>воздушные линии на металлических опорах, за исключением многогранных, изолированным стальным проводом сечением свыше 800 квадратных мм двухцепные</t>
  </si>
  <si>
    <t>I.2.2.1.2.6.2.2</t>
  </si>
  <si>
    <t>воздушные линии на многогранных металлических опорах изолированным стальным проводом сечением свыше 800 квадратных мм двухцепные</t>
  </si>
  <si>
    <t>I.2.2.1.3.1.1</t>
  </si>
  <si>
    <t>воздушные линии на металлических опорах изолированным сталеалюминиевым проводом сечением до 50 квадратных мм включительно одноцепные</t>
  </si>
  <si>
    <t>I.2.2.1.3.1.1.1</t>
  </si>
  <si>
    <t>воздушные линии на металлических опорах, за исключением многогранных, изолированным сталеалюминиевым проводом сечением до 50 квадратных мм включительно одноцепные</t>
  </si>
  <si>
    <t>I.2.2.1.3.1.1.2</t>
  </si>
  <si>
    <t>воздушные линии на многогранных металлических опорах изолированным сталеалюминиевым проводом сечением до 50 квадратных мм включительно одноцепные</t>
  </si>
  <si>
    <t>I.2.2.1.3.1.2</t>
  </si>
  <si>
    <t>воздушные линии на металлических опорах изолированным сталеалюминиевым проводом сечением до 50 квадратных мм включительно двухцепные</t>
  </si>
  <si>
    <t>I.2.2.1.3.1.2.1</t>
  </si>
  <si>
    <t>воздушные линии на металлических опорах, за исключением многогранных, изолированным сталеалюминиевым проводом сечением до 50 квадратных мм включительно двухцепные</t>
  </si>
  <si>
    <t>I.2.2.1.3.1.2.2</t>
  </si>
  <si>
    <t>воздушные линии на многогранных металлических опорах изолированным сталеалюминиевым проводом сечением до 50 квадратных мм включительно двухцепные</t>
  </si>
  <si>
    <t>I.2.2.1.3.2.1</t>
  </si>
  <si>
    <t>воздушные линии на металлических опорах изолированным сталеалюминиевым проводом сечением от 50 до 100 квадратных мм включительно одноцепные</t>
  </si>
  <si>
    <t>I.2.2.1.3.2.1.1</t>
  </si>
  <si>
    <t>воздушные линии на металлических опорах, за исключением многогранных, изолированным сталеалюминиевым проводом сечением от 50 до 100 квадратных мм включительно одноцепные</t>
  </si>
  <si>
    <t>I.2.2.1.3.2.1.2</t>
  </si>
  <si>
    <t>воздушные линии на многогранных металлических опорах изолированным сталеалюминиевым проводом сечением от 50 до 100 квадратных мм включительно одноцепные</t>
  </si>
  <si>
    <t>I.2.2.1.3.2.2</t>
  </si>
  <si>
    <t>воздушные линии на металлических опорах изолированным сталеалюминиевым проводом сечением от 50 до 100 квадратных мм включительно двухцепные</t>
  </si>
  <si>
    <t>I.2.2.1.3.2.2.1</t>
  </si>
  <si>
    <t>воздушные линии на металлических опорах, за исключением многогранных, изолированным сталеалюминиевым проводом сечением от 50 до 100 квадратных мм включительно двухцепные</t>
  </si>
  <si>
    <t>I.2.2.1.3.2.2.2</t>
  </si>
  <si>
    <t>воздушные линии на многогранных металлических опорах изолированным сталеалюминиевым проводом сечением от 50 до 100 квадратных мм включительно двухцепные</t>
  </si>
  <si>
    <t>I.2.2.1.3.3.1</t>
  </si>
  <si>
    <t>воздушные линии на металлических опорах изолированным сталеалюминиевым проводом сечением от 100 до 200 квадратных мм включительно одноцепные</t>
  </si>
  <si>
    <t>I.2.2.1.3.3.1.1</t>
  </si>
  <si>
    <t>воздушные линии на металлических опорах, за исключением многогранных, изолированным сталеалюминиевым проводом сечением от 100 до 200 квадратных мм включительно одноцепные</t>
  </si>
  <si>
    <t>I.2.2.1.3.3.1.2</t>
  </si>
  <si>
    <t>воздушные линии на многогранных металлических опорах изолированным сталеалюминиевым проводом сечением от 100 до 200 квадратных мм включительно одноцепные</t>
  </si>
  <si>
    <t>I.2.2.1.3.3.2</t>
  </si>
  <si>
    <t>воздушные линии на металлических опорах изолированным сталеалюминиевым проводом сечением от 100 до 200 квадратных мм включительно двухцепные</t>
  </si>
  <si>
    <t>I.2.2.1.3.3.2.1</t>
  </si>
  <si>
    <t>воздушные линии на металлических опорах, за исключением многогранных, изолированным сталеалюминиевым проводом сечением от 100 до 200 квадратных мм включительно двухцепные</t>
  </si>
  <si>
    <t>I.2.2.1.3.3.2.2</t>
  </si>
  <si>
    <t>воздушные линии на многогранных металлических опорах изолированным сталеалюминиевым проводом сечением от 100 до 200 квадратных мм включительно двухцепные</t>
  </si>
  <si>
    <t>I.2.2.1.3.4.1</t>
  </si>
  <si>
    <t>воздушные линии на металлических опорах изолированным сталеалюминиевым проводом сечением от 200 до 500 квадратных мм включительно одноцепные</t>
  </si>
  <si>
    <t>I.2.2.1.3.4.1.1</t>
  </si>
  <si>
    <t>воздушные линии на металлических опорах, за исключением многогранных, изолированным сталеалюминиевым проводом сечением от 200 до 500 квадратных мм включительно одноцепные</t>
  </si>
  <si>
    <t>I.2.2.1.3.4.1.2</t>
  </si>
  <si>
    <t>воздушные линии на многогранных металлических опорах изолированным сталеалюминиевым проводом сечением от 200 до 500 квадратных мм включительно одноцепные</t>
  </si>
  <si>
    <t>I.2.2.1.3.4.2</t>
  </si>
  <si>
    <t>воздушные линии на металлических опорах изолированным сталеалюминиевым проводом сечением от 200 до 500 квадратных мм включительно двухцепные</t>
  </si>
  <si>
    <t>I.2.2.1.3.4.2.1</t>
  </si>
  <si>
    <t>воздушные линии на металлических опорах, за исключением многогранных, изолированным сталеалюминиевым проводом сечением от 200 до 500 квадратных мм включительно двухцепные</t>
  </si>
  <si>
    <t>I.2.2.1.3.4.2.2</t>
  </si>
  <si>
    <t>воздушные линии на многогранных металлических опорах изолированным сталеалюминиевым проводом сечением от 200 до 500 квадратных мм включительно двухцепные</t>
  </si>
  <si>
    <t>I.2.2.1.3.5.1</t>
  </si>
  <si>
    <t>воздушные линии на металлических опорах изолированным сталеалюминиевым проводом сечением от 500 до 800 квадратных мм включительно одноцепные</t>
  </si>
  <si>
    <t>I.2.2.1.3.5.1.1</t>
  </si>
  <si>
    <t>воздушные линии на металлических опорах, за исключением многогранных, изолированным сталеалюминиевым проводом сечением от 500 до 800 квадратных мм включительно одноцепные</t>
  </si>
  <si>
    <t>I.2.2.1.3.5.1.2</t>
  </si>
  <si>
    <t>воздушные линии на многогранных металлических опорах изолированным сталеалюминиевым проводом сечением от 500 до 800 квадратных мм включительно одноцепные</t>
  </si>
  <si>
    <t>I.2.2.1.3.5.2</t>
  </si>
  <si>
    <t>воздушные линии на металлических опорах изолированным сталеалюминиевым проводом сечением от 500 до 800 квадратных мм включительно двухцепные</t>
  </si>
  <si>
    <t>I.2.2.1.3.5.2.1</t>
  </si>
  <si>
    <t>воздушные линии на металлических опорах, за исключением многогранных, изолированным сталеалюминиевым проводом сечением от 500 до 800 квадратных мм включительно двухцепные</t>
  </si>
  <si>
    <t>I.2.2.1.3.5.2.2</t>
  </si>
  <si>
    <t>воздушные линии на многогранных металлических опорах изолированным сталеалюминиевым проводом сечением от 500 до 800 квадратных мм включительно двухцепные</t>
  </si>
  <si>
    <t>I.2.2.1.3.6.1</t>
  </si>
  <si>
    <t>воздушные линии на металлических опорах изолированным сталеалюминиевым проводом сечением свыше 800 квадратных мм одноцепные</t>
  </si>
  <si>
    <t>I.2.2.1.3.6.1.1</t>
  </si>
  <si>
    <t>воздушные линии на металлических опорах, за исключением многогранных, изолированным сталеалюминиевым проводом сечением свыше 800 квадратных мм одноцепные</t>
  </si>
  <si>
    <t>I.2.2.1.3.6.1.2</t>
  </si>
  <si>
    <t>воздушные линии на многогранных металлических опорах изолированным сталеалюминиевым проводом сечением свыше 800 квадратных мм одноцепные</t>
  </si>
  <si>
    <t>I.2.2.1.3.6.2</t>
  </si>
  <si>
    <t>воздушные линии на металлических опорах изолированным сталеалюминиевым проводом сечением свыше 800 квадратных мм двухцепные</t>
  </si>
  <si>
    <t>I.2.2.1.3.6.2.1</t>
  </si>
  <si>
    <t>воздушные линии на металлических опорах, за исключением многогранных, изолированным сталеалюминиевым проводом сечением свыше 800 квадратных мм двухцепные</t>
  </si>
  <si>
    <t>I.2.2.1.3.6.2.2</t>
  </si>
  <si>
    <t>воздушные линии на многогранных металлических опорах изолированным сталеалюминиевым проводом сечением свыше 800 квадратных мм двухцепные</t>
  </si>
  <si>
    <t>I.2.2.1.4.1.1</t>
  </si>
  <si>
    <t>воздушные линии на металлических опорах изолированным алюминиевым проводом сечением до 50 квадратных мм включительно одноцепные</t>
  </si>
  <si>
    <t>I.2.2.1.4.1.1.1</t>
  </si>
  <si>
    <t>воздушные линии на металлических опорах, за исключением многогранных, изолированным алюминиевым проводом сечением до 50 квадратных мм включительно одноцепные</t>
  </si>
  <si>
    <t>I.2.2.1.4.1.1.2</t>
  </si>
  <si>
    <t>воздушные линии на многогранных металлических опорах изолированным алюминиевым проводом сечением до 50 квадратных мм включительно одноцепные</t>
  </si>
  <si>
    <t>I.2.2.1.4.1.2</t>
  </si>
  <si>
    <t>воздушные линии на металлических опорах изолированным алюминиевым проводом сечением до 50 квадратных мм включительно двухцепные</t>
  </si>
  <si>
    <t>I.2.2.1.4.1.2.1</t>
  </si>
  <si>
    <t>воздушные линии на металлических опорах, за исключением многогранных, изолированным алюминиевым проводом сечением до 50 квадратных мм включительно двухцепные</t>
  </si>
  <si>
    <t>I.2.2.1.4.1.2.2</t>
  </si>
  <si>
    <t>воздушные линии на многогранных металлических опорах изолированным алюминиевым проводом сечением до 50 квадратных мм включительно двухцепные</t>
  </si>
  <si>
    <t>I.2.2.1.4.2.1</t>
  </si>
  <si>
    <t>воздушные линии на металлических опорах изолированным алюминиевым проводом сечением от 50 до 100 квадратных мм включительно одноцепные</t>
  </si>
  <si>
    <t>I.2.2.1.4.2.1.1</t>
  </si>
  <si>
    <t>воздушные линии на металлических опорах, за исключением многогранных, изолированным алюминиевым проводом сечением от 50 до 100 квадратных мм включительно одноцепные</t>
  </si>
  <si>
    <t>I.2.2.1.4.2.1.2</t>
  </si>
  <si>
    <t>воздушные линии на многогранных металлических опорах изолированным алюминиевым проводом сечением от 50 до 100 квадратных мм включительно одноцепные</t>
  </si>
  <si>
    <t>I.2.2.1.4.2.2</t>
  </si>
  <si>
    <t>воздушные линии на металлических опорах изолированным алюминиевым проводом сечением от 50 до 100 квадратных мм включительно двухцепные</t>
  </si>
  <si>
    <t>I.2.2.1.4.2.2.1</t>
  </si>
  <si>
    <t>воздушные линии на металлических опорах, за исключением многогранных, изолированным алюминиевым проводом сечением от 50 до 100 квадратных мм включительно двухцепные</t>
  </si>
  <si>
    <t>I.2.2.1.4.2.2.2</t>
  </si>
  <si>
    <t>воздушные линии на многогранных металлических опорах изолированным алюминиевым проводом сечением от 50 до 100 квадратных мм включительно двухцепные</t>
  </si>
  <si>
    <t>I.2.2.1.4.3.1</t>
  </si>
  <si>
    <t>воздушные линии на металлических опорах изолированным алюминиевым проводом сечением от 100 до 200 квадратных мм включительно одноцепные</t>
  </si>
  <si>
    <t>I.2.2.1.4.3.1.1</t>
  </si>
  <si>
    <t>воздушные линии на металлических опорах, за исключением многогранных, изолированным алюминиевым проводом сечением от 100 до 200 квадратных мм включительно одноцепные</t>
  </si>
  <si>
    <t>I.2.2.1.4.3.1.2</t>
  </si>
  <si>
    <t>воздушные линии на многогранных металлических опорах изолированным алюминиевым проводом сечением от 100 до 200 квадратных мм включительно одноцепные</t>
  </si>
  <si>
    <t>I.2.2.1.4.3.2</t>
  </si>
  <si>
    <t>воздушные линии на металлических опорах изолированным алюминиевым проводом сечением от 100 до 200 квадратных мм включительно двухцепные</t>
  </si>
  <si>
    <t>I.2.2.1.4.3.2.1</t>
  </si>
  <si>
    <t>воздушные линии на металлических опорах, за исключением многогранных, изолированным алюминиевым проводом сечением от 100 до 200 квадратных мм включительно двухцепные</t>
  </si>
  <si>
    <t>I.2.2.1.4.3.2.2</t>
  </si>
  <si>
    <t>воздушные линии на многогранных металлических опорах изолированным алюминиевым проводом сечением от 100 до 200 квадратных мм включительно двухцепные</t>
  </si>
  <si>
    <t>I.2.2.1.4.4.1</t>
  </si>
  <si>
    <t>воздушные линии на металлических опорах изолированным алюминиевым проводом сечением от 200 до 500 квадратных мм включительно одноцепные</t>
  </si>
  <si>
    <t>I.2.2.1.4.4.1.1</t>
  </si>
  <si>
    <t>воздушные линии на металлических опорах, за исключением многогранных, изолированным алюминиевым проводом сечением от 200 до 500 квадратных мм включительно одноцепные</t>
  </si>
  <si>
    <t>I.2.2.1.4.4.1.2</t>
  </si>
  <si>
    <t>воздушные линии на многогранных металлических опорах изолированным алюминиевым проводом сечением от 200 до 500 квадратных мм включительно одноцепные</t>
  </si>
  <si>
    <t>I.2.2.1.4.4.2</t>
  </si>
  <si>
    <t>воздушные линии на металлических опорах изолированным алюминиевым проводом сечением от 200 до 500 квадратных мм включительно двухцепные</t>
  </si>
  <si>
    <t>I.2.2.1.4.4.2.1</t>
  </si>
  <si>
    <t>воздушные линии на металлических опорах, за исключением многогранных, изолированным алюминиевым проводом сечением от 200 до 500 квадратных мм включительно двухцепные</t>
  </si>
  <si>
    <t>I.2.2.1.4.4.2.2</t>
  </si>
  <si>
    <t>воздушные линии на многогранных металлических опорах изолированным алюминиевым проводом сечением от 200 до 500 квадратных мм включительно двухцепные</t>
  </si>
  <si>
    <t>I.2.2.1.4.5.1</t>
  </si>
  <si>
    <t>воздушные линии на металлических опорах изолированным алюминиевым проводом сечением от 500 до 800 квадратных мм включительно одноцепные</t>
  </si>
  <si>
    <t>I.2.2.1.4.5.1.1</t>
  </si>
  <si>
    <t>воздушные линии на металлических опорах, за исключением многогранных, изолированным алюминиевым проводом сечением от 500 до 800 квадратных мм включительно одноцепные</t>
  </si>
  <si>
    <t>I.2.2.1.4.5.1.2</t>
  </si>
  <si>
    <t>воздушные линии на многогранных металлических опорах изолированным алюминиевым проводом сечением от 500 до 800 квадратных мм включительно одноцепные</t>
  </si>
  <si>
    <t>I.2.2.1.4.5.2</t>
  </si>
  <si>
    <t>воздушные линии на металлических опорах изолированным алюминиевым проводом сечением от 500 до 800 квадратных мм включительно двухцепные</t>
  </si>
  <si>
    <t>I.2.2.1.4.5.2.1</t>
  </si>
  <si>
    <t>воздушные линии на металлических опорах, за исключением многогранных, изолированным алюминиевым проводом сечением от 500 до 800 квадратных мм включительно двухцепные</t>
  </si>
  <si>
    <t>I.2.2.1.4.5.2.2</t>
  </si>
  <si>
    <t>воздушные линии на многогранных металлических опорах изолированным алюминиевым проводом сечением от 500 до 800 квадратных мм включительно двухцепные</t>
  </si>
  <si>
    <t>I.2.2.1.4.6.1</t>
  </si>
  <si>
    <t>воздушные линии на металлических опорах изолированным алюминиевым проводом сечением свыше 800 квадратных мм одноцепные</t>
  </si>
  <si>
    <t>I.2.2.1.4.6.1.1</t>
  </si>
  <si>
    <t>воздушные линии на металлических опорах, за исключением многогранных, изолированным алюминиевым проводом сечением свыше 800 квадратных мм одноцепные</t>
  </si>
  <si>
    <t>I.2.2.1.4.6.1.2</t>
  </si>
  <si>
    <t>воздушные линии на многогранных металлических опорах изолированным алюминиевым проводом сечением свыше 800 квадратных мм одноцепные</t>
  </si>
  <si>
    <t>I.2.2.1.4.6.2</t>
  </si>
  <si>
    <t>воздушные линии на металлических опорах изолированным алюминиевым проводом сечением свыше 800 квадратных мм двухцепные</t>
  </si>
  <si>
    <t>I.2.2.1.4.6.2.1</t>
  </si>
  <si>
    <t>воздушные линии на металлических опорах, за исключением многогранных, изолированным алюминиевым проводом сечением свыше 800 квадратных мм двухцепные</t>
  </si>
  <si>
    <t>I.2.2.1.4.6.2.2</t>
  </si>
  <si>
    <t>воздушные линии на многогранных металлических опорах изолированным алюминиевым проводом сечением свыше 800 квадратных мм двухцепные</t>
  </si>
  <si>
    <t>I.2.2.2.1.1.1</t>
  </si>
  <si>
    <t>воздушные линии на металлических опорах неизолированным медным проводом сечением до 50 квадратных мм включительно одноцепные</t>
  </si>
  <si>
    <t>I.2.2.2.1.1.1.1</t>
  </si>
  <si>
    <t>воздушные линии на металлических опорах, за исключением многогранных, неизолированным медным проводом сечением до 50 квадратных мм включительно одноцепные</t>
  </si>
  <si>
    <t>I.2.2.2.1.1.1.2</t>
  </si>
  <si>
    <t>воздушные линии на многогранных металлических опорах неизолированным медным проводом сечением до 50 квадратных мм включительно одноцепные</t>
  </si>
  <si>
    <t>I.2.2.2.1.1.2</t>
  </si>
  <si>
    <t>воздушные линии на металлических опорах неизолированным медным проводом сечением до 50 квадратных мм включительно двухцепные</t>
  </si>
  <si>
    <t>I.2.2.2.1.1.2.1</t>
  </si>
  <si>
    <t>воздушные линии на металлических опорах, за исключением многогранных, неизолированным медным проводом сечением до 50 квадратных мм включительно двухцепные</t>
  </si>
  <si>
    <t>I.2.2.2.1.1.2.2</t>
  </si>
  <si>
    <t>воздушные линии на многогранных металлических опорах неизолированным медным проводом сечением до 50 квадратных мм включительно двухцепные</t>
  </si>
  <si>
    <t>I.2.2.2.1.2.1</t>
  </si>
  <si>
    <t>воздушные линии на металлических опорах неизолированным медным проводом сечением от 50 до 100 квадратных мм включительно одноцепные</t>
  </si>
  <si>
    <t>I.2.2.2.1.2.1.1</t>
  </si>
  <si>
    <t>воздушные линии на металлических опорах, за исключением многогранных, неизолированным медным проводом сечением от 50 до 100 квадратных мм включительно одноцепные</t>
  </si>
  <si>
    <t>I.2.2.2.1.2.1.2</t>
  </si>
  <si>
    <t>воздушные линии на многогранных металлических опорах неизолированным медным проводом сечением от 50 до 100 квадратных мм включительно одноцепные</t>
  </si>
  <si>
    <t>I.2.2.2.1.2.2</t>
  </si>
  <si>
    <t>воздушные линии на металлических опорах неизолированным медным проводом сечением от 50 до 100 квадратных мм включительно двухцепные</t>
  </si>
  <si>
    <t>I.2.2.2.1.2.2.1</t>
  </si>
  <si>
    <t>воздушные линии на металлических опорах, за исключением многогранных, неизолированным медным проводом сечением от 50 до 100 квадратных мм включительно двухцепные</t>
  </si>
  <si>
    <t>I.2.2.2.1.2.2.2</t>
  </si>
  <si>
    <t>воздушные линии на многогранных металлических опорах неизолированным медным проводом сечением от 50 до 100 квадратных мм включительно двухцепные</t>
  </si>
  <si>
    <t>I.2.2.2.1.3.1</t>
  </si>
  <si>
    <t>воздушные линии на металлических опорах неизолированным медным проводом сечением от 100 до 200 квадратных мм включительно одноцепные</t>
  </si>
  <si>
    <t>I.2.2.2.1.3.1.1</t>
  </si>
  <si>
    <t>воздушные линии на металлических опорах, за исключением многогранных, неизолированным медным проводом сечением от 100 до 200 квадратных мм включительно одноцепные</t>
  </si>
  <si>
    <t>I.2.2.2.1.3.1.2</t>
  </si>
  <si>
    <t>воздушные линии на многогранных металлических опорах неизолированным медным проводом сечением от 100 до 200 квадратных мм включительно одноцепные</t>
  </si>
  <si>
    <t>I.2.2.2.1.3.2</t>
  </si>
  <si>
    <t>воздушные линии на металлических опорах неизолированным медным проводом сечением от 100 до 200 квадратных мм включительно двухцепные</t>
  </si>
  <si>
    <t>I.2.2.2.1.3.2.1</t>
  </si>
  <si>
    <t>воздушные линии на металлических опорах, за исключением многогранных, неизолированным медным проводом сечением от 100 до 200 квадратных мм включительно двухцепные</t>
  </si>
  <si>
    <t>I.2.2.2.1.3.2.2</t>
  </si>
  <si>
    <t>воздушные линии на многогранных металлических опорах неизолированным медным проводом сечением от 100 до 200 квадратных мм включительно двухцепные</t>
  </si>
  <si>
    <t>I.2.2.2.1.4.1</t>
  </si>
  <si>
    <t>воздушные линии на металлических опорах неизолированным медным проводом сечением от 200 до 500 квадратных мм включительно одноцепные</t>
  </si>
  <si>
    <t>I.2.2.2.1.4.1.1</t>
  </si>
  <si>
    <t>воздушные линии на металлических опорах, за исключением многогранных, неизолированным медным проводом сечением от 200 до 500 квадратных мм включительно одноцепные</t>
  </si>
  <si>
    <t>I.2.2.2.1.4.1.2</t>
  </si>
  <si>
    <t>воздушные линии на многогранных металлических опорах неизолированным медным проводом сечением от 200 до 500 квадратных мм включительно одноцепные</t>
  </si>
  <si>
    <t>I.2.2.2.1.4.2</t>
  </si>
  <si>
    <t>воздушные линии на металлических опорах неизолированным медным проводом сечением от 200 до 500 квадратных мм включительно двухцепные</t>
  </si>
  <si>
    <t>I.2.2.2.1.4.2.1</t>
  </si>
  <si>
    <t>воздушные линии на металлических опорах, за исключением многогранных, неизолированным медным проводом сечением от 200 до 500 квадратных мм включительно двухцепные</t>
  </si>
  <si>
    <t>I.2.2.2.1.4.2.2</t>
  </si>
  <si>
    <t>воздушные линии на многогранных металлических опорах неизолированным медным проводом сечением от 200 до 500 квадратных мм включительно двухцепные</t>
  </si>
  <si>
    <t>I.2.2.2.1.5.1</t>
  </si>
  <si>
    <t>воздушные линии на металлических опорах неизолированным медным проводом сечением от 500 до 800 квадратных мм включительно одноцепные</t>
  </si>
  <si>
    <t>I.2.2.2.1.5.1.1</t>
  </si>
  <si>
    <t>воздушные линии на металлических опорах, за исключением многогранных, неизолированным медным проводом сечением от 500 до 800 квадратных мм включительно одноцепные</t>
  </si>
  <si>
    <t>I.2.2.2.1.5.1.2</t>
  </si>
  <si>
    <t>воздушные линии на многогранных металлических опорах неизолированным медным проводом сечением от 500 до 800 квадратных мм включительно одноцепные</t>
  </si>
  <si>
    <t>I.2.2.2.1.5.2</t>
  </si>
  <si>
    <t>воздушные линии на металлических опорах неизолированным медным проводом сечением от 500 до 800 квадратных мм включительно двухцепные</t>
  </si>
  <si>
    <t>I.2.2.2.1.5.2.1</t>
  </si>
  <si>
    <t>воздушные линии на металлических опорах, за исключением многогранных, неизолированным медным проводом сечением от 500 до 800 квадратных мм включительно двухцепные</t>
  </si>
  <si>
    <t>I.2.2.2.1.5.2.2</t>
  </si>
  <si>
    <t>воздушные линии на многогранных металлических опорах неизолированным медным проводом сечением от 500 до 800 квадратных мм включительно двухцепные</t>
  </si>
  <si>
    <t>I.2.2.2.1.6.1</t>
  </si>
  <si>
    <t>воздушные линии на металлических опорах неизолированным медным проводом сечением свыше 800 квадратных мм одноцепные</t>
  </si>
  <si>
    <t>I.2.2.2.1.6.1.1</t>
  </si>
  <si>
    <t>воздушные линии на металлических опорах, за исключением многогранных, неизолированным медным проводом сечением свыше 800 квадратных мм одноцепные</t>
  </si>
  <si>
    <t>I.2.2.2.1.6.1.2</t>
  </si>
  <si>
    <t>воздушные линии на многогранных металлических опорах неизолированным медным проводом сечением свыше 800 квадратных мм одноцепные</t>
  </si>
  <si>
    <t>I.2.2.2.1.6.2</t>
  </si>
  <si>
    <t>воздушные линии на металлических опорах неизолированным медным проводом сечением свыше 800 квадратных мм двухцепные</t>
  </si>
  <si>
    <t>I.2.2.2.1.6.2.1</t>
  </si>
  <si>
    <t>воздушные линии на металлических опорах, за исключением многогранных, неизолированным медным проводом сечением свыше 800 квадратных мм двухцепные</t>
  </si>
  <si>
    <t>I.2.2.2.1.6.2.2</t>
  </si>
  <si>
    <t>воздушные линии на многогранных металлических опорах неизолированным медным проводом сечением свыше 800 квадратных мм двухцепные</t>
  </si>
  <si>
    <t>I.2.2.2.2.1.1</t>
  </si>
  <si>
    <t>воздушные линии на металлических опорах неизолированным стальным проводом сечением до 50 квадратных мм включительно одноцепные</t>
  </si>
  <si>
    <t>I.2.2.2.2.1.1.1</t>
  </si>
  <si>
    <t>воздушные линии на металлических опорах, за исключением многогранных, неизолированным стальным проводом сечением до 50 квадратных мм включительно одноцепные</t>
  </si>
  <si>
    <t>I.2.2.2.2.1.1.2</t>
  </si>
  <si>
    <t>воздушные линии на многогранных металлических опорах неизолированным стальным проводом сечением до 50 квадратных мм включительно одноцепные</t>
  </si>
  <si>
    <t>I.2.2.2.2.1.2</t>
  </si>
  <si>
    <t>воздушные линии на металлических опорах неизолированным стальным проводом сечением до 50 квадратных мм включительно двухцепные</t>
  </si>
  <si>
    <t>I.2.2.2.2.1.2.1</t>
  </si>
  <si>
    <t>воздушные линии на металлических опорах, за исключением многогранных, неизолированным стальным проводом сечением до 50 квадратных мм включительно двухцепные</t>
  </si>
  <si>
    <t>I.2.2.2.2.1.2.2</t>
  </si>
  <si>
    <t>воздушные линии на многогранных металлических опорах неизолированным стальным проводом сечением до 50 квадратных мм включительно двухцепные</t>
  </si>
  <si>
    <t>I.2.2.2.2.2.1</t>
  </si>
  <si>
    <t>воздушные линии на металлических опорах неизолированным стальным проводом сечением от 50 до 100 квадратных мм включительно одноцепные</t>
  </si>
  <si>
    <t>I.2.2.2.2.2.1.1</t>
  </si>
  <si>
    <t>воздушные линии на металлических опорах, за исключением многогранных, неизолированным стальным проводом сечением от 50 до 100 квадратных мм включительно одноцепные</t>
  </si>
  <si>
    <t>I.2.2.2.2.2.1.2</t>
  </si>
  <si>
    <t>воздушные линии на многогранных металлических опорах неизолированным стальным проводом сечением от 50 до 100 квадратных мм включительно одноцепные</t>
  </si>
  <si>
    <t>I.2.2.2.2.2.2</t>
  </si>
  <si>
    <t>воздушные линии на металлических опорах неизолированным стальным проводом сечением от 50 до 100 квадратных мм включительно двухцепные</t>
  </si>
  <si>
    <t>I.2.2.2.2.2.2.1</t>
  </si>
  <si>
    <t>воздушные линии на металлических опорах, за исключением многогранных, неизолированным стальным проводом сечением от 50 до 100 квадратных мм включительно двухцепные</t>
  </si>
  <si>
    <t>I.2.2.2.2.2.2.2</t>
  </si>
  <si>
    <t>воздушные линии на многогранных металлических опорах неизолированным стальным проводом сечением от 50 до 100 квадратных мм включительно двухцепные</t>
  </si>
  <si>
    <t>I.2.2.2.2.3.1</t>
  </si>
  <si>
    <t>воздушные линии на металлических опорах неизолированным стальным проводом сечением от 100 до 200 квадратных мм включительно одноцепные</t>
  </si>
  <si>
    <t>I.2.2.2.2.3.1.1</t>
  </si>
  <si>
    <t>воздушные линии на металлических опорах, за исключением многогранных, неизолированным стальным проводом сечением от 100 до 200 квадратных мм включительно одноцепные</t>
  </si>
  <si>
    <t>I.2.2.2.2.3.1.2</t>
  </si>
  <si>
    <t>воздушные линии на многогранных металлических опорах неизолированным стальным проводом сечением от 100 до 200 квадратных мм включительно одноцепные</t>
  </si>
  <si>
    <t>I.2.2.2.2.3.2</t>
  </si>
  <si>
    <t>воздушные линии на металлических опорах неизолированным стальным проводом сечением от 100 до 200 квадратных мм включительно двухцепные</t>
  </si>
  <si>
    <t>I.2.2.2.2.3.2.1</t>
  </si>
  <si>
    <t>воздушные линии на металлических опорах, за исключением многогранных, неизолированным стальным проводом сечением от 100 до 200 квадратных мм включительно двухцепные</t>
  </si>
  <si>
    <t>I.2.2.2.2.3.2.2</t>
  </si>
  <si>
    <t>воздушные линии на многогранных металлических опорах неизолированным стальным проводом сечением от 100 до 200 квадратных мм включительно двухцепные</t>
  </si>
  <si>
    <t>I.2.2.2.2.4.1</t>
  </si>
  <si>
    <t>воздушные линии на металлических опорах неизолированным стальным проводом сечением от 200 до 500 квадратных мм включительно одноцепные</t>
  </si>
  <si>
    <t>I.2.2.2.2.4.1.1</t>
  </si>
  <si>
    <t>воздушные линии на металлических опорах, за исключением многогранных, неизолированным стальным проводом сечением от 200 до 500 квадратных мм включительно одноцепные</t>
  </si>
  <si>
    <t>I.2.2.2.2.4.1.2</t>
  </si>
  <si>
    <t>воздушные линии на многогранных металлических опорах неизолированным стальным проводом сечением от 200 до 500 квадратных мм включительно одноцепные</t>
  </si>
  <si>
    <t>I.2.2.2.2.4.2</t>
  </si>
  <si>
    <t>воздушные линии на металлических опорах неизолированным стальным проводом сечением от 200 до 500 квадратных мм включительно двухцепные</t>
  </si>
  <si>
    <t>I.2.2.2.2.4.2.1</t>
  </si>
  <si>
    <t>воздушные линии на металлических опорах, за исключением многогранных, неизолированным стальным проводом сечением от 200 до 500 квадратных мм включительно двухцепные</t>
  </si>
  <si>
    <t>I.2.2.2.2.4.2.2</t>
  </si>
  <si>
    <t>воздушные линии на многогранных металлических опорах неизолированным стальным проводом сечением от 200 до 500 квадратных мм включительно двухцепные</t>
  </si>
  <si>
    <t>I.2.2.2.2.5.1</t>
  </si>
  <si>
    <t>воздушные линии на металлических опорах неизолированным стальным проводом сечением от 500 до 800 квадратных мм включительно одноцепные</t>
  </si>
  <si>
    <t>I.2.2.2.2.5.1.1</t>
  </si>
  <si>
    <t>воздушные линии на металлических опорах, за исключением многогранных, неизолированным стальным проводом сечением от 500 до 800 квадратных мм включительно одноцепные</t>
  </si>
  <si>
    <t>I.2.2.2.2.5.1.2</t>
  </si>
  <si>
    <t>воздушные линии на многогранных металлических опорах неизолированным стальным проводом сечением от 500 до 800 квадратных мм включительно одноцепные</t>
  </si>
  <si>
    <t>I.2.2.2.2.5.2</t>
  </si>
  <si>
    <t>воздушные линии на металлических опорах неизолированным стальным проводом сечением от 500 до 800 квадратных мм включительно двухцепные</t>
  </si>
  <si>
    <t>I.2.2.2.2.5.2.1</t>
  </si>
  <si>
    <t>воздушные линии на металлических опорах, за исключением многогранных, неизолированным стальным проводом сечением от 500 до 800 квадратных мм включительно двухцепные</t>
  </si>
  <si>
    <t>I.2.2.2.2.5.2.2</t>
  </si>
  <si>
    <t>воздушные линии на многогранных металлических опорах неизолированным стальным проводом сечением от 500 до 800 квадратных мм включительно двухцепные</t>
  </si>
  <si>
    <t>I.2.2.2.2.6.1</t>
  </si>
  <si>
    <t>воздушные линии на металлических опорах неизолированным стальным проводом сечением свыше 800 квадратных мм одноцепные</t>
  </si>
  <si>
    <t>I.2.2.2.2.6.1.1</t>
  </si>
  <si>
    <t>воздушные линии на металлических опорах, за исключением многогранных, неизолированным стальным проводом сечением свыше 800 квадратных мм одноцепные</t>
  </si>
  <si>
    <t>I.2.2.2.2.6.1.2</t>
  </si>
  <si>
    <t>воздушные линии на многогранных металлических опорах неизолированным стальным проводом сечением свыше 800 квадратных мм одноцепные</t>
  </si>
  <si>
    <t>I.2.2.2.2.6.2</t>
  </si>
  <si>
    <t>воздушные линии на металлических опорах неизолированным стальным проводом сечением свыше 800 квадратных мм двухцепные</t>
  </si>
  <si>
    <t>I.2.2.2.2.6.2.1</t>
  </si>
  <si>
    <t>воздушные линии на металлических опорах, за исключением многогранных, неизолированным стальным проводом сечением свыше 800 квадратных мм двухцепные</t>
  </si>
  <si>
    <t>I.2.2.2.2.6.2.2</t>
  </si>
  <si>
    <t>воздушные линии на многогранных металлических опорах неизолированным стальным проводом сечением свыше 800 квадратных мм двухцепные</t>
  </si>
  <si>
    <t>I.2.2.2.3.1.1</t>
  </si>
  <si>
    <t>воздушные линии на металлических опорах неизолированным сталеалюминиевым проводом сечением до 50 квадратных мм включительно одноцепные</t>
  </si>
  <si>
    <t>I.2.2.2.3.1.1.1</t>
  </si>
  <si>
    <t>воздушные линии на металлических опорах, за исключением многогранных, неизолированным сталеалюминиевым проводом сечением до 50 квадратных мм включительно одноцепные</t>
  </si>
  <si>
    <t>I.2.2.2.3.1.1.2</t>
  </si>
  <si>
    <t>воздушные линии на многогранных металлических опорах неизолированным сталеалюминиевым проводом сечением до 50 квадратных мм включительно одноцепные</t>
  </si>
  <si>
    <t>I.2.2.2.3.1.2</t>
  </si>
  <si>
    <t>воздушные линии на металлических опорах неизолированным сталеалюминиевым проводом сечением до 50 квадратных мм включительно двухцепные</t>
  </si>
  <si>
    <t>I.2.2.2.3.1.2.1</t>
  </si>
  <si>
    <t>воздушные линии на металлических опорах, за исключением многогранных, неизолированным сталеалюминиевым проводом сечением до 50 квадратных мм включительно двухцепные</t>
  </si>
  <si>
    <t>I.2.2.2.3.1.2.2</t>
  </si>
  <si>
    <t>воздушные линии на многогранных металлических опорах неизолированным сталеалюминиевым проводом сечением до 50 квадратных мм включительно двухцепные</t>
  </si>
  <si>
    <t>I.2.2.2.3.2.1</t>
  </si>
  <si>
    <t>воздушные линии на металлических опорах неизолированным сталеалюминиевым проводом сечением от 50 до 100 квадратных мм включительно одноцепные</t>
  </si>
  <si>
    <t>I.2.2.2.3.2.1.1</t>
  </si>
  <si>
    <t>воздушные линии на металлических опорах, за исключением многогранных, неизолированным сталеалюминиевым проводом сечением от 50 до 100 квадратных мм включительно одноцепные</t>
  </si>
  <si>
    <t>I.2.2.2.3.2.1.2</t>
  </si>
  <si>
    <t>воздушные линии на многогранных металлических опорах неизолированным сталеалюминиевым проводом сечением от 50 до 100 квадратных мм включительно одноцепные</t>
  </si>
  <si>
    <t>I.2.2.2.3.2.2</t>
  </si>
  <si>
    <t>воздушные линии на металлических опорах неизолированным сталеалюминиевым проводом сечением от 50 до 100 квадратных мм включительно двухцепные</t>
  </si>
  <si>
    <t>I.2.2.2.3.2.2.1</t>
  </si>
  <si>
    <t>воздушные линии на металлических опорах, за исключением многогранных, неизолированным сталеалюминиевым проводом сечением от 50 до 100 квадратных мм включительно двухцепные</t>
  </si>
  <si>
    <t>I.2.2.2.3.2.2.2</t>
  </si>
  <si>
    <t>воздушные линии на многогранных металлических опорах неизолированным сталеалюминиевым проводом сечением от 50 до 100 квадратных мм включительно двухцепные</t>
  </si>
  <si>
    <t>I.2.2.2.3.3.1</t>
  </si>
  <si>
    <t>воздушные линии на металлических опорах неизолированным сталеалюминиевым проводом сечением от 100 до 200 квадратных мм включительно одноцепные</t>
  </si>
  <si>
    <t>I.2.2.2.3.3.1.1</t>
  </si>
  <si>
    <t>воздушные линии на металлических опорах, за исключением многогранных, неизолированным сталеалюминиевым проводом сечением от 100 до 200 квадратных мм включительно одноцепные</t>
  </si>
  <si>
    <t>I.2.2.2.3.3.1.2</t>
  </si>
  <si>
    <t>воздушные линии на многогранных металлических опорах неизолированным сталеалюминиевым проводом сечением от 100 до 200 квадратных мм включительно одноцепные</t>
  </si>
  <si>
    <t>I.2.2.2.3.3.2</t>
  </si>
  <si>
    <t>воздушные линии на металлических опорах неизолированным сталеалюминиевым проводом сечением от 100 до 200 квадратных мм включительно двухцепные</t>
  </si>
  <si>
    <t>I.2.2.2.3.3.2.1</t>
  </si>
  <si>
    <t>воздушные линии на металлических опорах, за исключением многогранных, неизолированным сталеалюминиевым проводом сечением от 100 до 200 квадратных мм включительно двухцепные</t>
  </si>
  <si>
    <t>I.2.2.2.3.3.2.2</t>
  </si>
  <si>
    <t>воздушные линии на многогранных металлических опорах неизолированным сталеалюминиевым проводом сечением от 100 до 200 квадратных мм включительно двухцепные</t>
  </si>
  <si>
    <t>I.2.2.2.3.4.1</t>
  </si>
  <si>
    <t>воздушные линии на металлических опорах неизолированным сталеалюминиевым проводом сечением от 200 до 500 квадратных мм включительно одноцепные</t>
  </si>
  <si>
    <t>I.2.2.2.3.4.1.1</t>
  </si>
  <si>
    <t>воздушные линии на металлических опорах, за исключением многогранных, неизолированным сталеалюминиевым проводом сечением от 200 до 500 квадратных мм включительно одноцепные</t>
  </si>
  <si>
    <t>I.2.2.2.3.4.1.2</t>
  </si>
  <si>
    <t>воздушные линии на многогранных металлических опорах неизолированным сталеалюминиевым проводом сечением от 200 до 500 квадратных мм включительно одноцепные</t>
  </si>
  <si>
    <t>I.2.2.2.3.4.2</t>
  </si>
  <si>
    <t>воздушные линии на металлических опорах неизолированным сталеалюминиевым проводом сечением от 200 до 500 квадратных мм включительно двухцепные</t>
  </si>
  <si>
    <t>I.2.2.2.3.4.2.1</t>
  </si>
  <si>
    <t>воздушные линии на металлических опорах, за исключением многогранных, неизолированным сталеалюминиевым проводом сечением от 200 до 500 квадратных мм включительно двухцепные</t>
  </si>
  <si>
    <t>I.2.2.2.3.4.2.2</t>
  </si>
  <si>
    <t>воздушные линии на многогранных металлических опорах неизолированным сталеалюминиевым проводом сечением от 200 до 500 квадратных мм включительно двухцепные</t>
  </si>
  <si>
    <t>I.2.2.2.3.5.1</t>
  </si>
  <si>
    <t>воздушные линии на металлических опорах неизолированным сталеалюминиевым проводом сечением от 500 до 800 квадратных мм включительно одноцепные</t>
  </si>
  <si>
    <t>I.2.2.2.3.5.1.1</t>
  </si>
  <si>
    <t>воздушные линии на металлических опорах, за исключением многогранных, неизолированным сталеалюминиевым проводом сечением от 500 до 800 квадратных мм включительно одноцепные</t>
  </si>
  <si>
    <t>I.2.2.2.3.5.1.2</t>
  </si>
  <si>
    <t>воздушные линии на многогранных металлических опорах неизолированным сталеалюминиевым проводом сечением от 500 до 800 квадратных мм включительно одноцепные</t>
  </si>
  <si>
    <t>I.2.2.2.3.5.2</t>
  </si>
  <si>
    <t>воздушные линии на металлических опорах неизолированным сталеалюминиевым проводом сечением от 500 до 800 квадратных мм включительно двухцепные</t>
  </si>
  <si>
    <t>I.2.2.2.3.5.2.1</t>
  </si>
  <si>
    <t>воздушные линии на металлических опорах, за исключением многогранных, неизолированным сталеалюминиевым проводом сечением от 500 до 800 квадратных мм включительно двухцепные</t>
  </si>
  <si>
    <t>I.2.2.2.3.5.2.2</t>
  </si>
  <si>
    <t>воздушные линии на многогранных металлических опорах неизолированным сталеалюминиевым проводом сечением от 500 до 800 квадратных мм включительно двухцепные</t>
  </si>
  <si>
    <t>I.2.2.2.3.6.1</t>
  </si>
  <si>
    <t>воздушные линии на металлических опорах неизолированным сталеалюминиевым проводом сечением свыше 800 квадратных мм одноцепные</t>
  </si>
  <si>
    <t>I.2.2.2.3.6.1.1</t>
  </si>
  <si>
    <t>воздушные линии на металлических опорах, за исключением многогранных, неизолированным сталеалюминиевым проводом сечением свыше 800 квадратных мм одноцепные</t>
  </si>
  <si>
    <t>I.2.2.2.3.6.1.2</t>
  </si>
  <si>
    <t>воздушные линии на многогранных металлических опорах неизолированным сталеалюминиевым проводом сечением свыше 800 квадратных мм одноцепные</t>
  </si>
  <si>
    <t>I.2.2.2.3.6.2</t>
  </si>
  <si>
    <t>воздушные линии на металлических опорах неизолированным сталеалюминиевым проводом сечением свыше 800 квадратных мм двухцепные</t>
  </si>
  <si>
    <t>I.2.2.2.3.6.2.1</t>
  </si>
  <si>
    <t>воздушные линии на металлических опорах, за исключением многогранных, неизолированным сталеалюминиевым проводом сечением свыше 800 квадратных мм двухцепные</t>
  </si>
  <si>
    <t>I.2.2.2.3.6.2.2</t>
  </si>
  <si>
    <t>воздушные линии на многогранных металлических опорах неизолированным сталеалюминиевым проводом сечением свыше 800 квадратных мм двухцепные</t>
  </si>
  <si>
    <t>I.2.2.2.4.1.1</t>
  </si>
  <si>
    <t>воздушные линии на металлических опорах неизолированным алюминиевым проводом сечением до 50 квадратных мм включительно одноцепные</t>
  </si>
  <si>
    <t>I.2.2.2.4.1.1.1</t>
  </si>
  <si>
    <t>воздушные линии на металлических опорах, за исключением многогранных, неизолированным алюминиевым проводом сечением до 50 квадратных мм включительно одноцепные</t>
  </si>
  <si>
    <t>I.2.2.2.4.1.1.2</t>
  </si>
  <si>
    <t>воздушные линии на многогранных металлических опорах неизолированным алюминиевым проводом сечением до 50 квадратных мм включительно одноцепные</t>
  </si>
  <si>
    <t>I.2.2.2.4.1.2</t>
  </si>
  <si>
    <t>воздушные линии на металлических опорах неизолированным алюминиевым проводом сечением до 50 квадратных мм включительно двухцепные</t>
  </si>
  <si>
    <t>I.2.2.2.4.1.2.1</t>
  </si>
  <si>
    <t>воздушные линии на металлических опорах, за исключением многогранных, неизолированным алюминиевым проводом сечением до 50 квадратных мм включительно двухцепные</t>
  </si>
  <si>
    <t>I.2.2.2.4.1.2.2</t>
  </si>
  <si>
    <t>воздушные линии на многогранных металлических опорах неизолированным алюминиевым проводом сечением до 50 квадратных мм включительно двухцепные</t>
  </si>
  <si>
    <t>I.2.2.2.4.2.1</t>
  </si>
  <si>
    <t>воздушные линии на металлических опорах неизолированным алюминиевым проводом сечением от 50 до 100 квадратных мм включительно одноцепные</t>
  </si>
  <si>
    <t>I.2.2.2.4.2.1.1</t>
  </si>
  <si>
    <t>воздушные линии на металлических опорах, за исключением многогранных, неизолированным алюминиевым проводом сечением от 50 до 100 квадратных мм включительно одноцепные</t>
  </si>
  <si>
    <t>I.2.2.2.4.2.1.2</t>
  </si>
  <si>
    <t>воздушные линии на многогранных металлических опорах неизолированным алюминиевым проводом сечением от 50 до 100 квадратных мм включительно одноцепные</t>
  </si>
  <si>
    <t>I.2.2.2.4.2.2</t>
  </si>
  <si>
    <t>воздушные линии на металлических опорах неизолированным алюминиевым проводом сечением от 50 до 100 квадратных мм включительно двухцепные</t>
  </si>
  <si>
    <t>I.2.2.2.4.2.2.1</t>
  </si>
  <si>
    <t>воздушные линии на металлических опорах, за исключением многогранных, неизолированным алюминиевым проводом сечением от 50 до 100 квадратных мм включительно двухцепные</t>
  </si>
  <si>
    <t>I.2.2.2.4.2.2.2</t>
  </si>
  <si>
    <t>воздушные линии на многогранных металлических опорах неизолированным алюминиевым проводом сечением от 50 до 100 квадратных мм включительно двухцепные</t>
  </si>
  <si>
    <t>I.2.2.2.4.3.1</t>
  </si>
  <si>
    <t>воздушные линии на металлических опорах неизолированным алюминиевым проводом сечением от 100 до 200 квадратных мм включительно одноцепные</t>
  </si>
  <si>
    <t>I.2.2.2.4.3.1.1</t>
  </si>
  <si>
    <t>воздушные линии на металлических опорах, за исключением многогранных, неизолированным алюминиевым проводом сечением от 100 до 200 квадратных мм включительно одноцепные</t>
  </si>
  <si>
    <t>I.2.2.2.4.3.1.2</t>
  </si>
  <si>
    <t>воздушные линии на многогранных металлических опорах неизолированным алюминиевым проводом сечением от 100 до 200 квадратных мм включительно одноцепные</t>
  </si>
  <si>
    <t>I.2.2.2.4.3.2</t>
  </si>
  <si>
    <t>воздушные линии на металлических опорах неизолированным алюминиевым проводом сечением от 100 до 200 квадратных мм включительно двухцепные</t>
  </si>
  <si>
    <t>I.2.2.2.4.3.2.1</t>
  </si>
  <si>
    <t>воздушные линии на металлических опорах, за исключением многогранных, неизолированным алюминиевым проводом сечением от 100 до 200 квадратных мм включительно двухцепные</t>
  </si>
  <si>
    <t>I.2.2.2.4.3.2.2</t>
  </si>
  <si>
    <t>воздушные линии на многогранных металлических опорах неизолированным алюминиевым проводом сечением от 100 до 200 квадратных мм включительно двухцепные</t>
  </si>
  <si>
    <t>I.2.2.2.4.4.1</t>
  </si>
  <si>
    <t>воздушные линии на металлических опорах неизолированным алюминиевым проводом сечением от 200 до 500 квадратных мм включительно одноцепные</t>
  </si>
  <si>
    <t>I.2.2.2.4.4.1.1</t>
  </si>
  <si>
    <t>воздушные линии на металлических опорах, за исключением многогранных, неизолированным алюминиевым проводом сечением от 200 до 500 квадратных мм включительно одноцепные</t>
  </si>
  <si>
    <t>I.2.2.2.4.4.1.2</t>
  </si>
  <si>
    <t>воздушные линии на многогранных металлических опорах неизолированным алюминиевым проводом сечением от 200 до 500 квадратных мм включительно одноцепные</t>
  </si>
  <si>
    <t>I.2.2.2.4.4.2</t>
  </si>
  <si>
    <t>воздушные линии на металлических опорах неизолированным алюминиевым проводом сечением от 200 до 500 квадратных мм включительно двухцепные</t>
  </si>
  <si>
    <t>I.2.2.2.4.4.2.1</t>
  </si>
  <si>
    <t>воздушные линии на металлических опорах, за исключением многогранных, неизолированным алюминиевым проводом сечением от 200 до 500 квадратных мм включительно двухцепные</t>
  </si>
  <si>
    <t>I.2.2.2.4.4.2.2</t>
  </si>
  <si>
    <t>воздушные линии на многогранных металлических опорах неизолированным алюминиевым проводом сечением от 200 до 500 квадратных мм включительно двухцепные</t>
  </si>
  <si>
    <t>I.2.2.2.4.5.1</t>
  </si>
  <si>
    <t>воздушные линии на металлических опорах неизолированным алюминиевым проводом сечением от 500 до 800 квадратных мм включительно одноцепные</t>
  </si>
  <si>
    <t>I.2.2.2.4.5.1.1</t>
  </si>
  <si>
    <t>воздушные линии на решетчатых металлических опорах неизолированным алюминиевым проводом сечением от 500 до 800 квадратных мм включительно одноцепные</t>
  </si>
  <si>
    <t>I.2.2.2.4.5.1.2</t>
  </si>
  <si>
    <t>воздушные линии на металлических опорах, за исключением многогранных, неизолированным алюминиевым проводом сечением от 500 до 800 квадратных мм включительно одноцепные</t>
  </si>
  <si>
    <t>I.2.2.2.4.5.2</t>
  </si>
  <si>
    <t>воздушные линии на металлических опорах неизолированным алюминиевым проводом сечением от 500 до 800 квадратных мм включительно двухцепные</t>
  </si>
  <si>
    <t>I.2.2.2.4.5.2.1</t>
  </si>
  <si>
    <t>воздушные линии на металлических опорах, за исключением многогранных, неизолированным алюминиевым проводом сечением от 500 до 800 квадратных мм включительно двухцепные</t>
  </si>
  <si>
    <t>I.2.2.2.4.5.2.2</t>
  </si>
  <si>
    <t>воздушные линии на многогранных металлических опорах неизолированным алюминиевым проводом сечением от 500 до 800 квадратных мм включительно двухцепные</t>
  </si>
  <si>
    <t>I.2.2.2.4.6.1</t>
  </si>
  <si>
    <t>воздушные линии на металлических опорах неизолированным алюминиевым проводом сечением свыше 800 квадратных мм одноцепные</t>
  </si>
  <si>
    <t>I.2.2.2.4.6.1.1</t>
  </si>
  <si>
    <t>воздушные линии на металлических опорах, за исключением многогранных, неизолированным алюминиевым проводом сечением свыше 800 квадратных мм одноцепные</t>
  </si>
  <si>
    <t>I.2.2.2.4.6.1.2</t>
  </si>
  <si>
    <t>воздушные линии на многогранных металлических опорах неизолированным алюминиевым проводом сечением свыше 800 квадратных мм одноцепные</t>
  </si>
  <si>
    <t>I.2.2.2.4.6.2</t>
  </si>
  <si>
    <t>воздушные линии на металлических опорах неизолированным алюминиевым проводом сечением свыше 800 квадратных мм двухцепные</t>
  </si>
  <si>
    <t>I.2.2.2.4.6.2.1</t>
  </si>
  <si>
    <t>воздушные линии на металлических опорах, за исключением многогранных, неизолированным алюминиевым проводом сечением свыше 800 квадратных мм двухцепные</t>
  </si>
  <si>
    <t>I.2.2.2.4.6.2.2</t>
  </si>
  <si>
    <t>воздушные линии на многогранных металлических опорах неизолированным алюминиевым проводом сечением свыше 800 квадратных мм двухцепные</t>
  </si>
  <si>
    <t>I.2.3.1.1.1.1</t>
  </si>
  <si>
    <t>воздушные линии на железобетонных опорах изолированным медным проводом сечением до 50 квадратных мм включительно одноцепные</t>
  </si>
  <si>
    <t>I.2.3.1.1.1.2</t>
  </si>
  <si>
    <t>воздушные линии на железобетонных опорах изолированным медным проводом сечением до 50 квадратных мм включительно двухцепные</t>
  </si>
  <si>
    <t>I.2.3.1.1.2.1</t>
  </si>
  <si>
    <t>воздушные линии на железобетонных опорах изолированным медным проводом сечением от 50 до 100 квадратных мм включительно одноцепные</t>
  </si>
  <si>
    <t>I.2.3.1.1.2.2</t>
  </si>
  <si>
    <t>воздушные линии на железобетонных опорах изолированным медным проводом сечением от 50 до 100 квадратных мм включительно двухцепные</t>
  </si>
  <si>
    <t>I.2.3.1.1.3.1</t>
  </si>
  <si>
    <t>воздушные линии на железобетонных опорах изолированным медным проводом сечением от 100 до 200 квадратных мм включительно одноцепные</t>
  </si>
  <si>
    <t>I.2.3.1.1.3.2</t>
  </si>
  <si>
    <t>воздушные линии на железобетонных опорах изолированным медным проводом сечением от 100 до 200 квадратных мм включительно двухцепные</t>
  </si>
  <si>
    <t>I.2.3.1.1.4.1</t>
  </si>
  <si>
    <t>воздушные линии на железобетонных опорах изолированным медным проводом сечением от 200 до 500 квадратных мм включительно одноцепные</t>
  </si>
  <si>
    <t>I.2.3.1.1.4.2</t>
  </si>
  <si>
    <t>воздушные линии на железобетонных опорах изолированным медным проводом сечением от 200 до 500 квадратных мм включительно двухцепные</t>
  </si>
  <si>
    <t>I.2.3.1.1.5.1</t>
  </si>
  <si>
    <t>воздушные линии на железобетонных опорах изолированным медным проводом сечением от 500 до 800 квадратных мм включительно одноцепные</t>
  </si>
  <si>
    <t>I.2.3.1.1.5.2</t>
  </si>
  <si>
    <t>воздушные линии на железобетонных опорах изолированным медным проводом сечением от 500 до 800 квадратных мм включительно двухцепные</t>
  </si>
  <si>
    <t>I.2.3.1.1.6.1</t>
  </si>
  <si>
    <t>воздушные линии на железобетонных опорах изолированным медным проводом сечением свыше 800 квадратных мм одноцепные</t>
  </si>
  <si>
    <t>I.2.3.1.1.6.2</t>
  </si>
  <si>
    <t>воздушные линии на железобетонных опорах изолированным медным проводом сечением свыше 800 квадратных мм двухцепные</t>
  </si>
  <si>
    <t>I.2.3.1.2.1.1</t>
  </si>
  <si>
    <t>воздушные линии на железобетонных опорах изолированным стальным проводом сечением до 50 квадратных мм включительно одноцепные</t>
  </si>
  <si>
    <t>I.2.3.1.2.1.2</t>
  </si>
  <si>
    <t>воздушные линии на железобетонных опорах изолированным стальным проводом сечением до 50 квадратных мм включительно двухцепные</t>
  </si>
  <si>
    <t>I.2.3.1.2.2.1</t>
  </si>
  <si>
    <t>воздушные линии на железобетонных опорах изолированным стальным проводом сечением от 50 до 100 квадратных мм включительно одноцепные</t>
  </si>
  <si>
    <t>I.2.3.1.2.2.2</t>
  </si>
  <si>
    <t>воздушные линии на железобетонных опорах изолированным стальным проводом сечением от 50 до 100 квадратных мм включительно двухцепные</t>
  </si>
  <si>
    <t>I.2.3.1.2.3.1</t>
  </si>
  <si>
    <t>воздушные линии на железобетонных опорах изолированным стальным проводом сечением от 100 до 200 квадратных мм включительно одноцепные</t>
  </si>
  <si>
    <t>I.2.3.1.2.3.2</t>
  </si>
  <si>
    <t>воздушные линии на железобетонных опорах изолированным стальным проводом сечением от 100 до 200 квадратных мм включительно двухцепные</t>
  </si>
  <si>
    <t>I.2.3.1.2.4.1</t>
  </si>
  <si>
    <t>воздушные линии на железобетонных опорах изолированным стальным проводом сечением от 200 до 500 квадратных мм включительно одноцепные</t>
  </si>
  <si>
    <t>I.2.3.1.2.4.2</t>
  </si>
  <si>
    <t>воздушные линии на железобетонных опорах изолированным стальным проводом сечением от 200 до 500 квадратных мм включительно двухцепные</t>
  </si>
  <si>
    <t>I.2.3.1.2.5.1</t>
  </si>
  <si>
    <t>воздушные линии на железобетонных опорах изолированным стальным проводом сечением от 500 до 800 квадратных мм включительно одноцепные</t>
  </si>
  <si>
    <t>I.2.3.1.2.5.2</t>
  </si>
  <si>
    <t>воздушные линии на железобетонных опорах изолированным стальным проводом сечением от 500 до 800 квадратных мм включительно двухцепные</t>
  </si>
  <si>
    <t>I.2.3.1.2.6.1</t>
  </si>
  <si>
    <t>воздушные линии на железобетонных опорах изолированным стальным проводом сечением свыше 800 квадратных мм одноцепные</t>
  </si>
  <si>
    <t>I.2.3.1.2.6.2</t>
  </si>
  <si>
    <t>воздушные линии на железобетонных опорах изолированным стальным проводом сечением свыше 800 квадратных мм двухцепные</t>
  </si>
  <si>
    <t>I.2.3.1.3.1.1</t>
  </si>
  <si>
    <t>воздушные линии на железобетонных опорах изолированным сталеалюминиевым проводом сечением до 50 квадратных мм включительно одноцепные</t>
  </si>
  <si>
    <t>I.2.3.1.3.1.2</t>
  </si>
  <si>
    <t>воздушные линии на железобетонных опорах изолированным сталеалюминиевым проводом сечением до 50 квадратных мм включительно двухцепные</t>
  </si>
  <si>
    <t>I.2.3.1.3.2.1</t>
  </si>
  <si>
    <t>воздушные линии на железобетонных опорах изолированным сталеалюминиевым проводом сечением от 50 до 100 квадратных мм включительно одноцепные</t>
  </si>
  <si>
    <t>I.2.3.1.3.2.2</t>
  </si>
  <si>
    <t>воздушные линии на железобетонных опорах изолированным сталеалюминиевым проводом сечением от 50 до 100 квадратных мм включительно двухцепные</t>
  </si>
  <si>
    <t>I.2.3.1.3.3.1</t>
  </si>
  <si>
    <t>воздушные линии на железобетонных опорах изолированным сталеалюминиевым проводом сечением от 100 до 200 квадратных мм включительно одноцепные</t>
  </si>
  <si>
    <t>I.2.3.1.3.3.2</t>
  </si>
  <si>
    <t>воздушные линии на железобетонных опорах изолированным сталеалюминиевым проводом сечением от 100 до 200 квадратных мм включительно двухцепные</t>
  </si>
  <si>
    <t>I.2.3.1.3.4.1</t>
  </si>
  <si>
    <t>воздушные линии на железобетонных опорах изолированным сталеалюминиевым проводом сечением от 200 до 500 квадратных мм включительно одноцепные</t>
  </si>
  <si>
    <t>I.2.3.1.3.4.2</t>
  </si>
  <si>
    <t>воздушные линии на железобетонных опорах изолированным сталеалюминиевым проводом сечением от 200 до 500 квадратных мм включительно двухцепные</t>
  </si>
  <si>
    <t>I.2.3.1.3.5.1</t>
  </si>
  <si>
    <t>воздушные линии на железобетонных опорах изолированным сталеалюминиевым проводом сечением от 500 до 800 квадратных мм включительно одноцепные</t>
  </si>
  <si>
    <t>I.2.3.1.3.5.2</t>
  </si>
  <si>
    <t>воздушные линии на железобетонных опорах изолированным сталеалюминиевым проводом сечением от 500 до 800 квадратных мм включительно двухцепные</t>
  </si>
  <si>
    <t>I.2.3.1.3.6.1</t>
  </si>
  <si>
    <t>воздушные линии на железобетонных опорах изолированным сталеалюминиевым проводом сечением свыше 800 квадратных мм одноцепные</t>
  </si>
  <si>
    <t>I.2.3.1.3.6.2</t>
  </si>
  <si>
    <t>воздушные линии на железобетонных опорах изолированным сталеалюминиевым проводом сечением свыше 800 квадратных мм двухцепные</t>
  </si>
  <si>
    <t>I.2.3.1.4.1.1</t>
  </si>
  <si>
    <t>воздушные линии на железобетонных опорах изолированным алюминиевым проводом сечением до 50 квадратных мм включительно одноцепные</t>
  </si>
  <si>
    <t>I.2.3.1.4.1.2</t>
  </si>
  <si>
    <t>воздушные линии на железобетонных опорах изолированным алюминиевым проводом сечением до 50 квадратных мм включительно двухцепные</t>
  </si>
  <si>
    <t>I.2.3.1.4.2.1</t>
  </si>
  <si>
    <t>воздушные линии на железобетонных опорах изолированным алюминиевым проводом сечением от 50 до 100 квадратных мм включительно одноцепные</t>
  </si>
  <si>
    <t>I.2.3.1.4.2.2</t>
  </si>
  <si>
    <t>воздушные линии на железобетонных опорах изолированным алюминиевым проводом сечением от 50 до 100 квадратных мм включительно двухцепные</t>
  </si>
  <si>
    <t>I.2.3.1.4.3.1</t>
  </si>
  <si>
    <t>воздушные линии на железобетонных опорах изолированным алюминиевым проводом сечением от 100 до 200 квадратных мм включительно одноцепные</t>
  </si>
  <si>
    <t>I.2.3.1.4.3.2</t>
  </si>
  <si>
    <t>воздушные линии на железобетонных опорах изолированным алюминиевым проводом сечением от 100 до 200 квадратных мм включительно двухцепные</t>
  </si>
  <si>
    <t>I.2.3.1.4.4.1</t>
  </si>
  <si>
    <t>воздушные линии на железобетонных опорах изолированным алюминиевым проводом сечением от 200 до 500 квадратных мм включительно одноцепные</t>
  </si>
  <si>
    <t>I.2.3.1.4.4.2</t>
  </si>
  <si>
    <t>воздушные линии на железобетонных опорах изолированным алюминиевым проводом сечением от 200 до 500 квадратных мм включительно двухцепные</t>
  </si>
  <si>
    <t>I.2.3.1.4.5.1</t>
  </si>
  <si>
    <t>воздушные линии на железобетонных опорах изолированным алюминиевым проводом сечением от 500 до 800 квадратных мм включительно одноцепные</t>
  </si>
  <si>
    <t>I.2.3.1.4.5.2</t>
  </si>
  <si>
    <t>воздушные линии на железобетонных опорах изолированным алюминиевым проводом сечением от 500 до 800 квадратных мм включительно двухцепные</t>
  </si>
  <si>
    <t>I.2.3.1.4.6.1</t>
  </si>
  <si>
    <t>воздушные линии на железобетонных опорах изолированным алюминиевым проводом сечением свыше 800 квадратных мм одноцепные</t>
  </si>
  <si>
    <t>I.2.3.1.4.6.2</t>
  </si>
  <si>
    <t>воздушные линии на железобетонных опорах изолированным алюминиевым проводом сечением свыше 800 квадратных мм двухцепные</t>
  </si>
  <si>
    <t>I.2.3.2.1.1.1</t>
  </si>
  <si>
    <t>воздушные линии на железобетонных опорах неизолированным медным проводом сечением до 50 квадратных мм включительно одноцепные</t>
  </si>
  <si>
    <t>I.2.3.2.1.1.2</t>
  </si>
  <si>
    <t>воздушные линии на железобетонных опорах неизолированным медным проводом сечением до 50 квадратных мм включительно двухцепные</t>
  </si>
  <si>
    <t>I.2.3.2.1.2.1</t>
  </si>
  <si>
    <t>воздушные линии на железобетонных опорах неизолированным медным проводом сечением от 50 до 100 квадратных мм включительно одноцепные</t>
  </si>
  <si>
    <t>I.2.3.2.1.2.2</t>
  </si>
  <si>
    <t>воздушные линии на железобетонных опорах неизолированным медным проводом сечением от 50 до 100 квадратных мм включительно двухцепные</t>
  </si>
  <si>
    <t>I.2.3.2.1.3.1</t>
  </si>
  <si>
    <t>воздушные линии на железобетонных опорах неизолированным медным проводом сечением от 100 до 200 квадратных мм включительно одноцепные</t>
  </si>
  <si>
    <t>I.2.3.2.1.3.2</t>
  </si>
  <si>
    <t>воздушные линии на железобетонных опорах неизолированным медным проводом сечением от 100 до 200 квадратных мм включительно двухцепные</t>
  </si>
  <si>
    <t>I.2.3.2.1.4.1</t>
  </si>
  <si>
    <t>воздушные линии на железобетонных опорах неизолированным медным проводом сечением от 200 до 500 квадратных мм включительно одноцепные</t>
  </si>
  <si>
    <t>I.2.3.2.1.4.2</t>
  </si>
  <si>
    <t>воздушные линии на железобетонных опорах неизолированным медным проводом сечением от 200 до 500 квадратных мм включительно двухцепные</t>
  </si>
  <si>
    <t>I.2.3.2.1.5.1</t>
  </si>
  <si>
    <t>воздушные линии на железобетонных опорах неизолированным медным проводом сечением от 500 до 800 квадратных мм включительно одноцепные</t>
  </si>
  <si>
    <t>I.2.3.2.1.5.2</t>
  </si>
  <si>
    <t>воздушные линии на железобетонных опорах неизолированным медным проводом сечением от 500 до 800 квадратных мм включительно двухцепные</t>
  </si>
  <si>
    <t>I.2.3.2.1.6.1</t>
  </si>
  <si>
    <t>воздушные линии на железобетонных опорах неизолированным медным проводом сечением свыше 800 квадратных мм одноцепные</t>
  </si>
  <si>
    <t>I.2.3.2.1.6.2</t>
  </si>
  <si>
    <t>воздушные линии на железобетонных опорах неизолированным медным проводом сечением свыше 800 квадратных мм двухцепные</t>
  </si>
  <si>
    <t>I.2.3.2.2.1.1</t>
  </si>
  <si>
    <t>воздушные линии на железобетонных опорах неизолированным стальным проводом сечением до 50 квадратных мм включительно одноцепные</t>
  </si>
  <si>
    <t>I.2.3.2.2.1.2</t>
  </si>
  <si>
    <t>воздушные линии на железобетонных опорах неизолированным стальным проводом сечением до 50 квадратных мм включительно двухцепные</t>
  </si>
  <si>
    <t>I.2.3.2.2.2.1</t>
  </si>
  <si>
    <t>воздушные линии на железобетонных опорах неизолированным стальным проводом сечением от 50 до 100 квадратных мм включительно одноцепные</t>
  </si>
  <si>
    <t>I.2.3.2.2.2.2</t>
  </si>
  <si>
    <t>воздушные линии на железобетонных опорах неизолированным стальным проводом сечением от 50 до 100 квадратных мм включительно двухцепные</t>
  </si>
  <si>
    <t>I.2.3.2.2.3.1</t>
  </si>
  <si>
    <t>I.2.3.2.2.3.2</t>
  </si>
  <si>
    <t>I.2.3.2.2.4.1</t>
  </si>
  <si>
    <t>воздушные линии на железобетонных опорах неизолированным стальным проводом сечением от 200 до 500 квадратных мм включительно одноцепные</t>
  </si>
  <si>
    <t>I.2.3.2.2.4.2</t>
  </si>
  <si>
    <t>воздушные линии на железобетонных опорах неизолированным стальным проводом сечением от 200 до 500 квадратных мм включительно двухцепные</t>
  </si>
  <si>
    <t>I.2.3.2.2.5.1</t>
  </si>
  <si>
    <t>воздушные линии на железобетонных опорах неизолированным стальным проводом сечением от 500 до 800 квадратных мм включительно одноцепные</t>
  </si>
  <si>
    <t>I.2.3.2.2.5.2</t>
  </si>
  <si>
    <t>воздушные линии на железобетонных опорах неизолированным стальным проводом сечением от 500 до 800 квадратных мм включительно двухцепные</t>
  </si>
  <si>
    <t>I.2.3.2.2.6.1</t>
  </si>
  <si>
    <t>воздушные линии на железобетонных опорах неизолированным стальным проводом сечением свыше 800 квадратных мм одноцепные</t>
  </si>
  <si>
    <t>I.2.3.2.2.6.2</t>
  </si>
  <si>
    <t>воздушные линии на железобетонных опорах неизолированным стальным проводом сечением свыше 800 квадратных мм двухцепные</t>
  </si>
  <si>
    <t>I.2.3.2.3.1.1</t>
  </si>
  <si>
    <t>воздушные линии на железобетонных опорах неизолированным сталеалюминиевым проводом сечением до 50 квадратных мм включительно одноцепные</t>
  </si>
  <si>
    <t>I.2.3.2.3.1.2</t>
  </si>
  <si>
    <t>воздушные линии на железобетонных опорах неизолированным сталеалюминиевым проводом сечением до 50 квадратных мм включительно двухцепные</t>
  </si>
  <si>
    <t>I.2.3.2.3.2.1</t>
  </si>
  <si>
    <t>воздушные линии на железобетонных опорах неизолированным сталеалюминиевым проводом сечением от 50 до 100 квадратных мм включительно одноцепные</t>
  </si>
  <si>
    <t>I.2.3.2.3.2.2</t>
  </si>
  <si>
    <t>воздушные линии на железобетонных опорах неизолированным сталеалюминиевым проводом сечением от 50 до 100 квадратных мм включительно двухцепные</t>
  </si>
  <si>
    <t>I.2.3.2.3.3.1</t>
  </si>
  <si>
    <t>воздушные линии на железобетонных опорах неизолированным сталеалюминиевым проводом сечением от 100 до 200 квадратных мм включительно одноцепные</t>
  </si>
  <si>
    <t>I.2.3.2.3.3.2</t>
  </si>
  <si>
    <t>воздушные линии на железобетонных опорах неизолированным сталеалюминиевым проводом сечением от 100 до 200 квадратных мм включительно двухцепные</t>
  </si>
  <si>
    <t>I.2.3.2.3.4.1</t>
  </si>
  <si>
    <t>воздушные линии на железобетонных опорах неизолированным сталеалюминиевым проводом сечением от 200 до 500 квадратных мм включительно одноцепные</t>
  </si>
  <si>
    <t>I.2.3.2.3.4.2</t>
  </si>
  <si>
    <t>воздушные линии на железобетонных опорах неизолированным сталеалюминиевым проводом сечением от 200 до 500 квадратных мм включительно двухцепные</t>
  </si>
  <si>
    <t>I.2.3.2.3.5.1</t>
  </si>
  <si>
    <t>воздушные линии на железобетонных опорах неизолированным сталеалюминиевым проводом сечением от 500 до 800 квадратных мм включительно одноцепные</t>
  </si>
  <si>
    <t>I.2.3.2.3.5.2</t>
  </si>
  <si>
    <t>воздушные линии на железобетонных опорах неизолированным сталеалюминиевым проводом сечением от 500 до 800 квадратных мм включительно двухцепные</t>
  </si>
  <si>
    <t>I.2.3.2.3.6.1</t>
  </si>
  <si>
    <t>воздушные линии на железобетонных опорах неизолированным сталеалюминиевым проводом сечением свыше 800 квадратных мм одноцепные</t>
  </si>
  <si>
    <t>I.2.3.2.3.6.2</t>
  </si>
  <si>
    <t>воздушные линии на железобетонных опорах неизолированным сталеалюминиевым проводом сечением свыше 800 квадратных мм двухцепные</t>
  </si>
  <si>
    <t>I.2.3.2.4.1.1</t>
  </si>
  <si>
    <t>воздушные линии на железобетонных опорах неизолированным алюминиевым проводом сечением до 50 квадратных мм включительно одноцепные</t>
  </si>
  <si>
    <t>I.2.3.2.4.1.2</t>
  </si>
  <si>
    <t>воздушные линии на железобетонных опорах неизолированным алюминиевым проводом сечением до 50 квадратных мм включительно двухцепные</t>
  </si>
  <si>
    <t>I.2.3.2.4.2.1</t>
  </si>
  <si>
    <t>воздушные линии на железобетонных опорах неизолированным алюминиевым проводом сечением от 50 до 100 квадратных мм включительно одноцепные</t>
  </si>
  <si>
    <t>I.2.3.2.4.2.2</t>
  </si>
  <si>
    <t>воздушные линии на железобетонных опорах неизолированным алюминиевым проводом сечением от 50 до 100 квадратных мм включительно двухцепные</t>
  </si>
  <si>
    <t>I.2.3.2.4.3.1</t>
  </si>
  <si>
    <t>воздушные линии на железобетонных опорах неизолированным алюминиевым проводом сечением от 100 до 200 квадратных мм включительно одноцепные</t>
  </si>
  <si>
    <t>I.2.3.2.4.3.2</t>
  </si>
  <si>
    <t>воздушные линии на железобетонных опорах неизолированным алюминиевым проводом сечением от 100 до 200 квадратных мм включительно двухцепные</t>
  </si>
  <si>
    <t>I.2.3.2.4.4.1</t>
  </si>
  <si>
    <t>воздушные линии на железобетонных опорах неизолированным алюминиевым проводом сечением от 200 до 500 квадратных мм включительно одноцепные</t>
  </si>
  <si>
    <t>I.2.3.2.4.4.2</t>
  </si>
  <si>
    <t>воздушные линии на железобетонных опорах неизолированным алюминиевым проводом сечением от 200 до 500 квадратных мм включительно двухцепные</t>
  </si>
  <si>
    <t>I.2.3.2.4.5.1</t>
  </si>
  <si>
    <t>воздушные линии на железобетонных опорах неизолированным алюминиевым проводом сечением от 500 до 800 квадратных мм включительно одноцепные</t>
  </si>
  <si>
    <t>I.2.3.2.4.5.2</t>
  </si>
  <si>
    <t>воздушные линии на железобетонных опорах неизолированным алюминиевым проводом сечением от 500 до 800 квадратных мм включительно двухцепные</t>
  </si>
  <si>
    <t>I.2.3.2.4.6.1</t>
  </si>
  <si>
    <t>воздушные линии на железобетонных опорах неизолированным алюминиевым проводом сечением свыше 800 квадратных мм одноцепные</t>
  </si>
  <si>
    <t>I.2.3.2.4.6.2</t>
  </si>
  <si>
    <t>воздушные линии на железобетонных опорах неизолированным алюминиевым проводом сечением свыше 800 квадратных мм двухцепные</t>
  </si>
  <si>
    <t>I.3.1.1.1.1.1</t>
  </si>
  <si>
    <t>кабельные линии в траншеях одножильные с резиновой или пластмассовой изоляцией сечением провода до 50 квадратных мм включительно с одним кабелем в траншее</t>
  </si>
  <si>
    <t>I.3.1.1.1.1.2</t>
  </si>
  <si>
    <t>кабельные линии в траншеях одножильные с резиновой или пластмассовой изоляцией сечением провода до 50 квадратных мм включительно с двумя кабелями в траншее</t>
  </si>
  <si>
    <t>I.3.1.1.1.1.3</t>
  </si>
  <si>
    <t>кабельные линии в траншеях одножильные с резиновой или пластмассовой изоляцией сечением провода до 50 квадратных мм включительно с тремя кабелями в траншее</t>
  </si>
  <si>
    <t>I.3.1.1.1.1.4</t>
  </si>
  <si>
    <t>кабельные линии в траншеях одножильные с резиновой или пластмассовой изоляцией сечением провода до 50 квадратных мм включительно с четырьмя кабелями в траншее</t>
  </si>
  <si>
    <t>I.3.1.1.1.1.5</t>
  </si>
  <si>
    <t>кабельные линии в траншеях одножильные с резиновой или пластмассовой изоляцией сечением провода до 50 квадратных мм включительно с количеством кабелей в траншее более четырех</t>
  </si>
  <si>
    <t>I.3.1.1.1.2.1</t>
  </si>
  <si>
    <t>кабельные линии в траншеях одножильные с резиновой или пластмассовой изоляцией сечением провода от 50 до 100 квадратных мм включительно с одним кабелем в траншее</t>
  </si>
  <si>
    <t>I.3.1.1.1.2.2</t>
  </si>
  <si>
    <t>кабельные линии в траншеях одножильные с резиновой или пластмассовой изоляцией сечением провода от 50 до 100 квадратных мм включительно с двумя кабелями в траншее</t>
  </si>
  <si>
    <t>I.3.1.1.1.2.3</t>
  </si>
  <si>
    <t>кабельные линии в траншеях одножильные с резиновой или пластмассовой изоляцией сечением провода от 50 до 100 квадратных мм включительно с тремя кабелями в траншее</t>
  </si>
  <si>
    <t>I.3.1.1.1.2.4</t>
  </si>
  <si>
    <t>кабельные линии в траншеях одножильные с резиновой или пластмассовой изоляцией сечением провода от 50 до 100 квадратных мм включительно с четырьмя кабелями в траншее</t>
  </si>
  <si>
    <t>I.3.1.1.1.2.5</t>
  </si>
  <si>
    <t>кабельные линии в траншеях одножильные с резиновой или пластмассовой изоляцией сечением провода от 50 до 100 квадратных мм включительно с количеством кабелей в траншее более четырех</t>
  </si>
  <si>
    <t>I.3.1.1.1.3.1</t>
  </si>
  <si>
    <t>кабельные линии в траншеях одножильные с резиновой или пластмассовой изоляцией сечением провода от 100 до 200 квадратных мм включительно с одним кабелем в траншее</t>
  </si>
  <si>
    <t>I.3.1.1.1.3.2</t>
  </si>
  <si>
    <t>кабельные линии в траншеях одножильные с резиновой или пластмассовой изоляцией сечением провода от 100 до 200 квадратных мм включительно с двумя кабелями в траншее</t>
  </si>
  <si>
    <t>I.3.1.1.1.3.3</t>
  </si>
  <si>
    <t>кабельные линии в траншеях одножильные с резиновой или пластмассовой изоляцией сечением провода от 100 до 200 квадратных мм включительно с тремя кабелями в траншее</t>
  </si>
  <si>
    <t>I.3.1.1.1.3.4</t>
  </si>
  <si>
    <t>кабельные линии в траншеях одножильные с резиновой или пластмассовой изоляцией сечением провода от 100 до 200 квадратных мм включительно с четырьмя кабелями в траншее</t>
  </si>
  <si>
    <t>I.3.1.1.1.3.5</t>
  </si>
  <si>
    <t>кабельные линии в траншеях одножильные с резиновой или пластмассовой изоляцией сечением провода от 100 до 200 квадратных мм включительно с количеством кабелей в траншее более четырех</t>
  </si>
  <si>
    <t>I.3.1.1.1.4.1</t>
  </si>
  <si>
    <t>кабельные линии в траншеях одножильные с резиновой или пластмассовой изоляцией сечением провода от 200 до 250 квадратных мм включительно с одним кабелем в траншее</t>
  </si>
  <si>
    <t>I.3.1.1.1.4.2</t>
  </si>
  <si>
    <t>кабельные линии в траншеях одножильные с резиновой или пластмассовой изоляцией сечением провода от 200 до 250 квадратных мм включительно с двумя кабелями в траншее</t>
  </si>
  <si>
    <t>I.3.1.1.1.4.3</t>
  </si>
  <si>
    <t>кабельные линии в траншеях одножильные с резиновой или пластмассовой изоляцией сечением провода от 200 до 250 квадратных мм включительно с тремя кабелями в траншее</t>
  </si>
  <si>
    <t>I.3.1.1.1.4.4</t>
  </si>
  <si>
    <t>кабельные линии в траншеях одножильные с резиновой или пластмассовой изоляцией сечением провода от 200 до 250 квадратных мм включительно с четырьмя кабелями в траншее</t>
  </si>
  <si>
    <t>I.3.1.1.1.4.5</t>
  </si>
  <si>
    <t>кабельные линии в траншеях одножильные с резиновой или пластмассовой изоляцией сечением провода от 200 до 250 квадратных мм включительно с количеством кабелей в траншее более четырех</t>
  </si>
  <si>
    <t>I.3.1.1.1.5.1</t>
  </si>
  <si>
    <t>кабельные линии в траншеях одножильные с резиновой или пластмассовой изоляцией сечением провода от 250 до 300 квадратных мм включительно с одним кабелем в траншее</t>
  </si>
  <si>
    <t>I.3.1.1.1.5.2</t>
  </si>
  <si>
    <t>кабельные линии в траншеях одножильные с резиновой или пластмассовой изоляцией сечением провода от 250 до 300 квадратных мм включительно с двумя кабелями в траншее</t>
  </si>
  <si>
    <t>I.3.1.1.1.5.3</t>
  </si>
  <si>
    <t>кабельные линии в траншеях одножильные с резиновой или пластмассовой изоляцией сечением провода от 250 до 300 квадратных мм включительно с тремя кабелями в траншее</t>
  </si>
  <si>
    <t>I.3.1.1.1.5.4</t>
  </si>
  <si>
    <t>кабельные линии в траншеях одножильные с резиновой или пластмассовой изоляцией сечением провода от 250 до 300 квадратных мм включительно с четырьмя кабелями в траншее</t>
  </si>
  <si>
    <t>I.3.1.1.1.5.5</t>
  </si>
  <si>
    <t>кабельные линии в траншеях одножильные с резиновой или пластмассовой изоляцией сечением провода от 250 до 300 квадратных мм включительно с количеством кабелей в траншее более четырех</t>
  </si>
  <si>
    <t>I.3.1.1.1.6.1</t>
  </si>
  <si>
    <t>кабельные линии в траншеях одножильные с резиновой или пластмассовой изоляцией сечением провода от 300 до 400 квадратных мм включительно с одним кабелем в траншее</t>
  </si>
  <si>
    <t>I.3.1.1.1.6.2</t>
  </si>
  <si>
    <t>кабельные линии в траншеях одножильные с резиновой или пластмассовой изоляцией сечением провода от 300 до 400 квадратных мм включительно с двумя кабелями в траншее</t>
  </si>
  <si>
    <t>I.3.1.1.1.6.3</t>
  </si>
  <si>
    <t>кабельные линии в траншеях одножильные с резиновой или пластмассовой изоляцией сечением провода от 300 до 400 квадратных мм включительно с тремя кабелями в траншее</t>
  </si>
  <si>
    <t>I.3.1.1.1.6.4</t>
  </si>
  <si>
    <t>кабельные линии в траншеях одножильные с резиновой или пластмассовой изоляцией сечением провода от 300 до 400 квадратных мм включительно с четырьмя кабелями в траншее</t>
  </si>
  <si>
    <t>I.3.1.1.1.6.5</t>
  </si>
  <si>
    <t>кабельные линии в траншеях одножильные с резиновой или пластмассовой изоляцией сечением провода от 300 до 400 квадратных мм включительно с количеством кабелей в траншее более четырех</t>
  </si>
  <si>
    <t>I.3.1.1.1.7.1</t>
  </si>
  <si>
    <t>кабельные линии в траншеях одножильные с резиновой или пластмассовой изоляцией сечением провода от 400 до 500 квадратных мм включительно с одним кабелем в траншее</t>
  </si>
  <si>
    <t>I.3.1.1.1.7.2</t>
  </si>
  <si>
    <t>кабельные линии в траншеях одножильные с резиновой или пластмассовой изоляцией сечением провода от 400 до 500 квадратных мм включительно с двумя кабелями в траншее</t>
  </si>
  <si>
    <t>I.3.1.1.1.7.3</t>
  </si>
  <si>
    <t>кабельные линии в траншеях одножильные с резиновой или пластмассовой изоляцией сечением провода от 400 до 500 квадратных мм включительно с тремя кабелями в траншее</t>
  </si>
  <si>
    <t>I.3.1.1.1.7.4</t>
  </si>
  <si>
    <t>кабельные линии в траншеях одножильные с резиновой или пластмассовой изоляцией сечением провода от 400 до 500 квадратных мм включительно с четырьмя кабелями в траншее</t>
  </si>
  <si>
    <t>I.3.1.1.1.7.5</t>
  </si>
  <si>
    <t>кабельные линии в траншеях одножильные с резиновой или пластмассовой изоляцией сечением провода от 400 до 500 квадратных мм включительно с количеством кабелей в траншее более четырех</t>
  </si>
  <si>
    <t>I.3.1.1.1.8.1</t>
  </si>
  <si>
    <t>кабельные линии в траншеях одножильные с резиновой или пластмассовой изоляцией сечением провода от 500 до 800 квадратных мм включительно с одним кабелем в траншее</t>
  </si>
  <si>
    <t>I.3.1.1.1.8.2</t>
  </si>
  <si>
    <t>кабельные линии в траншеях одножильные с резиновой или пластмассовой изоляцией сечением провода от 500 до 800 квадратных мм включительно с двумя кабелями в траншее</t>
  </si>
  <si>
    <t>I.3.1.1.1.8.3</t>
  </si>
  <si>
    <t>кабельные линии в траншеях одножильные с резиновой или пластмассовой изоляцией сечением провода от 500 до 800 квадратных мм включительно с тремя кабелями в траншее</t>
  </si>
  <si>
    <t>I.3.1.1.1.8.4</t>
  </si>
  <si>
    <t>кабельные линии в траншеях одножильные с резиновой или пластмассовой изоляцией сечением провода от 500 до 800 квадратных мм включительно с четырьмя кабелями в траншее</t>
  </si>
  <si>
    <t>I.3.1.1.1.8.5</t>
  </si>
  <si>
    <t>кабельные линии в траншеях одножильные с резиновой или пластмассовой изоляцией сечением провода от 500 до 800 квадратных мм включительно с количеством кабелей в траншее более четырех</t>
  </si>
  <si>
    <t>I.3.1.1.1.9.1</t>
  </si>
  <si>
    <t>кабельные линии в траншеях одножильные с резиновой или пластмассовой изоляцией сечением провода свыше 800 квадратных мм с одним кабелем в траншее</t>
  </si>
  <si>
    <t>I.3.1.1.1.9.2</t>
  </si>
  <si>
    <t>кабельные линии в траншеях одножильные с резиновой или пластмассовой изоляцией сечением провода свыше 800 квадратных мм с двумя кабелями в траншее</t>
  </si>
  <si>
    <t>I.3.1.1.1.9.3</t>
  </si>
  <si>
    <t>кабельные линии в траншеях одножильные с резиновой или пластмассовой изоляцией сечением провода свыше 800 квадратных мм с тремя кабелями в траншее</t>
  </si>
  <si>
    <t>I.3.1.1.1.9.4</t>
  </si>
  <si>
    <t>кабельные линии в траншеях одножильные с резиновой или пластмассовой изоляцией сечением провода свыше 800 квадратных мм с четырьмя кабелями в траншее</t>
  </si>
  <si>
    <t>I.3.1.1.1.9.5</t>
  </si>
  <si>
    <t>кабельные линии в траншеях одножильные с резиновой или пластмассовой изоляцией сечением провода свыше 800 квадратных мм с количеством кабелей в траншее более четырех</t>
  </si>
  <si>
    <t>I.3.1.1.2.1.1</t>
  </si>
  <si>
    <t>кабельные линии в траншеях одножильные с бумажной изоляцией сечением провода до 50 квадратных мм включительно с одним кабелем в траншее</t>
  </si>
  <si>
    <t>I.3.1.1.2.1.2</t>
  </si>
  <si>
    <t>кабельные линии в траншеях одножильные с бумажной изоляцией сечением провода до 50 квадратных мм включительно с двумя кабелями в траншее</t>
  </si>
  <si>
    <t>I.3.1.1.2.1.3</t>
  </si>
  <si>
    <t>кабельные линии в траншеях одножильные с бумажной изоляцией сечением провода до 50 квадратных мм включительно с тремя кабелями в траншее</t>
  </si>
  <si>
    <t>I.3.1.1.2.1.4</t>
  </si>
  <si>
    <t>кабельные линии в траншеях одножильные с бумажной изоляцией сечением провода до 50 квадратных мм включительно с четырьмя кабелями в траншее</t>
  </si>
  <si>
    <t>I.3.1.1.2.1.5</t>
  </si>
  <si>
    <t>кабельные линии в траншеях одножильные с бумажной изоляцией сечением провода до 50 квадратных мм включительно с количеством кабелей в траншее более четырех</t>
  </si>
  <si>
    <t>I.3.1.1.2.2.1</t>
  </si>
  <si>
    <t>кабельные линии в траншеях одножильные с бумажной изоляцией сечением провода от 50 до 100 квадратных мм включительно с одним кабелем в траншее</t>
  </si>
  <si>
    <t>I.3.1.1.2.2.2</t>
  </si>
  <si>
    <t>кабельные линии в траншеях одножильные с бумажной изоляцией сечением провода от 50 до 100 квадратных мм включительно с двумя кабелями в траншее</t>
  </si>
  <si>
    <t>I.3.1.1.2.2.3</t>
  </si>
  <si>
    <t>кабельные линии в траншеях одножильные с бумажной изоляцией сечением провода от 50 до 100 квадратных мм включительно с тремя кабелями в траншее</t>
  </si>
  <si>
    <t>I.3.1.1.2.2.4</t>
  </si>
  <si>
    <t>кабельные линии в траншеях одножильные с бумажной изоляцией сечением провода от 50 до 100 квадратных мм включительно с четырьмя кабелями в траншее</t>
  </si>
  <si>
    <t>I.3.1.1.2.2.5</t>
  </si>
  <si>
    <t>кабельные линии в траншеях одножильные с бумажной изоляцией сечением провода от 50 до 100 квадратных мм включительно с количеством кабелей в траншее более четырех</t>
  </si>
  <si>
    <t>I.3.1.1.2.3.1</t>
  </si>
  <si>
    <t>кабельные линии в траншеях одножильные с бумажной изоляцией сечением провода от 100 до 200 квадратных мм включительно с одним кабелем в траншее</t>
  </si>
  <si>
    <t>I.3.1.1.2.3.2</t>
  </si>
  <si>
    <t>кабельные линии в траншеях одножильные с бумажной изоляцией сечением провода от 100 до 200 квадратных мм включительно с двумя кабелями в траншее</t>
  </si>
  <si>
    <t>I.3.1.1.2.3.3</t>
  </si>
  <si>
    <t>кабельные линии в траншеях одножильные с бумажной изоляцией сечением провода от 100 до 200 квадратных мм включительно с тремя кабелями в траншее</t>
  </si>
  <si>
    <t>I.3.1.1.2.3.4</t>
  </si>
  <si>
    <t>кабельные линии в траншеях одножильные с бумажной изоляцией сечением провода от 100 до 200 квадратных мм включительно с четырьмя кабелями в траншее</t>
  </si>
  <si>
    <t>I.3.1.1.2.3.5</t>
  </si>
  <si>
    <t>кабельные линии в траншеях одножильные с бумажной изоляцией сечением провода от 100 до 200 квадратных мм включительно с количеством кабелей в траншее более четырех</t>
  </si>
  <si>
    <t>I.3.1.1.2.4.1</t>
  </si>
  <si>
    <t>кабельные линии в траншеях одножильные с бумажной изоляцией сечением провода от 200 до 250 квадратных мм включительно с одним кабелем в траншее</t>
  </si>
  <si>
    <t>I.3.1.1.2.4.2</t>
  </si>
  <si>
    <t>кабельные линии в траншеях одножильные с бумажной изоляцией сечением провода от 200 до 250 квадратных мм включительно с двумя кабелями в траншее</t>
  </si>
  <si>
    <t>I.3.1.1.2.4.3</t>
  </si>
  <si>
    <t>кабельные линии в траншеях одножильные с бумажной изоляцией сечением провода от 200 до 250 квадратных мм включительно с тремя кабелями в траншее</t>
  </si>
  <si>
    <t>I.3.1.1.2.4.4</t>
  </si>
  <si>
    <t>кабельные линии в траншеях одножильные с бумажной изоляцией сечением провода от 200 до 250 квадратных мм включительно с четырьмя кабелями в траншее</t>
  </si>
  <si>
    <t>I.3.1.1.2.4.5</t>
  </si>
  <si>
    <t>кабельные линии в траншеях одножильные с бумажной изоляцией сечением провода от 200 до 250 квадратных мм включительно с количеством кабелей в траншее более четырех</t>
  </si>
  <si>
    <t>I.3.1.1.2.5.1</t>
  </si>
  <si>
    <t>кабельные линии в траншеях одножильные с бумажной изоляцией сечением провода от 250 до 300 квадратных мм включительно с одним кабелем в траншее</t>
  </si>
  <si>
    <t>I.3.1.1.2.5.2</t>
  </si>
  <si>
    <t>кабельные линии в траншеях одножильные с бумажной изоляцией сечением провода от 250 до 300 квадратных мм включительно с двумя кабелями в траншее</t>
  </si>
  <si>
    <t>I.3.1.1.2.5.3</t>
  </si>
  <si>
    <t>кабельные линии в траншеях одножильные с бумажной изоляцией сечением провода от 250 до 300 квадратных мм включительно с тремя кабелями в траншее</t>
  </si>
  <si>
    <t>I.3.1.1.2.5.4</t>
  </si>
  <si>
    <t>кабельные линии в траншеях одножильные с бумажной изоляцией сечением провода от 250 до 300 квадратных мм включительно с четырьмя кабелями в траншее</t>
  </si>
  <si>
    <t>I.3.1.1.2.5.5</t>
  </si>
  <si>
    <t>кабельные линии в траншеях одножильные с бумажной изоляцией сечением провода от 250 до 300 квадратных мм включительно с количеством кабелей в траншее более четырех</t>
  </si>
  <si>
    <t>I.3.1.1.2.6.1</t>
  </si>
  <si>
    <t>кабельные линии в траншеях одножильные с бумажной изоляцией сечением провода от 300 до 400 квадратных мм включительно с одним кабелем в траншее</t>
  </si>
  <si>
    <t>I.3.1.1.2.6.2</t>
  </si>
  <si>
    <t>кабельные линии в траншеях одножильные с бумажной изоляцией сечением провода от 300 до 400 квадратных мм включительно с двумя кабелями в траншее</t>
  </si>
  <si>
    <t>I.3.1.1.2.6.3</t>
  </si>
  <si>
    <t>кабельные линии в траншеях одножильные с бумажной изоляцией сечением провода от 300 до 400 квадратных мм включительно с тремя кабелями в траншее</t>
  </si>
  <si>
    <t>I.3.1.1.2.6.4</t>
  </si>
  <si>
    <t>кабельные линии в траншеях одножильные с бумажной изоляцией сечением провода от 300 до 400 квадратных мм включительно с четырьмя кабелями в траншее</t>
  </si>
  <si>
    <t>I.3.1.1.2.6.5</t>
  </si>
  <si>
    <t>кабельные линии в траншеях одножильные с бумажной изоляцией сечением провода от 300 до 400 квадратных мм включительно с количеством кабелей в траншее более четырех</t>
  </si>
  <si>
    <t>I.3.1.1.2.7.1</t>
  </si>
  <si>
    <t>кабельные линии в траншеях одножильные с бумажной изоляцией сечением провода от 400 до 500 квадратных мм включительно с одним кабелем в траншее</t>
  </si>
  <si>
    <t>I.3.1.1.2.7.2</t>
  </si>
  <si>
    <t>кабельные линии в траншеях одножильные с бумажной изоляцией сечением провода от 400 до 500 квадратных мм включительно с двумя кабелями в траншее</t>
  </si>
  <si>
    <t>I.3.1.1.2.7.3</t>
  </si>
  <si>
    <t>кабельные линии в траншеях одножильные с бумажной изоляцией сечением провода от 400 до 500 квадратных мм включительно квадратных мм включительно с тремя кабелями в траншее</t>
  </si>
  <si>
    <t>I.3.1.1.2.7.4</t>
  </si>
  <si>
    <t>кабельные линии в траншеях одножильные с бумажной изоляцией сечением провода от 400 до 500 квадратных мм включительно с четырьмя кабелями в траншее</t>
  </si>
  <si>
    <t>I.3.1.1.2.7.5</t>
  </si>
  <si>
    <t>кабельные линии в траншеях одножильные с бумажной изоляцией сечением провода от 400 до 500 квадратных мм включительно с количеством кабелей в траншее более четырех</t>
  </si>
  <si>
    <t>I.3.1.1.2.8.1</t>
  </si>
  <si>
    <t>кабельные линии в траншеях одножильные с бумажной изоляцией сечением провода от 500 до 800 квадратных мм включительно с одним кабелем в траншее</t>
  </si>
  <si>
    <t>I.3.1.1.2.8.2</t>
  </si>
  <si>
    <t>кабельные линии в траншеях одножильные с бумажной изоляцией сечением провода от 500 до 800 квадратных мм включительно с двумя кабелями в траншее</t>
  </si>
  <si>
    <t>I.3.1.1.2.8.3</t>
  </si>
  <si>
    <t>кабельные линии в траншеях одножильные с бумажной изоляцией сечением провода от 500 до 800 квадратных мм включительно с тремя кабелями в траншее</t>
  </si>
  <si>
    <t>I.3.1.1.2.8.4</t>
  </si>
  <si>
    <t>кабельные линии в траншеях одножильные с бумажной изоляцией сечением провода от 500 до 800 квадратных мм включительно с четырьмя кабелями в траншее</t>
  </si>
  <si>
    <t>I.3.1.1.2.8.5</t>
  </si>
  <si>
    <t>кабельные линии в траншеях одножильные с бумажной изоляцией сечением провода от 500 до 800 квадратных мм включительно с количеством кабелей в траншее более четырех</t>
  </si>
  <si>
    <t>I.3.1.1.2.9.1</t>
  </si>
  <si>
    <t>кабельные линии в траншеях одножильные с бумажной изоляцией сечением провода свыше 800 квадратных мм с одним кабелем в траншее</t>
  </si>
  <si>
    <t>I.3.1.1.2.9.2</t>
  </si>
  <si>
    <t>кабельные линии в траншеях одножильные с бумажной изоляцией сечением провода свыше 800 квадратных мм с двумя кабелями в траншее</t>
  </si>
  <si>
    <t>I.3.1.1.2.9.3</t>
  </si>
  <si>
    <t>кабельные линии в траншеях одножильные с бумажной изоляцией сечением провода свыше 800 квадратных мм с тремя кабелями в траншее</t>
  </si>
  <si>
    <t>I.3.1.1.2.9.4</t>
  </si>
  <si>
    <t>кабельные линии в траншеях одножильные с бумажной изоляцией сечением провода свыше 800 квадратных мм с четырьмя кабелями в траншее</t>
  </si>
  <si>
    <t>I.3.1.1.2.9.5</t>
  </si>
  <si>
    <t>кабельные линии в траншеях одножильные с бумажной изоляцией сечением провода свыше 800 квадратных мм с количеством кабелей в траншее более четырех</t>
  </si>
  <si>
    <t>I.3.1.2.1.1.1</t>
  </si>
  <si>
    <t>кабельные линии в траншеях многожильные с резиновой или пластмассовой изоляцией сечением провода до 50 квадратных мм включительно с одним кабелем в траншее</t>
  </si>
  <si>
    <t>I.3.1.2.1.1.2</t>
  </si>
  <si>
    <t>кабельные линии в траншеях многожильные с резиновой или пластмассовой изоляцией сечением провода до 50 квадратных мм включительно с двумя кабелями в траншее</t>
  </si>
  <si>
    <t>I.3.1.2.1.1.3</t>
  </si>
  <si>
    <t>кабельные линии в траншеях многожильные с резиновой или пластмассовой изоляцией сечением провода до 50 квадратных мм включительно с тремя кабелями в траншее</t>
  </si>
  <si>
    <t>I.3.1.2.1.1.4</t>
  </si>
  <si>
    <t>кабельные линии в траншеях многожильные с резиновой или пластмассовой изоляцией сечением провода до 50 квадратных мм включительно с четырьмя кабелями в траншее</t>
  </si>
  <si>
    <t>I.3.1.2.1.1.5</t>
  </si>
  <si>
    <t>кабельные линии в траншеях многожильные с резиновой или пластмассовой изоляцией сечением провода до 50 квадратных мм включительно с количеством кабелей в траншее более четырех</t>
  </si>
  <si>
    <t>I.3.1.2.1.2.1</t>
  </si>
  <si>
    <t>кабельные линии в траншеях многожильные с резиновой или пластмассовой изоляцией сечением провода от 50 до 100 квадратных мм включительно с одним кабелем в траншее</t>
  </si>
  <si>
    <t>I.3.1.2.1.2.2</t>
  </si>
  <si>
    <t>кабельные линии в траншеях многожильные с резиновой или пластмассовой изоляцией сечением провода от 50 до 100 квадратных мм включительно с двумя кабелями в траншее</t>
  </si>
  <si>
    <t>I.3.1.2.1.2.3</t>
  </si>
  <si>
    <t>кабельные линии в траншеях многожильные с резиновой или пластмассовой изоляцией сечением провода от 50 до 100 квадратных мм включительно с тремя кабелями в траншее</t>
  </si>
  <si>
    <t>I.3.1.2.1.2.4</t>
  </si>
  <si>
    <t>кабельные линии в траншеях многожильные с резиновой или пластмассовой изоляцией сечением провода от 50 до 100 квадратных мм включительно с четырьмя кабелями в траншее</t>
  </si>
  <si>
    <t>I.3.1.2.1.2.5</t>
  </si>
  <si>
    <t>кабельные линии в траншеях многожильные с резиновой или пластмассовой изоляцией сечением провода от 50 до 100 квадратных мм включительно с количеством кабелей в траншее более четырех</t>
  </si>
  <si>
    <t>I.3.1.2.1.3.1</t>
  </si>
  <si>
    <t>кабельные линии в траншеях многожильные с резиновой или пластмассовой изоляцией сечением провода от 100 до 200 квадратных мм включительно с одним кабелем в траншее</t>
  </si>
  <si>
    <t>I.3.1.2.1.3.2</t>
  </si>
  <si>
    <t>кабельные линии в траншеях многожильные с резиновой или пластмассовой изоляцией сечением провода от 100 до 200 квадратных мм включительно с двумя кабелями в траншее</t>
  </si>
  <si>
    <t>I.3.1.2.1.3.3</t>
  </si>
  <si>
    <t>кабельные линии в траншеях многожильные с резиновой или пластмассовой изоляцией сечением провода от 100 до 200 квадратных мм включительно с тремя кабелями в траншее</t>
  </si>
  <si>
    <t>I.3.1.2.1.3.4</t>
  </si>
  <si>
    <t>кабельные линии в траншеях многожильные с резиновой или пластмассовой изоляцией сечением провода от 100 до 200 квадратных мм включительно с четырьмя кабелями в траншее</t>
  </si>
  <si>
    <t>I.3.1.2.1.3.5</t>
  </si>
  <si>
    <t>кабельные линии в траншеях многожильные с резиновой или пластмассовой изоляцией сечением провода от 100 до 200 квадратных мм включительно с количеством кабелей в траншее более четырех</t>
  </si>
  <si>
    <t>I.3.1.2.1.4.1</t>
  </si>
  <si>
    <t>кабельные линии в траншеях многожильные с резиновой или пластмассовой изоляцией сечением провода от 200 до 250 квадратных мм включительно с одним кабелем в траншее</t>
  </si>
  <si>
    <t>I.3.1.2.1.4.2</t>
  </si>
  <si>
    <t>кабельные линии в траншеях многожильные с резиновой или пластмассовой изоляцией сечением провода от 200 до 250 квадратных мм включительно с двумя кабелями в траншее</t>
  </si>
  <si>
    <t>I.3.1.2.1.4.3</t>
  </si>
  <si>
    <t>кабельные линии в траншеях многожильные с резиновой или пластмассовой изоляцией сечением провода от 200 до 250 квадратных мм включительно с тремя кабелями в траншее</t>
  </si>
  <si>
    <t>I.3.1.2.1.4.4</t>
  </si>
  <si>
    <t>кабельные линии в траншеях многожильные с резиновой или пластмассовой изоляцией сечением провода от 200 до 250 квадратных мм включительно с четырьмя кабелями в траншее</t>
  </si>
  <si>
    <t>I.3.1.2.1.4.5</t>
  </si>
  <si>
    <t>кабельные линии в траншеях многожильные с резиновой или пластмассовой изоляцией сечением провода от 200 до 250 квадратных мм включительно с количеством кабелей в траншее более четырех</t>
  </si>
  <si>
    <t>I.3.1.2.1.5.1</t>
  </si>
  <si>
    <t>кабельные линии в траншеях многожильные с резиновой или пластмассовой изоляцией сечением провода от 250 до 300 квадратных мм включительно с одним кабелем в траншее</t>
  </si>
  <si>
    <t>I.3.1.2.1.5.2</t>
  </si>
  <si>
    <t>кабельные линии в траншеях многожильные с резиновой или пластмассовой изоляцией сечением провода от 250 до 300 квадратных мм включительно с двумя кабелями в траншее</t>
  </si>
  <si>
    <t>I.3.1.2.1.5.3</t>
  </si>
  <si>
    <t>кабельные линии в траншеях многожильные с резиновой или пластмассовой изоляцией сечением провода от 250 до 300 квадратных мм включительно с тремя кабелями в траншее</t>
  </si>
  <si>
    <t>I.3.1.2.1.5.4</t>
  </si>
  <si>
    <t>кабельные линии в траншеях многожильные с резиновой или пластмассовой изоляцией сечением провода от 250 до 300 квадратных мм включительно с четырьмя кабелями в траншее</t>
  </si>
  <si>
    <t>I.3.1.2.1.5.5</t>
  </si>
  <si>
    <t>кабельные линии в траншеях многожильные с резиновой или пластмассовой изоляцией сечением провода от 250 до 300 квадратных мм включительно с количеством кабелей в траншее более четырех</t>
  </si>
  <si>
    <t>I.3.1.2.1.6.1</t>
  </si>
  <si>
    <t>кабельные линии в траншеях многожильные с резиновой или пластмассовой изоляцией сечением провода от 300 до 400 квадратных мм включительно с одним кабелем в траншее</t>
  </si>
  <si>
    <t>I.3.1.2.1.6.2</t>
  </si>
  <si>
    <t>кабельные линии в траншеях многожильные с резиновой или пластмассовой изоляцией сечением провода от 300 до 400 квадратных мм включительно с двумя кабелями в траншее</t>
  </si>
  <si>
    <t>I.3.1.2.1.6.3</t>
  </si>
  <si>
    <t>кабельные линии в траншеях многожильные с резиновой или пластмассовой изоляцией сечением провода от 300 до 400 квадратных мм включительно с тремя кабелями в траншее</t>
  </si>
  <si>
    <t>I.3.1.2.1.6.4</t>
  </si>
  <si>
    <t>кабельные линии в траншеях многожильные с резиновой или пластмассовой изоляцией сечением провода от 300 до 400 квадратных мм включительно с четырьмя кабелями в траншее</t>
  </si>
  <si>
    <t>I.3.1.2.1.6.5</t>
  </si>
  <si>
    <t>кабельные линии в траншеях многожильные с резиновой или пластмассовой изоляцией сечением провода от 300 до 400 квадратных мм включительно с количеством кабелей в траншее более четырех</t>
  </si>
  <si>
    <t>I.3.1.2.1.7.1</t>
  </si>
  <si>
    <t>кабельные линии в траншеях многожильные с резиновой или пластмассовой изоляцией сечением провода от 400 до 500 квадратных мм включительно с одним кабелем в траншее</t>
  </si>
  <si>
    <t>I.3.1.2.1.7.2</t>
  </si>
  <si>
    <t>кабельные линии в траншеях многожильные с резиновой или пластмассовой изоляцией сечением провода от 400 до 500 квадратных мм включительно с двумя кабелями в траншее</t>
  </si>
  <si>
    <t>I.3.1.2.1.7.3</t>
  </si>
  <si>
    <t>кабельные линии в траншеях многожильные с резиновой или пластмассовой изоляцией сечением провода от 400 до 500 квадратных мм включительно с тремя кабелями в траншее</t>
  </si>
  <si>
    <t>I.3.1.2.1.7.4</t>
  </si>
  <si>
    <t>кабельные линии в траншеях многожильные с резиновой или пластмассовой изоляцией сечением провода от 400 до 500 квадратных мм включительно с четырьмя кабелями в траншее</t>
  </si>
  <si>
    <t>I.3.1.2.1.7.5</t>
  </si>
  <si>
    <t>кабельные линии в траншеях многожильные с резиновой или пластмассовой изоляцией сечением провода от 400 до 500 квадратных мм включительно с количеством кабелей в траншее более четырех</t>
  </si>
  <si>
    <t>I.3.1.2.1.8.1</t>
  </si>
  <si>
    <t>кабельные линии в траншеях многожильные с резиновой или пластмассовой изоляцией сечением провода от 500 до 800 квадратных мм включительно с одним кабелем в траншее</t>
  </si>
  <si>
    <t>I.3.1.2.1.8.2</t>
  </si>
  <si>
    <t>кабельные линии в траншеях многожильные с резиновой или пластмассовой изоляцией сечением провода от 500 до 800 квадратных мм включительно с двумя кабелями в траншее</t>
  </si>
  <si>
    <t>I.3.1.2.1.8.3</t>
  </si>
  <si>
    <t>кабельные линии в траншеях многожильные с резиновой или пластмассовой изоляцией сечением провода от 500 до 800 квадратных мм включительно с тремя кабелями в траншее</t>
  </si>
  <si>
    <t>I.3.1.2.1.8.4</t>
  </si>
  <si>
    <t>кабельные линии в траншеях многожильные с резиновой или пластмассовой изоляцией сечением провода от 500 до 800 квадратных мм включительно с четырьмя кабелями в траншее</t>
  </si>
  <si>
    <t>I.3.1.2.1.8.5</t>
  </si>
  <si>
    <t>кабельные линии в траншеях многожильные с резиновой или пластмассовой изоляцией сечением провода от 500 до 800 квадратных мм включительно с количеством кабелей в траншее более четырех</t>
  </si>
  <si>
    <t>I.3.1.2.1.9.1</t>
  </si>
  <si>
    <t>кабельные линии в траншеях многожильные с резиновой или пластмассовой изоляцией сечением провода свыше 800 квадратных мм с одним кабелем в траншее</t>
  </si>
  <si>
    <t>I.3.1.2.1.9.2</t>
  </si>
  <si>
    <t>кабельные линии в траншеях многожильные с резиновой или пластмассовой изоляцией сечением провода свыше 800 квадратных мм с двумя кабелями в траншее</t>
  </si>
  <si>
    <t>I.3.1.2.1.9.3</t>
  </si>
  <si>
    <t>кабельные линии в траншеях многожильные с резиновой или пластмассовой изоляцией сечением провода свыше 800 квадратных мм с тремя кабелями в траншее</t>
  </si>
  <si>
    <t>I.3.1.2.1.9.4</t>
  </si>
  <si>
    <t>кабельные линии в траншеях многожильные с резиновой или пластмассовой изоляцией сечением провода свыше 800 квадратных мм с четырьмя кабелями в траншее</t>
  </si>
  <si>
    <t>I.3.1.2.1.9.5</t>
  </si>
  <si>
    <t>кабельные линии в траншеях многожильные с резиновой или пластмассовой изоляцией сечением провода свыше 800 квадратных мм с количеством кабелей в траншее более четырех</t>
  </si>
  <si>
    <t>I.3.1.2.2.1.1</t>
  </si>
  <si>
    <t>кабельные линии в траншеях многожильные с бумажной изоляцией сечением провода до 50 квадратных мм включительно с одним кабелем в траншее</t>
  </si>
  <si>
    <t>I.3.1.2.2.1.2</t>
  </si>
  <si>
    <t>кабельные линии в траншеях многожильные с бумажной изоляцией сечением провода до 50 квадратных мм включительно с двумя кабелями в траншее</t>
  </si>
  <si>
    <t>I.3.1.2.2.1.3</t>
  </si>
  <si>
    <t>кабельные линии в траншеях многожильные с бумажной изоляцией сечением провода до 50 квадратных мм включительно с тремя кабелями в траншее</t>
  </si>
  <si>
    <t>I.3.1.2.2.1.4</t>
  </si>
  <si>
    <t>кабельные линии в траншеях многожильные с бумажной изоляцией сечением провода до 50 квадратных мм включительно с четырьмя кабелями в траншее</t>
  </si>
  <si>
    <t>I.3.1.2.2.1.5</t>
  </si>
  <si>
    <t>кабельные линии в траншеях многожильные с бумажной изоляцией сечением провода до 50 квадратных мм включительно с количеством кабелей в траншее более четырех</t>
  </si>
  <si>
    <t>I.3.1.2.2.2.1</t>
  </si>
  <si>
    <t>кабельные линии в траншеях многожильные с бумажной изоляцией сечением провода от 50 до 100 квадратных мм включительно с одним кабелем в траншее</t>
  </si>
  <si>
    <t>I.3.1.2.2.2.2</t>
  </si>
  <si>
    <t>кабельные линии в траншеях многожильные с бумажной изоляцией сечением провода от 50 до 100 квадратных мм включительно с двумя кабелями в траншее</t>
  </si>
  <si>
    <t>I.3.1.2.2.2.3</t>
  </si>
  <si>
    <t>кабельные линии в траншеях многожильные с бумажной изоляцией сечением провода от 50 до 100 квадратных мм включительно с тремя кабелями в траншее</t>
  </si>
  <si>
    <t>I.3.1.2.2.2.4</t>
  </si>
  <si>
    <t>кабельные линии в траншеях многожильные с бумажной изоляцией сечением провода от 50 до 100 квадратных мм включительно с четырьмя кабелями в траншее</t>
  </si>
  <si>
    <t>I.3.1.2.2.2.5</t>
  </si>
  <si>
    <t>кабельные линии в траншеях многожильные с бумажной изоляцией сечением провода от 50 до 100 квадратных мм включительно с количеством кабелей в траншее более четырех</t>
  </si>
  <si>
    <t>I.3.1.2.2.3.1</t>
  </si>
  <si>
    <t>кабельные линии в траншеях многожильные с бумажной изоляцией сечением провода от 100 до 200 квадратных мм включительно с одним кабелем в траншее</t>
  </si>
  <si>
    <t>I.3.1.2.2.3.2</t>
  </si>
  <si>
    <t>кабельные линии в траншеях многожильные с бумажной изоляцией сечением провода от 100 до 200 квадратных мм включительно с двумя кабелями в траншее</t>
  </si>
  <si>
    <t>I.3.1.2.2.3.3</t>
  </si>
  <si>
    <t>кабельные линии в траншеях многожильные с бумажной изоляцией сечением провода от 100 до 200 квадратных мм включительно с тремя кабелями в траншее</t>
  </si>
  <si>
    <t>I.3.1.2.2.3.4</t>
  </si>
  <si>
    <t>кабельные линии в траншеях многожильные с бумажной изоляцией сечением провода от 100 до 200 квадратных мм включительно с четырьмя кабелями в траншее</t>
  </si>
  <si>
    <t>I.3.1.2.2.3.5</t>
  </si>
  <si>
    <t>кабельные линии в траншеях многожильные с бумажной изоляцией сечением провода от 100 до 200 квадратных мм включительно с количеством кабелей в траншее более четырех</t>
  </si>
  <si>
    <t>I.3.1.2.2.4.1</t>
  </si>
  <si>
    <t>кабельные линии в траншеях многожильные с бумажной изоляцией сечением провода от 200 до 250 квадратных мм включительно с одним кабелем в траншее</t>
  </si>
  <si>
    <t>I.3.1.2.2.4.2</t>
  </si>
  <si>
    <t>кабельные линии в траншеях многожильные с бумажной изоляцией сечением провода от 200 до 250 квадратных мм включительно с двумя кабелями в траншее</t>
  </si>
  <si>
    <t>I.3.1.2.2.4.3</t>
  </si>
  <si>
    <t>кабельные линии в траншеях многожильные с бумажной изоляцией сечением провода от 200 до 250 квадратных мм включительно с тремя кабелями в траншее</t>
  </si>
  <si>
    <t>I.3.1.2.2.4.4</t>
  </si>
  <si>
    <t>кабельные линии в траншеях многожильные с бумажной изоляцией сечением провода от 200 до 250 квадратных мм включительно с четырьмя кабелями в траншее</t>
  </si>
  <si>
    <t>I.3.1.2.2.4.5</t>
  </si>
  <si>
    <t>кабельные линии в траншеях многожильные с бумажной изоляцией сечением провода от 200 до 250 квадратных мм включительно с количеством кабелей в траншее более четырех</t>
  </si>
  <si>
    <t>I.3.1.2.2.5.1</t>
  </si>
  <si>
    <t>кабельные линии в траншеях многожильные с бумажной изоляцией сечением провода от 250 до 300 квадратных мм включительно с одним кабелем в траншее</t>
  </si>
  <si>
    <t>I.3.1.2.2.5.2</t>
  </si>
  <si>
    <t>кабельные линии в траншеях многожильные с бумажной изоляцией сечением провода от 250 до 300 квадратных мм включительно с двумя кабелями в траншее</t>
  </si>
  <si>
    <t>I.3.1.2.2.5.3</t>
  </si>
  <si>
    <t>кабельные линии в траншеях многожильные с бумажной изоляцией сечением провода от 250 до 300 квадратных мм включительно с тремя кабелями в траншее</t>
  </si>
  <si>
    <t>I.3.1.2.2.5.4</t>
  </si>
  <si>
    <t>кабельные линии в траншеях многожильные с бумажной изоляцией сечением провода от 250 до 300 квадратных мм включительно с четырьмя кабелями в траншее</t>
  </si>
  <si>
    <t>I.3.1.2.2.5.5</t>
  </si>
  <si>
    <t>кабельные линии в траншеях многожильные с бумажной изоляцией сечением провода от 250 до 300 квадратных мм включительно с количеством кабелей в траншее более четырех</t>
  </si>
  <si>
    <t>I.3.1.2.2.6.1</t>
  </si>
  <si>
    <t>кабельные линии в траншеях многожильные с бумажной изоляцией сечением провода от 300 до 400 квадратных мм включительно с одним кабелем в траншее</t>
  </si>
  <si>
    <t>I.3.1.2.2.6.2</t>
  </si>
  <si>
    <t>кабельные линии в траншеях многожильные с бумажной изоляцией сечением провода от 300 до 400 квадратных мм включительно с двумя кабелями в траншее</t>
  </si>
  <si>
    <t>I.3.1.2.2.6.3</t>
  </si>
  <si>
    <t>кабельные линии в траншеях многожильные с бумажной изоляцией сечением провода от 300 до 400 квадратных мм включительно квадратных мм включительно с тремя кабелями в траншее</t>
  </si>
  <si>
    <t>I.3.1.2.2.6.4</t>
  </si>
  <si>
    <t>кабельные линии в траншеях многожильные с бумажной изоляцией сечением провода от 300 до 400 квадратных мм включительно с четырьмя кабелями в траншее</t>
  </si>
  <si>
    <t>I.3.1.2.2.6.5</t>
  </si>
  <si>
    <t>кабельные линии в траншеях многожильные с бумажной изоляцией сечением провода от 300 до 400 квадратных мм включительно с количеством кабелей в траншее более четырех</t>
  </si>
  <si>
    <t>I.3.1.2.2.7.1</t>
  </si>
  <si>
    <t>кабельные линии в траншеях многожильные с бумажной изоляцией сечением провода от 400 до 500 квадратных мм включительно с одним кабелем в траншее</t>
  </si>
  <si>
    <t>I.3.1.2.2.7.2</t>
  </si>
  <si>
    <t>кабельные линии в траншеях многожильные с бумажной изоляцией сечением провода от 400 до 500 квадратных мм включительно с двумя кабелями в траншее</t>
  </si>
  <si>
    <t>I.3.1.2.2.7.3</t>
  </si>
  <si>
    <t>кабельные линии в траншеях многожильные с бумажной изоляцией сечением провода от 400 до 500 квадратных мм включительно с тремя кабелями в траншее</t>
  </si>
  <si>
    <t>I.3.1.2.2.7.4</t>
  </si>
  <si>
    <t>кабельные линии в траншеях многожильные с бумажной изоляцией сечением провода от 400 до 500 квадратных мм включительно с четырьмя кабелями в траншее</t>
  </si>
  <si>
    <t>I.3.1.2.2.7.5</t>
  </si>
  <si>
    <t>кабельные линии в траншеях многожильные с бумажной изоляцией сечением провода от 400 до 500 квадратных мм включительно с количеством кабелей в траншее более четырех</t>
  </si>
  <si>
    <t>I.3.1.2.2.8.1</t>
  </si>
  <si>
    <t>кабельные линии в траншеях многожильные с бумажной изоляцией сечением провода от 500 до 800 квадратных мм включительно с одним кабелем в траншее</t>
  </si>
  <si>
    <t>I.3.1.2.2.8.2</t>
  </si>
  <si>
    <t>кабельные линии в траншеях многожильные с бумажной изоляцией сечением провода от 500 до 800 квадратных мм включительно с двумя кабелями в траншее</t>
  </si>
  <si>
    <t>I.3.1.2.2.8.3</t>
  </si>
  <si>
    <t>кабельные линии в траншеях многожильные с бумажной изоляцией сечением провода от 500 до 800 квадратных мм включительно с тремя кабелями в траншее</t>
  </si>
  <si>
    <t>I.3.1.2.2.8.4</t>
  </si>
  <si>
    <t>кабельные линии в траншеях многожильные с бумажной изоляцией сечением провода от 500 до 800 квадратных мм включительно с четырьмя кабелями в траншее</t>
  </si>
  <si>
    <t>I.3.1.2.2.8.5</t>
  </si>
  <si>
    <t>кабельные линии в траншеях многожильные с бумажной изоляцией сечением провода от 500 до 800 квадратных мм включительно с количеством кабелей в траншее более четырех</t>
  </si>
  <si>
    <t>I.3.1.2.2.9.1</t>
  </si>
  <si>
    <t>кабельные линии в траншеях многожильные с бумажной изоляцией сечением провода более 800 квадратных мм с одним кабелем в траншее</t>
  </si>
  <si>
    <t>I.3.1.2.2.9.2</t>
  </si>
  <si>
    <t>кабельные линии в траншеях многожильные с бумажной изоляцией сечением провода более 800 квадратных мм с двумя кабелями в траншее</t>
  </si>
  <si>
    <t>I.3.1.2.2.9.3</t>
  </si>
  <si>
    <t>кабельные линии в траншеях многожильные с бумажной изоляцией сечением провода более 800 квадратных мм с тремя кабелями в траншее</t>
  </si>
  <si>
    <t>I.3.1.2.2.9.4</t>
  </si>
  <si>
    <t>кабельные линии в траншеях многожильные с бумажной изоляцией сечением провода более 800 квадратных мм с четырьмя кабелями в траншее</t>
  </si>
  <si>
    <t>I.3.1.2.2.9.5</t>
  </si>
  <si>
    <t>кабельные линии в траншеях многожильные с бумажной изоляцией сечением провода более 800 квадратных мм с количеством кабелей в траншее более четырех</t>
  </si>
  <si>
    <t>I.3.2.1.1.1.1</t>
  </si>
  <si>
    <t>кабельные линии в блоках одножильные с резиновой или пластмассовой изоляцией сечением провода до 50 квадратных мм включительно с одним кабелем в блоке</t>
  </si>
  <si>
    <t>I.3.2.1.1.1.2</t>
  </si>
  <si>
    <t>кабельные линии в блоках одножильные с резиновой или пластмассовой изоляцией сечением провода до 50 квадратных мм включительно с двумя кабелями в блоке</t>
  </si>
  <si>
    <t>I.3.2.1.1.1.3</t>
  </si>
  <si>
    <t>кабельные линии в блоках одножильные с резиновой или пластмассовой изоляцией сечением провода до 50 квадратных мм включительно с тремя кабелями в блоке</t>
  </si>
  <si>
    <t>I.3.2.1.1.1.4</t>
  </si>
  <si>
    <t>кабельные линии в блоках одножильные с резиновой или пластмассовой изоляцией сечением провода до 50 квадратных мм включительно с четырьмя кабелями в блоке</t>
  </si>
  <si>
    <t>I.3.2.1.1.1.5</t>
  </si>
  <si>
    <t>кабельные линии в блоках одножильные с резиновой или пластмассовой изоляцией сечением провода до 50 квадратных мм включительно с количеством кабелей в блоке более четырех</t>
  </si>
  <si>
    <t>I.3.2.1.1.2.1</t>
  </si>
  <si>
    <t>кабельные линии в блоках одножильные с резиновой или пластмассовой изоляцией сечением провода от 50 до 100 квадратных мм включительно с одним кабелем в блоке</t>
  </si>
  <si>
    <t>I.3.2.1.1.2.2</t>
  </si>
  <si>
    <t>кабельные линии в блоках одножильные с резиновой или пластмассовой изоляцией сечением провода от 50 до 100 квадратных мм включительно с двумя кабелями в блоке</t>
  </si>
  <si>
    <t>I.3.2.1.1.2.3</t>
  </si>
  <si>
    <t>кабельные линии в блоках одножильные с резиновой или пластмассовой изоляцией сечением провода от 50 до 100 квадратных мм включительно с тремя кабелями в блоке</t>
  </si>
  <si>
    <t>I.3.2.1.1.2.4</t>
  </si>
  <si>
    <t>кабельные линии в блоках одножильные с резиновой или пластмассовой изоляцией сечением провода от 50 до 100 квадратных мм включительно с четырьмя кабелями в блоке</t>
  </si>
  <si>
    <t>I.3.2.1.1.2.5</t>
  </si>
  <si>
    <t>кабельные линии в блоках одножильные с резиновой или пластмассовой изоляцией сечением провода от 50 до 100 квадратных мм включительно с количеством кабелей в блоке более четырех</t>
  </si>
  <si>
    <t>I.3.2.1.1.3.1</t>
  </si>
  <si>
    <t>кабельные линии в блоках одножильные с резиновой или пластмассовой изоляцией сечением провода от 100 до 200 квадратных мм включительно с одним кабелем в блоке</t>
  </si>
  <si>
    <t>I.3.2.1.1.3.2</t>
  </si>
  <si>
    <t>кабельные линии в блоках одножильные с резиновой или пластмассовой изоляцией сечением провода от 100 до 200 квадратных мм включительно с двумя кабелями в блоке</t>
  </si>
  <si>
    <t>I.3.2.1.1.3.3</t>
  </si>
  <si>
    <t>кабельные линии в блоках одножильные с резиновой или пластмассовой изоляцией сечением провода от 100 до 200 квадратных мм включительно с тремя кабелями в блоке</t>
  </si>
  <si>
    <t>I.3.2.1.1.3.4</t>
  </si>
  <si>
    <t>кабельные линии в блоках одножильные с резиновой или пластмассовой изоляцией сечением провода от 100 до 200 квадратных мм включительно с четырьмя кабелями в блоке</t>
  </si>
  <si>
    <t>I.3.2.1.1.3.5</t>
  </si>
  <si>
    <t>кабельные линии в блоках одножильные с резиновой или пластмассовой изоляцией сечением провода от 100 до 200 квадратных мм включительно с количеством кабелей в блоке более четырех</t>
  </si>
  <si>
    <t>I.3.2.1.1.4.1</t>
  </si>
  <si>
    <t>кабельные линии в блоках одножильные с резиновой или пластмассовой изоляцией сечением провода от 200 до 250 квадратных мм включительно с одним кабелем в блоке</t>
  </si>
  <si>
    <t>I.3.2.1.1.4.2</t>
  </si>
  <si>
    <t>кабельные линии в блоках одножильные с резиновой или пластмассовой изоляцией сечением провода от 200 до 250 квадратных мм включительно с двумя кабелями в блоке</t>
  </si>
  <si>
    <t>I.3.2.1.1.4.3</t>
  </si>
  <si>
    <t>кабельные линии в блоках одножильные с резиновой или пластмассовой изоляцией сечением провода от 200 до 250 квадратных мм включительно с тремя кабелями в блоке</t>
  </si>
  <si>
    <t>I.3.2.1.1.4.4</t>
  </si>
  <si>
    <t>кабельные линии в блоках одножильные с резиновой или пластмассовой изоляцией сечением провода от 200 до 250 квадратных мм включительно с четырьмя кабелями в блоке</t>
  </si>
  <si>
    <t>I.3.2.1.1.4.5</t>
  </si>
  <si>
    <t>кабельные линии в блоках одножильные с резиновой или пластмассовой изоляцией сечением провода от 200 до 250 квадратных мм включительно с количеством кабелей в блоке более четырех</t>
  </si>
  <si>
    <t>I.3.2.1.1.5.1</t>
  </si>
  <si>
    <t>кабельные линии в блоках одножильные с резиновой или пластмассовой изоляцией сечением провода от 250 до 300 квадратных мм включительно с одним кабелем в блоке</t>
  </si>
  <si>
    <t>I.3.2.1.1.5.2</t>
  </si>
  <si>
    <t>кабельные линии в блоках одножильные с резиновой или пластмассовой изоляцией сечением провода от 250 до 300 квадратных мм включительно с двумя кабелями в блоке</t>
  </si>
  <si>
    <t>I.3.2.1.1.5.3</t>
  </si>
  <si>
    <t>кабельные линии в блоках одножильные с резиновой или пластмассовой изоляцией сечением провода от 250 до 300 квадратных мм включительно с тремя кабелями в блоке</t>
  </si>
  <si>
    <t>I.3.2.1.1.5.4</t>
  </si>
  <si>
    <t>кабельные линии в блоках одножильные с резиновой или пластмассовой изоляцией сечением провода от 250 до 300 квадратных мм включительно с четырьмя кабелями в блоке</t>
  </si>
  <si>
    <t>I.3.2.1.1.5.5</t>
  </si>
  <si>
    <t>кабельные линии в блоках одножильные с резиновой или пластмассовой изоляцией сечением провода от 250 до 300 квадратных мм включительно с количеством кабелей в блоке более четырех</t>
  </si>
  <si>
    <t>I.3.2.1.1.6.1</t>
  </si>
  <si>
    <t>кабельные линии в блоках одножильные с резиновой или пластмассовой изоляцией сечением провода от 300 до 400 квадратных мм включительно с одним кабелем в блоке</t>
  </si>
  <si>
    <t>I.3.2.1.1.6.2</t>
  </si>
  <si>
    <t>кабельные линии в блоках одножильные с резиновой или пластмассовой изоляцией сечением провода от 300 до 400 квадратных мм включительно с двумя кабелями в блоке</t>
  </si>
  <si>
    <t>I.3.2.1.1.6.3</t>
  </si>
  <si>
    <t>кабельные линии в блоках одножильные с резиновой или пластмассовой изоляцией сечением провода от 300 до 400 квадратных мм включительно с тремя кабелями в блоке</t>
  </si>
  <si>
    <t>I.3.2.1.1.6.4</t>
  </si>
  <si>
    <t>кабельные линии в блоках одножильные с резиновой или пластмассовой изоляцией сечением провода от 300 до 400 квадратных мм включительно с четырьмя кабелями в блоке</t>
  </si>
  <si>
    <t>I.3.2.1.1.6.5</t>
  </si>
  <si>
    <t>кабельные линии в блоках одножильные с резиновой или пластмассовой изоляцией сечением провода от 300 до 400 квадратных мм включительно с количеством кабелей в блоке более четырех</t>
  </si>
  <si>
    <t>I.3.2.1.1.7.1</t>
  </si>
  <si>
    <t>кабельные линии в блоках одножильные с резиновой или пластмассовой изоляцией сечением провода от 400 до 500 квадратных мм включительно с одним кабелем в блоке</t>
  </si>
  <si>
    <t>I.3.2.1.1.7.2</t>
  </si>
  <si>
    <t>кабельные линии в блоках одножильные с резиновой или пластмассовой изоляцией сечением провода от 400 до 500 квадратных мм включительно с двумя кабелями в блоке</t>
  </si>
  <si>
    <t>I.3.2.1.1.7.3</t>
  </si>
  <si>
    <t>кабельные линии в блоках одножильные с резиновой или пластмассовой изоляцией сечением провода от 400 до 500 квадратных мм включительно с тремя кабелями в блоке</t>
  </si>
  <si>
    <t>I.3.2.1.1.7.4</t>
  </si>
  <si>
    <t>кабельные линии в блоках одножильные с резиновой или пластмассовой изоляцией сечением провода от 400 до 500 квадратных мм включительно с четырьмя кабелями в блоке</t>
  </si>
  <si>
    <t>I.3.2.1.1.7.5</t>
  </si>
  <si>
    <t>кабельные линии в блоках одножильные с резиновой или пластмассовой изоляцией сечением провода от 400 до 500 квадратных мм включительно с количеством кабелей в блоке более четырех</t>
  </si>
  <si>
    <t>I.3.2.1.1.8.1</t>
  </si>
  <si>
    <t>кабельные линии в блоках одножильные с резиновой или пластмассовой изоляцией сечением провода от 500 до 800 квадратных мм включительно с одним кабелем в блоке</t>
  </si>
  <si>
    <t>I.3.2.1.1.8.2</t>
  </si>
  <si>
    <t>кабельные линии в блоках одножильные с резиновой или пластмассовой изоляцией сечением провода от 500 до 800 квадратных мм включительно с двумя кабелями в блоке</t>
  </si>
  <si>
    <t>I.3.2.1.1.8.3</t>
  </si>
  <si>
    <t>кабельные линии в блоках одножильные с резиновой или пластмассовой изоляцией сечением провода от 500 до 800 квадратных мм включительно с тремя кабелями в блоке</t>
  </si>
  <si>
    <t>I.3.2.1.1.8.4</t>
  </si>
  <si>
    <t>кабельные линии в блоках одножильные с резиновой или пластмассовой изоляцией сечением провода от 500 до 800 квадратных мм включительно с четырьмя кабелями в блоке</t>
  </si>
  <si>
    <t>I.3.2.1.1.8.5</t>
  </si>
  <si>
    <t>кабельные линии в блоках одножильные с резиновой или пластмассовой изоляцией сечением провода от 500 до 800 квадратных мм включительно с количеством кабелей в блоке более четырех</t>
  </si>
  <si>
    <t>I.3.2.1.1.9.1</t>
  </si>
  <si>
    <t>кабельные линии в блоках одножильные с резиновой или пластмассовой изоляцией сечением провода свыше 800 квадратных мм с одним кабелем в блоке</t>
  </si>
  <si>
    <t>I.3.2.1.1.9.2</t>
  </si>
  <si>
    <t>кабельные линии в блоках одножильные с резиновой или пластмассовой изоляцией сечением провода свыше 800 квадратных мм с двумя кабелями в блоке</t>
  </si>
  <si>
    <t>I.3.2.1.1.9.3</t>
  </si>
  <si>
    <t>кабельные линии в блоках одножильные с резиновой или пластмассовой изоляцией сечением провода свыше 800 квадратных мм с тремя кабелями в блоке</t>
  </si>
  <si>
    <t>I.3.2.1.1.9.4</t>
  </si>
  <si>
    <t>кабельные линии в блоках одножильные с резиновой или пластмассовой изоляцией сечением провода свыше 800 квадратных мм с четырьмя кабелями в блоке</t>
  </si>
  <si>
    <t>I.3.2.1.1.9.5</t>
  </si>
  <si>
    <t>кабельные линии в блоках одножильные с резиновой или пластмассовой изоляцией сечением провода свыше 800 квадратных мм с количеством кабелей в блоке более четырех</t>
  </si>
  <si>
    <t>I.3.2.1.2.1.1</t>
  </si>
  <si>
    <t>кабельные линии в блоках одножильные с бумажной изоляцией сечением провода до 50 квадратных мм включительно с одним кабелем в блоке</t>
  </si>
  <si>
    <t>I.3.2.1.2.1.2</t>
  </si>
  <si>
    <t>кабельные линии в блоках одножильные с бумажной изоляцией сечением провода до 50 квадратных мм включительно с двумя кабелями в блоке</t>
  </si>
  <si>
    <t>I.3.2.1.2.1.3</t>
  </si>
  <si>
    <t>кабельные линии в блоках одножильные с бумажной изоляцией сечением провода до 50 квадратных мм включительно с тремя кабелями в блоке</t>
  </si>
  <si>
    <t>I.3.2.1.2.1.4</t>
  </si>
  <si>
    <t>кабельные линии в блоках одножильные с бумажной изоляцией сечением провода до 50 квадратных мм включительно с четырьмя кабелями в блоке</t>
  </si>
  <si>
    <t>I.3.2.1.2.1.5</t>
  </si>
  <si>
    <t>кабельные линии в блоках одножильные с бумажной изоляцией сечением провода до 50 квадратных мм включительно с количеством кабелей в блоке более четырех</t>
  </si>
  <si>
    <t>I.3.2.1.2.2.1</t>
  </si>
  <si>
    <t>кабельные линии в блоках одножильные с бумажной изоляцией сечением провода от 50 до 100 квадратных мм включительно с одним кабелем в блоке</t>
  </si>
  <si>
    <t>I.3.2.1.2.2.2</t>
  </si>
  <si>
    <t>кабельные линии в блоках одножильные с бумажной изоляцией сечением провода от 50 до 100 квадратных мм включительно с двумя кабелями в блоке</t>
  </si>
  <si>
    <t>I.3.2.1.2.2.3</t>
  </si>
  <si>
    <t>кабельные линии в блоках одножильные с бумажной изоляцией сечением провода от 50 до 100 квадратных мм включительно с тремя кабелями в блоке</t>
  </si>
  <si>
    <t>I.3.2.1.2.2.4</t>
  </si>
  <si>
    <t>кабельные линии в блоках одножильные с бумажной изоляцией сечением провода от 50 до 100 квадратных мм включительно с четырьмя кабелями в блоке</t>
  </si>
  <si>
    <t>I.3.2.1.2.2.5</t>
  </si>
  <si>
    <t>кабельные линии в блоках одножильные с бумажной изоляцией сечением провода от 50 до 100 квадратных мм включительно с количеством кабелей в блоке более четырех</t>
  </si>
  <si>
    <t>I.3.2.1.2.3.1</t>
  </si>
  <si>
    <t>кабельные линии в блоках одножильные с бумажной изоляцией сечением провода от 100 до 200 квадратных мм включительно с одним кабелем в блоке</t>
  </si>
  <si>
    <t>I.3.2.1.2.3.2</t>
  </si>
  <si>
    <t>кабельные линии в блоках одножильные с бумажной изоляцией сечением провода от 100 до 200 квадратных мм включительно с двумя кабелями в блоке</t>
  </si>
  <si>
    <t>I.3.2.1.2.3.3</t>
  </si>
  <si>
    <t>кабельные линии в блоках одножильные с бумажной изоляцией сечением провода от 100 до 200 квадратных мм включительно с тремя кабелями в блоке</t>
  </si>
  <si>
    <t>I.3.2.1.2.3.4</t>
  </si>
  <si>
    <t>кабельные линии в блоках одножильные с бумажной изоляцией сечением провода от 100 до 200 квадратных мм включительно с четырьмя кабелями в блоке</t>
  </si>
  <si>
    <t>I.3.2.1.2.3.5</t>
  </si>
  <si>
    <t>кабельные линии в блоках одножильные с бумажной изоляцией сечением провода от 100 до 200 квадратных мм включительно с количеством кабелей в блоке более четырех</t>
  </si>
  <si>
    <t>I.3.2.1.2.4.1</t>
  </si>
  <si>
    <t>кабельные линии в блоках одножильные с бумажной изоляцией сечением провода от 200 до 250 квадратных мм включительно с одним кабелем в блоке</t>
  </si>
  <si>
    <t>I.3.2.1.2.4.2</t>
  </si>
  <si>
    <t>кабельные линии в блоках одножильные с бумажной изоляцией сечением провода от 200 до 250 квадратных мм включительно с двумя кабелями в блоке</t>
  </si>
  <si>
    <t>I.3.2.1.2.4.3</t>
  </si>
  <si>
    <t>кабельные линии в блоках одножильные с бумажной изоляцией сечением провода от 200 до 250 квадратных мм включительно с тремя кабелями в блоке</t>
  </si>
  <si>
    <t>I.3.2.1.2.4.4</t>
  </si>
  <si>
    <t>кабельные линии в блоках одножильные с бумажной изоляцией сечением провода от 200 до 250 квадратных мм включительно с четырьмя кабелями в блоке</t>
  </si>
  <si>
    <t>I.3.2.1.2.4.5</t>
  </si>
  <si>
    <t>кабельные линии в блоках одножильные с бумажной изоляцией сечением провода от 200 до 250 квадратных мм включительно с количеством кабелей в блоке более четырех</t>
  </si>
  <si>
    <t>I.3.2.1.2.5.1</t>
  </si>
  <si>
    <t>кабельные линии в блоках одножильные с бумажной изоляцией сечением провода от 250 до 300 квадратных мм включительно с одним кабелем в блоке</t>
  </si>
  <si>
    <t>I.3.2.1.2.5.2</t>
  </si>
  <si>
    <t>кабельные линии в блоках одножильные с бумажной изоляцией сечением провода от 250 до 300 квадратных мм включительно с двумя кабелями в блоке</t>
  </si>
  <si>
    <t>I.3.2.1.2.5.3</t>
  </si>
  <si>
    <t>кабельные линии в блоках одножильные с бумажной изоляцией сечением провода от 250 до 300 квадратных мм включительно с тремя кабелями в блоке</t>
  </si>
  <si>
    <t>I.3.2.1.2.5.4</t>
  </si>
  <si>
    <t>кабельные линии в блоках одножильные с бумажной изоляцией сечением провода от 250 до 300 квадратных мм включительно с четырьмя кабелями в блоке</t>
  </si>
  <si>
    <t>I.3.2.1.2.5.5</t>
  </si>
  <si>
    <t>кабельные линии в блоках одножильные с бумажной изоляцией сечением провода от 250 до 300 квадратных мм включительно с количеством кабелей в блоке более четырех</t>
  </si>
  <si>
    <t>I.3.2.1.2.6.1</t>
  </si>
  <si>
    <t>кабельные линии в блоках одножильные с бумажной изоляцией сечением провода от 300 до 400 квадратных мм включительно с одним кабелем в блоке</t>
  </si>
  <si>
    <t>I.3.2.1.2.6.2</t>
  </si>
  <si>
    <t>кабельные линии в блоках одножильные с бумажной изоляцией сечением провода от 300 до 400 квадратных мм включительно с двумя кабелями в блоке</t>
  </si>
  <si>
    <t>I.3.2.1.2.6.3</t>
  </si>
  <si>
    <t>кабельные линии в блоках одножильные с бумажной изоляцией сечением провода от 300 до 400 квадратных мм включительно с тремя кабелями в блоке</t>
  </si>
  <si>
    <t>I.3.2.1.2.6.4</t>
  </si>
  <si>
    <t>кабельные линии в блоках одножильные с бумажной изоляцией сечением провода от 300 до 400 квадратных мм включительно с четырьмя кабелями в блоке</t>
  </si>
  <si>
    <t>I.3.2.1.2.6.5</t>
  </si>
  <si>
    <t>кабельные линии в блоках одножильные с бумажной изоляцией сечением провода от 300 до 400 квадратных мм включительно с количеством кабелей в блоке более четырех</t>
  </si>
  <si>
    <t>I.3.2.1.2.7.1</t>
  </si>
  <si>
    <t>кабельные линии в блоках одножильные с бумажной изоляцией сечением провода от 400 до 500 квадратных мм включительно с одним кабелем в блоке</t>
  </si>
  <si>
    <t>I.3.2.1.2.7.2</t>
  </si>
  <si>
    <t>кабельные линии в блоках одножильные с бумажной изоляцией сечением провода от 400 до 500 квадратных мм включительно с двумя кабелями в блоке</t>
  </si>
  <si>
    <t>I.3.2.1.2.7.3</t>
  </si>
  <si>
    <t>кабельные линии в блоках одножильные с бумажной изоляцией сечением провода от 400 до 500 квадратных мм включительно квадратных мм включительно с тремя кабелями в блоке</t>
  </si>
  <si>
    <t>I.3.2.1.2.7.4</t>
  </si>
  <si>
    <t>кабельные линии в блоках одножильные с бумажной изоляцией сечением провода от 400 до 500 квадратных мм включительно с четырьмя кабелями в блоке</t>
  </si>
  <si>
    <t>I.3.2.1.2.7.5</t>
  </si>
  <si>
    <t>кабельные линии в блоках одножильные с бумажной изоляцией сечением провода от 400 до 500 квадратных мм включительно с количеством кабелей в блоке более четырех</t>
  </si>
  <si>
    <t>I.3.2.1.2.8.1</t>
  </si>
  <si>
    <t>кабельные линии в блоках одножильные с бумажной изоляцией сечением провода от 500 до 800 квадратных мм включительно с одним кабелем в блоке</t>
  </si>
  <si>
    <t>I.3.2.1.2.8.2</t>
  </si>
  <si>
    <t>кабельные линии в блоках одножильные с бумажной изоляцией сечением провода от 500 до 800 квадратных мм включительно с двумя кабелями в блоке</t>
  </si>
  <si>
    <t>I.3.2.1.2.8.3</t>
  </si>
  <si>
    <t>кабельные линии в блоках одножильные с бумажной изоляцией сечением провода от 500 до 800 квадратных мм включительно с тремя кабелями в блоке</t>
  </si>
  <si>
    <t>I.3.2.1.2.8.4</t>
  </si>
  <si>
    <t>кабельные линии в блоках одножильные с бумажной изоляцией сечением провода от 500 до 800 квадратных мм включительно с четырьмя кабелями в блоке</t>
  </si>
  <si>
    <t>I.3.2.1.2.8.5</t>
  </si>
  <si>
    <t>кабельные линии в блоках одножильные с бумажной изоляцией сечением провода от 500 до 800 квадратных мм включительно с количеством кабелей в блоке более четырех</t>
  </si>
  <si>
    <t>I.3.2.1.2.9.1</t>
  </si>
  <si>
    <t>кабельные линии в блоках одножильные с бумажной изоляцией сечением провода свыше 800 квадратных мм с одним кабелем в блоке</t>
  </si>
  <si>
    <t>I.3.2.1.2.9.2</t>
  </si>
  <si>
    <t>кабельные линии в блоках одножильные с бумажной изоляцией сечением провода свыше 800 квадратных мм с двумя кабелями в блоке</t>
  </si>
  <si>
    <t>I.3.2.1.2.9.3</t>
  </si>
  <si>
    <t>кабельные линии в блоках одножильные с бумажной изоляцией сечением провода свыше 800 квадратных мм с тремя кабелями в блоке</t>
  </si>
  <si>
    <t>I.3.2.1.2.9.4</t>
  </si>
  <si>
    <t>кабельные линии в блоках одножильные с бумажной изоляцией сечением провода свыше 800 квадратных мм с четырьмя кабелями в блоке</t>
  </si>
  <si>
    <t>I.3.2.1.2.9.5</t>
  </si>
  <si>
    <t>кабельные линии в блоках одножильные с бумажной изоляцией сечением провода свыше 800 квадратных мм с количеством кабелей в блоке более четырех</t>
  </si>
  <si>
    <t>I.3.2.2.1.1.1</t>
  </si>
  <si>
    <t>кабельные линии в блоках многожильные с резиновой или пластмассовой изоляцией сечением провода до 50 квадратных мм включительно с одним кабелем в блоке</t>
  </si>
  <si>
    <t>I.3.2.2.1.1.2</t>
  </si>
  <si>
    <t>кабельные линии в блоках многожильные с резиновой или пластмассовой изоляцией сечением провода до 50 квадратных мм включительно с двумя кабелями в блоке</t>
  </si>
  <si>
    <t>I.3.2.2.1.1.3</t>
  </si>
  <si>
    <t>кабельные линии в блоках многожильные с резиновой или пластмассовой изоляцией сечением провода до 50 квадратных мм включительно с тремя кабелями в блоке</t>
  </si>
  <si>
    <t>I.3.2.2.1.1.4</t>
  </si>
  <si>
    <t>кабельные линии в блоках многожильные с резиновой или пластмассовой изоляцией сечением провода до 50 квадратных мм включительно с четырьмя кабелями в блоке</t>
  </si>
  <si>
    <t>I.3.2.2.1.1.5</t>
  </si>
  <si>
    <t>кабельные линии в блоках многожильные с резиновой или пластмассовой изоляцией сечением провода до 50 квадратных мм включительно с количеством кабелей в блоке более четырех</t>
  </si>
  <si>
    <t>I.3.2.2.1.2.1</t>
  </si>
  <si>
    <t>кабельные линии в блоках многожильные с резиновой или пластмассовой изоляцией сечением провода от 50 до 100 квадратных мм включительно с одним кабелем в блоке</t>
  </si>
  <si>
    <t>I.3.2.2.1.2.2</t>
  </si>
  <si>
    <t>кабельные линии в блоках многожильные с резиновой или пластмассовой изоляцией сечением провода от 50 до 100 квадратных мм включительно с двумя кабелями в блоке</t>
  </si>
  <si>
    <t>I.3.2.2.1.2.3</t>
  </si>
  <si>
    <t>кабельные линии в блоках многожильные с резиновой или пластмассовой изоляцией сечением провода от 50 до 100 квадратных мм включительно с тремя кабелями в блоке</t>
  </si>
  <si>
    <t>I.3.2.2.1.2.4</t>
  </si>
  <si>
    <t>кабельные линии в блоках многожильные с резиновой или пластмассовой изоляцией сечением провода от 50 до 100 квадратных мм включительно с четырьмя кабелями в блоке</t>
  </si>
  <si>
    <t>I.3.2.2.1.2.5</t>
  </si>
  <si>
    <t>кабельные линии в блоках многожильные с резиновой или пластмассовой изоляцией сечением провода от 50 до 100 квадратных мм включительно с количеством кабелей в блоке более четырех</t>
  </si>
  <si>
    <t>I.3.2.2.1.3.1</t>
  </si>
  <si>
    <t>кабельные линии в блоках многожильные с резиновой или пластмассовой изоляцией сечением провода от 100 до 200 квадратных мм включительно с одним кабелем в блоке</t>
  </si>
  <si>
    <t>I.3.2.2.1.3.2</t>
  </si>
  <si>
    <t>кабельные линии в блоках многожильные с резиновой или пластмассовой изоляцией сечением провода от 100 до 200 квадратных мм включительно с двумя кабелями в блоке</t>
  </si>
  <si>
    <t>I.3.2.2.1.3.3</t>
  </si>
  <si>
    <t>кабельные линии в блоках многожильные с резиновой или пластмассовой изоляцией сечением провода от 100 до 200 квадратных мм включительно с тремя кабелями в блоке</t>
  </si>
  <si>
    <t>I.3.2.2.1.3.4</t>
  </si>
  <si>
    <t>кабельные линии в блоках многожильные с резиновой или пластмассовой изоляцией сечением провода от 100 до 200 квадратных мм включительно с четырьмя кабелями в блоке</t>
  </si>
  <si>
    <t>I.3.2.2.1.3.5</t>
  </si>
  <si>
    <t>кабельные линии в блоках многожильные с резиновой или пластмассовой изоляцией сечением провода от 100 до 200 квадратных мм включительно с количеством кабелей в блоке более четырех</t>
  </si>
  <si>
    <t>I.3.2.2.1.4.1</t>
  </si>
  <si>
    <t>кабельные линии в блоках многожильные с резиновой или пластмассовой изоляцией сечением провода от 200 до 250 квадратных мм включительно с одним кабелем в блоке</t>
  </si>
  <si>
    <t>I.3.2.2.1.4.2</t>
  </si>
  <si>
    <t>кабельные линии в блоках многожильные с резиновой или пластмассовой изоляцией сечением провода от 200 до 250 квадратных мм включительно с двумя кабелями в блоке</t>
  </si>
  <si>
    <t>I.3.2.2.1.4.3</t>
  </si>
  <si>
    <t>кабельные линии в блоках многожильные с резиновой или пластмассовой изоляцией сечением провода от 200 до 250 квадратных мм включительно с тремя кабелями в блоке</t>
  </si>
  <si>
    <t>I.3.2.2.1.4.4</t>
  </si>
  <si>
    <t>кабельные линии в блоках многожильные с резиновой или пластмассовой изоляцией сечением провода от 200 до 250 квадратных мм включительно с четырьмя кабелями в блоке</t>
  </si>
  <si>
    <t>I.3.2.2.1.4.5</t>
  </si>
  <si>
    <t>кабельные линии в блоках многожильные с резиновой или пластмассовой изоляцией сечением провода от 200 до 250 квадратных мм включительно с количеством кабелей в блоке более четырех</t>
  </si>
  <si>
    <t>I.3.2.2.1.5.1</t>
  </si>
  <si>
    <t>кабельные линии в блоках многожильные с резиновой или пластмассовой изоляцией сечением провода от 250 до 300 квадратных мм включительно с одним кабелем в блоке</t>
  </si>
  <si>
    <t>I.3.2.2.1.5.2</t>
  </si>
  <si>
    <t>кабельные линии в блоках многожильные с резиновой или пластмассовой изоляцией сечением провода от 250 до 300 квадратных мм включительно с двумя кабелями в блоке</t>
  </si>
  <si>
    <t>I.3.2.2.1.5.3</t>
  </si>
  <si>
    <t>кабельные линии в блоках многожильные с резиновой или пластмассовой изоляцией сечением провода от 250 до 300 квадратных мм включительно с тремя кабелями в блоке</t>
  </si>
  <si>
    <t>I.3.2.2.1.5.4</t>
  </si>
  <si>
    <t>кабельные линии в блоках многожильные с резиновой или пластмассовой изоляцией сечением провода от 250 до 300 квадратных мм включительно с четырьмя кабелями в блоке</t>
  </si>
  <si>
    <t>I.3.2.2.1.5.5</t>
  </si>
  <si>
    <t>кабельные линии в блоках многожильные с резиновой или пластмассовой изоляцией сечением провода от 250 до 300 квадратных мм включительно с количеством кабелей в блоке более четырех</t>
  </si>
  <si>
    <t>I.3.2.2.1.6.1</t>
  </si>
  <si>
    <t>кабельные линии в блоках многожильные с резиновой или пластмассовой изоляцией сечением провода от 300 до 400 квадратных мм включительно с одним кабелем в блоке</t>
  </si>
  <si>
    <t>I.3.2.2.1.6.2</t>
  </si>
  <si>
    <t>кабельные линии в блоках многожильные с резиновой или пластмассовой изоляцией сечением провода от 300 до 400 квадратных мм включительно с двумя кабелями в блоке</t>
  </si>
  <si>
    <t>I.3.2.2.1.6.3</t>
  </si>
  <si>
    <t>кабельные линии в блоках многожильные с резиновой или пластмассовой изоляцией сечением провода от 300 до 400 квадратных мм включительно с тремя кабелями в блоке</t>
  </si>
  <si>
    <t>I.3.2.2.1.6.4</t>
  </si>
  <si>
    <t>кабельные линии в блоках многожильные с резиновой или пластмассовой изоляцией сечением провода от 300 до 400 квадратных мм включительно с четырьмя кабелями в блоке</t>
  </si>
  <si>
    <t>I.3.2.2.1.6.5</t>
  </si>
  <si>
    <t>кабельные линии в блоках многожильные с резиновой или пластмассовой изоляцией сечением провода от 300 до 400 квадратных мм включительно с количеством кабелей в блоке более четырех</t>
  </si>
  <si>
    <t>I.3.2.2.1.7.1</t>
  </si>
  <si>
    <t>кабельные линии в блоках многожильные с резиновой или пластмассовой изоляцией сечением провода от 400 до 500 квадратных мм включительно с одним кабелем в блоке</t>
  </si>
  <si>
    <t>I.3.2.2.1.7.2</t>
  </si>
  <si>
    <t>кабельные линии в блоках многожильные с резиновой или пластмассовой изоляцией сечением провода от 400 до 500 квадратных мм включительно с двумя кабелями в блоке</t>
  </si>
  <si>
    <t>I.3.2.2.1.7.3</t>
  </si>
  <si>
    <t>кабельные линии в блоках многожильные с резиновой или пластмассовой изоляцией сечением провода от 400 до 500 квадратных мм включительно с тремя кабелями в блоке</t>
  </si>
  <si>
    <t>I.3.2.2.1.7.4</t>
  </si>
  <si>
    <t>кабельные линии в блоках многожильные с резиновой или пластмассовой изоляцией сечением провода от 400 до 500 квадратных мм включительно с четырьмя кабелями в блоке</t>
  </si>
  <si>
    <t>I.3.2.2.1.7.5</t>
  </si>
  <si>
    <t>кабельные линии в блоках многожильные с резиновой или пластмассовой изоляцией сечением провода от 400 до 500 квадратных мм включительно с количеством кабелей в блоке более четырех</t>
  </si>
  <si>
    <t>I.3.2.2.1.8.1</t>
  </si>
  <si>
    <t>кабельные линии в блоках многожильные с резиновой или пластмассовой изоляцией сечением провода от 500 до 800 квадратных мм включительно с одним кабелем в блоке</t>
  </si>
  <si>
    <t>I.3.2.2.1.8.2</t>
  </si>
  <si>
    <t>кабельные линии в блоках многожильные с резиновой или пластмассовой изоляцией сечением провода от 500 до 800 квадратных мм включительно с двумя кабелями в блоке</t>
  </si>
  <si>
    <t>I.3.2.2.1.8.3</t>
  </si>
  <si>
    <t>кабельные линии в блоках многожильные с резиновой или пластмассовой изоляцией сечением провода от 500 до 800 квадратных мм включительно с тремя кабелями в блоке</t>
  </si>
  <si>
    <t>I.3.2.2.1.8.4</t>
  </si>
  <si>
    <t>кабельные линии в блоках многожильные с резиновой или пластмассовой изоляцией сечением провода от 500 до 800 квадратных мм включительно с четырьмя кабелями в блоке</t>
  </si>
  <si>
    <t>I.3.2.2.1.8.5</t>
  </si>
  <si>
    <t>кабельные линии в блоках многожильные с резиновой или пластмассовой изоляцией сечением провода от 500 до 800 квадратных мм включительно с количеством кабелей в блоке более четырех</t>
  </si>
  <si>
    <t>I.3.2.2.1.9.1</t>
  </si>
  <si>
    <t>кабельные линии в блоках многожильные с резиновой или пластмассовой изоляцией сечением провода свыше 800 квадратных мм с одним кабелем в блоке</t>
  </si>
  <si>
    <t>I.3.2.2.1.9.2</t>
  </si>
  <si>
    <t>кабельные линии в блоках многожильные с резиновой или пластмассовой изоляцией сечением провода свыше 800 квадратных мм с двумя кабелями в блоке</t>
  </si>
  <si>
    <t>I.3.2.2.1.9.3</t>
  </si>
  <si>
    <t>кабельные линии в блоках многожильные с резиновой или пластмассовой изоляцией сечением провода свыше 800 квадратных мм с тремя кабелями в блоке</t>
  </si>
  <si>
    <t>I.3.2.2.1.9.4</t>
  </si>
  <si>
    <t>кабельные линии в блоках многожильные с резиновой или пластмассовой изоляцией сечением провода свыше 800 квадратных мм с четырьмя кабелями в блоке</t>
  </si>
  <si>
    <t>I.3.2.2.1.9.5</t>
  </si>
  <si>
    <t>кабельные линии в блоках многожильные с резиновой или пластмассовой изоляцией сечением провода свыше 800 квадратных мм с количеством кабелей в блоке более четырех</t>
  </si>
  <si>
    <t>I.3.2.2.2.1.1</t>
  </si>
  <si>
    <t>кабельные линии в блоках многожильные с бумажной изоляцией сечением провода до 50 квадратных мм включительно с одним кабелем в блоке</t>
  </si>
  <si>
    <t>I.3.2.2.2.1.2</t>
  </si>
  <si>
    <t>кабельные линии в блоках многожильные с бумажной изоляцией сечением провода до 50 квадратных мм включительно с двумя кабелями в блоке</t>
  </si>
  <si>
    <t>I.3.2.2.2.1.3</t>
  </si>
  <si>
    <t>кабельные линии в блоках многожильные с бумажной изоляцией сечением провода до 50 квадратных мм включительно с тремя кабелями в блоке</t>
  </si>
  <si>
    <t>I.3.2.2.2.1.4</t>
  </si>
  <si>
    <t>кабельные линии в блоках многожильные с бумажной изоляцией сечением провода до 50 квадратных мм включительно с четырьмя кабелями в блоке</t>
  </si>
  <si>
    <t>I.3.2.2.2.1.5</t>
  </si>
  <si>
    <t>кабельные линии в блоках многожильные с бумажной изоляцией сечением провода до 50 квадратных мм включительно с количеством кабелей в блоке более четырех</t>
  </si>
  <si>
    <t>I.3.2.2.2.2.1</t>
  </si>
  <si>
    <t>кабельные линии в блоках многожильные с бумажной изоляцией сечением провода от 50 до 100 квадратных мм включительно с одним кабелем в блоке</t>
  </si>
  <si>
    <t>I.3.2.2.2.2.2</t>
  </si>
  <si>
    <t>кабельные линии в блоках многожильные с бумажной изоляцией сечением провода от 50 до 100 квадратных мм включительно с двумя кабелями в блоке</t>
  </si>
  <si>
    <t>I.3.2.2.2.2.3</t>
  </si>
  <si>
    <t>кабельные линии в блоках многожильные с бумажной изоляцией сечением провода от 50 до 100 квадратных мм включительно с тремя кабелями в блоке</t>
  </si>
  <si>
    <t>I.3.2.2.2.2.4</t>
  </si>
  <si>
    <t>кабельные линии в блоках многожильные с бумажной изоляцией сечением провода от 50 до 100 квадратных мм включительно с четырьмя кабелями в блоке</t>
  </si>
  <si>
    <t>I.3.2.2.2.2.5</t>
  </si>
  <si>
    <t>кабельные линии в блоках многожильные с бумажной изоляцией сечением провода от 50 до 100 квадратных мм включительно с количеством кабелей в блоке более четырех</t>
  </si>
  <si>
    <t>I.3.2.2.2.3.1</t>
  </si>
  <si>
    <t>кабельные линии в блоках многожильные с бумажной изоляцией сечением провода от 100 до 200 квадратных мм включительно с одним кабелем в блоке</t>
  </si>
  <si>
    <t>I.3.2.2.2.3.2</t>
  </si>
  <si>
    <t>кабельные линии в блоках многожильные с бумажной изоляцией сечением провода от 100 до 200 квадратных мм включительно с двумя кабелями в блоке</t>
  </si>
  <si>
    <t>I.3.2.2.2.3.3</t>
  </si>
  <si>
    <t>кабельные линии в блоках многожильные с бумажной изоляцией сечением провода от 100 до 200 квадратных мм включительно с тремя кабелями в блоке</t>
  </si>
  <si>
    <t>I.3.2.2.2.3.4</t>
  </si>
  <si>
    <t>кабельные линии в блоках многожильные с бумажной изоляцией сечением провода от 100 до 200 квадратных мм включительно с четырьмя кабелями в блоке</t>
  </si>
  <si>
    <t>I.3.2.2.2.3.5</t>
  </si>
  <si>
    <t>кабельные линии в блоках многожильные с бумажной изоляцией сечением провода от 100 до 200 квадратных мм включительно с количеством кабелей в блоке более четырех</t>
  </si>
  <si>
    <t>I.3.2.2.2.4.1</t>
  </si>
  <si>
    <t>кабельные линии в блоках многожильные с бумажной изоляцией сечением провода от 200 до 250 квадратных мм включительно с одним кабелем в блоке</t>
  </si>
  <si>
    <t>I.3.2.2.2.4.2</t>
  </si>
  <si>
    <t>кабельные линии в блоках многожильные с бумажной изоляцией сечением провода от 200 до 250 квадратных мм включительно с двумя кабелями в блоке</t>
  </si>
  <si>
    <t>I.3.2.2.2.4.3</t>
  </si>
  <si>
    <t>кабельные линии в блоках многожильные с бумажной изоляцией сечением провода от 200 до 250 квадратных мм включительно с тремя кабелями в блоке</t>
  </si>
  <si>
    <t>I.3.2.2.2.4.4</t>
  </si>
  <si>
    <t>кабельные линии в блоках многожильные с бумажной изоляцией сечением провода от 200 до 250 квадратных мм включительно с четырьмя кабелями в блоке</t>
  </si>
  <si>
    <t>I.3.2.2.2.4.5</t>
  </si>
  <si>
    <t>кабельные линии в блоках многожильные с бумажной изоляцией сечением провода от 200 до 250 квадратных мм включительно с количеством кабелей в блоке более четырех</t>
  </si>
  <si>
    <t>I.3.2.2.2.5.1</t>
  </si>
  <si>
    <t>кабельные линии в блоках многожильные с бумажной изоляцией сечением провода от 250 до 300 квадратных мм включительно с одним кабелем в блоке</t>
  </si>
  <si>
    <t>I.3.2.2.2.5.2</t>
  </si>
  <si>
    <t>кабельные линии в блоках многожильные с бумажной изоляцией сечением провода от 250 до 300 квадратных мм включительно с двумя кабелями в блоке</t>
  </si>
  <si>
    <t>I.3.2.2.2.5.3</t>
  </si>
  <si>
    <t>кабельные линии в блоках многожильные с бумажной изоляцией сечением провода от 250 до 300 квадратных мм включительно с тремя кабелями в блоке</t>
  </si>
  <si>
    <t>I.3.2.2.2.5.4</t>
  </si>
  <si>
    <t>кабельные линии в блоках многожильные с бумажной изоляцией сечением провода от 250 до 300 квадратных мм включительно с четырьмя кабелями в блоке</t>
  </si>
  <si>
    <t>I.3.2.2.2.5.5</t>
  </si>
  <si>
    <t>кабельные линии в блоках многожильные с бумажной изоляцией сечением провода от 250 до 300 квадратных мм включительно с количеством кабелей в блоке более четырех</t>
  </si>
  <si>
    <t>I.3.2.2.2.6.1</t>
  </si>
  <si>
    <t>кабельные линии в блоках многожильные с бумажной изоляцией сечением провода от 300 до 400 квадратных мм включительно с одним кабелем в блоке</t>
  </si>
  <si>
    <t>I.3.2.2.2.6.2</t>
  </si>
  <si>
    <t>кабельные линии в блоках многожильные с бумажной изоляцией сечением провода от 300 до 400 квадратных мм включительно с двумя кабелями в блоке</t>
  </si>
  <si>
    <t>I.3.2.2.2.6.3</t>
  </si>
  <si>
    <t>кабельные линии в блоках многожильные с бумажной изоляцией сечением провода от 300 до 400 квадратных мм включительно квадратных мм включительно с тремя кабелями в блоке</t>
  </si>
  <si>
    <t>I.3.2.2.2.6.4</t>
  </si>
  <si>
    <t>кабельные линии в блоках многожильные с бумажной изоляцией сечением провода от 300 до 400 квадратных мм включительно с четырьмя кабелями в блоке</t>
  </si>
  <si>
    <t>I.3.2.2.2.6.5</t>
  </si>
  <si>
    <t>кабельные линии в блоках многожильные с бумажной изоляцией сечением провода от 300 до 400 квадратных мм включительно с количеством кабелей в блоке более четырех</t>
  </si>
  <si>
    <t>I.3.2.2.2.7.1</t>
  </si>
  <si>
    <t>кабельные линии в блоках многожильные с бумажной изоляцией сечением провода от 400 до 500 квадратных мм включительно с одним кабелем в блоке</t>
  </si>
  <si>
    <t>I.3.2.2.2.7.2</t>
  </si>
  <si>
    <t>кабельные линии в блоках многожильные с бумажной изоляцией сечением провода от 400 до 500 квадратных мм включительно с двумя кабелями в блоке</t>
  </si>
  <si>
    <t>I.3.2.2.2.7.3</t>
  </si>
  <si>
    <t>кабельные линии в блоках многожильные с бумажной изоляцией сечением провода от 400 до 500 квадратных мм включительно с тремя кабелями в блоке</t>
  </si>
  <si>
    <t>I.3.2.2.2.7.4</t>
  </si>
  <si>
    <t>кабельные линии в блоках многожильные с бумажной изоляцией сечением провода от 400 до 500 квадратных мм включительно с четырьмя кабелями в блоке</t>
  </si>
  <si>
    <t>I.3.2.2.2.7.5</t>
  </si>
  <si>
    <t>кабельные линии в блоках многожильные с бумажной изоляцией сечением провода от 400 до 500 квадратных мм включительно с количеством кабелей в блоке более четырех</t>
  </si>
  <si>
    <t>I.3.2.2.2.8.1</t>
  </si>
  <si>
    <t>кабельные линии в блоках многожильные с бумажной изоляцией сечением провода от 500 до 800 квадратных мм включительно с одним кабелем в блоке</t>
  </si>
  <si>
    <t>I.3.2.2.2.8.2</t>
  </si>
  <si>
    <t>кабельные линии в блоках многожильные с бумажной изоляцией сечением провода от 500 до 800 квадратных мм включительно с двумя кабелями в блоке</t>
  </si>
  <si>
    <t>I.3.2.2.2.8.3</t>
  </si>
  <si>
    <t>кабельные линии в блоках многожильные с бумажной изоляцией сечением провода от 500 до 800 квадратных мм включительно с тремя кабелями в блоке</t>
  </si>
  <si>
    <t>I.3.2.2.2.8.4</t>
  </si>
  <si>
    <t>кабельные линии в блоках многожильные с бумажной изоляцией сечением провода от 500 до 800 квадратных мм включительно с четырьмя кабелями в блоке</t>
  </si>
  <si>
    <t>I.3.2.2.2.8.5</t>
  </si>
  <si>
    <t>кабельные линии в блоках многожильные с бумажной изоляцией сечением провода от 500 до 800 квадратных мм включительно с количеством кабелей в блоке более четырех</t>
  </si>
  <si>
    <t>I.3.2.2.2.9.1</t>
  </si>
  <si>
    <t>кабельные линии в блоках многожильные с бумажной изоляцией сечением провода более 800 квадратных мм с одним кабелем в блоке</t>
  </si>
  <si>
    <t>I.3.2.2.2.9.2</t>
  </si>
  <si>
    <t>кабельные линии в блоках многожильные с бумажной изоляцией сечением провода более 800 квадратных мм с двумя кабелями в блоке</t>
  </si>
  <si>
    <t>I.3.2.2.2.9.3</t>
  </si>
  <si>
    <t>кабельные линии в блоках многожильные с бумажной изоляцией сечением провода более 800 квадратных мм с тремя кабелями в блоке</t>
  </si>
  <si>
    <t>I.3.2.2.2.9.4</t>
  </si>
  <si>
    <t>кабельные линии в блоках многожильные с бумажной изоляцией сечением провода более 800 квадратных мм с четырьмя кабелями в блоке</t>
  </si>
  <si>
    <t>I.3.2.2.2.9.5</t>
  </si>
  <si>
    <t>кабельные линии в блоках многожильные с бумажной изоляцией сечением провода более 800 квадратных мм с количеством кабелей в блоке более четырех</t>
  </si>
  <si>
    <t>I.3.3.1.1.1.1</t>
  </si>
  <si>
    <t>кабельные линии в каналах одножильные с резиновой или пластмассовой изоляцией сечением провода до 50 квадратных мм включительно с одним кабелем в канале</t>
  </si>
  <si>
    <t>I.3.3.1.1.1.2</t>
  </si>
  <si>
    <t>кабельные линии в каналах одножильные с резиновой или пластмассовой изоляцией сечением провода до 50 квадратных мм включительно с двумя кабелями в канале</t>
  </si>
  <si>
    <t>I.3.3.1.1.1.3</t>
  </si>
  <si>
    <t>кабельные линии в каналах одножильные с резиновой или пластмассовой изоляцией сечением провода до 50 квадратных мм включительно с тремя кабелями в канале</t>
  </si>
  <si>
    <t>I.3.3.1.1.1.4</t>
  </si>
  <si>
    <t>кабельные линии в каналах одножильные с резиновой или пластмассовой изоляцией сечением провода до 50 квадратных мм включительно с четырьмя кабелями в канале</t>
  </si>
  <si>
    <t>I.3.3.1.1.1.5</t>
  </si>
  <si>
    <t>кабельные линии в каналах одножильные с резиновой или пластмассовой изоляцией сечением провода до 50 квадратных мм включительно с количеством кабелей в канале более четырех</t>
  </si>
  <si>
    <t>I.3.3.1.1.2.1</t>
  </si>
  <si>
    <t>кабельные линии в каналах одножильные с резиновой или пластмассовой изоляцией сечением провода от 50 до 100 квадратных мм включительно с одним кабелем в канале</t>
  </si>
  <si>
    <t>I.3.3.1.1.2.2</t>
  </si>
  <si>
    <t>кабельные линии в каналах одножильные с резиновой или пластмассовой изоляцией сечением провода от 50 до 100 квадратных мм включительно с двумя кабелями в канале</t>
  </si>
  <si>
    <t>I.3.3.1.1.2.3</t>
  </si>
  <si>
    <t>кабельные линии в каналах одножильные с резиновой или пластмассовой изоляцией сечением провода от 50 до 100 квадратных мм включительно с тремя кабелями в канале</t>
  </si>
  <si>
    <t>I.3.3.1.1.2.4</t>
  </si>
  <si>
    <t>кабельные линии в каналах одножильные с резиновой или пластмассовой изоляцией сечением провода от 50 до 100 квадратных мм включительно с четырьмя кабелями в канале</t>
  </si>
  <si>
    <t>I.3.3.1.1.2.5</t>
  </si>
  <si>
    <t>кабельные линии в каналах одножильные с резиновой или пластмассовой изоляцией сечением провода от 50 до 100 квадратных мм включительно с количеством кабелей в канале более четырех</t>
  </si>
  <si>
    <t>I.3.3.1.1.3.1</t>
  </si>
  <si>
    <t>кабельные линии в каналах одножильные с резиновой или пластмассовой изоляцией сечением провода от 100 до 200 квадратных мм включительно с одним кабелем в канале</t>
  </si>
  <si>
    <t>I.3.3.1.1.3.2</t>
  </si>
  <si>
    <t>кабельные линии в каналах одножильные с резиновой или пластмассовой изоляцией сечением провода от 100 до 200 квадратных мм включительно с двумя кабелями в канале</t>
  </si>
  <si>
    <t>I.3.3.1.1.3.3</t>
  </si>
  <si>
    <t>кабельные линии в каналах одножильные с резиновой или пластмассовой изоляцией сечением провода от 100 до 200 квадратных мм включительно с тремя кабелями в канале</t>
  </si>
  <si>
    <t>I.3.3.1.1.3.4</t>
  </si>
  <si>
    <t>кабельные линии в каналах одножильные с резиновой или пластмассовой изоляцией сечением провода от 100 до 200 квадратных мм включительно с четырьмя кабелями в канале</t>
  </si>
  <si>
    <t>I.3.3.1.1.3.5</t>
  </si>
  <si>
    <t>кабельные линии в каналах одножильные с резиновой или пластмассовой изоляцией сечением провода от 100 до 200 квадратных мм включительно с количеством кабелей в канале более четырех</t>
  </si>
  <si>
    <t>I.3.3.1.1.4.1</t>
  </si>
  <si>
    <t>кабельные линии в каналах одножильные с резиновой или пластмассовой изоляцией сечением провода от 200 до 250 квадратных мм включительно с одним кабелем в канале</t>
  </si>
  <si>
    <t>I.3.3.1.1.4.2</t>
  </si>
  <si>
    <t>кабельные линии в каналах одножильные с резиновой или пластмассовой изоляцией сечением провода от 200 до 250 квадратных мм включительно с двумя кабелями в канале</t>
  </si>
  <si>
    <t>I.3.3.1.1.4.3</t>
  </si>
  <si>
    <t>кабельные линии в каналах одножильные с резиновой или пластмассовой изоляцией сечением провода от 200 до 250 квадратных мм включительно с тремя кабелями в канале</t>
  </si>
  <si>
    <t>I.3.3.1.1.4.4</t>
  </si>
  <si>
    <t>кабельные линии в каналах одножильные с резиновой или пластмассовой изоляцией сечением провода от 200 до 250 квадратных мм включительно с четырьмя кабелями в канале</t>
  </si>
  <si>
    <t>I.3.3.1.1.4.5</t>
  </si>
  <si>
    <t>кабельные линии в каналах одножильные с резиновой или пластмассовой изоляцией сечением провода от 200 до 250 квадратных мм включительно с количеством кабелей в канале более четырех</t>
  </si>
  <si>
    <t>I.3.3.1.1.5.1</t>
  </si>
  <si>
    <t>кабельные линии в каналах одножильные с резиновой или пластмассовой изоляцией сечением провода от 250 до 300 квадратных мм включительно с одним кабелем в канале</t>
  </si>
  <si>
    <t>I.3.3.1.1.5.2</t>
  </si>
  <si>
    <t>кабельные линии в каналах одножильные с резиновой или пластмассовой изоляцией сечением провода от 250 до 300 квадратных мм включительно с двумя кабелями в канале</t>
  </si>
  <si>
    <t>I.3.3.1.1.5.3</t>
  </si>
  <si>
    <t>кабельные линии в каналах одножильные с резиновой или пластмассовой изоляцией сечением провода от 250 до 300 квадратных мм включительно с тремя кабелями в канале</t>
  </si>
  <si>
    <t>I.3.3.1.1.5.4</t>
  </si>
  <si>
    <t>кабельные линии в каналах одножильные с резиновой или пластмассовой изоляцией сечением провода от 250 до 300 квадратных мм включительно с четырьмя кабелями в канале</t>
  </si>
  <si>
    <t>I.3.3.1.1.5.5</t>
  </si>
  <si>
    <t>кабельные линии в каналах одножильные с резиновой или пластмассовой изоляцией сечением провода от 250 до 300 квадратных мм включительно с количеством кабелей в канале более четырех</t>
  </si>
  <si>
    <t>I.3.3.1.1.6.1</t>
  </si>
  <si>
    <t>кабельные линии в каналах одножильные с резиновой или пластмассовой изоляцией сечением провода от 300 до 400 квадратных мм включительно с одним кабелем в канале</t>
  </si>
  <si>
    <t>I.3.3.1.1.6.2</t>
  </si>
  <si>
    <t>кабельные линии в каналах одножильные с резиновой или пластмассовой изоляцией сечением провода от 300 до 400 квадратных мм включительно с двумя кабелями в канале</t>
  </si>
  <si>
    <t>I.3.3.1.1.6.3</t>
  </si>
  <si>
    <t>кабельные линии в каналах одножильные с резиновой или пластмассовой изоляцией сечением провода от 300 до 400 квадратных мм включительно с тремя кабелями в канале</t>
  </si>
  <si>
    <t>I.3.3.1.1.6.4</t>
  </si>
  <si>
    <t>кабельные линии в каналах одножильные с резиновой или пластмассовой изоляцией сечением провода от 300 до 400 квадратных мм включительно с четырьмя кабелями в канале</t>
  </si>
  <si>
    <t>I.3.3.1.1.6.5</t>
  </si>
  <si>
    <t>кабельные линии в каналах одножильные с резиновой или пластмассовой изоляцией сечением провода от 300 до 400 квадратных мм включительно с количеством кабелей в канале более четырех</t>
  </si>
  <si>
    <t>I.3.3.1.1.7.1</t>
  </si>
  <si>
    <t>кабельные линии в каналах одножильные с резиновой или пластмассовой изоляцией сечением провода от 400 до 500 квадратных мм включительно с одним кабелем в канале</t>
  </si>
  <si>
    <t>I.3.3.1.1.7.2</t>
  </si>
  <si>
    <t>кабельные линии в каналах одножильные с резиновой или пластмассовой изоляцией сечением провода от 400 до 500 квадратных мм включительно с двумя кабелями в канале</t>
  </si>
  <si>
    <t>I.3.3.1.1.7.3</t>
  </si>
  <si>
    <t>кабельные линии в каналах одножильные с резиновой или пластмассовой изоляцией сечением провода от 400 до 500 квадратных мм включительно с тремя кабелями в канале</t>
  </si>
  <si>
    <t>I.3.3.1.1.7.4</t>
  </si>
  <si>
    <t>кабельные линии в каналах одножильные с резиновой или пластмассовой изоляцией сечением провода от 400 до 500 квадратных мм включительно с четырьмя кабелями в канале</t>
  </si>
  <si>
    <t>I.3.3.1.1.7.5</t>
  </si>
  <si>
    <t>кабельные линии в каналах одножильные с резиновой или пластмассовой изоляцией сечением провода от 400 до 500 квадратных мм включительно с количеством кабелей в канале более четырех</t>
  </si>
  <si>
    <t>I.3.3.1.1.8.1</t>
  </si>
  <si>
    <t>кабельные линии в каналах одножильные с резиновой или пластмассовой изоляцией сечением провода от 500 до 800 квадратных мм включительно с одним кабелем в канале</t>
  </si>
  <si>
    <t>I.3.3.1.1.8.2</t>
  </si>
  <si>
    <t>кабельные линии в каналах одножильные с резиновой или пластмассовой изоляцией сечением провода от 500 до 800 квадратных мм включительно с двумя кабелями в канале</t>
  </si>
  <si>
    <t>I.3.3.1.1.8.3</t>
  </si>
  <si>
    <t>кабельные линии в каналах одножильные с резиновой или пластмассовой изоляцией сечением провода от 500 до 800 квадратных мм включительно с тремя кабелями в канале</t>
  </si>
  <si>
    <t>I.3.3.1.1.8.4</t>
  </si>
  <si>
    <t>кабельные линии в каналах одножильные с резиновой или пластмассовой изоляцией сечением провода от 500 до 800 квадратных мм включительно с четырьмя кабелями в канале</t>
  </si>
  <si>
    <t>I.3.3.1.1.8.5</t>
  </si>
  <si>
    <t>кабельные линии в каналах одножильные с резиновой или пластмассовой изоляцией сечением провода от 500 до 800 квадратных мм включительно с количеством кабелей в канале более четырех</t>
  </si>
  <si>
    <t>I.3.3.1.1.9.1</t>
  </si>
  <si>
    <t>кабельные линии в каналах одножильные с резиновой или пластмассовой изоляцией сечением провода свыше 800 квадратных мм с одним кабелем в канале</t>
  </si>
  <si>
    <t>I.3.3.1.1.9.2</t>
  </si>
  <si>
    <t>кабельные линии в каналах одножильные с резиновой или пластмассовой изоляцией сечением провода свыше 800 квадратных мм с двумя кабелями в канале</t>
  </si>
  <si>
    <t>I.3.3.1.1.9.3</t>
  </si>
  <si>
    <t>кабельные линии в каналах одножильные с резиновой или пластмассовой изоляцией сечением провода свыше 800 квадратных мм с тремя кабелями в канале</t>
  </si>
  <si>
    <t>I.3.3.1.1.9.4</t>
  </si>
  <si>
    <t>кабельные линии в каналах одножильные с резиновой или пластмассовой изоляцией сечением провода свыше 800 квадратных мм с четырьмя кабелями в канале</t>
  </si>
  <si>
    <t>I.3.3.1.1.9.5</t>
  </si>
  <si>
    <t>кабельные линии в каналах одножильные с резиновой или пластмассовой изоляцией сечением провода свыше 800 квадратных мм с количеством кабелей в канале более четырех</t>
  </si>
  <si>
    <t>I.3.3.1.2.1.1</t>
  </si>
  <si>
    <t>кабельные линии в каналах одножильные с бумажной изоляцией сечением провода до 50 квадратных мм включительно с одним кабелем в канале</t>
  </si>
  <si>
    <t>I.3.3.1.2.1.2</t>
  </si>
  <si>
    <t>кабельные линии в каналах одножильные с бумажной изоляцией сечением провода до 50 квадратных мм включительно с двумя кабелями в канале</t>
  </si>
  <si>
    <t>I.3.3.1.2.1.3</t>
  </si>
  <si>
    <t>кабельные линии в каналах одножильные с бумажной изоляцией сечением провода до 50 квадратных мм включительно с тремя кабелями в канале</t>
  </si>
  <si>
    <t>I.3.3.1.2.1.4</t>
  </si>
  <si>
    <t>кабельные линии в каналах одножильные с бумажной изоляцией сечением провода до 50 квадратных мм включительно с четырьмя кабелями в канале</t>
  </si>
  <si>
    <t>I.3.3.1.2.1.5</t>
  </si>
  <si>
    <t>кабельные линии в каналах одножильные с бумажной изоляцией сечением провода до 50 квадратных мм включительно с количеством кабелей в канале более четырех</t>
  </si>
  <si>
    <t>I.3.3.1.2.2.1</t>
  </si>
  <si>
    <t>кабельные линии в каналах одножильные с бумажной изоляцией сечением провода от 50 до 100 квадратных мм включительно с одним кабелем в канале</t>
  </si>
  <si>
    <t>I.3.3.1.2.2.2</t>
  </si>
  <si>
    <t>кабельные линии в каналах одножильные с бумажной изоляцией сечением провода от 50 до 100 квадратных мм включительно с двумя кабелями в канале</t>
  </si>
  <si>
    <t>I.3.3.1.2.2.3</t>
  </si>
  <si>
    <t>кабельные линии в каналах одножильные с бумажной изоляцией сечением провода от 50 до 100 квадратных мм включительно с тремя кабелями в канале</t>
  </si>
  <si>
    <t>I.3.3.1.2.2.4</t>
  </si>
  <si>
    <t>кабельные линии в каналах одножильные с бумажной изоляцией сечением провода от 50 до 100 квадратных мм включительно с четырьмя кабелями в канале</t>
  </si>
  <si>
    <t>I.3.3.1.2.2.5</t>
  </si>
  <si>
    <t>кабельные линии в каналах одножильные с бумажной изоляцией сечением провода от 50 до 100 квадратных мм включительно с количеством кабелей в канале более четырех</t>
  </si>
  <si>
    <t>I.3.3.1.2.3.1</t>
  </si>
  <si>
    <t>кабельные линии в каналах одножильные с бумажной изоляцией сечением провода от 100 до 200 квадратных мм включительно с одним кабелем в канале</t>
  </si>
  <si>
    <t>I.3.3.1.2.3.2</t>
  </si>
  <si>
    <t>кабельные линии в каналах одножильные с бумажной изоляцией сечением провода от 100 до 200 квадратных мм включительно с двумя кабелями в канале</t>
  </si>
  <si>
    <t>I.3.3.1.2.3.3</t>
  </si>
  <si>
    <t>кабельные линии в каналах одножильные с бумажной изоляцией сечением провода от 100 до 200 квадратных мм включительно с тремя кабелями в канале</t>
  </si>
  <si>
    <t>I.3.3.1.2.3.4</t>
  </si>
  <si>
    <t>кабельные линии в каналах одножильные с бумажной изоляцией сечением провода от 100 до 200 квадратных мм включительно с четырьмя кабелями в канале</t>
  </si>
  <si>
    <t>I.3.3.1.2.3.5</t>
  </si>
  <si>
    <t>кабельные линии в каналах одножильные с бумажной изоляцией сечением провода от 100 до 200 квадратных мм включительно с количеством кабелей в канале более четырех</t>
  </si>
  <si>
    <t>I.3.3.1.2.4.1</t>
  </si>
  <si>
    <t>кабельные линии в каналах одножильные с бумажной изоляцией сечением провода от 200 до 250 квадратных мм включительно с одним кабелем в канале</t>
  </si>
  <si>
    <t>I.3.3.1.2.4.2</t>
  </si>
  <si>
    <t>кабельные линии в каналах одножильные с бумажной изоляцией сечением провода от 200 до 250 квадратных мм включительно с двумя кабелями в канале</t>
  </si>
  <si>
    <t>I.3.3.1.2.4.3</t>
  </si>
  <si>
    <t>кабельные линии в каналах одножильные с бумажной изоляцией сечением провода от 200 до 250 квадратных мм включительно с тремя кабелями в канале</t>
  </si>
  <si>
    <t>I.3.3.1.2.4.4</t>
  </si>
  <si>
    <t>кабельные линии в каналах одножильные с бумажной изоляцией сечением провода от 200 до 250 квадратных мм включительно с четырьмя кабелями в канале</t>
  </si>
  <si>
    <t>I.3.3.1.2.4.5</t>
  </si>
  <si>
    <t>кабельные линии в каналах одножильные с бумажной изоляцией сечением провода от 200 до 250 квадратных мм включительно с количеством кабелей в канале более четырех</t>
  </si>
  <si>
    <t>I.3.3.1.2.5.1</t>
  </si>
  <si>
    <t>кабельные линии в каналах одножильные с бумажной изоляцией сечением провода от 250 до 300 квадратных мм включительно с одним кабелем в канале</t>
  </si>
  <si>
    <t>I.3.3.1.2.5.2</t>
  </si>
  <si>
    <t>кабельные линии в каналах одножильные с бумажной изоляцией сечением провода от 250 до 300 квадратных мм включительно с двумя кабелями в канале</t>
  </si>
  <si>
    <t>I.3.3.1.2.5.3</t>
  </si>
  <si>
    <t>кабельные линии в каналах одножильные с бумажной изоляцией сечением провода от 250 до 300 квадратных мм включительно с тремя кабелями в канале</t>
  </si>
  <si>
    <t>I.3.3.1.2.5.4</t>
  </si>
  <si>
    <t>кабельные линии в каналах одножильные с бумажной изоляцией сечением провода от 250 до 300 квадратных мм включительно с четырьмя кабелями в канале</t>
  </si>
  <si>
    <t>I.3.3.1.2.5.5</t>
  </si>
  <si>
    <t>кабельные линии в каналах одножильные с бумажной изоляцией сечением провода от 250 до 300 квадратных мм включительно с количеством кабелей в канале более четырех</t>
  </si>
  <si>
    <t>I.3.3.1.2.6.1</t>
  </si>
  <si>
    <t>кабельные линии в каналах одножильные с бумажной изоляцией сечением провода от 300 до 400 квадратных мм включительно с одним кабелем в канале</t>
  </si>
  <si>
    <t>I.3.3.1.2.6.2</t>
  </si>
  <si>
    <t>кабельные линии в каналах одножильные с бумажной изоляцией сечением провода от 300 до 400 квадратных мм включительно с двумя кабелями в канале</t>
  </si>
  <si>
    <t>I.3.3.1.2.6.3</t>
  </si>
  <si>
    <t>кабельные линии в каналах одножильные с бумажной изоляцией сечением провода от 300 до 400 квадратных мм включительно с тремя кабелями в канале</t>
  </si>
  <si>
    <t>I.3.3.1.2.6.4</t>
  </si>
  <si>
    <t>кабельные линии в каналах одножильные с бумажной изоляцией сечением провода от 300 до 400 квадратных мм включительно с четырьмя кабелями в канале</t>
  </si>
  <si>
    <t>I.3.3.1.2.6.5</t>
  </si>
  <si>
    <t>кабельные линии в каналах одножильные с бумажной изоляцией сечением провода от 300 до 400 квадратных мм включительно с количеством кабелей в канале более четырех</t>
  </si>
  <si>
    <t>I.3.3.1.2.7.1</t>
  </si>
  <si>
    <t>кабельные линии в каналах одножильные с бумажной изоляцией сечением провода от 400 до 500 квадратных мм включительно с одним кабелем в канале</t>
  </si>
  <si>
    <t>I.3.3.1.2.7.2</t>
  </si>
  <si>
    <t>кабельные линии в каналах одножильные с бумажной изоляцией сечением провода от 400 до 500 квадратных мм включительно с двумя кабелями в канале</t>
  </si>
  <si>
    <t>I.3.3.1.2.7.3</t>
  </si>
  <si>
    <t>кабельные линии в каналах одножильные с бумажной изоляцией сечением провода от 400 до 500 квадратных мм включительно квадратных мм включительно с тремя кабелями в канале</t>
  </si>
  <si>
    <t>I.3.3.1.2.7.4</t>
  </si>
  <si>
    <t>кабельные линии в каналах одножильные с бумажной изоляцией сечением провода от 400 до 500 квадратных мм включительно с четырьмя кабелями в канале</t>
  </si>
  <si>
    <t>I.3.3.1.2.7.5</t>
  </si>
  <si>
    <t>кабельные линии в каналах одножильные с бумажной изоляцией сечением провода от 400 до 500 квадратных мм включительно с количеством кабелей в канале более четырех</t>
  </si>
  <si>
    <t>I.3.3.1.2.8.1</t>
  </si>
  <si>
    <t>кабельные линии в каналах одножильные с бумажной изоляцией сечением провода от 500 до 800 квадратных мм включительно с одним кабелем в канале</t>
  </si>
  <si>
    <t>I.3.3.1.2.8.2</t>
  </si>
  <si>
    <t>кабельные линии в каналах одножильные с бумажной изоляцией сечением провода от 500 до 800 квадратных мм включительно с двумя кабелями в канале</t>
  </si>
  <si>
    <t>I.3.3.1.2.8.3</t>
  </si>
  <si>
    <t>кабельные линии в каналах одножильные с бумажной изоляцией сечением провода от 500 до 800 квадратных мм включительно с тремя кабелями в канале</t>
  </si>
  <si>
    <t>I.3.3.1.2.8.4</t>
  </si>
  <si>
    <t>кабельные линии в каналах одножильные с бумажной изоляцией сечением провода от 500 до 800 квадратных мм включительно с четырьмя кабелями в канале</t>
  </si>
  <si>
    <t>I.3.3.1.2.8.5</t>
  </si>
  <si>
    <t>кабельные линии в каналах одножильные с бумажной изоляцией сечением провода от 500 до 800 квадратных мм включительно с количеством кабелей в канале более четырех</t>
  </si>
  <si>
    <t>I.3.3.1.2.9.1</t>
  </si>
  <si>
    <t>кабельные линии в каналах одножильные с бумажной изоляцией сечением провода свыше 800 квадратных мм с одним кабелем в канале</t>
  </si>
  <si>
    <t>I.3.3.1.2.9.2</t>
  </si>
  <si>
    <t>кабельные линии в каналах одножильные с бумажной изоляцией сечением провода свыше 800 квадратных мм с двумя кабелями в канале</t>
  </si>
  <si>
    <t>I.3.3.1.2.9.3</t>
  </si>
  <si>
    <t>кабельные линии в каналах одножильные с бумажной изоляцией сечением провода свыше 800 квадратных мм с тремя кабелями в канале</t>
  </si>
  <si>
    <t>I.3.3.1.2.9.4</t>
  </si>
  <si>
    <t>кабельные линии в каналах одножильные с бумажной изоляцией сечением провода свыше 800 квадратных мм с четырьмя кабелями в канале</t>
  </si>
  <si>
    <t>I.3.3.1.2.9.5</t>
  </si>
  <si>
    <t>кабельные линии в каналах одножильные с бумажной изоляцией сечением провода свыше 800 квадратных мм с количеством кабелей в канале более четырех</t>
  </si>
  <si>
    <t>I.3.3.2.1.1.1</t>
  </si>
  <si>
    <t>кабельные линии в каналах многожильные с резиновой или пластмассовой изоляцией сечением провода до 50 квадратных мм включительно с одним кабелем в канале</t>
  </si>
  <si>
    <t>I.3.3.2.1.1.2</t>
  </si>
  <si>
    <t>кабельные линии в каналах многожильные с резиновой или пластмассовой изоляцией сечением провода до 50 квадратных мм включительно с двумя кабелями в канале</t>
  </si>
  <si>
    <t>I.3.3.2.1.1.3</t>
  </si>
  <si>
    <t>кабельные линии в каналах многожильные с резиновой или пластмассовой изоляцией сечением провода до 50 квадратных мм включительно с тремя кабелями в канале</t>
  </si>
  <si>
    <t>I.3.3.2.1.1.4</t>
  </si>
  <si>
    <t>кабельные линии в каналах многожильные с резиновой или пластмассовой изоляцией сечением провода до 50 квадратных мм включительно с четырьмя кабелями в канале</t>
  </si>
  <si>
    <t>I.3.3.2.1.1.5</t>
  </si>
  <si>
    <t>кабельные линии в каналах многожильные с резиновой или пластмассовой изоляцией сечением провода до 50 квадратных мм включительно с количеством кабелей в канале более четырех</t>
  </si>
  <si>
    <t>I.3.3.2.1.2.1</t>
  </si>
  <si>
    <t>кабельные линии в каналах многожильные с резиновой или пластмассовой изоляцией сечением провода от 50 до 100 квадратных мм включительно с одним кабелем в канале</t>
  </si>
  <si>
    <t>I.3.3.2.1.2.2</t>
  </si>
  <si>
    <t>кабельные линии в каналах многожильные с резиновой или пластмассовой изоляцией сечением провода от 50 до 100 квадратных мм включительно с двумя кабелями в канале</t>
  </si>
  <si>
    <t>I.3.3.2.1.2.3</t>
  </si>
  <si>
    <t>кабельные линии в каналах многожильные с резиновой или пластмассовой изоляцией сечением провода от 50 до 100 квадратных мм включительно с тремя кабелями в канале</t>
  </si>
  <si>
    <t>I.3.3.2.1.2.4</t>
  </si>
  <si>
    <t>кабельные линии в каналах многожильные с резиновой или пластмассовой изоляцией сечением провода от 50 до 100 квадратных мм включительно с четырьмя кабелями в канале</t>
  </si>
  <si>
    <t>I.3.3.2.1.2.5</t>
  </si>
  <si>
    <t>кабельные линии в каналах многожильные с резиновой или пластмассовой изоляцией сечением провода от 50 до 100 квадратных мм включительно с количеством кабелей в канале более четырех</t>
  </si>
  <si>
    <t>I.3.3.2.1.3.1</t>
  </si>
  <si>
    <t>кабельные линии в каналах многожильные с резиновой или пластмассовой изоляцией сечением провода от 100 до 200 квадратных мм включительно с одним кабелем в канале</t>
  </si>
  <si>
    <t>I.3.3.2.1.3.2</t>
  </si>
  <si>
    <t>кабельные линии в каналах многожильные с резиновой или пластмассовой изоляцией сечением провода от 100 до 200 квадратных мм включительно с двумя кабелями в канале</t>
  </si>
  <si>
    <t>I.3.3.2.1.3.3</t>
  </si>
  <si>
    <t>кабельные линии в каналах многожильные с резиновой или пластмассовой изоляцией сечением провода от 100 до 200 квадратных мм включительно с тремя кабелями в канале</t>
  </si>
  <si>
    <t>I.3.3.2.1.3.4</t>
  </si>
  <si>
    <t>кабельные линии в каналах многожильные с резиновой или пластмассовой изоляцией сечением провода от 100 до 200 квадратных мм включительно с четырьмя кабелями в канале</t>
  </si>
  <si>
    <t>I.3.3.2.1.3.5</t>
  </si>
  <si>
    <t>кабельные линии в каналах многожильные с резиновой или пластмассовой изоляцией сечением провода от 100 до 200 квадратных мм включительно с количеством кабелей в канале более четырех</t>
  </si>
  <si>
    <t>I.3.3.2.1.4.1</t>
  </si>
  <si>
    <t>кабельные линии в каналах многожильные с резиновой или пластмассовой изоляцией сечением провода от 200 до 250 квадратных мм включительно с одним кабелем в канале</t>
  </si>
  <si>
    <t>I.3.3.2.1.4.2</t>
  </si>
  <si>
    <t>кабельные линии в каналах многожильные с резиновой или пластмассовой изоляцией сечением провода от 200 до 250 квадратных мм включительно с двумя кабелями в канале</t>
  </si>
  <si>
    <t>I.3.3.2.1.4.3</t>
  </si>
  <si>
    <t>кабельные линии в каналах многожильные с резиновой или пластмассовой изоляцией сечением провода от 200 до 250 квадратных мм включительно с тремя кабелями в канале</t>
  </si>
  <si>
    <t>I.3.3.2.1.4.4</t>
  </si>
  <si>
    <t>кабельные линии в каналах многожильные с резиновой или пластмассовой изоляцией сечением провода от 200 до 250 квадратных мм включительно с четырьмя кабелями в канале</t>
  </si>
  <si>
    <t>I.3.3.2.1.4.5</t>
  </si>
  <si>
    <t>кабельные линии в каналах многожильные с резиновой или пластмассовой изоляцией сечением провода от 200 до 250 квадратных мм включительно с количеством кабелей в канале более четырех</t>
  </si>
  <si>
    <t>I.3.3.2.1.5.1</t>
  </si>
  <si>
    <t>кабельные линии в каналах многожильные с резиновой или пластмассовой изоляцией сечением провода от 250 до 300 квадратных мм включительно с одним кабелем в канале</t>
  </si>
  <si>
    <t>I.3.3.2.1.5.2</t>
  </si>
  <si>
    <t>кабельные линии в каналах многожильные с резиновой или пластмассовой изоляцией сечением провода от 250 до 300 квадратных мм включительно с двумя кабелями в канале</t>
  </si>
  <si>
    <t>I.3.3.2.1.5.3</t>
  </si>
  <si>
    <t>кабельные линии в каналах многожильные с резиновой или пластмассовой изоляцией сечением провода от 250 до 300 квадратных мм включительно с тремя кабелями в канале</t>
  </si>
  <si>
    <t>I.3.3.2.1.5.4</t>
  </si>
  <si>
    <t>кабельные линии в каналах многожильные с резиновой или пластмассовой изоляцией сечением провода от 250 до 300 квадратных мм включительно с четырьмя кабелями в канале</t>
  </si>
  <si>
    <t>I.3.3.2.1.5.5</t>
  </si>
  <si>
    <t>кабельные линии в каналах многожильные с резиновой или пластмассовой изоляцией сечением провода от 250 до 300 квадратных мм включительно с количеством кабелей в канале более четырех</t>
  </si>
  <si>
    <t>I.3.3.2.1.6.1</t>
  </si>
  <si>
    <t>кабельные линии в каналах многожильные с резиновой или пластмассовой изоляцией сечением провода от 300 до 400 квадратных мм включительно с одним кабелем в канале</t>
  </si>
  <si>
    <t>I.3.3.2.1.6.2</t>
  </si>
  <si>
    <t>кабельные линии в каналах многожильные с резиновой или пластмассовой изоляцией сечением провода от 300 до 400 квадратных мм включительно с двумя кабелями в канале</t>
  </si>
  <si>
    <t>I.3.3.2.1.6.3</t>
  </si>
  <si>
    <t>кабельные линии в каналах многожильные с резиновой или пластмассовой изоляцией сечением провода от 300 до 400 квадратных мм включительно с тремя кабелями в канале</t>
  </si>
  <si>
    <t>I.3.3.2.1.6.4</t>
  </si>
  <si>
    <t>кабельные линии в каналах многожильные с резиновой или пластмассовой изоляцией сечением провода от 300 до 400 квадратных мм включительно с четырьмя кабелями в канале</t>
  </si>
  <si>
    <t>I.3.3.2.1.6.5</t>
  </si>
  <si>
    <t>кабельные линии в каналах многожильные с резиновой или пластмассовой изоляцией сечением провода от 300 до 400 квадратных мм включительно с количеством кабелей в канале более четырех</t>
  </si>
  <si>
    <t>I.3.3.2.1.7.1</t>
  </si>
  <si>
    <t>кабельные линии в каналах многожильные с резиновой или пластмассовой изоляцией сечением провода от 400 до 500 квадратных мм включительно с одним кабелем в канале</t>
  </si>
  <si>
    <t>I.3.3.2.1.7.2</t>
  </si>
  <si>
    <t>кабельные линии в каналах многожильные с резиновой или пластмассовой изоляцией сечением провода от 400 до 500 квадратных мм включительно с двумя кабелями в канале</t>
  </si>
  <si>
    <t>I.3.3.2.1.7.3</t>
  </si>
  <si>
    <t>кабельные линии в каналах многожильные с резиновой или пластмассовой изоляцией сечением провода от 400 до 500 квадратных мм включительно с тремя кабелями в канале</t>
  </si>
  <si>
    <t>I.3.3.2.1.7.4</t>
  </si>
  <si>
    <t>кабельные линии в каналах многожильные с резиновой или пластмассовой изоляцией сечением провода от 400 до 500 квадратных мм включительно с четырьмя кабелями в канале</t>
  </si>
  <si>
    <t>I.3.3.2.1.7.5</t>
  </si>
  <si>
    <t>кабельные линии в каналах многожильные с резиновой или пластмассовой изоляцией сечением провода от 400 до 500 квадратных мм включительно с количеством кабелей в канале более четырех</t>
  </si>
  <si>
    <t>I.3.3.2.1.8.1</t>
  </si>
  <si>
    <t>кабельные линии в каналах многожильные с резиновой или пластмассовой изоляцией сечением провода от 500 до 800 квадратных мм включительно с одним кабелем в канале</t>
  </si>
  <si>
    <t>I.3.3.2.1.8.2</t>
  </si>
  <si>
    <t>кабельные линии в каналах многожильные с резиновой или пластмассовой изоляцией сечением провода от 500 до 800 квадратных мм включительно с двумя кабелями в канале</t>
  </si>
  <si>
    <t>I.3.3.2.1.8.3</t>
  </si>
  <si>
    <t>кабельные линии в каналах многожильные с резиновой или пластмассовой изоляцией сечением провода от 500 до 800 квадратных мм включительно с тремя кабелями в канале</t>
  </si>
  <si>
    <t>I.3.3.2.1.8.4</t>
  </si>
  <si>
    <t>кабельные линии в каналах многожильные с резиновой или пластмассовой изоляцией сечением провода от 500 до 800 квадратных мм включительно с четырьмя кабелями в канале</t>
  </si>
  <si>
    <t>I.3.3.2.1.8.5</t>
  </si>
  <si>
    <t>кабельные линии в каналах многожильные с резиновой или пластмассовой изоляцией сечением провода от 500 до 800 квадратных мм включительно с количеством кабелей в канале более четырех</t>
  </si>
  <si>
    <t>I.3.3.2.1.9.1</t>
  </si>
  <si>
    <t>кабельные линии в каналах многожильные с резиновой или пластмассовой изоляцией сечением провода свыше 800 квадратных мм с одним кабелем в канале</t>
  </si>
  <si>
    <t>I.3.3.2.1.9.2</t>
  </si>
  <si>
    <t>кабельные линии в каналах многожильные с резиновой или пластмассовой изоляцией сечением провода свыше 800 квадратных мм с двумя кабелями в канале</t>
  </si>
  <si>
    <t>I.3.3.2.1.9.3</t>
  </si>
  <si>
    <t>кабельные линии в каналах многожильные с резиновой или пластмассовой изоляцией сечением провода свыше 800 квадратных мм с тремя кабелями в канале</t>
  </si>
  <si>
    <t>I.3.3.2.1.9.4</t>
  </si>
  <si>
    <t>кабельные линии в каналах многожильные с резиновой или пластмассовой изоляцией сечением провода свыше 800 квадратных мм с четырьмя кабелями в канале</t>
  </si>
  <si>
    <t>I.3.3.2.1.9.5</t>
  </si>
  <si>
    <t>кабельные линии в каналах многожильные с резиновой или пластмассовой изоляцией сечением провода свыше 800 квадратных мм с количеством кабелей в канале более четырех</t>
  </si>
  <si>
    <t>I.3.3.2.2.1.1</t>
  </si>
  <si>
    <t>кабельные линии в каналах многожильные с бумажной изоляцией сечением провода до 50 квадратных мм включительно с одним кабелем в канале</t>
  </si>
  <si>
    <t>I.3.3.2.2.1.2</t>
  </si>
  <si>
    <t>кабельные линии в каналах многожильные с бумажной изоляцией сечением провода до 50 квадратных мм включительно с двумя кабелями в канале</t>
  </si>
  <si>
    <t>I.3.3.2.2.1.3</t>
  </si>
  <si>
    <t>кабельные линии в каналах многожильные с бумажной изоляцией сечением провода до 50 квадратных мм включительно с тремя кабелями в канале</t>
  </si>
  <si>
    <t>I.3.3.2.2.1.4</t>
  </si>
  <si>
    <t>кабельные линии в каналах многожильные с бумажной изоляцией сечением провода до 50 квадратных мм включительно с четырьмя кабелями в канале</t>
  </si>
  <si>
    <t>I.3.3.2.2.1.5</t>
  </si>
  <si>
    <t>кабельные линии в каналах многожильные с бумажной изоляцией сечением провода до 50 квадратных мм включительно с количеством кабелей в канале более четырех</t>
  </si>
  <si>
    <t>I.3.3.2.2.2.1</t>
  </si>
  <si>
    <t>кабельные линии в каналах многожильные с бумажной изоляцией сечением провода от 50 до 100 квадратных мм включительно с одним кабелем в канале</t>
  </si>
  <si>
    <t>I.3.3.2.2.2.2</t>
  </si>
  <si>
    <t>кабельные линии в каналах многожильные с бумажной изоляцией сечением провода от 50 до 100 квадратных мм включительно с двумя кабелями в канале</t>
  </si>
  <si>
    <t>I.3.3.2.2.2.3</t>
  </si>
  <si>
    <t>кабельные линии в каналах многожильные с бумажной изоляцией сечением провода от 50 до 100 квадратных мм включительно с тремя кабелями в канале</t>
  </si>
  <si>
    <t>I.3.3.2.2.2.4</t>
  </si>
  <si>
    <t>кабельные линии в каналах многожильные с бумажной изоляцией сечением провода от 50 до 100 квадратных мм включительно с четырьмя кабелями в канале</t>
  </si>
  <si>
    <t>I.3.3.2.2.2.5</t>
  </si>
  <si>
    <t>кабельные линии в каналах многожильные с бумажной изоляцией сечением провода от 50 до 100 квадратных мм включительно с количеством кабелей в канале более четырех</t>
  </si>
  <si>
    <t>I.3.3.2.2.3.1</t>
  </si>
  <si>
    <t>кабельные линии в каналах многожильные с бумажной изоляцией сечением провода от 100 до 200 квадратных мм включительно с одним кабелем в канале</t>
  </si>
  <si>
    <t>I.3.3.2.2.3.2</t>
  </si>
  <si>
    <t>кабельные линии в каналах многожильные с бумажной изоляцией сечением провода от 100 до 200 квадратных мм включительно с двумя кабелями в канале</t>
  </si>
  <si>
    <t>I.3.3.2.2.3.3</t>
  </si>
  <si>
    <t>кабельные линии в каналах многожильные с бумажной изоляцией сечением провода от 100 до 200 квадратных мм включительно с тремя кабелями в канале</t>
  </si>
  <si>
    <t>I.3.3.2.2.3.4</t>
  </si>
  <si>
    <t>кабельные линии в каналах многожильные с бумажной изоляцией сечением провода от 100 до 200 квадратных мм включительно с четырьмя кабелями в канале</t>
  </si>
  <si>
    <t>I.3.3.2.2.3.5</t>
  </si>
  <si>
    <t>кабельные линии в каналах многожильные с бумажной изоляцией сечением провода от 100 до 200 квадратных мм включительно с количеством кабелей в канале более четырех</t>
  </si>
  <si>
    <t>I.3.3.2.2.4.1</t>
  </si>
  <si>
    <t>кабельные линии в каналах многожильные с бумажной изоляцией сечением провода от 200 до 250 квадратных мм включительно с одним кабелем в канале</t>
  </si>
  <si>
    <t>I.3.3.2.2.4.2</t>
  </si>
  <si>
    <t>кабельные линии в каналах многожильные с бумажной изоляцией сечением провода от 200 до 250 квадратных мм включительно с двумя кабелями в канале</t>
  </si>
  <si>
    <t>I.3.3.2.2.4.3</t>
  </si>
  <si>
    <t>кабельные линии в каналах многожильные с бумажной изоляцией сечением провода от 200 до 250 квадратных мм включительно с тремя кабелями в канале</t>
  </si>
  <si>
    <t>I.3.3.2.2.4.4</t>
  </si>
  <si>
    <t>кабельные линии в каналах многожильные с бумажной изоляцией сечением провода от 200 до 250 квадратных мм включительно с четырьмя кабелями в канале</t>
  </si>
  <si>
    <t>I.3.3.2.2.4.5</t>
  </si>
  <si>
    <t>кабельные линии в каналах многожильные с бумажной изоляцией сечением провода от 200 до 250 квадратных мм включительно с количеством кабелей в канале более четырех</t>
  </si>
  <si>
    <t>I.3.3.2.2.5.1</t>
  </si>
  <si>
    <t>кабельные линии в каналах многожильные с бумажной изоляцией сечением провода от 250 до 300 квадратных мм включительно с одним кабелем в канале</t>
  </si>
  <si>
    <t>I.3.3.2.2.5.2</t>
  </si>
  <si>
    <t>кабельные линии в каналах многожильные с бумажной изоляцией сечением провода от 250 до 300 квадратных мм включительно с двумя кабелями в канале</t>
  </si>
  <si>
    <t>I.3.3.2.2.5.3</t>
  </si>
  <si>
    <t>кабельные линии в каналах многожильные с бумажной изоляцией сечением провода от 250 до 300 квадратных мм включительно с тремя кабелями в канале</t>
  </si>
  <si>
    <t>I.3.3.2.2.5.4</t>
  </si>
  <si>
    <t>кабельные линии в каналах многожильные с бумажной изоляцией сечением провода от 250 до 300 квадратных мм включительно с четырьмя кабелями в канале</t>
  </si>
  <si>
    <t>I.3.3.2.2.5.5</t>
  </si>
  <si>
    <t>кабельные линии в каналах многожильные с бумажной изоляцией сечением провода от 250 до 300 квадратных мм включительно с количеством кабелей в канале более четырех</t>
  </si>
  <si>
    <t>I.3.3.2.2.6.1</t>
  </si>
  <si>
    <t>кабельные линии в каналах многожильные с бумажной изоляцией сечением провода от 300 до 400 квадратных мм включительно с одним кабелем в канале</t>
  </si>
  <si>
    <t>I.3.3.2.2.6.2</t>
  </si>
  <si>
    <t>кабельные линии в каналах многожильные с бумажной изоляцией сечением провода от 300 до 400 квадратных мм включительно с двумя кабелями в канале</t>
  </si>
  <si>
    <t>I.3.3.2.2.6.3</t>
  </si>
  <si>
    <t>кабельные линии в каналах многожильные с бумажной изоляцией сечением провода от 300 до 400 квадратных мм включительно квадратных мм включительно с тремя кабелями в канале</t>
  </si>
  <si>
    <t>I.3.3.2.2.6.4</t>
  </si>
  <si>
    <t>кабельные линии в каналах многожильные с бумажной изоляцией сечением провода от 300 до 400 квадратных мм включительно с четырьмя кабелями в канале</t>
  </si>
  <si>
    <t>I.3.3.2.2.6.5</t>
  </si>
  <si>
    <t>кабельные линии в каналах многожильные с бумажной изоляцией сечением провода от 300 до 400 квадратных мм включительно с количеством кабелей в канале более четырех</t>
  </si>
  <si>
    <t>I.3.3.2.2.7.1</t>
  </si>
  <si>
    <t>кабельные линии в каналах многожильные с бумажной изоляцией сечением провода от 400 до 500 квадратных мм включительно с одним кабелем в канале</t>
  </si>
  <si>
    <t>I.3.3.2.2.7.2</t>
  </si>
  <si>
    <t>кабельные линии в каналах многожильные с бумажной изоляцией сечением провода от 400 до 500 квадратных мм включительно с двумя кабелями в канале</t>
  </si>
  <si>
    <t>I.3.3.2.2.7.3</t>
  </si>
  <si>
    <t>кабельные линии в каналах многожильные с бумажной изоляцией сечением провода от 400 до 500 квадратных мм включительно с тремя кабелями в канале</t>
  </si>
  <si>
    <t>I.3.3.2.2.7.4</t>
  </si>
  <si>
    <t>кабельные линии в каналах многожильные с бумажной изоляцией сечением провода от 400 до 500 квадратных мм включительно с четырьмя кабелями в канале</t>
  </si>
  <si>
    <t>I.3.3.2.2.7.5</t>
  </si>
  <si>
    <t>кабельные линии в каналах многожильные с бумажной изоляцией сечением провода от 400 до 500 квадратных мм включительно с количеством кабелей в канале более четырех</t>
  </si>
  <si>
    <t>I.3.3.2.2.8.1</t>
  </si>
  <si>
    <t>кабельные линии в каналах многожильные с бумажной изоляцией сечением провода от 500 до 800 квадратных мм включительно с одним кабелем в канале</t>
  </si>
  <si>
    <t>I.3.3.2.2.8.2</t>
  </si>
  <si>
    <t>кабельные линии в каналах многожильные с бумажной изоляцией сечением провода от 500 до 800 квадратных мм включительно с двумя кабелями в канале</t>
  </si>
  <si>
    <t>I.3.3.2.2.8.3</t>
  </si>
  <si>
    <t>кабельные линии в каналах многожильные с бумажной изоляцией сечением провода от 500 до 800 квадратных мм включительно с тремя кабелями в канале</t>
  </si>
  <si>
    <t>I.3.3.2.2.8.4</t>
  </si>
  <si>
    <t>кабельные линии в каналах многожильные с бумажной изоляцией сечением провода от 500 до 800 квадратных мм включительно с четырьмя кабелями в канале</t>
  </si>
  <si>
    <t>I.3.3.2.2.8.5</t>
  </si>
  <si>
    <t>кабельные линии в каналах многожильные с бумажной изоляцией сечением провода от 500 до 800 квадратных мм включительно с количеством кабелей в канале более четырех</t>
  </si>
  <si>
    <t>I.3.3.2.2.9.1</t>
  </si>
  <si>
    <t>кабельные линии в каналах многожильные с бумажной изоляцией сечением провода более 800 квадратных мм с одним кабелем в канале</t>
  </si>
  <si>
    <t>I.3.3.2.2.9.2</t>
  </si>
  <si>
    <t>кабельные линии в каналах многожильные с бумажной изоляцией сечением провода более 800 квадратных мм с двумя кабелями в канале</t>
  </si>
  <si>
    <t>I.3.3.2.2.9.3</t>
  </si>
  <si>
    <t>кабельные линии в каналах многожильные с бумажной изоляцией сечением провода более 800 квадратных мм с тремя кабелями в канале</t>
  </si>
  <si>
    <t>I.3.3.2.2.9.4</t>
  </si>
  <si>
    <t>кабельные линии в каналах многожильные с бумажной изоляцией сечением провода более 800 квадратных мм с четырьмя кабелями в канале</t>
  </si>
  <si>
    <t>I.3.3.2.2.9.5</t>
  </si>
  <si>
    <t>кабельные линии в каналах многожильные с бумажной изоляцией сечением провода более 800 квадратных мм с количеством кабелей в канале более четырех</t>
  </si>
  <si>
    <t>I.3.4.1.1.1.1</t>
  </si>
  <si>
    <t>кабельные линии в туннелях и коллекторах одножильные с резиновой или пластмассовой изоляцией сечением провода до 50 квадратных мм включительно с одним кабелем в туннеле или коллекторе</t>
  </si>
  <si>
    <t>I.3.4.1.1.1.2</t>
  </si>
  <si>
    <t>кабельные линии в туннелях и коллекторах одножильные с резиновой или пластмассовой изоляцией сечением провода до 50 квадратных мм включительно с двумя кабелями в туннеле или коллекторе</t>
  </si>
  <si>
    <t>I.3.4.1.1.1.3</t>
  </si>
  <si>
    <t>кабельные линии в туннелях и коллекторах одножильные с резиновой или пластмассовой изоляцией сечением провода до 50 квадратных мм включительно с тремя кабелями в туннеле или коллекторе</t>
  </si>
  <si>
    <t>I.3.4.1.1.1.4</t>
  </si>
  <si>
    <t>кабельные линии в туннелях и коллекторах одножильные с резиновой или пластмассовой изоляцией сечением провода до 50 квадратных мм включительно с четырьмя кабелями в туннеле или коллекторе</t>
  </si>
  <si>
    <t>I.3.4.1.1.1.5</t>
  </si>
  <si>
    <t>кабельные линии в туннелях и коллекторах одножильные с резиновой или пластмассовой изоляцией сечением провода до 50 квадратных мм включительно с количеством кабелей в туннеле или коллекторе более четырех</t>
  </si>
  <si>
    <t>I.3.4.1.1.2.1</t>
  </si>
  <si>
    <t>кабельные линии в туннелях и коллекторах одножильные с резиновой или пластмассовой изоляцией сечением провода от 50 до 100 квадратных мм включительно с одним кабелем в туннеле или коллекторе</t>
  </si>
  <si>
    <t>I.3.4.1.1.2.2</t>
  </si>
  <si>
    <t>кабельные линии в туннелях и коллекторах одножильные с резиновой или пластмассовой изоляцией сечением провода от 50 до 100 квадратных мм включительно с двумя кабелями в туннеле или коллекторе</t>
  </si>
  <si>
    <t>I.3.4.1.1.2.3</t>
  </si>
  <si>
    <t>кабельные линии в туннелях и коллекторах одножильные с резиновой или пластмассовой изоляцией сечением провода от 50 до 100 квадратных мм включительно с тремя кабелями в туннеле или коллекторе</t>
  </si>
  <si>
    <t>I.3.4.1.1.2.4</t>
  </si>
  <si>
    <t>кабельные линии в туннелях и коллекторах одножильные с резиновой или пластмассовой изоляцией сечением провода от 50 до 100 квадратных мм включительно с четырьмя кабелями в туннеле или коллекторе</t>
  </si>
  <si>
    <t>I.3.4.1.1.2.5</t>
  </si>
  <si>
    <t>кабельные линии в туннелях и коллекторах одножильные с резиновой или пластмассовой изоляцией сечением провода от 50 до 100 квадратных мм включительно с количеством кабелей в туннеле или коллекторе более четырех</t>
  </si>
  <si>
    <t>I.3.4.1.1.3.1</t>
  </si>
  <si>
    <t>кабельные линии в туннелях и коллекторах одножильные с резиновой или пластмассовой изоляцией сечением провода от 100 до 200 квадратных мм включительно с одним кабелем в туннеле или коллекторе</t>
  </si>
  <si>
    <t>I.3.4.1.1.3.2</t>
  </si>
  <si>
    <t>кабельные линии в туннелях и коллекторах одножильные с резиновой или пластмассовой изоляцией сечением провода от 100 до 200 квадратных мм включительно с двумя кабелями в туннеле или коллекторе</t>
  </si>
  <si>
    <t>I.3.4.1.1.3.3</t>
  </si>
  <si>
    <t>кабельные линии в туннелях и коллекторах одножильные с резиновой или пластмассовой изоляцией сечением провода от 100 до 200 квадратных мм включительно с тремя кабелями в туннеле или коллекторе</t>
  </si>
  <si>
    <t>I.3.4.1.1.3.4</t>
  </si>
  <si>
    <t>кабельные линии в туннелях и коллекторах одножильные с резиновой или пластмассовой изоляцией сечением провода от 100 до 200 квадратных мм включительно с четырьмя кабелями в туннеле или коллекторе</t>
  </si>
  <si>
    <t>I.3.4.1.1.3.5</t>
  </si>
  <si>
    <t>кабельные линии в туннелях и коллекторах одножильные с резиновой или пластмассовой изоляцией сечением провода от 100 до 200 квадратных мм включительно с количеством кабелей в туннеле или коллекторе более четырех</t>
  </si>
  <si>
    <t>I.3.4.1.1.4.1</t>
  </si>
  <si>
    <t>кабельные линии в туннелях и коллекторах одножильные с резиновой или пластмассовой изоляцией сечением провода от 200 до 250 квадратных мм включительно с одним кабелем в туннеле или коллекторе</t>
  </si>
  <si>
    <t>I.3.4.1.1.4.2</t>
  </si>
  <si>
    <t>кабельные линии в туннелях и коллекторах одножильные с резиновой или пластмассовой изоляцией сечением провода от 200 до 250 квадратных мм включительно с двумя кабелями в туннеле или коллекторе</t>
  </si>
  <si>
    <t>I.3.4.1.1.4.3</t>
  </si>
  <si>
    <t>кабельные линии в туннелях и коллекторах одножильные с резиновой или пластмассовой изоляцией сечением провода от 200 до 250 квадратных мм включительно с тремя кабелями в туннеле или коллекторе</t>
  </si>
  <si>
    <t>I.3.4.1.1.4.4</t>
  </si>
  <si>
    <t>кабельные линии в туннелях и коллекторах одножильные с резиновой или пластмассовой изоляцией сечением провода от 200 до 250 квадратных мм включительно с четырьмя кабелями в туннеле или коллекторе</t>
  </si>
  <si>
    <t>I.3.4.1.1.4.5</t>
  </si>
  <si>
    <t>кабельные линии в туннелях и коллекторах одножильные с резиновой или пластмассовой изоляцией сечением провода от 200 до 250 квадратных мм включительно с количеством кабелей в туннеле или коллекторе более четырех</t>
  </si>
  <si>
    <t>I.3.4.1.1.5.1</t>
  </si>
  <si>
    <t>кабельные линии в туннелях и коллекторах одножильные с резиновой или пластмассовой изоляцией сечением провода от 250 до 300 квадратных мм включительно с одним кабелем в туннеле или коллекторе</t>
  </si>
  <si>
    <t>I.3.4.1.1.5.2</t>
  </si>
  <si>
    <t>кабельные линии в туннелях и коллекторах одножильные с резиновой или пластмассовой изоляцией сечением провода от 250 до 300 квадратных мм включительно с двумя кабелями в туннеле или коллекторе</t>
  </si>
  <si>
    <t>I.3.4.1.1.5.3</t>
  </si>
  <si>
    <t>кабельные линии в туннелях и коллекторах одножильные с резиновой или пластмассовой изоляцией сечением провода от 250 до 300 квадратных мм включительно с тремя кабелями в туннеле или коллекторе</t>
  </si>
  <si>
    <t>I.3.4.1.1.5.4</t>
  </si>
  <si>
    <t>кабельные линии в туннелях и коллекторах одножильные с резиновой или пластмассовой изоляцией сечением провода от 250 до 300 квадратных мм включительно с четырьмя кабелями в туннеле или коллекторе</t>
  </si>
  <si>
    <t>I.3.4.1.1.5.5</t>
  </si>
  <si>
    <t>кабельные линии в туннелях и коллекторах одножильные с резиновой или пластмассовой изоляцией сечением провода от 250 до 300 квадратных мм включительно с количеством кабелей в туннеле или коллекторе более четырех</t>
  </si>
  <si>
    <t>I.3.4.1.1.6.1</t>
  </si>
  <si>
    <t>кабельные линии в туннелях и коллекторах одножильные с резиновой или пластмассовой изоляцией сечением провода от 300 до 400 квадратных мм включительно с одним кабелем в туннеле или коллекторе</t>
  </si>
  <si>
    <t>I.3.4.1.1.6.2</t>
  </si>
  <si>
    <t>кабельные линии в туннелях и коллекторах одножильные с резиновой или пластмассовой изоляцией сечением провода от 300 до 400 квадратных мм включительно с двумя кабелями в туннеле или коллекторе</t>
  </si>
  <si>
    <t>I.3.4.1.1.6.3</t>
  </si>
  <si>
    <t>кабельные линии в туннелях и коллекторах одножильные с резиновой или пластмассовой изоляцией сечением провода от 300 до 400 квадратных мм включительно с тремя кабелями в туннеле или коллекторе</t>
  </si>
  <si>
    <t>I.3.4.1.1.6.4</t>
  </si>
  <si>
    <t>кабельные линии в туннелях и коллекторах одножильные с резиновой или пластмассовой изоляцией сечением провода от 300 до 400 квадратных мм включительно с четырьмя кабелями в туннеле или коллекторе</t>
  </si>
  <si>
    <t>I.3.4.1.1.6.5</t>
  </si>
  <si>
    <t>кабельные линии в туннелях и коллекторах одножильные с резиновой или пластмассовой изоляцией сечением провода от 300 до 400 квадратных мм включительно с количеством кабелей в туннеле или коллекторе более четырех</t>
  </si>
  <si>
    <t>I.3.4.1.1.7.1</t>
  </si>
  <si>
    <t>кабельные линии в туннелях и коллекторах одножильные с резиновой или пластмассовой изоляцией сечением провода от 400 до 500 квадратных мм включительно с одним кабелем в туннеле или коллекторе</t>
  </si>
  <si>
    <t>I.3.4.1.1.7.2</t>
  </si>
  <si>
    <t>кабельные линии в туннелях и коллекторах одножильные с резиновой или пластмассовой изоляцией сечением провода от 400 до 500 квадратных мм включительно с двумя кабелями в туннеле или коллекторе</t>
  </si>
  <si>
    <t>I.3.4.1.1.7.3</t>
  </si>
  <si>
    <t>кабельные линии в туннелях и коллекторах одножильные с резиновой или пластмассовой изоляцией сечением провода от 400 до 500 квадратных мм включительно с тремя кабелями в туннеле или коллекторе</t>
  </si>
  <si>
    <t>I.3.4.1.1.7.4</t>
  </si>
  <si>
    <t>кабельные линии в туннелях и коллекторах одножильные с резиновой или пластмассовой изоляцией сечением провода от 400 до 500 квадратных мм включительно с четырьмя кабелями в туннеле или коллекторе</t>
  </si>
  <si>
    <t>I.3.4.1.1.7.5</t>
  </si>
  <si>
    <t>кабельные линии в туннелях и коллекторах одножильные с резиновой или пластмассовой изоляцией сечением провода от 400 до 500 квадратных мм включительно с количеством кабелей в туннеле или коллекторе более четырех</t>
  </si>
  <si>
    <t>I.3.4.1.1.8.1</t>
  </si>
  <si>
    <t>кабельные линии в туннелях и коллекторах одножильные с резиновой или пластмассовой изоляцией сечением провода от 500 до 800 квадратных мм включительно с одним кабелем в туннеле или коллекторе</t>
  </si>
  <si>
    <t>I.3.4.1.1.8.2</t>
  </si>
  <si>
    <t>кабельные линии в туннелях и коллекторах одножильные с резиновой или пластмассовой изоляцией сечением провода от 500 до 800 квадратных мм включительно с двумя кабелями в туннеле или коллекторе</t>
  </si>
  <si>
    <t>I.3.4.1.1.8.3</t>
  </si>
  <si>
    <t>кабельные линии в туннелях и коллекторах одножильные с резиновой или пластмассовой изоляцией сечением провода от 500 до 800 квадратных мм включительно с тремя кабелями в туннеле или коллекторе</t>
  </si>
  <si>
    <t>I.3.4.1.1.8.4</t>
  </si>
  <si>
    <t>кабельные линии в туннелях и коллекторах одножильные с резиновой или пластмассовой изоляцией сечением провода от 500 до 800 квадратных мм включительно с четырьмя кабелями в туннеле или коллекторе</t>
  </si>
  <si>
    <t>I.3.4.1.1.8.5</t>
  </si>
  <si>
    <t>кабельные линии в туннелях и коллекторах одножильные с резиновой или пластмассовой изоляцией сечением провода от 500 до 800 квадратных мм включительно с количеством кабелей в туннеле или коллекторе более четырех</t>
  </si>
  <si>
    <t>I.3.4.1.1.9.1</t>
  </si>
  <si>
    <t>кабельные линии в туннелях и коллекторах одножильные с резиновой или пластмассовой изоляцией сечением провода свыше 800 квадратных мм с одним кабелем в туннеле или коллекторе</t>
  </si>
  <si>
    <t>I.3.4.1.1.9.2</t>
  </si>
  <si>
    <t>кабельные линии в туннелях и коллекторах одножильные с резиновой или пластмассовой изоляцией сечением провода свыше 800 квадратных мм с двумя кабелями в туннеле или коллекторе</t>
  </si>
  <si>
    <t>I.3.4.1.1.9.3</t>
  </si>
  <si>
    <t>кабельные линии в туннелях и коллекторах одножильные с резиновой или пластмассовой изоляцией сечением провода свыше 800 квадратных мм с тремя кабелями в туннеле или коллекторе</t>
  </si>
  <si>
    <t>I.3.4.1.1.9.4</t>
  </si>
  <si>
    <t>кабельные линии в туннелях и коллекторах одножильные с резиновой или пластмассовой изоляцией сечением провода свыше 800 квадратных мм с четырьмя кабелями в туннеле или коллекторе</t>
  </si>
  <si>
    <t>I.3.4.1.1.9.5</t>
  </si>
  <si>
    <t>кабельные линии в туннелях и коллекторах одножильные с резиновой или пластмассовой изоляцией сечением провода свыше 800 квадратных мм с количеством кабелей в туннеле или коллекторе более четырех</t>
  </si>
  <si>
    <t>I.3.4.1.2.1.1</t>
  </si>
  <si>
    <t>кабельные линии в туннелях и коллекторах одножильные с бумажной изоляцией сечением провода до 50 квадратных мм включительно с одним кабелем в туннеле или коллекторе</t>
  </si>
  <si>
    <t>I.3.4.1.2.1.2</t>
  </si>
  <si>
    <t>кабельные линии в туннелях и коллекторах одножильные с бумажной изоляцией сечением провода до 50 квадратных мм включительно с двумя кабелями в туннеле или коллекторе</t>
  </si>
  <si>
    <t>I.3.4.1.2.1.3</t>
  </si>
  <si>
    <t>кабельные линии в туннелях и коллекторах одножильные с бумажной изоляцией сечением провода до 50 квадратных мм включительно с тремя кабелями в туннеле или коллекторе</t>
  </si>
  <si>
    <t>I.3.4.1.2.1.4</t>
  </si>
  <si>
    <t>кабельные линии в туннелях и коллекторах одножильные с бумажной изоляцией сечением провода до 50 квадратных мм включительно с четырьмя кабелями в туннеле или коллекторе</t>
  </si>
  <si>
    <t>I.3.4.1.2.1.5</t>
  </si>
  <si>
    <t>кабельные линии в туннелях и коллекторах одножильные с бумажной изоляцией сечением провода до 50 квадратных мм включительно с количеством кабелей в туннеле или коллекторе более четырех</t>
  </si>
  <si>
    <t>I.3.4.1.2.2.1</t>
  </si>
  <si>
    <t>кабельные линии в туннелях и коллекторах одножильные с бумажной изоляцией сечением провода от 50 до 100 квадратных мм включительно с одним кабелем в туннеле или коллекторе</t>
  </si>
  <si>
    <t>I.3.4.1.2.2.2</t>
  </si>
  <si>
    <t>кабельные линии в туннелях и коллекторах одножильные с бумажной изоляцией сечением провода от 50 до 100 квадратных мм включительно с двумя кабелями в туннеле или коллекторе</t>
  </si>
  <si>
    <t>I.3.4.1.2.2.3</t>
  </si>
  <si>
    <t>кабельные линии в туннелях и коллекторах одножильные с бумажной изоляцией сечением провода от 50 до 100 квадратных мм включительно с тремя кабелями в туннеле или коллекторе</t>
  </si>
  <si>
    <t>I.3.4.1.2.2.4</t>
  </si>
  <si>
    <t>кабельные линии в туннелях и коллекторах одножильные с бумажной изоляцией сечением провода от 50 до 100 квадратных мм включительно с четырьмя кабелями в туннеле или коллекторе</t>
  </si>
  <si>
    <t>I.3.4.1.2.2.5</t>
  </si>
  <si>
    <t>кабельные линии в туннелях и коллекторах одножильные с бумажной изоляцией сечением провода от 50 до 100 квадратных мм включительно с количеством кабелей в туннеле или коллекторе более четырех</t>
  </si>
  <si>
    <t>I.3.4.1.2.3.1</t>
  </si>
  <si>
    <t>кабельные линии в туннелях и коллекторах одножильные с бумажной изоляцией сечением провода от 100 до 200 квадратных мм включительно с одним кабелем в туннеле или коллекторе</t>
  </si>
  <si>
    <t>I.3.4.1.2.3.2</t>
  </si>
  <si>
    <t>кабельные линии в туннелях и коллекторах одножильные с бумажной изоляцией сечением провода от 100 до 200 квадратных мм включительно с двумя кабелями в туннеле или коллекторе</t>
  </si>
  <si>
    <t>I.3.4.1.2.3.3</t>
  </si>
  <si>
    <t>кабельные линии в туннелях и коллекторах одножильные с бумажной изоляцией сечением провода от 100 до 200 квадратных мм включительно с тремя кабелями в туннеле или коллекторе</t>
  </si>
  <si>
    <t>I.3.4.1.2.3.4</t>
  </si>
  <si>
    <t>кабельные линии в туннелях и коллекторах одножильные с бумажной изоляцией сечением провода от 100 до 200 квадратных мм включительно с четырьмя кабелями в туннеле или коллекторе</t>
  </si>
  <si>
    <t>I.3.4.1.2.3.5</t>
  </si>
  <si>
    <t>кабельные линии в туннелях и коллекторах одножильные с бумажной изоляцией сечением провода от 100 до 200 квадратных мм включительно с количеством кабелей в туннеле или коллекторе более четырех</t>
  </si>
  <si>
    <t>I.3.4.1.2.4.1</t>
  </si>
  <si>
    <t>кабельные линии в туннелях и коллекторах одножильные с бумажной изоляцией сечением провода от 200 до 250 квадратных мм включительно с одним кабелем в туннеле или коллекторе</t>
  </si>
  <si>
    <t>I.3.4.1.2.4.2</t>
  </si>
  <si>
    <t>кабельные линии в туннелях и коллекторах одножильные с бумажной изоляцией сечением провода от 200 до 250 квадратных мм включительно с двумя кабелями в туннеле или коллекторе</t>
  </si>
  <si>
    <t>I.3.4.1.2.4.3</t>
  </si>
  <si>
    <t>кабельные линии в туннелях и коллекторах одножильные с бумажной изоляцией сечением провода от 200 до 250 квадратных мм включительно с тремя кабелями в туннеле или коллекторе</t>
  </si>
  <si>
    <t>I.3.4.1.2.4.4</t>
  </si>
  <si>
    <t>кабельные линии в туннелях и коллекторах одножильные с бумажной изоляцией сечением провода от 200 до 250 квадратных мм включительно с четырьмя кабелями в туннеле или коллекторе</t>
  </si>
  <si>
    <t>I.3.4.1.2.4.5</t>
  </si>
  <si>
    <t>кабельные линии в туннелях и коллекторах одножильные с бумажной изоляцией сечением провода от 200 до 250 квадратных мм включительно с количеством кабелей в туннеле или коллекторе более четырех</t>
  </si>
  <si>
    <t>I.3.4.1.2.5.1</t>
  </si>
  <si>
    <t>кабельные линии в туннелях и коллекторах одножильные с бумажной изоляцией сечением провода от 250 до 300 квадратных мм включительно с одним кабелем в туннеле или коллекторе</t>
  </si>
  <si>
    <t>I.3.4.1.2.5.2</t>
  </si>
  <si>
    <t>кабельные линии в туннелях и коллекторах одножильные с бумажной изоляцией сечением провода от 250 до 300 квадратных мм включительно с двумя кабелями в туннеле или коллекторе</t>
  </si>
  <si>
    <t>I.3.4.1.2.5.3</t>
  </si>
  <si>
    <t>кабельные линии в туннелях и коллекторах одножильные с бумажной изоляцией сечением провода от 250 до 300 квадратных мм включительно с тремя кабелями в туннеле или коллекторе</t>
  </si>
  <si>
    <t>I.3.4.1.2.5.4</t>
  </si>
  <si>
    <t>кабельные линии в туннелях и коллекторах одножильные с бумажной изоляцией сечением провода от 250 до 300 квадратных мм включительно с четырьмя кабелями в туннеле или коллекторе</t>
  </si>
  <si>
    <t>I.3.4.1.2.5.5</t>
  </si>
  <si>
    <t>кабельные линии в туннелях и коллекторах одножильные с бумажной изоляцией сечением провода от 250 до 300 квадратных мм включительно с количеством кабелей в туннеле или коллекторе более четырех</t>
  </si>
  <si>
    <t>I.3.4.1.2.6.1</t>
  </si>
  <si>
    <t>кабельные линии в туннелях и коллекторах одножильные с бумажной изоляцией сечением провода от 300 до 400 квадратных мм включительно с одним кабелем в туннеле или коллекторе</t>
  </si>
  <si>
    <t>I.3.4.1.2.6.2</t>
  </si>
  <si>
    <t>кабельные линии в туннелях и коллекторах одножильные с бумажной изоляцией сечением провода от 300 до 400 квадратных мм включительно с двумя кабелями в туннеле или коллекторе</t>
  </si>
  <si>
    <t>I.3.4.1.2.6.3</t>
  </si>
  <si>
    <t>кабельные линии в туннелях и коллекторах одножильные с бумажной изоляцией сечением провода от 300 до 400 квадратных мм включительно с тремя кабелями в туннеле или коллекторе</t>
  </si>
  <si>
    <t>I.3.4.1.2.6.4</t>
  </si>
  <si>
    <t>кабельные линии в туннелях и коллекторах одножильные с бумажной изоляцией сечением провода от 300 до 400 квадратных мм включительно с четырьмя кабелями в туннеле или коллекторе</t>
  </si>
  <si>
    <t>I.3.4.1.2.6.5</t>
  </si>
  <si>
    <t>кабельные линии в туннелях и коллекторах одножильные с бумажной изоляцией сечением провода от 300 до 400 квадратных мм включительно с количеством кабелей в туннеле или коллекторе более четырех</t>
  </si>
  <si>
    <t>I.3.4.1.2.7.1</t>
  </si>
  <si>
    <t>кабельные линии в туннелях и коллекторах одножильные с бумажной изоляцией сечением провода от 400 до 500 квадратных мм включительно с одним кабелем в туннеле или коллекторе</t>
  </si>
  <si>
    <t>I.3.4.1.2.7.2</t>
  </si>
  <si>
    <t>кабельные линии в туннелях и коллекторах одножильные с бумажной изоляцией сечением провода от 400 до 500 квадратных мм включительно с двумя кабелями в туннеле или коллекторе</t>
  </si>
  <si>
    <t>I.3.4.1.2.7.3</t>
  </si>
  <si>
    <t>кабельные линии в туннелях и коллекторах одножильные с бумажной изоляцией сечением провода от 400 до 500 квадратных мм включительно квадратных мм включительно с тремя кабелями в туннеле или коллекторе</t>
  </si>
  <si>
    <t>I.3.4.1.2.7.4</t>
  </si>
  <si>
    <t>кабельные линии в туннелях и коллекторах одножильные с бумажной изоляцией сечением провода от 400 до 500 квадратных мм включительно с четырьмя кабелями в туннеле или коллекторе</t>
  </si>
  <si>
    <t>I.3.4.1.2.7.5</t>
  </si>
  <si>
    <t>кабельные линии в туннелях и коллекторах одножильные с бумажной изоляцией сечением провода от 400 до 500 квадратных мм включительно с количеством кабелей в туннеле или коллекторе более четырех</t>
  </si>
  <si>
    <t>I.3.4.1.2.8.1</t>
  </si>
  <si>
    <t>кабельные линии в туннелях и коллекторах одножильные с бумажной изоляцией сечением провода от 500 до 800 квадратных мм включительно с одним кабелем в туннеле или коллекторе</t>
  </si>
  <si>
    <t>I.3.4.1.2.8.2</t>
  </si>
  <si>
    <t>кабельные линии в туннелях и коллекторах одножильные с бумажной изоляцией сечением провода от 500 до 800 квадратных мм включительно с двумя кабелями в туннеле или коллекторе</t>
  </si>
  <si>
    <t>I.3.4.1.2.8.3</t>
  </si>
  <si>
    <t>кабельные линии в туннелях и коллекторах одножильные с бумажной изоляцией сечением провода от 500 до 800 квадратных мм включительно с тремя кабелями в туннеле или коллекторе</t>
  </si>
  <si>
    <t>I.3.4.1.2.8.4</t>
  </si>
  <si>
    <t>кабельные линии в туннелях и коллекторах одножильные с бумажной изоляцией сечением провода от 500 до 800 квадратных мм включительно с четырьмя кабелями в туннеле или коллекторе</t>
  </si>
  <si>
    <t>I.3.4.1.2.8.5</t>
  </si>
  <si>
    <t>кабельные линии в туннелях и коллекторах одножильные с бумажной изоляцией сечением провода от 500 до 800 квадратных мм включительно с количеством кабелей в туннеле или коллекторе более четырех</t>
  </si>
  <si>
    <t>I.3.4.1.2.9.1</t>
  </si>
  <si>
    <t>кабельные линии в туннелях и коллекторах одножильные с бумажной изоляцией сечением провода свыше 800 квадратных мм с одним кабелем в туннеле или коллекторе</t>
  </si>
  <si>
    <t>I.3.4.1.2.9.2</t>
  </si>
  <si>
    <t>кабельные линии в туннелях и коллекторах одножильные с бумажной изоляцией сечением провода свыше 800 квадратных мм с двумя кабелями в туннеле или коллекторе</t>
  </si>
  <si>
    <t>I.3.4.1.2.9.3</t>
  </si>
  <si>
    <t>кабельные линии в туннелях и коллекторах одножильные с бумажной изоляцией сечением провода свыше 800 квадратных мм с тремя кабелями в туннеле или коллекторе</t>
  </si>
  <si>
    <t>I.3.4.1.2.9.4</t>
  </si>
  <si>
    <t>кабельные линии в туннелях и коллекторах одножильные с бумажной изоляцией сечением провода свыше 800 квадратных мм с четырьмя кабелями в туннеле или коллекторе</t>
  </si>
  <si>
    <t>I.3.4.1.2.9.5</t>
  </si>
  <si>
    <t>кабельные линии в туннелях и коллекторах одножильные с бумажной изоляцией сечением провода свыше 800 квадратных мм с количеством кабелей в туннеле или коллекторе более четырех</t>
  </si>
  <si>
    <t>I.3.4.2.1.1.1</t>
  </si>
  <si>
    <t>кабельные линии в туннелях и коллекторах многожильные с резиновой или пластмассовой изоляцией сечением провода до 50 квадратных мм включительно с одним кабелем в туннеле или коллекторе</t>
  </si>
  <si>
    <t>I.3.4.2.1.1.2</t>
  </si>
  <si>
    <t>кабельные линии в туннелях и коллекторах многожильные с резиновой или пластмассовой изоляцией сечением провода до 50 квадратных мм включительно с двумя кабелями в туннеле или коллекторе</t>
  </si>
  <si>
    <t>I.3.4.2.1.1.3</t>
  </si>
  <si>
    <t>кабельные линии в туннелях и коллекторах многожильные с резиновой или пластмассовой изоляцией сечением провода до 50 квадратных мм включительно с тремя кабелями в туннеле или коллекторе</t>
  </si>
  <si>
    <t>I.3.4.2.1.1.4</t>
  </si>
  <si>
    <t>кабельные линии в туннелях и коллекторах многожильные с резиновой или пластмассовой изоляцией сечением провода до 50 квадратных мм включительно с четырьмя кабелями в туннеле или коллекторе</t>
  </si>
  <si>
    <t>I.3.4.2.1.1.5</t>
  </si>
  <si>
    <t>кабельные линии в туннелях и коллекторах многожильные с резиновой или пластмассовой изоляцией сечением провода до 50 квадратных мм включительно с количеством кабелей в туннеле или коллекторе более четырех</t>
  </si>
  <si>
    <t>I.3.4.2.1.2.1</t>
  </si>
  <si>
    <t>кабельные линии в туннелях и коллекторах многожильные с резиновой или пластмассовой изоляцией сечением провода от 50 до 100 квадратных мм включительно с одним кабелем в туннеле или коллекторе</t>
  </si>
  <si>
    <t>I.3.4.2.1.2.2</t>
  </si>
  <si>
    <t>кабельные линии в туннелях и коллекторах многожильные с резиновой или пластмассовой изоляцией сечением провода от 50 до 100 квадратных мм включительно с двумя кабелями в туннеле или коллекторе</t>
  </si>
  <si>
    <t>I.3.4.2.1.2.3</t>
  </si>
  <si>
    <t>кабельные линии в туннелях и коллекторах многожильные с резиновой или пластмассовой изоляцией сечением провода от 50 до 100 квадратных мм включительно с тремя кабелями в туннеле или коллекторе</t>
  </si>
  <si>
    <t>I.3.4.2.1.2.4</t>
  </si>
  <si>
    <t>кабельные линии в туннелях и коллекторах многожильные с резиновой или пластмассовой изоляцией сечением провода от 50 до 100 квадратных мм включительно с четырьмя кабелями в туннеле или коллекторе</t>
  </si>
  <si>
    <t>I.3.4.2.1.2.5</t>
  </si>
  <si>
    <t>кабельные линии в туннелях и коллекторах многожильные с резиновой или пластмассовой изоляцией сечением провода от 50 до 100 квадратных мм включительно с количеством кабелей в туннеле или коллекторе более четырех</t>
  </si>
  <si>
    <t>I.3.4.2.1.3.1</t>
  </si>
  <si>
    <t>кабельные линии в туннелях и коллекторах многожильные с резиновой или пластмассовой изоляцией сечением провода от 100 до 200 квадратных мм включительно с одним кабелем в туннеле или коллекторе</t>
  </si>
  <si>
    <t>I.3.4.2.1.3.2</t>
  </si>
  <si>
    <t>кабельные линии в туннелях и коллекторах многожильные с резиновой или пластмассовой изоляцией сечением провода от 100 до 200 квадратных мм включительно с двумя кабелями в туннеле или коллекторе</t>
  </si>
  <si>
    <t>I.3.4.2.1.3.3</t>
  </si>
  <si>
    <t>кабельные линии в туннелях и коллекторах многожильные с резиновой или пластмассовой изоляцией сечением провода от 100 до 200 квадратных мм включительно с тремя кабелями в туннеле или коллекторе</t>
  </si>
  <si>
    <t>I.3.4.2.1.3.4</t>
  </si>
  <si>
    <t>кабельные линии в туннелях и коллекторах многожильные с резиновой или пластмассовой изоляцией сечением провода от 100 до 200 квадратных мм включительно с четырьмя кабелями в туннеле или коллекторе</t>
  </si>
  <si>
    <t>I.3.4.2.1.3.5</t>
  </si>
  <si>
    <t>кабельные линии в туннелях и коллекторах многожильные с резиновой или пластмассовой изоляцией сечением провода от 100 до 200 квадратных мм включительно с количеством кабелей в туннеле или коллекторе более четырех</t>
  </si>
  <si>
    <t>I.3.4.2.1.4.1</t>
  </si>
  <si>
    <t>кабельные линии в туннелях и коллекторах многожильные с резиновой или пластмассовой изоляцией сечением провода от 200 до 250 квадратных мм включительно с одним кабелем в туннеле или коллекторе</t>
  </si>
  <si>
    <t>I.3.4.2.1.4.2</t>
  </si>
  <si>
    <t>кабельные линии в туннелях и коллекторах многожильные с резиновой или пластмассовой изоляцией сечением провода от 200 до 250 квадратных мм включительно с двумя кабелями в туннеле или коллекторе</t>
  </si>
  <si>
    <t>I.3.4.2.1.4.3</t>
  </si>
  <si>
    <t>кабельные линии в туннелях и коллекторах многожильные с резиновой или пластмассовой изоляцией сечением провода от 200 до 250 квадратных мм включительно с тремя кабелями в туннеле или коллекторе</t>
  </si>
  <si>
    <t>I.3.4.2.1.4.4</t>
  </si>
  <si>
    <t>кабельные линии в туннелях и коллекторах многожильные с резиновой или пластмассовой изоляцией сечением провода от 200 до 250 квадратных мм включительно с четырьмя кабелями в туннеле или коллекторе</t>
  </si>
  <si>
    <t>I.3.4.2.1.4.5</t>
  </si>
  <si>
    <t>кабельные линии в туннелях и коллекторах многожильные с резиновой или пластмассовой изоляцией сечением провода от 200 до 250 квадратных мм включительно с количеством кабелей в туннеле или коллекторе более четырех</t>
  </si>
  <si>
    <t>I.3.4.2.1.5.1</t>
  </si>
  <si>
    <t>кабельные линии в туннелях и коллекторах многожильные с резиновой или пластмассовой изоляцией сечением провода от 250 до 300 квадратных мм включительно с одним кабелем в туннеле или коллекторе</t>
  </si>
  <si>
    <t>I.3.4.2.1.5.2</t>
  </si>
  <si>
    <t>кабельные линии в туннелях и коллекторах многожильные с резиновой или пластмассовой изоляцией сечением провода от 250 до 300 квадратных мм включительно с двумя кабелями в туннеле или коллекторе</t>
  </si>
  <si>
    <t>I.3.4.2.1.5.3</t>
  </si>
  <si>
    <t>кабельные линии в туннелях и коллекторах многожильные с резиновой или пластмассовой изоляцией сечением провода от 250 до 300 квадратных мм включительно с тремя кабелями в туннеле или коллекторе</t>
  </si>
  <si>
    <t>I.3.4.2.1.5.4</t>
  </si>
  <si>
    <t>кабельные линии в туннелях и коллекторах многожильные с резиновой или пластмассовой изоляцией сечением провода от 250 до 300 квадратных мм включительно с четырьмя кабелями в туннеле или коллекторе</t>
  </si>
  <si>
    <t>I.3.4.2.1.5.5</t>
  </si>
  <si>
    <t>кабельные линии в туннелях и коллекторах многожильные с резиновой или пластмассовой изоляцией сечением провода от 250 до 300 квадратных мм включительно с количеством кабелей в туннеле или коллекторе более четырех</t>
  </si>
  <si>
    <t>I.3.4.2.1.6.1</t>
  </si>
  <si>
    <t>кабельные линии в туннелях и коллекторах многожильные с резиновой или пластмассовой изоляцией сечением провода от 300 до 400 квадратных мм включительно с одним кабелем в туннеле или коллекторе</t>
  </si>
  <si>
    <t>I.3.4.2.1.6.2</t>
  </si>
  <si>
    <t>кабельные линии в туннелях и коллекторах многожильные с резиновой или пластмассовой изоляцией сечением провода от 300 до 400 квадратных мм включительно с двумя кабелями в туннеле или коллекторе</t>
  </si>
  <si>
    <t>I.3.4.2.1.6.3</t>
  </si>
  <si>
    <t>кабельные линии в туннелях и коллекторах многожильные с резиновой или пластмассовой изоляцией сечением провода от 300 до 400 квадратных мм включительно с тремя кабелями в туннеле или коллекторе</t>
  </si>
  <si>
    <t>I.3.4.2.1.6.4</t>
  </si>
  <si>
    <t>кабельные линии в туннелях и коллекторах многожильные с резиновой или пластмассовой изоляцией сечением провода от 300 до 400 квадратных мм включительно с четырьмя кабелями в туннеле или коллекторе</t>
  </si>
  <si>
    <t>I.3.4.2.1.6.5</t>
  </si>
  <si>
    <t>кабельные линии в туннелях и коллекторах многожильные с резиновой или пластмассовой изоляцией сечением провода от 300 до 400 квадратных мм включительно с количеством кабелей в туннеле или коллекторе более четырех</t>
  </si>
  <si>
    <t>I.3.4.2.1.7.1</t>
  </si>
  <si>
    <t>кабельные линии в туннелях и коллекторах многожильные с резиновой или пластмассовой изоляцией сечением провода от 400 до 500 квадратных мм включительно с одним кабелем в туннеле или коллекторе</t>
  </si>
  <si>
    <t>I.3.4.2.1.7.2</t>
  </si>
  <si>
    <t>кабельные линии в туннелях и коллекторах многожильные с резиновой или пластмассовой изоляцией сечением провода от 400 до 500 квадратных мм включительно с двумя кабелями в туннеле или коллекторе</t>
  </si>
  <si>
    <t>I.3.4.2.1.7.3</t>
  </si>
  <si>
    <t>кабельные линии в туннелях и коллекторах многожильные с резиновой или пластмассовой изоляцией сечением провода от 400 до 500 квадратных мм включительно с тремя кабелями в туннеле или коллекторе</t>
  </si>
  <si>
    <t>I.3.4.2.1.7.4</t>
  </si>
  <si>
    <t>кабельные линии в туннелях и коллекторах многожильные с резиновой или пластмассовой изоляцией сечением провода от 400 до 500 квадратных мм включительно с четырьмя кабелями в туннеле или коллекторе</t>
  </si>
  <si>
    <t>I.3.4.2.1.7.5</t>
  </si>
  <si>
    <t>кабельные линии в туннелях и коллекторах многожильные с резиновой или пластмассовой изоляцией сечением провода от 400 до 500 квадратных мм включительно с количеством кабелей в туннеле или коллекторе более четырех</t>
  </si>
  <si>
    <t>I.3.4.2.1.8.1</t>
  </si>
  <si>
    <t>кабельные линии в туннелях и коллекторах многожильные с резиновой или пластмассовой изоляцией сечением провода от 500 до 800 квадратных мм включительно с одним кабелем в туннеле или коллекторе</t>
  </si>
  <si>
    <t>I.3.4.2.1.8.2</t>
  </si>
  <si>
    <t>кабельные линии в туннелях и коллекторах многожильные с резиновой или пластмассовой изоляцией сечением провода от 500 до 800 квадратных мм включительно с двумя кабелями в туннеле или коллекторе</t>
  </si>
  <si>
    <t>I.3.4.2.1.8.3</t>
  </si>
  <si>
    <t>кабельные линии в туннелях и коллекторах многожильные с резиновой или пластмассовой изоляцией сечением провода от 500 до 800 квадратных мм включительно с тремя кабелями в туннеле или коллекторе</t>
  </si>
  <si>
    <t>I.3.4.2.1.8.4</t>
  </si>
  <si>
    <t>кабельные линии в туннелях и коллекторах многожильные с резиновой или пластмассовой изоляцией сечением провода от 500 до 800 квадратных мм включительно с четырьмя кабелями в туннеле или коллекторе</t>
  </si>
  <si>
    <t>I.3.4.2.1.8.5</t>
  </si>
  <si>
    <t>кабельные линии в туннелях и коллекторах многожильные с резиновой или пластмассовой изоляцией сечением провода от 500 до 800 квадратных мм включительно с количеством кабелей в туннеле или коллекторе более четырех</t>
  </si>
  <si>
    <t>I.3.4.2.1.9.1</t>
  </si>
  <si>
    <t>кабельные линии в туннелях и коллекторах многожильные с резиновой или пластмассовой изоляцией сечением провода свыше 800 квадратных мм с одним кабелем в туннеле или коллекторе</t>
  </si>
  <si>
    <t>I.3.4.2.1.9.2</t>
  </si>
  <si>
    <t>кабельные линии в туннелях и коллекторах многожильные с резиновой или пластмассовой изоляцией сечением провода свыше 800 квадратных мм с двумя кабелями в туннеле или коллекторе</t>
  </si>
  <si>
    <t>I.3.4.2.1.9.3</t>
  </si>
  <si>
    <t>кабельные линии в туннелях и коллекторах многожильные с резиновой или пластмассовой изоляцией сечением провода свыше 800 квадратных мм с тремя кабелями в туннеле или коллекторе</t>
  </si>
  <si>
    <t>I.3.4.2.1.9.4</t>
  </si>
  <si>
    <t>кабельные линии в туннелях и коллекторах многожильные с резиновой или пластмассовой изоляцией сечением провода свыше 800 квадратных мм с четырьмя кабелями в туннеле или коллекторе</t>
  </si>
  <si>
    <t>I.3.4.2.1.9.5</t>
  </si>
  <si>
    <t>кабельные линии в туннелях и коллекторах многожильные с резиновой или пластмассовой изоляцией сечением провода свыше 800 квадратных мм с количеством кабелей в туннеле или коллекторе более четырех</t>
  </si>
  <si>
    <t>I.3.4.2.2.1.1</t>
  </si>
  <si>
    <t>кабельные линии в туннелях и коллекторах многожильные с бумажной изоляцией сечением провода до 50 квадратных мм включительно с одним кабелем в туннеле или коллекторе</t>
  </si>
  <si>
    <t>I.3.4.2.2.1.2</t>
  </si>
  <si>
    <t>кабельные линии в туннелях и коллекторах многожильные с бумажной изоляцией сечением провода до 50 квадратных мм включительно с двумя кабелями в туннеле или коллекторе</t>
  </si>
  <si>
    <t>I.3.4.2.2.1.3</t>
  </si>
  <si>
    <t>кабельные линии в туннелях и коллекторах многожильные с бумажной изоляцией сечением провода до 50 квадратных мм включительно с тремя кабелями в туннеле или коллекторе</t>
  </si>
  <si>
    <t>I.3.4.2.2.1.4</t>
  </si>
  <si>
    <t>кабельные линии в туннелях и коллекторах многожильные с бумажной изоляцией сечением провода до 50 квадратных мм включительно с четырьмя кабелями в туннеле или коллекторе</t>
  </si>
  <si>
    <t>I.3.4.2.2.1.5</t>
  </si>
  <si>
    <t>кабельные линии в туннелях и коллекторах многожильные с бумажной изоляцией сечением провода до 50 квадратных мм включительно с количеством кабелей в туннеле или коллекторе более четырех</t>
  </si>
  <si>
    <t>I.3.4.2.2.2.1</t>
  </si>
  <si>
    <t>кабельные линии в туннелях и коллекторах многожильные с бумажной изоляцией сечением провода от 50 до 100 квадратных мм включительно с одним кабелем в туннеле или коллекторе</t>
  </si>
  <si>
    <t>I.3.4.2.2.2.2</t>
  </si>
  <si>
    <t>кабельные линии в туннелях и коллекторах многожильные с бумажной изоляцией сечением провода от 50 до 100 квадратных мм включительно с двумя кабелями в туннеле или коллекторе</t>
  </si>
  <si>
    <t>I.3.4.2.2.2.3</t>
  </si>
  <si>
    <t>кабельные линии в туннелях и коллекторах многожильные с бумажной изоляцией сечением провода от 50 до 100 квадратных мм включительно с тремя кабелями в туннеле или коллекторе</t>
  </si>
  <si>
    <t>I.3.4.2.2.2.4</t>
  </si>
  <si>
    <t>кабельные линии в туннелях и коллекторах многожильные с бумажной изоляцией сечением провода от 50 до 100 квадратных мм включительно с четырьмя кабелями в туннеле или коллекторе</t>
  </si>
  <si>
    <t>I.3.4.2.2.2.5</t>
  </si>
  <si>
    <t>кабельные линии в туннелях и коллекторах многожильные с бумажной изоляцией сечением провода от 50 до 100 квадратных мм включительно с количеством кабелей в туннеле или коллекторе более четырех</t>
  </si>
  <si>
    <t>I.3.4.2.2.3.1</t>
  </si>
  <si>
    <t>кабельные линии в туннелях и коллекторах многожильные с бумажной изоляцией сечением провода от 100 до 200 квадратных мм включительно с одним кабелем в туннеле или коллекторе</t>
  </si>
  <si>
    <t>I.3.4.2.2.3.2</t>
  </si>
  <si>
    <t>кабельные линии в туннелях и коллекторах многожильные с бумажной изоляцией сечением провода от 100 до 200 квадратных мм включительно с двумя кабелями в туннеле или коллекторе</t>
  </si>
  <si>
    <t>I.3.4.2.2.3.3</t>
  </si>
  <si>
    <t>кабельные линии в туннелях и коллекторах многожильные с бумажной изоляцией сечением провода от 100 до 200 квадратных мм включительно с тремя кабелями в туннеле или коллекторе</t>
  </si>
  <si>
    <t>I.3.4.2.2.3.4</t>
  </si>
  <si>
    <t>кабельные линии в туннелях и коллекторах многожильные с бумажной изоляцией сечением провода от 100 до 200 квадратных мм включительно с четырьмя кабелями в туннеле или коллекторе</t>
  </si>
  <si>
    <t>I.3.4.2.2.3.5</t>
  </si>
  <si>
    <t>кабельные линии в туннелях и коллекторах многожильные с бумажной изоляцией сечением провода от 100 до 200 квадратных мм включительно с количеством кабелей в туннеле или коллекторе более четырех</t>
  </si>
  <si>
    <t>I.3.4.2.2.4.1</t>
  </si>
  <si>
    <t>кабельные линии в туннелях и коллекторах многожильные с бумажной изоляцией сечением провода от 200 до 250 квадратных мм включительно с одним кабелем в туннеле или коллекторе</t>
  </si>
  <si>
    <t>I.3.4.2.2.4.2</t>
  </si>
  <si>
    <t>кабельные линии в туннелях и коллекторах многожильные с бумажной изоляцией сечением провода от 200 до 250 квадратных мм включительно с двумя кабелями в туннеле или коллекторе</t>
  </si>
  <si>
    <t>I.3.4.2.2.4.3</t>
  </si>
  <si>
    <t>кабельные линии в туннелях и коллекторах многожильные с бумажной изоляцией сечением провода от 200 до 250 квадратных мм включительно с тремя кабелями в туннеле или коллекторе</t>
  </si>
  <si>
    <t>I.3.4.2.2.4.4</t>
  </si>
  <si>
    <t>кабельные линии в туннелях и коллекторах многожильные с бумажной изоляцией сечением провода от 200 до 250 квадратных мм включительно с четырьмя кабелями в туннеле или коллекторе</t>
  </si>
  <si>
    <t>I.3.4.2.2.4.5</t>
  </si>
  <si>
    <t>кабельные линии в туннелях и коллекторах многожильные с бумажной изоляцией сечением провода от 200 до 250 квадратных мм включительно с количеством кабелей в туннеле или коллекторе более четырех</t>
  </si>
  <si>
    <t>I.3.4.2.2.5.1</t>
  </si>
  <si>
    <t>кабельные линии в туннелях и коллекторах многожильные с бумажной изоляцией сечением провода от 250 до 300 квадратных мм включительно с одним кабелем в туннеле или коллекторе</t>
  </si>
  <si>
    <t>I.3.4.2.2.5.2</t>
  </si>
  <si>
    <t>кабельные линии в туннелях и коллекторах многожильные с бумажной изоляцией сечением провода от 250 до 300 квадратных мм включительно с двумя кабелями в туннеле или коллекторе</t>
  </si>
  <si>
    <t>I.3.4.2.2.5.3</t>
  </si>
  <si>
    <t>кабельные линии в туннелях и коллекторах многожильные с бумажной изоляцией сечением провода от 250 до 300 квадратных мм включительно с тремя кабелями в туннеле или коллекторе</t>
  </si>
  <si>
    <t>I.3.4.2.2.5.4</t>
  </si>
  <si>
    <t>кабельные линии в туннелях и коллекторах многожильные с бумажной изоляцией сечением провода от 250 до 300 квадратных мм включительно с четырьмя кабелями в туннеле или коллекторе</t>
  </si>
  <si>
    <t>I.3.4.2.2.5.5</t>
  </si>
  <si>
    <t>кабельные линии в туннелях и коллекторах многожильные с бумажной изоляцией сечением провода от 250 до 300 квадратных мм включительно с количеством кабелей в туннеле или коллекторе более четырех</t>
  </si>
  <si>
    <t>I.3.4.2.2.6.1</t>
  </si>
  <si>
    <t>кабельные линии в туннелях и коллекторах многожильные с бумажной изоляцией сечением провода от 300 до 400 квадратных мм включительно с одним кабелем в туннеле или коллекторе</t>
  </si>
  <si>
    <t>I.3.4.2.2.6.2</t>
  </si>
  <si>
    <t>кабельные линии в туннелях и коллекторах многожильные с бумажной изоляцией сечением провода от 300 до 400 квадратных мм включительно с двумя кабелями в туннеле или коллекторе</t>
  </si>
  <si>
    <t>I.3.4.2.2.6.3</t>
  </si>
  <si>
    <t>кабельные линии в туннелях и коллекторах многожильные с бумажной изоляцией сечением провода от 300 до 400 квадратных мм включительно квадратных мм включительно с тремя кабелями в туннеле или коллекторе</t>
  </si>
  <si>
    <t>I.3.4.2.2.6.4</t>
  </si>
  <si>
    <t>кабельные линии в туннелях и коллекторах многожильные с бумажной изоляцией сечением провода от 300 до 400 квадратных мм включительно с четырьмя кабелями в туннеле или коллекторе</t>
  </si>
  <si>
    <t>I.3.4.2.2.6.5</t>
  </si>
  <si>
    <t>кабельные линии в туннелях и коллекторах многожильные с бумажной изоляцией сечением провода от 300 до 400 квадратных мм включительно с количеством кабелей в туннеле или коллекторе более четырех</t>
  </si>
  <si>
    <t>I.3.4.2.2.7.1</t>
  </si>
  <si>
    <t>кабельные линии в туннелях и коллекторах многожильные с бумажной изоляцией сечением провода от 400 до 500 квадратных мм включительно с одним кабелем в туннеле или коллекторе</t>
  </si>
  <si>
    <t>I.3.4.2.2.7.2</t>
  </si>
  <si>
    <t>кабельные линии в туннелях и коллекторах многожильные с бумажной изоляцией сечением провода от 400 до 500 квадратных мм включительно с двумя кабелями в туннеле или коллекторе</t>
  </si>
  <si>
    <t>I.3.4.2.2.7.3</t>
  </si>
  <si>
    <t>кабельные линии в туннелях и коллекторах многожильные с бумажной изоляцией сечением провода от 400 до 500 квадратных мм включительно с тремя кабелями в туннеле или коллекторе</t>
  </si>
  <si>
    <t>I.3.4.2.2.7.4</t>
  </si>
  <si>
    <t>кабельные линии в туннелях и коллекторах многожильные с бумажной изоляцией сечением провода от 400 до 500 квадратных мм включительно с четырьмя кабелями в туннеле или коллекторе</t>
  </si>
  <si>
    <t>I.3.4.2.2.7.5</t>
  </si>
  <si>
    <t>кабельные линии в туннелях и коллекторах многожильные с бумажной изоляцией сечением провода от 400 до 500 квадратных мм включительно с количеством кабелей в туннеле или коллекторе более четырех</t>
  </si>
  <si>
    <t>I.3.4.2.2.8.1</t>
  </si>
  <si>
    <t>кабельные линии в туннелях и коллекторах многожильные с бумажной изоляцией сечением провода от 500 до 800 квадратных мм включительно с одним кабелем в туннеле или коллекторе</t>
  </si>
  <si>
    <t>I.3.4.2.2.8.2</t>
  </si>
  <si>
    <t>кабельные линии в туннелях и коллекторах многожильные с бумажной изоляцией сечением провода от 500 до 800 квадратных мм включительно с двумя кабелями в туннеле или коллекторе</t>
  </si>
  <si>
    <t>I.3.4.2.2.8.3</t>
  </si>
  <si>
    <t>кабельные линии в туннелях и коллекторах многожильные с бумажной изоляцией сечением провода от 500 до 800 квадратных мм включительно с тремя кабелями в туннеле или коллекторе</t>
  </si>
  <si>
    <t>I.3.4.2.2.8.4</t>
  </si>
  <si>
    <t>кабельные линии в туннелях и коллекторах многожильные с бумажной изоляцией сечением провода от 500 до 800 квадратных мм включительно с четырьмя кабелями в туннеле или коллекторе</t>
  </si>
  <si>
    <t>I.3.4.2.2.8.5</t>
  </si>
  <si>
    <t>кабельные линии в туннелях и коллекторах многожильные с бумажной изоляцией сечением провода от 500 до 800 квадратных мм включительно с количеством кабелей в туннеле или коллекторе более четырех</t>
  </si>
  <si>
    <t>I.3.4.2.2.9.1</t>
  </si>
  <si>
    <t>кабельные линии в туннелях и коллекторах многожильные с бумажной изоляцией сечением провода более 800 квадратных мм с одним кабелем в туннеле или коллекторе</t>
  </si>
  <si>
    <t>I.3.4.2.2.9.2</t>
  </si>
  <si>
    <t>кабельные линии в туннелях и коллекторах многожильные с бумажной изоляцией сечением провода более 800 квадратных мм с двумя кабелями в туннеле или коллекторе</t>
  </si>
  <si>
    <t>I.3.4.2.2.9.3</t>
  </si>
  <si>
    <t>кабельные линии в туннелях и коллекторах многожильные с бумажной изоляцией сечением провода более 800 квадратных мм с тремя кабелями в туннеле или коллекторе</t>
  </si>
  <si>
    <t>I.3.4.2.2.9.4</t>
  </si>
  <si>
    <t>кабельные линии в туннелях и коллекторах многожильные с бумажной изоляцией сечением провода более 800 квадратных мм с четырьмя кабелями в туннеле или коллекторе</t>
  </si>
  <si>
    <t>I.3.4.2.2.9.5</t>
  </si>
  <si>
    <t>кабельные линии в туннелях и коллекторах многожильные с бумажной изоляцией сечением провода более 800 квадратных мм с количеством кабелей в туннеле или коллекторе более четырех</t>
  </si>
  <si>
    <t>I.3.5.1.1.1.1</t>
  </si>
  <si>
    <t>кабельные линии в галереях и на эстакадах одножильные с резиновой или пластмассовой изоляцией сечением провода до 50 квадратных мм включительно с одним кабелем в галерее или на эстакаде</t>
  </si>
  <si>
    <t>I.3.5.1.1.1.2</t>
  </si>
  <si>
    <t>кабельные линии в галереях и на эстакадах одножильные с резиновой или пластмассовой изоляцией сечением провода до 50 квадратных мм включительно с двумя кабелями в галерее или на эстакаде</t>
  </si>
  <si>
    <t>I.3.5.1.1.1.3</t>
  </si>
  <si>
    <t>кабельные линии в галереях и на эстакадах одножильные с резиновой или пластмассовой изоляцией сечением провода до 50 квадратных мм включительно с тремя кабелями в галерее или на эстакаде</t>
  </si>
  <si>
    <t>I.3.5.1.1.1.4</t>
  </si>
  <si>
    <t>кабельные линии в галереях и на эстакадах одножильные с резиновой или пластмассовой изоляцией сечением провода до 50 квадратных мм включительно с четырьмя кабелями в галерее или на эстакаде</t>
  </si>
  <si>
    <t>I.3.5.1.1.1.5</t>
  </si>
  <si>
    <t>кабельные линии в галереях и на эстакадах одножильные с резиновой или пластмассовой изоляцией сечением провода до 50 квадратных мм включительно с количеством кабелей в галерее или на эстакаде более четырех</t>
  </si>
  <si>
    <t>I.3.5.1.1.2.1</t>
  </si>
  <si>
    <t>кабельные линии в галереях и на эстакадах одножильные с резиновой или пластмассовой изоляцией сечением провода от 50 до 100 квадратных мм включительно с одним кабелем в галерее или на эстакаде</t>
  </si>
  <si>
    <t>I.3.5.1.1.2.2</t>
  </si>
  <si>
    <t>кабельные линии в галереях и на эстакадах одножильные с резиновой или пластмассовой изоляцией сечением провода от 50 до 100 квадратных мм включительно с двумя кабелями в галерее или на эстакаде</t>
  </si>
  <si>
    <t>I.3.5.1.1.2.3</t>
  </si>
  <si>
    <t>кабельные линии в галереях и на эстакадах одножильные с резиновой или пластмассовой изоляцией сечением провода от 50 до 100 квадратных мм включительно с тремя кабелями в галерее или на эстакаде</t>
  </si>
  <si>
    <t>I.3.5.1.1.2.4</t>
  </si>
  <si>
    <t>кабельные линии в галереях и на эстакадах одножильные с резиновой или пластмассовой изоляцией сечением провода от 50 до 100 квадратных мм включительно с четырьмя кабелями в галерее или на эстакаде</t>
  </si>
  <si>
    <t>I.3.5.1.1.2.5</t>
  </si>
  <si>
    <t>кабельные линии в галереях и на эстакадах одножильные с резиновой или пластмассовой изоляцией сечением провода от 50 до 100 квадратных мм включительно с количеством кабелей в галерее или на эстакаде более четырех</t>
  </si>
  <si>
    <t>I.3.5.1.1.3.1</t>
  </si>
  <si>
    <t>кабельные линии в галереях и на эстакадах одножильные с резиновой или пластмассовой изоляцией сечением провода от 100 до 200 квадратных мм включительно с одним кабелем в галерее или на эстакаде</t>
  </si>
  <si>
    <t>I.3.5.1.1.3.2</t>
  </si>
  <si>
    <t>кабельные линии в галереях и на эстакадах одножильные с резиновой или пластмассовой изоляцией сечением провода от 100 до 200 квадратных мм включительно с двумя кабелями в галерее или на эстакаде</t>
  </si>
  <si>
    <t>I.3.5.1.1.3.3</t>
  </si>
  <si>
    <t>кабельные линии в галереях и на эстакадах одножильные с резиновой или пластмассовой изоляцией сечением провода от 100 до 200 квадратных мм включительно с тремя кабелями в галерее или на эстакаде</t>
  </si>
  <si>
    <t>I.3.5.1.1.3.4</t>
  </si>
  <si>
    <t>кабельные линии в галереях и на эстакадах одножильные с резиновой или пластмассовой изоляцией сечением провода от 100 до 200 квадратных мм включительно с четырьмя кабелями в галерее или на эстакаде</t>
  </si>
  <si>
    <t>I.3.5.1.1.3.5</t>
  </si>
  <si>
    <t>кабельные линии в галереях и на эстакадах одножильные с резиновой или пластмассовой изоляцией сечением провода от 100 до 200 квадратных мм включительно с количеством кабелей в галерее или на эстакаде более четырех</t>
  </si>
  <si>
    <t>I.3.5.1.1.4.1</t>
  </si>
  <si>
    <t>кабельные линии в галереях и на эстакадах одножильные с резиновой или пластмассовой изоляцией сечением провода от 200 до 250 квадратных мм включительно с одним кабелем в галерее или на эстакаде</t>
  </si>
  <si>
    <t>I.3.5.1.1.4.2</t>
  </si>
  <si>
    <t>кабельные линии в галереях и на эстакадах одножильные с резиновой или пластмассовой изоляцией сечением провода от 200 до 250 квадратных мм включительно с двумя кабелями в галерее или на эстакаде</t>
  </si>
  <si>
    <t>I.3.5.1.1.4.3</t>
  </si>
  <si>
    <t>кабельные линии в галереях и на эстакадах одножильные с резиновой или пластмассовой изоляцией сечением провода от 200 до 250 квадратных мм включительно с тремя кабелями в галерее или на эстакаде</t>
  </si>
  <si>
    <t>I.3.5.1.1.4.4</t>
  </si>
  <si>
    <t>кабельные линии в галереях и на эстакадах одножильные с резиновой или пластмассовой изоляцией сечением провода от 200 до 250 квадратных мм включительно с четырьмя кабелями в галерее или на эстакаде</t>
  </si>
  <si>
    <t>I.3.5.1.1.4.5</t>
  </si>
  <si>
    <t>кабельные линии в галереях и на эстакадах одножильные с резиновой или пластмассовой изоляцией сечением провода от 200 до 250 квадратных мм включительно с количеством кабелей в галерее или на эстакаде более четырех</t>
  </si>
  <si>
    <t>I.3.5.1.1.5.1</t>
  </si>
  <si>
    <t>кабельные линии в галереях и на эстакадах одножильные с резиновой или пластмассовой изоляцией сечением провода от 250 до 300 квадратных мм включительно с одним кабелем в галерее или на эстакаде</t>
  </si>
  <si>
    <t>I.3.5.1.1.5.2</t>
  </si>
  <si>
    <t>кабельные линии в галереях и на эстакадах одножильные с резиновой или пластмассовой изоляцией сечением провода от 250 до 300 квадратных мм включительно с двумя кабелями в галерее или на эстакаде</t>
  </si>
  <si>
    <t>I.3.5.1.1.5.3</t>
  </si>
  <si>
    <t>кабельные линии в галереях и на эстакадах одножильные с резиновой или пластмассовой изоляцией сечением провода от 250 до 300 квадратных мм включительно с тремя кабелями в галерее или на эстакаде</t>
  </si>
  <si>
    <t>I.3.5.1.1.5.4</t>
  </si>
  <si>
    <t>кабельные линии в галереях и на эстакадах одножильные с резиновой или пластмассовой изоляцией сечением провода от 250 до 300 квадратных мм включительно с четырьмя кабелями в галерее или на эстакаде</t>
  </si>
  <si>
    <t>I.3.5.1.1.5.5</t>
  </si>
  <si>
    <t>кабельные линии в галереях и на эстакадах одножильные с резиновой или пластмассовой изоляцией сечением провода от 250 до 300 квадратных мм включительно с количеством кабелей в галерее или на эстакаде более четырех</t>
  </si>
  <si>
    <t>I.3.5.1.1.6.1</t>
  </si>
  <si>
    <t>кабельные линии в галереях и на эстакадах одножильные с резиновой или пластмассовой изоляцией сечением провода от 300 до 400 квадратных мм включительно с одним кабелем в галерее или на эстакаде</t>
  </si>
  <si>
    <t>I.3.5.1.1.6.2</t>
  </si>
  <si>
    <t>кабельные линии в галереях и на эстакадах одножильные с резиновой или пластмассовой изоляцией сечением провода от 300 до 400 квадратных мм включительно с двумя кабелями в галерее или на эстакаде</t>
  </si>
  <si>
    <t>I.3.5.1.1.6.3</t>
  </si>
  <si>
    <t>кабельные линии в галереях и на эстакадах одножильные с резиновой или пластмассовой изоляцией сечением провода от 300 до 400 квадратных мм включительно с тремя кабелями в галерее или на эстакаде</t>
  </si>
  <si>
    <t>I.3.5.1.1.6.4</t>
  </si>
  <si>
    <t>кабельные линии в галереях и на эстакадах одножильные с резиновой или пластмассовой изоляцией сечением провода от 300 до 400 квадратных мм включительно с четырьмя кабелями в галерее или на эстакаде</t>
  </si>
  <si>
    <t>I.3.5.1.1.6.5</t>
  </si>
  <si>
    <t>кабельные линии в галереях и на эстакадах одножильные с резиновой или пластмассовой изоляцией сечением провода от 300 до 400 квадратных мм включительно с количеством кабелей в галерее или на эстакаде более четырех</t>
  </si>
  <si>
    <t>I.3.5.1.1.7.1</t>
  </si>
  <si>
    <t>кабельные линии в галереях и на эстакадах одножильные с резиновой или пластмассовой изоляцией сечением провода от 400 до 500 квадратных мм включительно с одним кабелем в галерее или на эстакаде</t>
  </si>
  <si>
    <t>I.3.5.1.1.7.2</t>
  </si>
  <si>
    <t>кабельные линии в галереях и на эстакадах одножильные с резиновой или пластмассовой изоляцией сечением провода от 400 до 500 квадратных мм включительно с двумя кабелями в галерее или на эстакаде</t>
  </si>
  <si>
    <t>I.3.5.1.1.7.3</t>
  </si>
  <si>
    <t>кабельные линии в галереях и на эстакадах одножильные с резиновой или пластмассовой изоляцией сечением провода от 400 до 500 квадратных мм включительно с тремя кабелями в галерее или на эстакаде</t>
  </si>
  <si>
    <t>I.3.5.1.1.7.4</t>
  </si>
  <si>
    <t>кабельные линии в галереях и на эстакадах одножильные с резиновой или пластмассовой изоляцией сечением провода от 400 до 500 квадратных мм включительно с четырьмя кабелями в галерее или на эстакаде</t>
  </si>
  <si>
    <t>I.3.5.1.1.7.5</t>
  </si>
  <si>
    <t>кабельные линии в галереях и на эстакадах одножильные с резиновой или пластмассовой изоляцией сечением провода от 400 до 500 квадратных мм включительно с количеством кабелей в галерее или на эстакаде более четырех</t>
  </si>
  <si>
    <t>I.3.5.1.1.8.1</t>
  </si>
  <si>
    <t>кабельные линии в галереях и на эстакадах одножильные с резиновой или пластмассовой изоляцией сечением провода от 500 до 800 квадратных мм включительно с одним кабелем в галерее или на эстакаде</t>
  </si>
  <si>
    <t>I.3.5.1.1.8.2</t>
  </si>
  <si>
    <t>кабельные линии в галереях и на эстакадах одножильные с резиновой или пластмассовой изоляцией сечением провода от 500 до 800 квадратных мм включительно с двумя кабелями в галерее или на эстакаде</t>
  </si>
  <si>
    <t>I.3.5.1.1.8.3</t>
  </si>
  <si>
    <t>кабельные линии в галереях и на эстакадах одножильные с резиновой или пластмассовой изоляцией сечением провода от 500 до 800 квадратных мм включительно с тремя кабелями в галерее или на эстакаде</t>
  </si>
  <si>
    <t>I.3.5.1.1.8.4</t>
  </si>
  <si>
    <t>кабельные линии в галереях и на эстакадах одножильные с резиновой или пластмассовой изоляцией сечением провода от 500 до 800 квадратных мм включительно с четырьмя кабелями в галерее или на эстакаде</t>
  </si>
  <si>
    <t>I.3.5.1.1.8.5</t>
  </si>
  <si>
    <t>кабельные линии в галереях и на эстакадах одножильные с резиновой или пластмассовой изоляцией сечением провода от 500 до 800 квадратных мм включительно с количеством кабелей в галерее или на эстакаде более четырех</t>
  </si>
  <si>
    <t>I.3.5.1.1.9.1</t>
  </si>
  <si>
    <t>кабельные линии в галереях и на эстакадах одножильные с резиновой или пластмассовой изоляцией сечением провода свыше 800 квадратных мм с одним кабелем в галерее или на эстакаде</t>
  </si>
  <si>
    <t>I.3.5.1.1.9.2</t>
  </si>
  <si>
    <t>кабельные линии в галереях и на эстакадах одножильные с резиновой или пластмассовой изоляцией сечением провода свыше 800 квадратных мм с двумя кабелями в галерее или на эстакаде</t>
  </si>
  <si>
    <t>I.3.5.1.1.9.3</t>
  </si>
  <si>
    <t>кабельные линии в галереях и на эстакадах одножильные с резиновой или пластмассовой изоляцией сечением провода свыше 800 квадратных мм с тремя кабелями в галерее или на эстакаде</t>
  </si>
  <si>
    <t>I.3.5.1.1.9.4</t>
  </si>
  <si>
    <t>кабельные линии в галереях и на эстакадах одножильные с резиновой или пластмассовой изоляцией сечением провода свыше 800 квадратных мм с четырьмя кабелями в галерее или на эстакаде</t>
  </si>
  <si>
    <t>I.3.5.1.1.9.5</t>
  </si>
  <si>
    <t>кабельные линии в галереях и на эстакадах одножильные с резиновой или пластмассовой изоляцией сечением провода свыше 800 квадратных мм с количеством кабелей в галерее или на эстакаде более четырех</t>
  </si>
  <si>
    <t>I.3.5.1.2.1.1</t>
  </si>
  <si>
    <t>кабельные линии в галереях и на эстакадах одножильные с бумажной изоляцией сечением провода до 50 квадратных мм включительно с одним кабелем в галерее или на эстакаде</t>
  </si>
  <si>
    <t>I.3.5.1.2.1.2</t>
  </si>
  <si>
    <t>кабельные линии в галереях и на эстакадах одножильные с бумажной изоляцией сечением провода до 50 квадратных мм включительно с двумя кабелями в галерее или на эстакаде</t>
  </si>
  <si>
    <t>I.3.5.1.2.1.3</t>
  </si>
  <si>
    <t>кабельные линии в галереях и на эстакадах одножильные с бумажной изоляцией сечением провода до 50 квадратных мм включительно с тремя кабелями в галерее или на эстакаде</t>
  </si>
  <si>
    <t>I.3.5.1.2.1.4</t>
  </si>
  <si>
    <t>кабельные линии в галереях и на эстакадах одножильные с бумажной изоляцией сечением провода до 50 квадратных мм включительно с четырьмя кабелями в галерее или на эстакаде</t>
  </si>
  <si>
    <t>I.3.5.1.2.1.5</t>
  </si>
  <si>
    <t>кабельные линии в галереях и на эстакадах одножильные с бумажной изоляцией сечением провода до 50 квадратных мм включительно с количеством кабелей в галерее или на эстакаде более четырех</t>
  </si>
  <si>
    <t>I.3.5.1.2.2.1</t>
  </si>
  <si>
    <t>кабельные линии в галереях и на эстакадах одножильные с бумажной изоляцией сечением провода от 50 до 100 квадратных мм включительно с одним кабелем в галерее или на эстакаде</t>
  </si>
  <si>
    <t>I.3.5.1.2.2.2</t>
  </si>
  <si>
    <t>кабельные линии в галереях и на эстакадах одножильные с бумажной изоляцией сечением провода от 50 до 100 квадратных мм включительно с двумя кабелями в галерее или на эстакаде</t>
  </si>
  <si>
    <t>I.3.5.1.2.2.3</t>
  </si>
  <si>
    <t>кабельные линии в галереях и на эстакадах одножильные с бумажной изоляцией сечением провода от 50 до 100 квадратных мм включительно с тремя кабелями в галерее или на эстакаде</t>
  </si>
  <si>
    <t>I.3.5.1.2.2.4</t>
  </si>
  <si>
    <t>кабельные линии в галереях и на эстакадах одножильные с бумажной изоляцией сечением провода от 50 до 100 квадратных мм включительно с четырьмя кабелями в галерее или на эстакаде</t>
  </si>
  <si>
    <t>I.3.5.1.2.2.5</t>
  </si>
  <si>
    <t>кабельные линии в галереях и на эстакадах одножильные с бумажной изоляцией сечением провода от 50 до 100 квадратных мм включительно с количеством кабелей в галерее или на эстакаде более четырех</t>
  </si>
  <si>
    <t>I.3.5.1.2.3.1</t>
  </si>
  <si>
    <t>кабельные линии в галереях и на эстакадах одножильные с бумажной изоляцией сечением провода от 100 до 200 квадратных мм включительно с одним кабелем в галерее или на эстакаде</t>
  </si>
  <si>
    <t>I.3.5.1.2.3.2</t>
  </si>
  <si>
    <t>кабельные линии в галереях и на эстакадах одножильные с бумажной изоляцией сечением провода от 100 до 200 квадратных мм включительно с двумя кабелями в галерее или на эстакаде</t>
  </si>
  <si>
    <t>I.3.5.1.2.3.3</t>
  </si>
  <si>
    <t>кабельные линии в галереях и на эстакадах одножильные с бумажной изоляцией сечением провода от 100 до 200 квадратных мм включительно с тремя кабелями в галерее или на эстакаде</t>
  </si>
  <si>
    <t>I.3.5.1.2.3.4</t>
  </si>
  <si>
    <t>кабельные линии в галереях и на эстакадах одножильные с бумажной изоляцией сечением провода от 100 до 200 квадратных мм включительно с четырьмя кабелями в галерее или на эстакаде</t>
  </si>
  <si>
    <t>I.3.5.1.2.3.5</t>
  </si>
  <si>
    <t>кабельные линии в галереях и на эстакадах одножильные с бумажной изоляцией сечением провода от 100 до 200 квадратных мм включительно с количеством кабелей в галерее или на эстакаде более четырех</t>
  </si>
  <si>
    <t>I.3.5.1.2.4.1</t>
  </si>
  <si>
    <t>кабельные линии в галереях и на эстакадах одножильные с бумажной изоляцией сечением провода от 200 до 250 квадратных мм включительно с одним кабелем в галерее или на эстакаде</t>
  </si>
  <si>
    <t>I.3.5.1.2.4.2</t>
  </si>
  <si>
    <t>кабельные линии в галереях и на эстакадах одножильные с бумажной изоляцией сечением провода от 200 до 250 квадратных мм включительно с двумя кабелями в галерее или на эстакаде</t>
  </si>
  <si>
    <t>I.3.5.1.2.4.3</t>
  </si>
  <si>
    <t>кабельные линии в галереях и на эстакадах одножильные с бумажной изоляцией сечением провода от 200 до 250 квадратных мм включительно с тремя кабелями в галерее или на эстакаде</t>
  </si>
  <si>
    <t>I.3.5.1.2.4.4</t>
  </si>
  <si>
    <t>кабельные линии в галереях и на эстакадах одножильные с бумажной изоляцией сечением провода от 200 до 250 квадратных мм включительно с четырьмя кабелями в галерее или на эстакаде</t>
  </si>
  <si>
    <t>I.3.5.1.2.4.5</t>
  </si>
  <si>
    <t>кабельные линии в галереях и на эстакадах одножильные с бумажной изоляцией сечением провода от 200 до 250 квадратных мм включительно с количеством кабелей в галерее или на эстакаде более четырех</t>
  </si>
  <si>
    <t>I.3.5.1.2.5.1</t>
  </si>
  <si>
    <t>кабельные линии в галереях и на эстакадах одножильные с бумажной изоляцией сечением провода от 250 до 300 квадратных мм включительно с одним кабелем в галерее или на эстакаде</t>
  </si>
  <si>
    <t>I.3.5.1.2.5.2</t>
  </si>
  <si>
    <t>кабельные линии в галереях и на эстакадах одножильные с бумажной изоляцией сечением провода от 250 до 300 квадратных мм включительно с двумя кабелями в галерее или на эстакаде</t>
  </si>
  <si>
    <t>I.3.5.1.2.5.3</t>
  </si>
  <si>
    <t>кабельные линии в галереях и на эстакадах одножильные с бумажной изоляцией сечением провода от 250 до 300 квадратных мм включительно с тремя кабелями в галерее или на эстакаде</t>
  </si>
  <si>
    <t>I.3.5.1.2.5.4</t>
  </si>
  <si>
    <t>кабельные линии в галереях и на эстакадах одножильные с бумажной изоляцией сечением провода от 250 до 300 квадратных мм включительно с четырьмя кабелями в галерее или на эстакаде</t>
  </si>
  <si>
    <t>I.3.5.1.2.5.5</t>
  </si>
  <si>
    <t>кабельные линии в галереях и на эстакадах одножильные с бумажной изоляцией сечением провода от 250 до 300 квадратных мм включительно с количеством кабелей в галерее или на эстакаде более четырех</t>
  </si>
  <si>
    <t>I.3.5.1.2.6.1</t>
  </si>
  <si>
    <t>кабельные линии в галереях и на эстакадах одножильные с бумажной изоляцией сечением провода от 300 до 400 квадратных мм включительно с одним кабелем в галерее или на эстакаде</t>
  </si>
  <si>
    <t>I.3.5.1.2.6.2</t>
  </si>
  <si>
    <t>кабельные линии в галереях и на эстакадах одножильные с бумажной изоляцией сечением провода от 300 до 400 квадратных мм включительно с двумя кабелями в галерее или на эстакаде</t>
  </si>
  <si>
    <t>I.3.5.1.2.6.3</t>
  </si>
  <si>
    <t>кабельные линии в галереях и на эстакадах одножильные с бумажной изоляцией сечением провода от 300 до 400 квадратных мм включительно с тремя кабелями в галерее или на эстакаде</t>
  </si>
  <si>
    <t>I.3.5.1.2.6.4</t>
  </si>
  <si>
    <t>кабельные линии в галереях и на эстакадах одножильные с бумажной изоляцией сечением провода от 300 до 400 квадратных мм включительно с четырьмя кабелями в галерее или на эстакаде</t>
  </si>
  <si>
    <t>I.3.5.1.2.6.5</t>
  </si>
  <si>
    <t>кабельные линии в галереях и на эстакадах одножильные с бумажной изоляцией сечением провода от 300 до 400 квадратных мм включительно с количеством кабелей в галерее или на эстакаде более четырех</t>
  </si>
  <si>
    <t>I.3.5.1.2.7.1</t>
  </si>
  <si>
    <t>кабельные линии в галереях и на эстакадах одножильные с бумажной изоляцией сечением провода от 400 до 500 квадратных мм включительно с одним кабелем в галерее или на эстакаде</t>
  </si>
  <si>
    <t>I.3.5.1.2.7.2</t>
  </si>
  <si>
    <t>кабельные линии в галереях и на эстакадах одножильные с бумажной изоляцией сечением провода от 400 до 500 квадратных мм включительно с двумя кабелями в галерее или на эстакаде</t>
  </si>
  <si>
    <t>I.3.5.1.2.7.3</t>
  </si>
  <si>
    <t>кабельные линии в галереях и на эстакадах одножильные с бумажной изоляцией сечением провода от 400 до 500 квадратных мм включительно квадратных мм включительно с тремя кабелями в галерее или на эстакаде</t>
  </si>
  <si>
    <t>I.3.5.1.2.7.4</t>
  </si>
  <si>
    <t>кабельные линии в галереях и на эстакадах одножильные с бумажной изоляцией сечением провода от 400 до 500 квадратных мм включительно с четырьмя кабелями в галерее или на эстакаде</t>
  </si>
  <si>
    <t>I.3.5.1.2.7.5</t>
  </si>
  <si>
    <t>кабельные линии в галереях и на эстакадах одножильные с бумажной изоляцией сечением провода от 400 до 500 квадратных мм включительно с количеством кабелей в галерее или на эстакаде более четырех</t>
  </si>
  <si>
    <t>I.3.5.1.2.8.1</t>
  </si>
  <si>
    <t>кабельные линии в галереях и на эстакадах одножильные с бумажной изоляцией сечением провода от 500 до 800 квадратных мм включительно с одним кабелем в галерее или на эстакаде</t>
  </si>
  <si>
    <t>I.3.5.1.2.8.2</t>
  </si>
  <si>
    <t>кабельные линии в галереях и на эстакадах одножильные с бумажной изоляцией сечением провода от 500 до 800 квадратных мм включительно с двумя кабелями в галерее или на эстакаде</t>
  </si>
  <si>
    <t>I.3.5.1.2.8.3</t>
  </si>
  <si>
    <t>кабельные линии в галереях и на эстакадах одножильные с бумажной изоляцией сечением провода от 500 до 800 квадратных мм включительно с тремя кабелями в галерее или на эстакаде</t>
  </si>
  <si>
    <t>I.3.5.1.2.8.4</t>
  </si>
  <si>
    <t>кабельные линии в галереях и на эстакадах одножильные с бумажной изоляцией сечением провода от 500 до 800 квадратных мм включительно с четырьмя кабелями в галерее или на эстакаде</t>
  </si>
  <si>
    <t>I.3.5.1.2.8.5</t>
  </si>
  <si>
    <t>кабельные линии в галереях и на эстакадах одножильные с бумажной изоляцией сечением провода от 500 до 800 квадратных мм включительно с количеством кабелей в галерее или на эстакаде более четырех</t>
  </si>
  <si>
    <t>I.3.5.1.2.9.1</t>
  </si>
  <si>
    <t>кабельные линии в галереях и на эстакадах одножильные с бумажной изоляцией сечением провода свыше 800 квадратных мм с одним кабелем в галерее или на эстакаде</t>
  </si>
  <si>
    <t>I.3.5.1.2.9.2</t>
  </si>
  <si>
    <t>кабельные линии в галереях и на эстакадах одножильные с бумажной изоляцией сечением провода свыше 800 квадратных мм с двумя кабелями в галерее или на эстакаде</t>
  </si>
  <si>
    <t>I.3.5.1.2.9.3</t>
  </si>
  <si>
    <t>кабельные линии в галереях и на эстакадах одножильные с бумажной изоляцией сечением провода свыше 800 квадратных мм с тремя кабелями в галерее или на эстакаде</t>
  </si>
  <si>
    <t>I.3.5.1.2.9.4</t>
  </si>
  <si>
    <t>кабельные линии в галереях и на эстакадах одножильные с бумажной изоляцией сечением провода свыше 800 квадратных мм с четырьмя кабелями в галерее или на эстакаде</t>
  </si>
  <si>
    <t>I.3.5.1.2.9.5</t>
  </si>
  <si>
    <t>кабельные линии в галереях и на эстакадах одножильные с бумажной изоляцией сечением провода свыше 800 квадратных мм с количеством кабелей в галерее или на эстакаде более четырех</t>
  </si>
  <si>
    <t>I.3.5.2.1.1.1</t>
  </si>
  <si>
    <t>кабельные линии в галереях и на эстакадах многожильные с резиновой или пластмассовой изоляцией сечением провода до 50 квадратных мм включительно с одним кабелем в галерее или на эстакаде</t>
  </si>
  <si>
    <t>I.3.5.2.1.1.2</t>
  </si>
  <si>
    <t>кабельные линии в галереях и на эстакадах многожильные с резиновой или пластмассовой изоляцией сечением провода до 50 квадратных мм включительно с двумя кабелями в галерее или на эстакаде</t>
  </si>
  <si>
    <t>I.3.5.2.1.1.3</t>
  </si>
  <si>
    <t>кабельные линии в галереях и на эстакадах многожильные с резиновой или пластмассовой изоляцией сечением провода до 50 квадратных мм включительно с тремя кабелями в галерее или на эстакаде</t>
  </si>
  <si>
    <t>I.3.5.2.1.1.4</t>
  </si>
  <si>
    <t>кабельные линии в галереях и на эстакадах многожильные с резиновой или пластмассовой изоляцией сечением провода до 50 квадратных мм включительно с четырьмя кабелями в галерее или на эстакаде</t>
  </si>
  <si>
    <t>I.3.5.2.1.1.5</t>
  </si>
  <si>
    <t>кабельные линии в галереях и на эстакадах многожильные с резиновой или пластмассовой изоляцией сечением провода до 50 квадратных мм включительно с количеством кабелей в галерее или на эстакаде более четырех</t>
  </si>
  <si>
    <t>I.3.5.2.1.2.1</t>
  </si>
  <si>
    <t>кабельные линии в галереях и на эстакадах многожильные с резиновой или пластмассовой изоляцией сечением провода от 50 до 100 квадратных мм включительно с одним кабелем в галерее или на эстакаде</t>
  </si>
  <si>
    <t>I.3.5.2.1.2.2</t>
  </si>
  <si>
    <t>кабельные линии в галереях и на эстакадах многожильные с резиновой или пластмассовой изоляцией сечением провода от 50 до 100 квадратных мм включительно с двумя кабелями в галерее или на эстакаде</t>
  </si>
  <si>
    <t>I.3.5.2.1.2.3</t>
  </si>
  <si>
    <t>кабельные линии в галереях и на эстакадах многожильные с резиновой или пластмассовой изоляцией сечением провода от 50 до 100 квадратных мм включительно с тремя кабелями в галерее или на эстакаде</t>
  </si>
  <si>
    <t>I.3.5.2.1.2.4</t>
  </si>
  <si>
    <t>кабельные линии в галереях и на эстакадах многожильные с резиновой или пластмассовой изоляцией сечением провода от 50 до 100 квадратных мм включительно с четырьмя кабелями в галерее или на эстакаде</t>
  </si>
  <si>
    <t>I.3.5.2.1.2.5</t>
  </si>
  <si>
    <t>кабельные линии в галереях и на эстакадах многожильные с резиновой или пластмассовой изоляцией сечением провода от 50 до 100 квадратных мм включительно с количеством кабелей в галерее или на эстакаде более четырех</t>
  </si>
  <si>
    <t>I.3.5.2.1.3.1</t>
  </si>
  <si>
    <t>кабельные линии в галереях и на эстакадах многожильные с резиновой или пластмассовой изоляцией сечением провода от 100 до 200 квадратных мм включительно с одним кабелем в галерее или на эстакаде</t>
  </si>
  <si>
    <t>I.3.5.2.1.3.2</t>
  </si>
  <si>
    <t>кабельные линии в галереях и на эстакадах многожильные с резиновой или пластмассовой изоляцией сечением провода от 100 до 200 квадратных мм включительно с двумя кабелями в галерее или на эстакаде</t>
  </si>
  <si>
    <t>I.3.5.2.1.3.3</t>
  </si>
  <si>
    <t>кабельные линии в галереях и на эстакадах многожильные с резиновой или пластмассовой изоляцией сечением провода от 100 до 200 квадратных мм включительно с тремя кабелями в галерее или на эстакаде</t>
  </si>
  <si>
    <t>I.3.5.2.1.3.4</t>
  </si>
  <si>
    <t>кабельные линии в галереях и на эстакадах многожильные с резиновой или пластмассовой изоляцией сечением провода от 100 до 200 квадратных мм включительно с четырьмя кабелями в галерее или на эстакаде</t>
  </si>
  <si>
    <t>I.3.5.2.1.3.5</t>
  </si>
  <si>
    <t>кабельные линии в галереях и на эстакадах многожильные с резиновой или пластмассовой изоляцией сечением провода от 100 до 200 квадратных мм включительно с количеством кабелей в галерее или на эстакаде более четырех</t>
  </si>
  <si>
    <t>I.3.5.2.1.4.1</t>
  </si>
  <si>
    <t>кабельные линии в галереях и на эстакадах многожильные с резиновой или пластмассовой изоляцией сечением провода от 200 до 250 квадратных мм включительно с одним кабелем в галерее или на эстакаде</t>
  </si>
  <si>
    <t>I.3.5.2.1.4.2</t>
  </si>
  <si>
    <t>кабельные линии в галереях и на эстакадах многожильные с резиновой или пластмассовой изоляцией сечением провода от 200 до 250 квадратных мм включительно с двумя кабелями в галерее или на эстакаде</t>
  </si>
  <si>
    <t>I.3.5.2.1.4.3</t>
  </si>
  <si>
    <t>кабельные линии в галереях и на эстакадах многожильные с резиновой или пластмассовой изоляцией сечением провода от 200 до 250 квадратных мм включительно с тремя кабелями в галерее или на эстакаде</t>
  </si>
  <si>
    <t>I.3.5.2.1.4.4</t>
  </si>
  <si>
    <t>кабельные линии в галереях и на эстакадах многожильные с резиновой или пластмассовой изоляцией сечением провода от 200 до 250 квадратных мм включительно с четырьмя кабелями в галерее или на эстакаде</t>
  </si>
  <si>
    <t>I.3.5.2.1.4.5</t>
  </si>
  <si>
    <t>кабельные линии в галереях и на эстакадах многожильные с резиновой или пластмассовой изоляцией сечением провода от 200 до 250 квадратных мм включительно с количеством кабелей в галерее или на эстакаде более четырех</t>
  </si>
  <si>
    <t>I.3.5.2.1.5.1</t>
  </si>
  <si>
    <t>кабельные линии в галереях и на эстакадах многожильные с резиновой или пластмассовой изоляцией сечением провода от 250 до 300 квадратных мм включительно с одним кабелем в галерее или на эстакаде</t>
  </si>
  <si>
    <t>I.3.5.2.1.5.2</t>
  </si>
  <si>
    <t>кабельные линии в галереях и на эстакадах многожильные с резиновой или пластмассовой изоляцией сечением провода от 250 до 300 квадратных мм включительно с двумя кабелями в галерее или на эстакаде</t>
  </si>
  <si>
    <t>I.3.5.2.1.5.3</t>
  </si>
  <si>
    <t>кабельные линии в галереях и на эстакадах многожильные с резиновой или пластмассовой изоляцией сечением провода от 250 до 300 квадратных мм включительно с тремя кабелями в галерее или на эстакаде</t>
  </si>
  <si>
    <t>I.3.5.2.1.5.4</t>
  </si>
  <si>
    <t>кабельные линии в галереях и на эстакадах многожильные с резиновой или пластмассовой изоляцией сечением провода от 250 до 300 квадратных мм включительно с четырьмя кабелями в галерее или на эстакаде</t>
  </si>
  <si>
    <t>I.3.5.2.1.5.5</t>
  </si>
  <si>
    <t>кабельные линии в галереях и на эстакадах многожильные с резиновой или пластмассовой изоляцией сечением провода от 250 до 300 квадратных мм включительно с количеством кабелей в галерее или на эстакаде более четырех</t>
  </si>
  <si>
    <t>I.3.5.2.1.6.1</t>
  </si>
  <si>
    <t>кабельные линии в галереях и на эстакадах многожильные с резиновой или пластмассовой изоляцией сечением провода от 300 до 400 квадратных мм включительно с одним кабелем в галерее или на эстакаде</t>
  </si>
  <si>
    <t>I.3.5.2.1.6.2</t>
  </si>
  <si>
    <t>кабельные линии в галереях и на эстакадах многожильные с резиновой или пластмассовой изоляцией сечением провода от 300 до 400 квадратных мм включительно с двумя кабелями в галерее или на эстакаде</t>
  </si>
  <si>
    <t>I.3.5.2.1.6.3</t>
  </si>
  <si>
    <t>кабельные линии в галереях и на эстакадах многожильные с резиновой или пластмассовой изоляцией сечением провода от 300 до 400 квадратных мм включительно с тремя кабелями в галерее или на эстакаде</t>
  </si>
  <si>
    <t>I.3.5.2.1.6.4</t>
  </si>
  <si>
    <t>кабельные линии в галереях и на эстакадах многожильные с резиновой или пластмассовой изоляцией сечением провода от 300 до 400 квадратных мм включительно с четырьмя кабелями в галерее или на эстакаде</t>
  </si>
  <si>
    <t>I.3.5.2.1.6.5</t>
  </si>
  <si>
    <t>кабельные линии в галереях и на эстакадах многожильные с резиновой или пластмассовой изоляцией сечением провода от 300 до 400 квадратных мм включительно с количеством кабелей в галерее или на эстакаде более четырех</t>
  </si>
  <si>
    <t>I.3.5.2.1.7.1</t>
  </si>
  <si>
    <t>кабельные линии в галереях и на эстакадах многожильные с резиновой или пластмассовой изоляцией сечением провода от 400 до 500 квадратных мм включительно с одним кабелем в галерее или на эстакаде</t>
  </si>
  <si>
    <t>I.3.5.2.1.7.2</t>
  </si>
  <si>
    <t>кабельные линии в галереях и на эстакадах многожильные с резиновой или пластмассовой изоляцией сечением провода от 400 до 500 квадратных мм включительно с двумя кабелями в галерее или на эстакаде</t>
  </si>
  <si>
    <t>I.3.5.2.1.7.3</t>
  </si>
  <si>
    <t>кабельные линии в галереях и на эстакадах многожильные с резиновой или пластмассовой изоляцией сечением провода от 400 до 500 квадратных мм включительно с тремя кабелями в галерее или на эстакаде</t>
  </si>
  <si>
    <t>I.3.5.2.1.7.4</t>
  </si>
  <si>
    <t>кабельные линии в галереях и на эстакадах многожильные с резиновой или пластмассовой изоляцией сечением провода от 400 до 500 квадратных мм включительно с четырьмя кабелями в галерее или на эстакаде</t>
  </si>
  <si>
    <t>I.3.5.2.1.7.5</t>
  </si>
  <si>
    <t>кабельные линии в галереях и на эстакадах многожильные с резиновой или пластмассовой изоляцией сечением провода от 400 до 500 квадратных мм включительно с количеством кабелей в галерее или на эстакаде более четырех</t>
  </si>
  <si>
    <t>I.3.5.2.1.8.1</t>
  </si>
  <si>
    <t>кабельные линии в галереях и на эстакадах многожильные с резиновой или пластмассовой изоляцией сечением провода от 500 до 800 квадратных мм включительно с одним кабелем в галерее или на эстакаде</t>
  </si>
  <si>
    <t>I.3.5.2.1.8.2</t>
  </si>
  <si>
    <t>кабельные линии в галереях и на эстакадах многожильные с резиновой или пластмассовой изоляцией сечением провода от 500 до 800 квадратных мм включительно с двумя кабелями в галерее или на эстакаде</t>
  </si>
  <si>
    <t>I.3.5.2.1.8.3</t>
  </si>
  <si>
    <t>кабельные линии в галереях и на эстакадах многожильные с резиновой или пластмассовой изоляцией сечением провода от 500 до 800 квадратных мм включительно с тремя кабелями в галерее или на эстакаде</t>
  </si>
  <si>
    <t>I.3.5.2.1.8.4</t>
  </si>
  <si>
    <t>кабельные линии в галереях и на эстакадах многожильные с резиновой или пластмассовой изоляцией сечением провода от 500 до 800 квадратных мм включительно с четырьмя кабелями в галерее или на эстакаде</t>
  </si>
  <si>
    <t>I.3.5.2.1.8.5</t>
  </si>
  <si>
    <t>кабельные линии в галереях и на эстакадах многожильные с резиновой или пластмассовой изоляцией сечением провода от 500 до 800 квадратных мм включительно с количеством кабелей в галерее или на эстакаде более четырех</t>
  </si>
  <si>
    <t>I.3.5.2.1.9.1</t>
  </si>
  <si>
    <t>кабельные линии в галереях и на эстакадах многожильные с резиновой или пластмассовой изоляцией сечением провода свыше 800 квадратных мм с одним кабелем в галерее или на эстакаде</t>
  </si>
  <si>
    <t>I.3.5.2.1.9.2</t>
  </si>
  <si>
    <t>кабельные линии в галереях и на эстакадах многожильные с резиновой или пластмассовой изоляцией сечением провода свыше 800 квадратных мм с двумя кабелями в галерее или на эстакаде</t>
  </si>
  <si>
    <t>I.3.5.2.1.9.3</t>
  </si>
  <si>
    <t>кабельные линии в галереях и на эстакадах многожильные с резиновой или пластмассовой изоляцией сечением провода свыше 800 квадратных мм с тремя кабелями в галерее или на эстакаде</t>
  </si>
  <si>
    <t>I.3.5.2.1.9.4</t>
  </si>
  <si>
    <t>кабельные линии в галереях и на эстакадах многожильные с резиновой или пластмассовой изоляцией сечением провода свыше 800 квадратных мм с четырьмя кабелями в галерее или на эстакаде</t>
  </si>
  <si>
    <t>I.3.5.2.1.9.5</t>
  </si>
  <si>
    <t>кабельные линии в галереях и на эстакадах многожильные с резиновой или пластмассовой изоляцией сечением провода свыше 800 квадратных мм с количеством кабелей в галерее или на эстакаде более четырех</t>
  </si>
  <si>
    <t>I.3.5.2.2.1.1</t>
  </si>
  <si>
    <t>кабельные линии в галереях и на эстакадах многожильные с бумажной изоляцией сечением провода до 50 квадратных мм включительно с одним кабелем в галерее или на эстакаде</t>
  </si>
  <si>
    <t>I.3.5.2.2.1.2</t>
  </si>
  <si>
    <t>кабельные линии в галереях и на эстакадах многожильные с бумажной изоляцией сечением провода до 50 квадратных мм включительно с двумя кабелями в галерее или на эстакаде</t>
  </si>
  <si>
    <t>I.3.5.2.2.1.3</t>
  </si>
  <si>
    <t>кабельные линии в галереях и на эстакадах многожильные с бумажной изоляцией сечением провода до 50 квадратных мм включительно с тремя кабелями в галерее или на эстакаде</t>
  </si>
  <si>
    <t>I.3.5.2.2.1.4</t>
  </si>
  <si>
    <t>кабельные линии в галереях и на эстакадах многожильные с бумажной изоляцией сечением провода до 50 квадратных мм включительно с четырьмя кабелями в галерее или на эстакаде</t>
  </si>
  <si>
    <t>I.3.5.2.2.1.5</t>
  </si>
  <si>
    <t>кабельные линии в галереях и на эстакадах многожильные с бумажной изоляцией сечением провода до 50 квадратных мм включительно с количеством кабелей в галерее или на эстакаде более четырех</t>
  </si>
  <si>
    <t>I.3.5.2.2.2.1</t>
  </si>
  <si>
    <t>кабельные линии в галереях и на эстакадах многожильные с бумажной изоляцией сечением провода от 50 до 100 квадратных мм включительно с одним кабелем в галерее или на эстакаде</t>
  </si>
  <si>
    <t>I.3.5.2.2.2.2</t>
  </si>
  <si>
    <t>кабельные линии в галереях и на эстакадах многожильные с бумажной изоляцией сечением провода от 50 до 100 квадратных мм включительно с двумя кабелями в галерее или на эстакаде</t>
  </si>
  <si>
    <t>I.3.5.2.2.2.3</t>
  </si>
  <si>
    <t>кабельные линии в галереях и на эстакадах многожильные с бумажной изоляцией сечением провода от 50 до 100 квадратных мм включительно с тремя кабелями в галерее или на эстакаде</t>
  </si>
  <si>
    <t>I.3.5.2.2.2.4</t>
  </si>
  <si>
    <t>кабельные линии в галереях и на эстакадах многожильные с бумажной изоляцией сечением провода от 50 до 100 квадратных мм включительно с четырьмя кабелями в галерее или на эстакаде</t>
  </si>
  <si>
    <t>I.3.5.2.2.2.5</t>
  </si>
  <si>
    <t>кабельные линии в галереях и на эстакадах многожильные с бумажной изоляцией сечением провода от 50 до 100 квадратных мм включительно с количеством кабелей в галерее или на эстакаде более четырех</t>
  </si>
  <si>
    <t>I.3.5.2.2.3.1</t>
  </si>
  <si>
    <t>кабельные линии в галереях и на эстакадах многожильные с бумажной изоляцией сечением провода от 100 до 200 квадратных мм включительно с одним кабелем в галерее или на эстакаде</t>
  </si>
  <si>
    <t>I.3.5.2.2.3.2</t>
  </si>
  <si>
    <t>кабельные линии в галереях и на эстакадах многожильные с бумажной изоляцией сечением провода от 100 до 200 квадратных мм включительно с двумя кабелями в галерее или на эстакаде</t>
  </si>
  <si>
    <t>I.3.5.2.2.3.3</t>
  </si>
  <si>
    <t>кабельные линии в галереях и на эстакадах многожильные с бумажной изоляцией сечением провода от 100 до 200 квадратных мм включительно с тремя кабелями в галерее или на эстакаде</t>
  </si>
  <si>
    <t>I.3.5.2.2.3.4</t>
  </si>
  <si>
    <t>кабельные линии в галереях и на эстакадах многожильные с бумажной изоляцией сечением провода от 100 до 200 квадратных мм включительно с четырьмя кабелями в галерее или на эстакаде</t>
  </si>
  <si>
    <t>I.3.5.2.2.3.5</t>
  </si>
  <si>
    <t>кабельные линии в галереях и на эстакадах многожильные с бумажной изоляцией сечением провода от 100 до 200 квадратных мм включительно с количеством кабелей в галерее или на эстакаде более четырех</t>
  </si>
  <si>
    <t>I.3.5.2.2.4.1</t>
  </si>
  <si>
    <t>кабельные линии в галереях и на эстакадах многожильные с бумажной изоляцией сечением провода от 200 до 250 квадратных мм включительно с одним кабелем в галерее или на эстакаде</t>
  </si>
  <si>
    <t>I.3.5.2.2.4.2</t>
  </si>
  <si>
    <t>кабельные линии в галереях и на эстакадах многожильные с бумажной изоляцией сечением провода от 200 до 250 квадратных мм включительно с двумя кабелями в галерее или на эстакаде</t>
  </si>
  <si>
    <t>I.3.5.2.2.4.3</t>
  </si>
  <si>
    <t>кабельные линии в галереях и на эстакадах многожильные с бумажной изоляцией сечением провода от 200 до 250 квадратных мм включительно с тремя кабелями в галерее или на эстакаде</t>
  </si>
  <si>
    <t>I.3.5.2.2.4.4</t>
  </si>
  <si>
    <t>кабельные линии в галереях и на эстакадах многожильные с бумажной изоляцией сечением провода от 200 до 250 квадратных мм включительно с четырьмя кабелями в галерее или на эстакаде</t>
  </si>
  <si>
    <t>I.3.5.2.2.4.5</t>
  </si>
  <si>
    <t>кабельные линии в галереях и на эстакадах многожильные с бумажной изоляцией сечением провода от 200 до 250 квадратных мм включительно с количеством кабелей в галерее или на эстакаде более четырех</t>
  </si>
  <si>
    <t>I.3.5.2.2.5.1</t>
  </si>
  <si>
    <t>кабельные линии в галереях и на эстакадах многожильные с бумажной изоляцией сечением провода от 250 до 300 квадратных мм включительно с одним кабелем в галерее или на эстакаде</t>
  </si>
  <si>
    <t>I.3.5.2.2.5.2</t>
  </si>
  <si>
    <t>кабельные линии в галереях и на эстакадах многожильные с бумажной изоляцией сечением провода от 250 до 300 квадратных мм включительно с двумя кабелями в галерее или на эстакаде</t>
  </si>
  <si>
    <t>I.3.5.2.2.5.3</t>
  </si>
  <si>
    <t>кабельные линии в галереях и на эстакадах многожильные с бумажной изоляцией сечением провода от 250 до 300 квадратных мм включительно с тремя кабелями в галерее или на эстакаде</t>
  </si>
  <si>
    <t>I.3.5.2.2.5.4</t>
  </si>
  <si>
    <t>кабельные линии в галереях и на эстакадах многожильные с бумажной изоляцией сечением провода от 250 до 300 квадратных мм включительно с четырьмя кабелями в галерее или на эстакаде</t>
  </si>
  <si>
    <t>I.3.5.2.2.5.5</t>
  </si>
  <si>
    <t>кабельные линии в галереях и на эстакадах многожильные с бумажной изоляцией сечением провода от 250 до 300 квадратных мм включительно с количеством кабелей в галерее или на эстакаде более четырех</t>
  </si>
  <si>
    <t>I.3.5.2.2.6.1</t>
  </si>
  <si>
    <t>кабельные линии в галереях и на эстакадах многожильные с бумажной изоляцией сечением провода от 300 до 400 квадратных мм включительно с одним кабелем в галерее или на эстакаде</t>
  </si>
  <si>
    <t>I.3.5.2.2.6.2</t>
  </si>
  <si>
    <t>кабельные линии в галереях и на эстакадах многожильные с бумажной изоляцией сечением провода от 300 до 400 квадратных мм включительно с двумя кабелями в галерее или на эстакаде</t>
  </si>
  <si>
    <t>I.3.5.2.2.6.3</t>
  </si>
  <si>
    <t>кабельные линии в галереях и на эстакадах многожильные с бумажной изоляцией сечением провода от 300 до 400 квадратных мм включительно квадратных мм включительно с тремя кабелями в галерее или на эстакаде</t>
  </si>
  <si>
    <t>I.3.5.2.2.6.4</t>
  </si>
  <si>
    <t>кабельные линии в галереях и на эстакадах многожильные с бумажной изоляцией сечением провода от 300 до 400 квадратных мм включительно с четырьмя кабелями в галерее или на эстакаде</t>
  </si>
  <si>
    <t>I.3.5.2.2.6.5</t>
  </si>
  <si>
    <t>кабельные линии в галереях и на эстакадах многожильные с бумажной изоляцией сечением провода от 300 до 400 квадратных мм включительно с количеством кабелей в галерее или на эстакаде более четырех</t>
  </si>
  <si>
    <t>I.3.5.2.2.7.1</t>
  </si>
  <si>
    <t>кабельные линии в галереях и на эстакадах многожильные с бумажной изоляцией сечением провода от 400 до 500 квадратных мм включительно с одним кабелем в галерее или на эстакаде</t>
  </si>
  <si>
    <t>I.3.5.2.2.7.2</t>
  </si>
  <si>
    <t>кабельные линии в галереях и на эстакадах многожильные с бумажной изоляцией сечением провода от 400 до 500 квадратных мм включительно с двумя кабелями в галерее или на эстакаде</t>
  </si>
  <si>
    <t>I.3.5.2.2.7.3</t>
  </si>
  <si>
    <t>кабельные линии в галереях и на эстакадах многожильные с бумажной изоляцией сечением провода от 400 до 500 квадратных мм включительно с тремя кабелями в галерее или на эстакаде</t>
  </si>
  <si>
    <t>I.3.5.2.2.7.4</t>
  </si>
  <si>
    <t>кабельные линии в галереях и на эстакадах многожильные с бумажной изоляцией сечением провода от 400 до 500 квадратных мм включительно с четырьмя кабелями в галерее или на эстакаде</t>
  </si>
  <si>
    <t>I.3.5.2.2.7.5</t>
  </si>
  <si>
    <t>кабельные линии в галереях и на эстакадах многожильные с бумажной изоляцией сечением провода от 400 до 500 квадратных мм включительно с количеством кабелей в галерее или на эстакаде более четырех</t>
  </si>
  <si>
    <t>I.3.5.2.2.8.1</t>
  </si>
  <si>
    <t>кабельные линии в галереях и на эстакадах многожильные с бумажной изоляцией сечением провода от 500 до 800 квадратных мм включительно с одним кабелем в галерее или на эстакаде</t>
  </si>
  <si>
    <t>I.3.5.2.2.8.2</t>
  </si>
  <si>
    <t>кабельные линии в галереях и на эстакадах многожильные с бумажной изоляцией сечением провода от 500 до 800 квадратных мм включительно с двумя кабелями в галерее или на эстакаде</t>
  </si>
  <si>
    <t>I.3.5.2.2.8.3</t>
  </si>
  <si>
    <t>кабельные линии в галереях и на эстакадах многожильные с бумажной изоляцией сечением провода от 500 до 800 квадратных мм включительно с тремя кабелями в галерее или на эстакаде</t>
  </si>
  <si>
    <t>I.3.5.2.2.8.4</t>
  </si>
  <si>
    <t>кабельные линии в галереях и на эстакадах многожильные с бумажной изоляцией сечением провода от 500 до 800 квадратных мм включительно с четырьмя кабелями в галерее или на эстакаде</t>
  </si>
  <si>
    <t>I.3.5.2.2.8.5</t>
  </si>
  <si>
    <t>кабельные линии в галереях и на эстакадах многожильные с бумажной изоляцией сечением провода от 500 до 800 квадратных мм включительно с количеством кабелей в галерее или на эстакаде более четырех</t>
  </si>
  <si>
    <t>I.3.5.2.2.9.1</t>
  </si>
  <si>
    <t>кабельные линии в галереях и на эстакадах многожильные с бумажной изоляцией сечением провода более 800 квадратных мм с одним кабелем в галерее или на эстакаде</t>
  </si>
  <si>
    <t>I.3.5.2.2.9.2</t>
  </si>
  <si>
    <t>кабельные линии в галереях и на эстакадах многожильные с бумажной изоляцией сечением провода более 800 квадратных мм с двумя кабелями в галерее или на эстакаде</t>
  </si>
  <si>
    <t>I.3.5.2.2.9.3</t>
  </si>
  <si>
    <t>кабельные линии в галереях и на эстакадах многожильные с бумажной изоляцией сечением провода более 800 квадратных мм с тремя кабелями в галерее или на эстакаде</t>
  </si>
  <si>
    <t>I.3.5.2.2.9.4</t>
  </si>
  <si>
    <t>кабельные линии в галереях и на эстакадах многожильные с бумажной изоляцией сечением провода более 800 квадратных мм с четырьмя кабелями в галерее или на эстакаде</t>
  </si>
  <si>
    <t>I.3.5.2.2.9.5</t>
  </si>
  <si>
    <t>кабельные линии в галереях и на эстакадах многожильные с бумажной изоляцией сечением провода более 800 квадратных мм с количеством кабелей в галерее или на эстакаде более четырех</t>
  </si>
  <si>
    <t>I.3.6.1.1.1.1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</si>
  <si>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до 50 квадратных мм включительно с одной трубой в скважине</t>
  </si>
  <si>
    <t>I.3.6.1.1.1.2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</si>
  <si>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до 50 квадратных мм включительно с двумя трубами в скважине</t>
  </si>
  <si>
    <t>I.3.6.1.1.1.3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</si>
  <si>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до 50 квадратных мм включительно с тремя трубами в скважине</t>
  </si>
  <si>
    <t>I.3.6.1.1.1.4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</si>
  <si>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до 50 квадратных мм включительно с четырьмя трубами в скважине</t>
  </si>
  <si>
    <t>I.3.6.1.1.1.5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</si>
  <si>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до 50 квадратных мм включительно с количеством труб в скважине более четырех</t>
  </si>
  <si>
    <t>I.3.6.1.1.2.1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</si>
  <si>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50 до 100 квадратных мм включительно с одной трубой в скважине</t>
  </si>
  <si>
    <t>I.3.6.1.1.2.2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</si>
  <si>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50 до 100 квадратных мм включительно с двумя трубами в скважине</t>
  </si>
  <si>
    <t>I.3.6.1.1.2.3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</si>
  <si>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50 до 100 квадратных мм включительно с тремя трубами в скважине</t>
  </si>
  <si>
    <t>I.3.6.1.1.2.4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</si>
  <si>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50 до 100 квадратных мм включительно с четырьмя трубами в скважине</t>
  </si>
  <si>
    <t>I.3.6.1.1.2.5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</si>
  <si>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50 до 100 квадратных мм включительно с количеством труб в скважине более четырех</t>
  </si>
  <si>
    <t>I.3.6.1.1.3.1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</si>
  <si>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100 до 200 квадратных мм включительно с одной трубой в скважине</t>
  </si>
  <si>
    <t>I.3.6.1.1.3.2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</si>
  <si>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100 до 200 квадратных мм включительно с двумя трубами в скважине</t>
  </si>
  <si>
    <t>I.3.6.1.1.3.3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</si>
  <si>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100 до 200 квадратных мм включительно с тремя трубами в скважине</t>
  </si>
  <si>
    <t>I.3.6.1.1.3.4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</si>
  <si>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100 до 200 квадратных мм включительно с четырьмя трубами в скважине</t>
  </si>
  <si>
    <t>I.3.6.1.1.3.5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</si>
  <si>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100 до 200 квадратных мм включительно с количеством труб в скважине более четырех</t>
  </si>
  <si>
    <t>I.3.6.1.1.4.1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</si>
  <si>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200 до 250 квадратных мм включительно с одной трубой в скважине</t>
  </si>
  <si>
    <t>I.3.6.1.1.4.2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</si>
  <si>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200 до 250 квадратных мм включительно с двумя трубами в скважине</t>
  </si>
  <si>
    <t>I.3.6.1.1.4.3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</si>
  <si>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200 до 250 квадратных мм включительно с тремя трубами в скважине</t>
  </si>
  <si>
    <t>I.3.6.1.1.4.4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</si>
  <si>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200 до 250 квадратных мм включительно с четырьмя трубами в скважине</t>
  </si>
  <si>
    <t>I.3.6.1.1.4.5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</si>
  <si>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200 до 250 квадратных мм включительно с количеством труб в скважине более четырех</t>
  </si>
  <si>
    <t>I.3.6.1.1.5.1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</si>
  <si>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250 до 300 квадратных мм включительно с одной трубой в скважине</t>
  </si>
  <si>
    <t>I.3.6.1.1.5.2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</si>
  <si>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250 до 300 квадратных мм включительно с двумя трубами в скважине</t>
  </si>
  <si>
    <t>I.3.6.1.1.5.3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</si>
  <si>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250 до 300 квадратных мм включительно с тремя трубами в скважине</t>
  </si>
  <si>
    <t>I.3.6.1.1.5.4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</si>
  <si>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250 до 300 квадратных мм включительно с четырьмя трубами в скважине</t>
  </si>
  <si>
    <t>I.3.6.1.1.5.5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</si>
  <si>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250 до 300 квадратных мм включительно с количеством труб в скважине более четырех</t>
  </si>
  <si>
    <t>I.3.6.1.1.6.1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</si>
  <si>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300 до 400 квадратных мм включительно с одной трубой в скважине</t>
  </si>
  <si>
    <t>I.3.6.1.1.6.2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</si>
  <si>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300 до 400 квадратных мм включительно с двумя трубами в скважине</t>
  </si>
  <si>
    <t>I.3.6.1.1.6.3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</si>
  <si>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300 до 400 квадратных мм включительно с тремя трубами в скважине</t>
  </si>
  <si>
    <t>I.3.6.1.1.6.4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</si>
  <si>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300 до 400 квадратных мм включительно с четырьмя трубами в скважине</t>
  </si>
  <si>
    <t>I.3.6.1.1.6.5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</si>
  <si>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300 до 400 квадратных мм включительно с количеством труб в скважине более четырех</t>
  </si>
  <si>
    <t>I.3.6.1.1.7.1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</si>
  <si>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400 до 500 квадратных мм включительно с одной трубой в скважине</t>
  </si>
  <si>
    <t>I.3.6.1.1.7.2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</si>
  <si>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400 до 500 квадратных мм включительно с двумя трубами в скважине</t>
  </si>
  <si>
    <t>I.3.6.1.1.7.3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</si>
  <si>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400 до 500 квадратных мм включительно с тремя трубами в скважине</t>
  </si>
  <si>
    <t>I.3.6.1.1.7.4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</si>
  <si>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400 до 500 квадратных мм включительно с четырьмя трубами в скважине</t>
  </si>
  <si>
    <t>I.3.6.1.1.7.5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</si>
  <si>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400 до 500 квадратных мм включительно с количеством труб в скважине более четырех</t>
  </si>
  <si>
    <t>I.3.6.1.1.8.1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</si>
  <si>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500 до 800 квадратных мм включительно с одной трубой в скважине</t>
  </si>
  <si>
    <t>I.3.6.1.1.8.2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</si>
  <si>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500 до 800 квадратных мм включительно с двумя трубами в скважине</t>
  </si>
  <si>
    <t>I.3.6.1.1.8.3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</si>
  <si>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500 до 800 квадратных мм включительно с тремя трубами в скважине</t>
  </si>
  <si>
    <t>I.3.6.1.1.8.4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</si>
  <si>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500 до 800 квадратных мм включительно с четырьмя трубами в скважине</t>
  </si>
  <si>
    <t>I.3.6.1.1.8.5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</si>
  <si>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500 до 800 квадратных мм включительно с количеством труб в скважине более четырех</t>
  </si>
  <si>
    <t>I.3.6.1.1.9.1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</si>
  <si>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свыше 800 квадратных мм с одной трубой в скважине</t>
  </si>
  <si>
    <t>I.3.6.1.1.9.2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</si>
  <si>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свыше 800 квадратных мм с двумя трубами в скважине</t>
  </si>
  <si>
    <t>I.3.6.1.1.9.3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</si>
  <si>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свыше 800 квадратных мм с тремя трубами в скважине</t>
  </si>
  <si>
    <t>I.3.6.1.1.9.4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</si>
  <si>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свыше 800 квадратных мм с четырьмя трубами в скважине</t>
  </si>
  <si>
    <t>I.3.6.1.1.9.5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</si>
  <si>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свыше 800 квадратных мм с количеством труб в скважине более четырех</t>
  </si>
  <si>
    <t>I.3.6.1.2.1.1</t>
  </si>
  <si>
    <t>кабельные линии, прокладываемые методом горизонтального наклонного бурения, одножильные с бумажной изоляцией сечением провода до 50 квадратных мм включительно с одной трубой в скважине</t>
  </si>
  <si>
    <t>I.3.6.1.2.1.2</t>
  </si>
  <si>
    <t>кабельные линии, прокладываемые методом горизонтального наклонного бурения, одножильные с бумажной изоляцией сечением провода до 50 квадратных мм включительно с двумя трубами в скважине</t>
  </si>
  <si>
    <t>I.3.6.1.2.1.3</t>
  </si>
  <si>
    <t>кабельные линии, прокладываемые методом горизонтального наклонного бурения, одножильные с бумажной изоляцией сечением провода до 50 квадратных мм включительно с тремя трубами в скважине</t>
  </si>
  <si>
    <t>I.3.6.1.2.1.4</t>
  </si>
  <si>
    <t>кабельные линии, прокладываемые методом горизонтального наклонного бурения, одножильные с бумажной изоляцией сечением провода до 50 квадратных мм включительно с четырьмя трубами в скважине</t>
  </si>
  <si>
    <t>I.3.6.1.2.1.5</t>
  </si>
  <si>
    <t>кабельные линии, прокладываемые методом горизонтального наклонного бурения, одножильные с бумажной изоляцией сечением провода до 50 квадратных мм включительно с количеством труб в скважине более четырех</t>
  </si>
  <si>
    <t>I.3.6.1.2.2.1</t>
  </si>
  <si>
    <t>кабельные линии, прокладываемые методом горизонтального наклонного бурения, одножильные с бумажной изоляцией сечением провода от 50 до 100 квадратных мм включительно с одной трубой в скважине</t>
  </si>
  <si>
    <t>I.3.6.1.2.2.2</t>
  </si>
  <si>
    <t>кабельные линии, прокладываемые методом горизонтального наклонного бурения, одножильные с бумажной изоляцией сечением провода от 50 до 100 квадратных мм включительно с двумя трубами в скважине</t>
  </si>
  <si>
    <t>I.3.6.1.2.2.3</t>
  </si>
  <si>
    <t>кабельные линии, прокладываемые методом горизонтального наклонного бурения, одножильные с бумажной изоляцией сечением провода от 50 до 100 квадратных мм включительно с тремя трубами в скважине</t>
  </si>
  <si>
    <t>I.3.6.1.2.2.4</t>
  </si>
  <si>
    <t>кабельные линии, прокладываемые методом горизонтального наклонного бурения, одножильные с бумажной изоляцией сечением провода от 50 до 100 квадратных мм включительно с четырьмя трубами в скважине</t>
  </si>
  <si>
    <t>I.3.6.1.2.2.5</t>
  </si>
  <si>
    <t>кабельные линии, прокладываемые методом горизонтального наклонного бурения, одножильные с бумажной изоляцией сечением провода от 50 до 100 квадратных мм включительно с количеством труб в скважине более четырех</t>
  </si>
  <si>
    <t>I.3.6.1.2.3.1</t>
  </si>
  <si>
    <t>кабельные линии, прокладываемые методом горизонтального наклонного бурения, одножильные с бумажной изоляцией сечением провода от 100 до 200 квадратных мм включительно с одной трубой в скважине</t>
  </si>
  <si>
    <t>I.3.6.1.2.3.2</t>
  </si>
  <si>
    <t>кабельные линии, прокладываемые методом горизонтального наклонного бурения, одножильные с бумажной изоляцией сечением провода от 100 до 200 квадратных мм включительно с двумя трубами в скважине</t>
  </si>
  <si>
    <t>I.3.6.1.2.3.3</t>
  </si>
  <si>
    <t>кабельные линии, прокладываемые методом горизонтального наклонного бурения, одножильные с бумажной изоляцией сечением провода от 100 до 200 квадратных мм включительно с тремя трубами в скважине</t>
  </si>
  <si>
    <t>I.3.6.1.2.3.4</t>
  </si>
  <si>
    <t>кабельные линии, прокладываемые методом горизонтального наклонного бурения, одножильные с бумажной изоляцией сечением провода от 100 до 200 квадратных мм включительно с четырьмя трубами в скважине</t>
  </si>
  <si>
    <t>I.3.6.1.2.3.5</t>
  </si>
  <si>
    <t>кабельные линии, прокладываемые методом горизонтального наклонного бурения, одножильные с бумажной изоляцией сечением провода от 100 до 200 квадратных мм включительно с количеством труб в скважине более четырех</t>
  </si>
  <si>
    <t>I.3.6.1.2.4.1</t>
  </si>
  <si>
    <t>кабельные линии, прокладываемые методом горизонтального наклонного бурения, одножильные с бумажной изоляцией сечением провода от 200 до 250 квадратных мм включительно с одной трубой в скважине</t>
  </si>
  <si>
    <t>I.3.6.1.2.4.2</t>
  </si>
  <si>
    <t>кабельные линии, прокладываемые методом горизонтального наклонного бурения, одножильные с бумажной изоляцией сечением провода от 200 до 250 квадратных мм включительно с двумя трубами в скважине</t>
  </si>
  <si>
    <t>I.3.6.1.2.4.3</t>
  </si>
  <si>
    <t>кабельные линии, прокладываемые методом горизонтального наклонного бурения, одножильные с бумажной изоляцией сечением провода от 200 до 250 квадратных мм включительно с тремя трубами в скважине</t>
  </si>
  <si>
    <t>I.3.6.1.2.4.4</t>
  </si>
  <si>
    <t>кабельные линии, прокладываемые методом горизонтального наклонного бурения, одножильные с бумажной изоляцией сечением провода от 200 до 250 квадратных мм включительно с четырьмя трубами в скважине</t>
  </si>
  <si>
    <t>I.3.6.1.2.4.5</t>
  </si>
  <si>
    <t>кабельные линии, прокладываемые методом горизонтального наклонного бурения, одножильные с бумажной изоляцией сечением провода от 200 до 250 квадратных мм включительно с количеством труб в скважине более четырех</t>
  </si>
  <si>
    <t>I.3.6.1.2.5.1</t>
  </si>
  <si>
    <t>кабельные линии, прокладываемые методом горизонтального наклонного бурения, одножильные с бумажной изоляцией сечением провода от 250 до 300 квадратных мм включительно с одной трубой в скважине</t>
  </si>
  <si>
    <t>I.3.6.1.2.5.2</t>
  </si>
  <si>
    <t>кабельные линии, прокладываемые методом горизонтального наклонного бурения, одножильные с бумажной изоляцией сечением провода от 250 до 300 квадратных мм включительно с двумя трубами в скважине</t>
  </si>
  <si>
    <t>I.3.6.1.2.5.3</t>
  </si>
  <si>
    <t>кабельные линии, прокладываемые методом горизонтального наклонного бурения, одножильные с бумажной изоляцией сечением провода от 250 до 300 квадратных мм включительно с тремя трубами в скважине</t>
  </si>
  <si>
    <t>I.3.6.1.2.5.4</t>
  </si>
  <si>
    <t>кабельные линии, прокладываемые методом горизонтального наклонного бурения, одножильные с бумажной изоляцией сечением провода от 250 до 300 квадратных мм включительно с четырьмя трубами в скважине</t>
  </si>
  <si>
    <t>I.3.6.1.2.5.5</t>
  </si>
  <si>
    <t>кабельные линии, прокладываемые методом горизонтального наклонного бурения, одножильные с бумажной изоляцией сечением провода от 250 до 300 квадратных мм включительно с количеством труб в скважине более четырех</t>
  </si>
  <si>
    <t>I.3.6.1.2.6.1</t>
  </si>
  <si>
    <t>кабельные линии, прокладываемые методом горизонтального наклонного бурения, одножильные с бумажной изоляцией сечением провода от 300 до 400 квадратных мм включительно с одной трубой в скважине</t>
  </si>
  <si>
    <t>I.3.6.1.2.6.2</t>
  </si>
  <si>
    <t>кабельные линии, прокладываемые методом горизонтального наклонного бурения, одножильные с бумажной изоляцией сечением провода от 300 до 400 квадратных мм включительно с двумя трубами в скважине</t>
  </si>
  <si>
    <t>I.3.6.1.2.6.3</t>
  </si>
  <si>
    <t>кабельные линии, прокладываемые методом горизонтального наклонного бурения, одножильные с бумажной изоляцией сечением провода от 300 до 400 квадратных мм включительно с тремя трубами в скважине</t>
  </si>
  <si>
    <t>I.3.6.1.2.6.4</t>
  </si>
  <si>
    <t>кабельные линии, прокладываемые методом горизонтального наклонного бурения, одножильные с бумажной изоляцией сечением провода от 300 до 400 квадратных мм включительно с четырьмя трубами в скважине</t>
  </si>
  <si>
    <t>I.3.6.1.2.6.5</t>
  </si>
  <si>
    <t>кабельные линии, прокладываемые методом горизонтального наклонного бурения, одножильные с бумажной изоляцией сечением провода от 300 до 400 квадратных мм включительно с количеством труб в скважине более четырех</t>
  </si>
  <si>
    <t>I.3.6.1.2.7.1</t>
  </si>
  <si>
    <t>кабельные линии, прокладываемые методом горизонтального наклонного бурения, одножильные с бумажной изоляцией сечением провода от 400 до 500 квадратных мм включительно с одной трубой в скважине</t>
  </si>
  <si>
    <t>I.3.6.1.2.7.2</t>
  </si>
  <si>
    <t>кабельные линии, прокладываемые методом горизонтального наклонного бурения, одножильные с бумажной изоляцией сечением провода от 400 до 500 квадратных мм включительно с двумя трубами в скважине</t>
  </si>
  <si>
    <t>I.3.6.1.2.7.3</t>
  </si>
  <si>
    <t>кабельные линии, прокладываемые методом горизонтального наклонного бурения, одножильные с бумажной изоляцией сечением провода от 400 до 500 квадратных мм включительно квадратных мм включительно с тремя трубами в скважине</t>
  </si>
  <si>
    <t>I.3.6.1.2.7.4</t>
  </si>
  <si>
    <t>кабельные линии, прокладываемые методом горизонтального наклонного бурения, одножильные с бумажной изоляцией сечением провода от 400 до 500 квадратных мм включительно с четырьмя трубами в скважине</t>
  </si>
  <si>
    <t>I.3.6.1.2.7.5</t>
  </si>
  <si>
    <t>кабельные линии, прокладываемые методом горизонтального наклонного бурения, одножильные с бумажной изоляцией сечением провода от 400 до 500 квадратных мм включительно с количеством труб в скважине более четырех</t>
  </si>
  <si>
    <t>I.3.6.1.2.8.1</t>
  </si>
  <si>
    <t>кабельные линии, прокладываемые методом горизонтального наклонного бурения, одножильные с бумажной изоляцией сечением провода от 500 до 800 квадратных мм включительно с одной трубой в скважине</t>
  </si>
  <si>
    <t>I.3.6.1.2.8.2</t>
  </si>
  <si>
    <t>кабельные линии, прокладываемые методом горизонтального наклонного бурения, одножильные с бумажной изоляцией сечением провода от 500 до 800 квадратных мм включительно с двумя трубами в скважине</t>
  </si>
  <si>
    <t>I.3.6.1.2.8.3</t>
  </si>
  <si>
    <t>кабельные линии, прокладываемые методом горизонтального наклонного бурения, одножильные с бумажной изоляцией сечением провода от 500 до 800 квадратных мм включительно с тремя трубами в скважине</t>
  </si>
  <si>
    <t>I.3.6.1.2.8.4</t>
  </si>
  <si>
    <t>кабельные линии, прокладываемые методом горизонтального наклонного бурения, одножильные с бумажной изоляцией сечением провода от 500 до 800 квадратных мм включительно с четырьмя трубами в скважине</t>
  </si>
  <si>
    <t>I.3.6.1.2.8.5</t>
  </si>
  <si>
    <t>кабельные линии, прокладываемые методом горизонтального наклонного бурения, одножильные с бумажной изоляцией сечением провода от 500 до 800 квадратных мм включительно с количеством труб в скважине более четырех</t>
  </si>
  <si>
    <t>I.3.6.1.2.9.1</t>
  </si>
  <si>
    <t>кабельные линии, прокладываемые методом горизонтального наклонного бурения, одножильные с бумажной изоляцией сечением провода свыше 800 квадратных мм с одной трубой в скважине</t>
  </si>
  <si>
    <t>I.3.6.1.2.9.2</t>
  </si>
  <si>
    <t>кабельные линии, прокладываемые методом горизонтального наклонного бурения, одножильные с бумажной изоляцией сечением провода свыше 800 квадратных мм с двумя трубами в скважине</t>
  </si>
  <si>
    <t>I.3.6.1.2.9.3</t>
  </si>
  <si>
    <t>кабельные линии, прокладываемые методом горизонтального наклонного бурения, одножильные с бумажной изоляцией сечением провода свыше 800 квадратных мм с тремя трубами в скважине</t>
  </si>
  <si>
    <t>I.3.6.1.2.9.4</t>
  </si>
  <si>
    <t>кабельные линии, прокладываемые методом горизонтального наклонного бурения, одножильные с бумажной изоляцией сечением провода свыше 800 квадратных мм с четырьмя трубами в скважине</t>
  </si>
  <si>
    <t>I.3.6.1.2.9.5</t>
  </si>
  <si>
    <t>кабельные линии, прокладываемые методом горизонтального наклонного бурения, одножильные с бумажной изоляцией сечением провода свыше 800 квадратных мм с количеством труб в скважине более четырех</t>
  </si>
  <si>
    <t>I.3.6.2.1.1.1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</si>
  <si>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до 50 квадратных мм включительно с одной трубой в скважине</t>
  </si>
  <si>
    <t>I.3.6.2.1.1.2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</si>
  <si>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до 50 квадратных мм включительно с двумя трубами в скважине</t>
  </si>
  <si>
    <t>I.3.6.2.1.1.3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</si>
  <si>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до 50 квадратных мм включительно с тремя трубами в скважине</t>
  </si>
  <si>
    <t>I.3.6.2.1.1.4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</si>
  <si>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до 50 квадратных мм включительно с четырьмя трубами в скважине</t>
  </si>
  <si>
    <t>I.3.6.2.1.1.5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</si>
  <si>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до 50 квадратных мм включительно с количеством труб в скважине более четырех</t>
  </si>
  <si>
    <t>I.3.6.2.1.2.1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</si>
  <si>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50 до 100 квадратных мм включительно с одной трубой в скважине</t>
  </si>
  <si>
    <t>I.3.6.2.1.2.2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</si>
  <si>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50 до 100 квадратных мм включительно с двумя трубами в скважине</t>
  </si>
  <si>
    <t>I.3.6.2.1.2.3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</si>
  <si>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50 до 100 квадратных мм включительно с тремя трубами в скважине</t>
  </si>
  <si>
    <t>I.3.6.2.1.2.4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</si>
  <si>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50 до 100 квадратных мм включительно с четырьмя трубами в скважине</t>
  </si>
  <si>
    <t>I.3.6.2.1.2.5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</si>
  <si>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50 до 100 квадратных мм включительно с количеством труб в скважине более четырех</t>
  </si>
  <si>
    <t>I.3.6.2.1.3.1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</si>
  <si>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100 до 200 квадратных мм включительно с одной трубой в скважине</t>
  </si>
  <si>
    <t>I.3.6.2.1.3.2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</si>
  <si>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100 до 200 квадратных мм включительно с двумя трубами в скважине</t>
  </si>
  <si>
    <t>I.3.6.2.1.3.3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</si>
  <si>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100 до 200 квадратных мм включительно с тремя трубами в скважине</t>
  </si>
  <si>
    <t>I.3.6.2.1.3.4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</si>
  <si>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100 до 200 квадратных мм включительно с четырьмя трубами в скважине</t>
  </si>
  <si>
    <t>I.3.6.2.1.3.5</t>
  </si>
  <si>
    <t>многожильные с резиновой или пластмассовой изоляцией сечением провода от 100 до 200 квадратных мм включительно с количеством труб в скважине более четырех</t>
  </si>
  <si>
    <t>I.3.6.2.1.4.1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</si>
  <si>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200 до 250 квадратных мм включительно с одной трубой в скважине</t>
  </si>
  <si>
    <t>I.3.6.2.1.4.2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</si>
  <si>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200 до 250 квадратных мм включительно с двумя трубами в скважине</t>
  </si>
  <si>
    <t>I.3.6.2.1.4.3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</si>
  <si>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200 до 250 квадратных мм включительно с тремя трубами в скважине</t>
  </si>
  <si>
    <t>I.3.6.2.1.4.4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</si>
  <si>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200 до 250 квадратных мм включительно с четырьмя трубами в скважине</t>
  </si>
  <si>
    <t>I.3.6.2.1.4.5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</si>
  <si>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200 до 250 квадратных мм включительно с количеством труб в скважине более четырех</t>
  </si>
  <si>
    <t>I.3.6.2.1.5.1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</si>
  <si>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250 до 300 квадратных мм включительно с одной трубой в скважине</t>
  </si>
  <si>
    <t>I.3.6.2.1.5.2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</si>
  <si>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250 до 300 квадратных мм включительно с двумя трубами в скважине</t>
  </si>
  <si>
    <t>I.3.6.2.1.5.3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</si>
  <si>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250 до 300 квадратных мм включительно с тремя трубами в скважине</t>
  </si>
  <si>
    <t>I.3.6.2.1.5.4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</si>
  <si>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250 до 300 квадратных мм включительно с четырьмя трубами в скважине</t>
  </si>
  <si>
    <t>I.3.6.2.1.5.5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</si>
  <si>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250 до 300 квадратных мм включительно с количеством труб в скважине более четырех</t>
  </si>
  <si>
    <t>I.3.6.2.1.6.1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</si>
  <si>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300 до 400 квадратных мм включительно с одной трубой в скважине</t>
  </si>
  <si>
    <t>I.3.6.2.1.6.2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</si>
  <si>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300 до 400 квадратных мм включительно с двумя трубами в скважине</t>
  </si>
  <si>
    <t>I.3.6.2.1.6.3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</si>
  <si>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300 до 400 квадратных мм включительно с тремя трубами в скважине</t>
  </si>
  <si>
    <t>I.3.6.2.1.6.4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</si>
  <si>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300 до 400 квадратных мм включительно с четырьмя трубами в скважине</t>
  </si>
  <si>
    <t>I.3.6.2.1.6.5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</si>
  <si>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300 до 400 квадратных мм включительно с количеством труб в скважине более четырех</t>
  </si>
  <si>
    <t>I.3.6.2.1.7.1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</si>
  <si>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400 до 500 квадратных мм включительно с одной трубой в скважине</t>
  </si>
  <si>
    <t>I.3.6.2.1.7.2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</si>
  <si>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400 до 500 квадратных мм включительно с двумя трубами в скважине</t>
  </si>
  <si>
    <t>I.3.6.2.1.7.3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</si>
  <si>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400 до 500 квадратных мм включительно с тремя трубами в скважине</t>
  </si>
  <si>
    <t>I.3.6.2.1.7.4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</si>
  <si>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400 до 500 квадратных мм включительно с четырьмя трубами в скважине</t>
  </si>
  <si>
    <t>I.3.6.2.1.7.5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</si>
  <si>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400 до 500 квадратных мм включительно с количеством труб в скважине более четырех</t>
  </si>
  <si>
    <t>I.3.6.2.1.8.1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</si>
  <si>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500 до 800 квадратных мм включительно с одной трубой в скважине</t>
  </si>
  <si>
    <t>I.3.6.2.1.8.2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</si>
  <si>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500 до 800 квадратных мм включительно с двумя трубами в скважине</t>
  </si>
  <si>
    <t>I.3.6.2.1.8.3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</si>
  <si>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500 до 800 квадратных мм включительно с тремя трубами в скважине</t>
  </si>
  <si>
    <t>I.3.6.2.1.8.4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</si>
  <si>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500 до 800 квадратных мм включительно с четырьмя трубами в скважине</t>
  </si>
  <si>
    <t>I.3.6.2.1.8.5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</si>
  <si>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500 до 800 квадратных мм включительно с количеством труб в скважине более четырех</t>
  </si>
  <si>
    <t>I.3.6.2.1.9.1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</si>
  <si>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свыше 800 квадратных мм с одной трубой в скважине</t>
  </si>
  <si>
    <t>I.3.6.2.1.9.2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</si>
  <si>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свыше 800 квадратных мм с двумя трубами в скважине</t>
  </si>
  <si>
    <t>I.3.6.2.1.9.3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</si>
  <si>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свыше 800 квадратных мм с тремя трубами в скважине</t>
  </si>
  <si>
    <t>I.3.6.2.1.9.4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</si>
  <si>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свыше 800 квадратных мм с четырьмя трубами в скважине</t>
  </si>
  <si>
    <t>I.3.6.2.1.9.5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</si>
  <si>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свыше 800 квадратных мм с количеством труб в скважине более четырех</t>
  </si>
  <si>
    <t>I.3.6.2.2.1.1</t>
  </si>
  <si>
    <t>кабельные линии, прокладываемые методом горизонтального наклонного бурения, многожильные с бумажной изоляцией сечением провода до 50 квадратных мм включительно с одной трубой в скважине</t>
  </si>
  <si>
    <t>I.3.6.2.2.1.2</t>
  </si>
  <si>
    <t>кабельные линии, прокладываемые методом горизонтального наклонного бурения, многожильные с бумажной изоляцией сечением провода до 50 квадратных мм включительно с двумя трубами в скважине</t>
  </si>
  <si>
    <t>I.3.6.2.2.1.3</t>
  </si>
  <si>
    <t>кабельные линии, прокладываемые методом горизонтального наклонного бурения, многожильные с бумажной изоляцией сечением провода до 50 квадратных мм включительно с тремя трубами в скважине</t>
  </si>
  <si>
    <t>I.3.6.2.2.1.4</t>
  </si>
  <si>
    <t>кабельные линии, прокладываемые методом горизонтального наклонного бурения, многожильные с бумажной изоляцией сечением провода до 50 квадратных мм включительно с четырьмя трубами в скважине</t>
  </si>
  <si>
    <t>I.3.6.2.2.1.5</t>
  </si>
  <si>
    <t>кабельные линии, прокладываемые методом горизонтального наклонного бурения, многожильные с бумажной изоляцией сечением провода до 50 квадратных мм включительно с количеством труб в скважине более четырех</t>
  </si>
  <si>
    <t>I.3.6.2.2.2.1</t>
  </si>
  <si>
    <t>кабельные линии, прокладываемые методом горизонтального наклонного бурения, многожильные с бумажной изоляцией сечением провода от 50 до 100 квадратных мм включительно с одной трубой в скважине</t>
  </si>
  <si>
    <t>I.3.6.2.2.2.2</t>
  </si>
  <si>
    <t>кабельные линии, прокладываемые методом горизонтального наклонного бурения, многожильные с бумажной изоляцией сечением провода от 50 до 100 квадратных мм включительно с двумя трубами в скважине</t>
  </si>
  <si>
    <t>I.3.6.2.2.2.3</t>
  </si>
  <si>
    <t>кабельные линии, прокладываемые методом горизонтального наклонного бурения, многожильные с бумажной изоляцией сечением провода от 50 до 100 квадратных мм включительно с тремя трубами в скважине</t>
  </si>
  <si>
    <t>I.3.6.2.2.2.4</t>
  </si>
  <si>
    <t>кабельные линии, прокладываемые методом горизонтального наклонного бурения, многожильные с бумажной изоляцией сечением провода от 50 до 100 квадратных мм включительно с четырьмя трубами в скважине</t>
  </si>
  <si>
    <t>I.3.6.2.2.2.5</t>
  </si>
  <si>
    <t>кабельные линии, прокладываемые методом горизонтального наклонного бурения, многожильные с бумажной изоляцией сечением провода от 50 до 100 квадратных мм включительно с количеством труб в скважине более четырех</t>
  </si>
  <si>
    <t>I.3.6.2.2.3.1</t>
  </si>
  <si>
    <t>кабельные линии, прокладываемые методом горизонтального наклонного бурения, многожильные с бумажной изоляцией сечением провода от 100 до 200 квадратных мм включительно с одной трубой в скважине</t>
  </si>
  <si>
    <t>I.3.6.2.2.3.2</t>
  </si>
  <si>
    <t>кабельные линии, прокладываемые методом горизонтального наклонного бурения, многожильные с бумажной изоляцией сечением провода от 100 до 200 квадратных мм включительно с двумя трубами в скважине</t>
  </si>
  <si>
    <t>I.3.6.2.2.3.3</t>
  </si>
  <si>
    <t>кабельные линии, прокладываемые методом горизонтального наклонного бурения, многожильные с бумажной изоляцией сечением провода от 100 до 200 квадратных мм включительно с тремя трубами в скважине</t>
  </si>
  <si>
    <t>I.3.6.2.2.3.4</t>
  </si>
  <si>
    <t>кабельные линии, прокладываемые методом горизонтального наклонного бурения, многожильные с бумажной изоляцией сечением провода от 100 до 200 квадратных мм включительно с четырьмя трубами в скважине</t>
  </si>
  <si>
    <t>I.3.6.2.2.3.5</t>
  </si>
  <si>
    <t>кабельные линии, прокладываемые методом горизонтального наклонного бурения, многожильные с бумажной изоляцией сечением провода от 100 до 200 квадратных мм включительно с количеством труб в скважине более четырех</t>
  </si>
  <si>
    <t>I.3.6.2.2.4.1</t>
  </si>
  <si>
    <t>кабельные линии, прокладываемые методом горизонтального наклонного бурения, многожильные с бумажной изоляцией сечением провода от 200 до 250 квадратных мм включительно с одной трубой в скважине</t>
  </si>
  <si>
    <t>I.3.6.2.2.4.2</t>
  </si>
  <si>
    <t>кабельные линии, прокладываемые методом горизонтального наклонного бурения, многожильные с бумажной изоляцией сечением провода от 200 до 250 квадратных мм включительно с двумя трубами в скважине</t>
  </si>
  <si>
    <t>I.3.6.2.2.4.3</t>
  </si>
  <si>
    <t>кабельные линии, прокладываемые методом горизонтального наклонного бурения, многожильные с бумажной изоляцией сечением провода от 200 до 250 квадратных мм включительно с тремя трубами в скважине</t>
  </si>
  <si>
    <t>I.3.6.2.2.4.4</t>
  </si>
  <si>
    <t>кабельные линии, прокладываемые методом горизонтального наклонного бурения, многожильные с бумажной изоляцией сечением провода от 200 до 250 квадратных мм включительно с четырьмя трубами в скважине</t>
  </si>
  <si>
    <t>I.3.6.2.2.4.5</t>
  </si>
  <si>
    <t>кабельные линии, прокладываемые методом горизонтального наклонного бурения, многожильные с бумажной изоляцией сечением провода от 200 до 250 квадратных мм включительно с количеством труб в скважине более четырех</t>
  </si>
  <si>
    <t>I.3.6.2.2.5.1</t>
  </si>
  <si>
    <t>кабельные линии, прокладываемые методом горизонтального наклонного бурения, многожильные с бумажной изоляцией сечением провода от 250 до 300 квадратных мм включительно с одной трубой в скважине</t>
  </si>
  <si>
    <t>I.3.6.2.2.5.2</t>
  </si>
  <si>
    <t>кабельные линии, прокладываемые методом горизонтального наклонного бурения, многожильные с бумажной изоляцией сечением провода от 250 до 300 квадратных мм включительно с двумя трубами в скважине</t>
  </si>
  <si>
    <t>I.3.6.2.2.5.3</t>
  </si>
  <si>
    <t>кабельные линии, прокладываемые методом горизонтального наклонного бурения, многожильные с бумажной изоляцией сечением провода от 250 до 300 квадратных мм включительно с тремя трубами в скважине</t>
  </si>
  <si>
    <t>I.3.6.2.2.5.4</t>
  </si>
  <si>
    <t>кабельные линии, прокладываемые методом горизонтального наклонного бурения, многожильные с бумажной изоляцией сечением провода от 250 до 300 квадратных мм включительно с четырьмя трубами в скважине</t>
  </si>
  <si>
    <t>I.3.6.2.2.5.5</t>
  </si>
  <si>
    <t>кабельные линии, прокладываемые методом горизонтального наклонного бурения, многожильные с бумажной изоляцией сечением провода от 250 до 300 квадратных мм включительно с количеством труб в скважине более четырех</t>
  </si>
  <si>
    <t>I.3.6.2.2.6.1</t>
  </si>
  <si>
    <t>кабельные линии, прокладываемые методом горизонтального наклонного бурения, многожильные с бумажной изоляцией сечением провода от 300 до 400 квадратных мм включительно с одной трубой в скважине</t>
  </si>
  <si>
    <t>I.3.6.2.2.6.2</t>
  </si>
  <si>
    <t>кабельные линии, прокладываемые методом горизонтального наклонного бурения, многожильные с бумажной изоляцией сечением провода от 300 до 400 квадратных мм включительно с двумя трубами в скважине</t>
  </si>
  <si>
    <t>I.3.6.2.2.6.3</t>
  </si>
  <si>
    <t>кабельные линии, прокладываемые методом горизонтального наклонного бурения, многожильные с бумажной изоляцией сечением провода от 300 до 400 квадратных мм включительно квадратных мм включительно с тремя трубами в скважине</t>
  </si>
  <si>
    <t>I.3.6.2.2.6.4</t>
  </si>
  <si>
    <t>кабельные линии, прокладываемые методом горизонтального наклонного бурения, многожильные с бумажной изоляцией сечением провода от 300 до 400 квадратных мм включительно с четырьмя трубами в скважине</t>
  </si>
  <si>
    <t>I.3.6.2.2.6.5</t>
  </si>
  <si>
    <t>кабельные линии, прокладываемые методом горизонтального наклонного бурения, многожильные с бумажной изоляцией сечением провода от 300 до 400 квадратных мм включительно с количеством труб в скважине более четырех</t>
  </si>
  <si>
    <t>I.3.6.2.2.7.1</t>
  </si>
  <si>
    <t>кабельные линии, прокладываемые методом горизонтального наклонного бурения, многожильные с бумажной изоляцией сечением провода от 400 до 500 квадратных мм включительно с одной трубой в скважине</t>
  </si>
  <si>
    <t>I.3.6.2.2.7.2</t>
  </si>
  <si>
    <t>кабельные линии, прокладываемые методом горизонтального наклонного бурения, многожильные с бумажной изоляцией сечением провода от 400 до 500 квадратных мм включительно с двумя трубами в скважине</t>
  </si>
  <si>
    <t>I.3.6.2.2.7.3</t>
  </si>
  <si>
    <t>кабельные линии, прокладываемые методом горизонтального наклонного бурения, многожильные с бумажной изоляцией сечением провода от 400 до 500 квадратных мм включительно с тремя трубами в скважине</t>
  </si>
  <si>
    <t>I.3.6.2.2.7.4</t>
  </si>
  <si>
    <t>кабельные линии, прокладываемые методом горизонтального наклонного бурения, многожильные с бумажной изоляцией сечением провода от 400 до 500 квадратных мм включительно с четырьмя трубами в скважине</t>
  </si>
  <si>
    <t>I.3.6.2.2.7.5</t>
  </si>
  <si>
    <t>кабельные линии, прокладываемые методом горизонтального наклонного бурения, многожильные с бумажной изоляцией сечением провода от 400 до 500 квадратных мм включительно с количеством труб в скважине более четырех</t>
  </si>
  <si>
    <t>I.3.6.2.2.8.1</t>
  </si>
  <si>
    <t>кабельные линии, прокладываемые методом горизонтального наклонного бурения, многожильные с бумажной изоляцией сечением провода от 500 до 800 квадратных мм включительно с одной трубой в скважине</t>
  </si>
  <si>
    <t>I.3.6.2.2.8.2</t>
  </si>
  <si>
    <t>кабельные линии, прокладываемые методом горизонтального наклонного бурения, многожильные с бумажной изоляцией сечением провода от 500 до 800 квадратных мм включительно с двумя трубами в скважине</t>
  </si>
  <si>
    <t>I.3.6.2.2.8.3</t>
  </si>
  <si>
    <t>кабельные линии, прокладываемые методом горизонтального наклонного бурения, многожильные с бумажной изоляцией сечением провода от 500 до 800 квадратных мм включительно с тремя трубами в скважине</t>
  </si>
  <si>
    <t>I.3.6.2.2.8.4</t>
  </si>
  <si>
    <t>кабельные линии, прокладываемые методом горизонтального наклонного бурения, многожильные с бумажной изоляцией сечением провода от 500 до 800 квадратных мм включительно с четырьмя трубами в скважине</t>
  </si>
  <si>
    <t>I.3.6.2.2.8.5</t>
  </si>
  <si>
    <t>кабельные линии, прокладываемые методом горизонтального наклонного бурения, многожильные с бумажной изоляцией сечением провода от 500 до 800 квадратных мм включительно с количеством труб в скважине более четырех</t>
  </si>
  <si>
    <t>I.3.6.2.2.9.1</t>
  </si>
  <si>
    <t>кабельные линии, прокладываемые методом горизонтального наклонного бурения, многожильные с бумажной изоляцией сечением провода более 800 квадратных мм с одной трубой в скважине</t>
  </si>
  <si>
    <t>I.3.6.2.2.9.2</t>
  </si>
  <si>
    <t>кабельные линии, прокладываемые методом горизонтального наклонного бурения, многожильные с бумажной изоляцией сечением провода более 800 квадратных мм с двумя трубами в скважине</t>
  </si>
  <si>
    <t>I.3.6.2.2.9.3</t>
  </si>
  <si>
    <t>кабельные линии, прокладываемые методом горизонтального наклонного бурения, многожильные с бумажной изоляцией сечением провода более 800 квадратных мм с тремя трубами в скважине</t>
  </si>
  <si>
    <t>I.3.6.2.2.9.4</t>
  </si>
  <si>
    <t>кабельные линии, прокладываемые методом горизонтального наклонного бурения, многожильные с бумажной изоляцией сечением провода более 800 квадратных мм с четырьмя трубами в скважине</t>
  </si>
  <si>
    <t>I.3.6.2.2.9.5</t>
  </si>
  <si>
    <t>кабельные линии, прокладываемые методом горизонтального наклонного бурения, многожильные с бумажной изоляцией сечением провода более 800 квадратных мм с количеством труб в скважине более четырех</t>
  </si>
  <si>
    <t>I.4.1.1</t>
  </si>
  <si>
    <t>реклоузеры номинальным током до 100 А включительно</t>
  </si>
  <si>
    <t>I.4.1.2</t>
  </si>
  <si>
    <t>реклоузеры номинальным током от 100 до 250 А включительно</t>
  </si>
  <si>
    <t>I.4.1.3</t>
  </si>
  <si>
    <t>реклоузеры номинальным током от 250 до 500 А включительно</t>
  </si>
  <si>
    <t>I.4.1.4</t>
  </si>
  <si>
    <t>реклоузеры номинальным током от 500 до 1000 А включительно</t>
  </si>
  <si>
    <t>I.4.1.5</t>
  </si>
  <si>
    <t>реклоузеры номинальным током свыше 1000 А</t>
  </si>
  <si>
    <t>I.4.2.1</t>
  </si>
  <si>
    <t>линейные разъединители номинальным током до 100 А включительно</t>
  </si>
  <si>
    <t>I.4.2.2</t>
  </si>
  <si>
    <t>линейные разъединители номинальным током от 100 до 250 А включительно</t>
  </si>
  <si>
    <t>I.4.2.3</t>
  </si>
  <si>
    <t>линейные разъединители номинальным током от 250 до 500 А включительно</t>
  </si>
  <si>
    <t>I.4.2.4</t>
  </si>
  <si>
    <t>линейные разъединители номинальным током от 500 до 1000 А включительно</t>
  </si>
  <si>
    <t>I.4.2.5</t>
  </si>
  <si>
    <t>линейные разъединители номинальным током свыше 1000 А</t>
  </si>
  <si>
    <t>I.4.3.1</t>
  </si>
  <si>
    <t>выключатели нагрузки, устанавливаемые вне трансформаторных подстанций и распределительных и переключательных пунктов, номинальным током до 100 А включительно</t>
  </si>
  <si>
    <t>I.4.3.2</t>
  </si>
  <si>
    <t>выключатели нагрузки, устанавливаемые вне трансформаторных подстанций и распределительных и переключательных пунктов, номинальным током от 100 до 250 А включительно</t>
  </si>
  <si>
    <t>I.4.3.3</t>
  </si>
  <si>
    <t>выключатели нагрузки, устанавливаемые вне трансформаторных подстанций и распределительных и переключательных пунктов, номинальным током от 250 до 500 А включительно</t>
  </si>
  <si>
    <t>I.4.3.4</t>
  </si>
  <si>
    <t>выключатели нагрузки, устанавливаемые вне трансформаторных подстанций и распределительных и переключательных пунктов, номинальным током от 500 до 1000 А включительно</t>
  </si>
  <si>
    <t>I.4.3.5</t>
  </si>
  <si>
    <t>выключатели нагрузки, устанавливаемые вне трансформаторных подстанций и распределительных и переключательных пунктов, номинальным током свыше 1000 А</t>
  </si>
  <si>
    <t>I.4.4.1.1</t>
  </si>
  <si>
    <t>распределительные пункты (РП), за исключением комплектных распределительных устройств наружной установки (КРН, КРУН), номинальным током до 100 А включительно с количеством ячеек до 5 включительно</t>
  </si>
  <si>
    <t>I.4.4.1.2</t>
  </si>
  <si>
    <t>распределительные пункты (РП), за исключением комплектных распределительных устройств наружной установки (КРН, КРУН), номинальным током до 100 А включительно с количеством ячеек от 5 до 10 включительно</t>
  </si>
  <si>
    <t>I.4.4.1.3</t>
  </si>
  <si>
    <t>распределительные пункты (РП), за исключением комплектных распределительных устройств наружной установки (КРН, КРУН), номинальным током до 100 А включительно с количеством ячеек от 10 до 15 включительно</t>
  </si>
  <si>
    <t>I.4.4.1.4</t>
  </si>
  <si>
    <t>распределительные пункты (РП), за исключением комплектных распределительных устройств наружной установки (КРН, КРУН), номинальным током до 100 А включительно с количеством ячеек свыше 15</t>
  </si>
  <si>
    <t>I.4.4.2.1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</si>
  <si>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100 до 250 А включительно с количеством ячеек до 5 включительно</t>
  </si>
  <si>
    <t>I.4.4.2.2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</si>
  <si>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100 до 250 А включительно с количеством ячеек от 5 до 10 включительно</t>
  </si>
  <si>
    <t>I.4.4.2.3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</si>
  <si>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100 до 250 А включительно с количеством ячеек от 10 до 15 включительно</t>
  </si>
  <si>
    <t>I.4.4.2.4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</si>
  <si>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100 до 250 А включительно с количеством ячеек свыше 15</t>
  </si>
  <si>
    <t>I.4.4.3.1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</si>
  <si>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250 до 500 А включительно с количеством ячеек до 5 включительно</t>
  </si>
  <si>
    <t>I.4.4.3.2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</si>
  <si>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250 до 500 А включительно с количеством ячеек от 5 до 10 включительно</t>
  </si>
  <si>
    <t>I.4.4.3.3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</si>
  <si>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250 до 500 А включительно с количеством ячеек от 10 до 15 включительно</t>
  </si>
  <si>
    <t>I.4.4.3.4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</si>
  <si>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250 до 500 А включительно с количеством ячеек свыше 15</t>
  </si>
  <si>
    <t>I.4.4.4.1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</si>
  <si>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500 до 1000 А включительно с количеством ячеек до 5 включительно</t>
  </si>
  <si>
    <t>I.4.4.4.2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</si>
  <si>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500 до 1000 А включительно с количеством ячеек от 5 до 10 включительно</t>
  </si>
  <si>
    <t>I.4.4.4.3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</si>
  <si>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500 до 1000 А включительно с количеством ячеек от 10 до 15 включительно</t>
  </si>
  <si>
    <t>I.4.4.4.4</t>
  </si>
  <si>
    <t>распределительные пункты (РП), за исключением комплектных распределительных устройств наружной установки (КРН, КРУН), номинальным током от 500 до 1000 А включительно с количеством ячеек свыше 15</t>
  </si>
  <si>
    <t>I.4.4.5.1</t>
  </si>
  <si>
    <t>распределительные пункты (РП), за исключением комплектных распределительных устройств наружной установки (КРН, КРУН), номинальным током свыше 1000 А с количеством ячеек до 5 включительно</t>
  </si>
  <si>
    <t>I.4.4.5.2</t>
  </si>
  <si>
    <t>распределительные пункты (РП), за исключением комплектных распределительных устройств наружной установки (КРН, КРУН), номинальным током свыше 1000 А с количеством ячеек от 5 до 10 включительно</t>
  </si>
  <si>
    <t>I.4.4.5.3</t>
  </si>
  <si>
    <t>распределительные пункты (РП), за исключением комплектных распределительных устройств наружной установки (КРН, КРУН), номинальным током свыше 1000 А с количеством ячеек от 10 до 15 включительно</t>
  </si>
  <si>
    <t>I.4.4.5.4</t>
  </si>
  <si>
    <t>распределительные пункты (РП), за исключением комплектных распределительных устройств наружной установки (КРН, КРУН), номинальным током свыше 1000 А с количеством ячеек свыше 15</t>
  </si>
  <si>
    <t>I.4.5.1.1</t>
  </si>
  <si>
    <t>комплектные распределительные устройства наружной установки (КРН, КРУН) номинальным током до 100 А включительно с количеством ячеек до 5 включительно</t>
  </si>
  <si>
    <t>I.4.5.1.2</t>
  </si>
  <si>
    <t>комплектные распределительные устройства наружной установки (КРН, КРУН) номинальным током до 100 А включительно с количеством ячеек от 5 до 10 включительно</t>
  </si>
  <si>
    <t>I.4.5.1.3</t>
  </si>
  <si>
    <t>комплектные распределительные устройства наружной установки (КРН, КРУН) номинальным током до 100 А включительно с количеством ячеек от 10 до 15 включительно</t>
  </si>
  <si>
    <t>I.4.5.1.4</t>
  </si>
  <si>
    <t>комплектные распределительные устройства наружной установки (КРН, КРУН) номинальным током до 100 А включительно с количеством ячеек свыше 15</t>
  </si>
  <si>
    <t>I.4.5.2.1</t>
  </si>
  <si>
    <t>комплектные распределительные устройства наружной установки (КРН, КРУН) номинальным током от 100 до 250 А включительно с количеством ячеек до 5 включительно</t>
  </si>
  <si>
    <t>I.4.5.2.2</t>
  </si>
  <si>
    <t>комплектные распределительные устройства наружной установки (КРН, КРУН) номинальным током от 100 до 250 А включительно с количеством ячеек от 5 до 10 включительно</t>
  </si>
  <si>
    <t>I.4.5.2.3</t>
  </si>
  <si>
    <t>комплектные распределительные устройства наружной установки (КРН, КРУН) номинальным током от 100 до 250 А включительно с количеством ячеек от 10 до 15 включительно</t>
  </si>
  <si>
    <t>I.4.5.2.4</t>
  </si>
  <si>
    <t>комплектные распределительные устройства наружной установки (КРН, КРУН) номинальным током от 100 до 250 А включительно с количеством ячеек свыше 15</t>
  </si>
  <si>
    <t>I.4.5.3.1</t>
  </si>
  <si>
    <t>комплектные распределительные устройства наружной установки (КРН, КРУН) номинальным током от 250 до 500 А включительно с количеством ячеек до 5 включительно</t>
  </si>
  <si>
    <t>I.4.5.3.2</t>
  </si>
  <si>
    <t>комплектные распределительные устройства наружной установки (КРН, КРУН) номинальным током от 250 до 500 А включительно с количеством ячеек от 5 до 10 включительно</t>
  </si>
  <si>
    <t>I.4.5.3.3</t>
  </si>
  <si>
    <t>комплектные распределительные устройства наружной установки (КРН, КРУН) номинальным током от 250 до 500 А включительно с количеством ячеек от 10 до 15 включительно</t>
  </si>
  <si>
    <t>I.4.5.3.4</t>
  </si>
  <si>
    <t>комплектные распределительные устройства наружной установки (КРН, КРУН) номинальным током от 250 до 500 А включительно с количеством ячеек свыше 15</t>
  </si>
  <si>
    <t>I.4.5.4.1</t>
  </si>
  <si>
    <t>комплектные распределительные устройства наружной установки (КРН, КРУН) номинальным током от 500 до 1000 А включительно с количеством ячеек до 5 включительно</t>
  </si>
  <si>
    <t>I.4.5.4.2</t>
  </si>
  <si>
    <t>комплектные распределительные устройства наружной установки (КРН, КРУН) номинальным током от 500 до 1000 А включительно с количеством ячеек от 5 до 10 включительно</t>
  </si>
  <si>
    <t>I.4.5.4.3</t>
  </si>
  <si>
    <t>комплектные распределительные устройства наружной установки (КРН, КРУН) номинальным током от 500 до 1000 А включительно с количеством ячеек от 10 до 15 включительно</t>
  </si>
  <si>
    <t>I.4.5.4.4</t>
  </si>
  <si>
    <t>комплектные распределительные устройства наружной установки (КРН, КРУН) номинальным током от 500 до 1000 А включительно с количеством ячеек свыше 15</t>
  </si>
  <si>
    <t>I.4.5.5.1</t>
  </si>
  <si>
    <t>комплектные распределительные устройства наружной установки (КРН, КРУН) номинальным током свыше 1000 А с количеством ячеек до 5 включительно</t>
  </si>
  <si>
    <t>I.4.5.5.2</t>
  </si>
  <si>
    <t>комплектные распределительные устройства наружной установки (КРН, КРУН) номинальным током свыше 1000 А с количеством ячеек от 5 до 10 включительно</t>
  </si>
  <si>
    <t>I.4.5.5.3</t>
  </si>
  <si>
    <t>комплектные распределительные устройства наружной установки (КРН, КРУН) номинальным током свыше 1000 А с количеством ячеек от 10 до 15 включительно</t>
  </si>
  <si>
    <t>I.4.5.5.4</t>
  </si>
  <si>
    <t>комплектные распределительные устройства наружной установки (КРН, КРУН) номинальным током свыше 1000 А с количеством ячеек свыше 15</t>
  </si>
  <si>
    <t>I.4.6.1.1</t>
  </si>
  <si>
    <t>переключательные пункты номинальным током до 100 А включительно с количеством ячеек до 5 включительно</t>
  </si>
  <si>
    <t>I.4.6.1.2</t>
  </si>
  <si>
    <t>переключательные пункты номинальным током до 100 А включительно с количеством ячеек от 5 до 10 включительно</t>
  </si>
  <si>
    <t>I.4.6.1.3</t>
  </si>
  <si>
    <t>переключательные пункты номинальным током до 100 А включительно с количеством ячеек от 10 до 15 включительно</t>
  </si>
  <si>
    <t>I.4.6.1.4</t>
  </si>
  <si>
    <t>переключательные пункты номинальным током до 100 А включительно с количеством ячеек свыше 15</t>
  </si>
  <si>
    <t>I.4.6.2.1</t>
  </si>
  <si>
    <t>переключательные пункты номинальным током от 100 до 250 А включительно с количеством ячеек до 5 включительно</t>
  </si>
  <si>
    <t>I.4.6.2.2</t>
  </si>
  <si>
    <t>переключательные пункты номинальным током от 100 до 250 А включительно с количеством ячеек от 5 до 10 включительно</t>
  </si>
  <si>
    <t>I.4.6.2.3</t>
  </si>
  <si>
    <t>переключательные пункты номинальным током от 100 до 250 А включительно с количеством ячеек от 10 до 15 включительно</t>
  </si>
  <si>
    <t>I.4.6.2.4</t>
  </si>
  <si>
    <t>переключательные пункты номинальным током от 100 до 250 А включительно с количеством ячеек свыше 15</t>
  </si>
  <si>
    <t>I.4.6.3.1</t>
  </si>
  <si>
    <t>переключательные пункты номинальным током от 250 до 500 А включительно с количеством ячеек до 5 включительно</t>
  </si>
  <si>
    <t>I.4.6.3.2</t>
  </si>
  <si>
    <t>переключательные пункты номинальным током от 250 до 500 А включительно с количеством ячеек от 5 до 10 включительно</t>
  </si>
  <si>
    <t>I.4.6.3.3</t>
  </si>
  <si>
    <t>переключательные пункты номинальным током от 250 до 500 А включительно с количеством ячеек от 10 до 15 включительно</t>
  </si>
  <si>
    <t>I.4.6.3.4</t>
  </si>
  <si>
    <t>переключательные пункты номинальным током от 250 до 500 А включительно с количеством ячеек свыше 15</t>
  </si>
  <si>
    <t>I.4.6.4.1</t>
  </si>
  <si>
    <t>переключательные пункты номинальным током от 500 до 1000 А включительно с количеством ячеек до 5 включительно</t>
  </si>
  <si>
    <t>I.4.6.4.2</t>
  </si>
  <si>
    <t>переключательные пункты номинальным током от 500 до 1000 А включительно с количеством ячеек от 5 до 10 включительно</t>
  </si>
  <si>
    <t>I.4.6.4.3</t>
  </si>
  <si>
    <t>переключательные пункты номинальным током от 500 до 1000 А включительно с количеством ячеек от 10 до 15 включительно</t>
  </si>
  <si>
    <t>I.4.6.4.4</t>
  </si>
  <si>
    <t>переключательные пункты номинальным током от 500 до 1000 А включительно с количеством ячеек свыше 15</t>
  </si>
  <si>
    <t>I.4.6.5.1</t>
  </si>
  <si>
    <t>переключательные пункты номинальным током свыше 1000 А с количеством ячеек до 5 включительно</t>
  </si>
  <si>
    <t>I.4.6.5.2</t>
  </si>
  <si>
    <t>переключательные пункты номинальным током свыше 1000 А с количеством ячеек от 5 до 10 включительно</t>
  </si>
  <si>
    <t>I.4.6.5.3</t>
  </si>
  <si>
    <t>переключательные пункты номинальным током свыше 1000 А с количеством ячеек от 10 до 15 включительно</t>
  </si>
  <si>
    <t>I.4.6.5.4</t>
  </si>
  <si>
    <t>переключательные пункты номинальным током свыше 1000 А с количеством ячеек свыше 15</t>
  </si>
  <si>
    <t>I.5.1.1.1</t>
  </si>
  <si>
    <t>однотрансформаторные подстанции (за исключением РТП) мощностью до 25 кВА включительно столбового/мачтового типа</t>
  </si>
  <si>
    <t>I.5.1.1.2</t>
  </si>
  <si>
    <t>однотрансформаторные подстанции (за исключением РТП) мощностью до 25 кВА включительно шкафного или киоскового типа</t>
  </si>
  <si>
    <t>I.5.1.1.3</t>
  </si>
  <si>
    <t>однотрансформаторные подстанции (за исключением РТП) мощностью до 25 кВА включительно блочного типа</t>
  </si>
  <si>
    <t>I.5.1.2.1</t>
  </si>
  <si>
    <t>однотрансформаторные подстанции (за исключением РТП) мощностью от 25 до 100 кВА включительно столбового/мачтового типа</t>
  </si>
  <si>
    <t>I.5.1.2.2</t>
  </si>
  <si>
    <t>однотрансформаторные подстанции (за исключением РТП) мощностью от 25 до 100 кВА включительно шкафного или киоскового типа</t>
  </si>
  <si>
    <t>I.5.1.2.3</t>
  </si>
  <si>
    <t>однотрансформаторные подстанции (за исключением РТП) мощностью от 25 до 100 кВА включительно блочного типа</t>
  </si>
  <si>
    <t>I.5.1.3.1</t>
  </si>
  <si>
    <t>однотрансформаторные подстанции (за исключением РТП) мощностью от 100 до 250 кВА включительно столбового/мачтового типа</t>
  </si>
  <si>
    <t>I.5.1.3.2</t>
  </si>
  <si>
    <t>однотрансформаторные подстанции (за исключением РТП) мощностью от 100 до 250 кВА включительно шкафного или киоскового типа</t>
  </si>
  <si>
    <t>I.5.1.3.3</t>
  </si>
  <si>
    <t>однотрансформаторные подстанции (за исключением РТП) мощностью от 100 до 250 кВА включительно блочного типа</t>
  </si>
  <si>
    <t>I.5.1.4.1</t>
  </si>
  <si>
    <t>однотрансформаторные подстанции (за исключением РТП) мощностью от 250 до 400 кВА включительно столбового/мачтового типа</t>
  </si>
  <si>
    <t>I.5.1.4.2</t>
  </si>
  <si>
    <t>однотрансформаторные подстанции (за исключением РТП) мощностью от 250 до 400 кВА включительно шкафного или киоскового типа</t>
  </si>
  <si>
    <t>I.5.1.4.3</t>
  </si>
  <si>
    <t>однотрансформаторные подстанции (за исключением РТП) мощностью от 250 до 400 кВА включительно блочного типа</t>
  </si>
  <si>
    <t>I.5.1.5.1</t>
  </si>
  <si>
    <t>однотрансформаторные подстанции (за исключением РТП) мощностью от 400 до 1000 кВА включительно столбового/мачтового типа</t>
  </si>
  <si>
    <t>I.5.1.5.2</t>
  </si>
  <si>
    <t>однотрансформаторные подстанции (за исключением РТП) мощностью от 400 до 1000 кВА включительно шкафного или киоскового типа</t>
  </si>
  <si>
    <t>I.5.1.5.3</t>
  </si>
  <si>
    <t>однотрансформаторные подстанции (за исключением РТП) мощностью от 400 до 1000 кВА включительно блочного типа</t>
  </si>
  <si>
    <t>I.5.1.6.1</t>
  </si>
  <si>
    <t>однотрансформаторные подстанции (за исключением РТП) мощностью от 1000 кВА до 1250 кВА включительно столбового/мачтового типа</t>
  </si>
  <si>
    <t>I.5.1.6.2</t>
  </si>
  <si>
    <t>однотрансформаторные подстанции (за исключением РТП) мощностью от 1000 кВА до 1250 кВА включительно шкафного или киоскового типа</t>
  </si>
  <si>
    <t>I.5.1.6.3</t>
  </si>
  <si>
    <t>однотрансформаторные подстанции (за исключением РТП) мощностью от 1000 кВА до 1250 кВА включительно блочного типа</t>
  </si>
  <si>
    <t>I.5.1.7.1</t>
  </si>
  <si>
    <t>однотрансформаторные подстанции (за исключением РТП) мощностью от 1250 кВА до 1600 кВА включительно столбового/мачтового типа</t>
  </si>
  <si>
    <t>I.5.1.7.2</t>
  </si>
  <si>
    <t>однотрансформаторные подстанции (за исключением РТП) мощностью от 1250 кВА до 1600 кВА включительно шкафного или киоскового типа</t>
  </si>
  <si>
    <t>I.5.1.7.3</t>
  </si>
  <si>
    <t>однотрансформаторные подстанции (за исключением РТП) мощностью от 1250 кВА до 1600 кВА включительно блочного типа</t>
  </si>
  <si>
    <t>I.5.1.8.1</t>
  </si>
  <si>
    <t>однотрансформаторные подстанции (за исключением РТП) мощностью от 1600 кВА до 2000 кВА включительно столбового/мачтового типа</t>
  </si>
  <si>
    <t>I.5.1.8.2</t>
  </si>
  <si>
    <t>однотрансформаторные подстанции (за исключением РТП) мощностью от 1600 кВА до 2000 кВА включительно шкафного или киоскового типа</t>
  </si>
  <si>
    <t>I.5.1.8.3</t>
  </si>
  <si>
    <t>однотрансформаторные подстанции (за исключением РТП) мощностью от 1600 кВА до 2000 кВА включительно блочного типа</t>
  </si>
  <si>
    <t>I.5.1.9.1</t>
  </si>
  <si>
    <t>однотрансформаторные подстанции (за исключением РТП) мощностью от 2000 кВА до 2500 кВА включительно столбового/мачтового типа</t>
  </si>
  <si>
    <t>I.5.1.9.2</t>
  </si>
  <si>
    <t>однотрансформаторные подстанции (за исключением РТП) мощностью от 2000 кВА до 2500 кВА включительно шкафного или киоскового типа</t>
  </si>
  <si>
    <t>I.5.1.9.3</t>
  </si>
  <si>
    <t>однотрансформаторные подстанции (за исключением РТП) мощностью от 2000 кВА до 2500 кВА включительно блочного типа</t>
  </si>
  <si>
    <t>I.5.1.10.1</t>
  </si>
  <si>
    <t>однотрансформаторные подстанции (за исключением РТП) мощностью от 2500 кВА до 3150 кВА включительно столбового/мачтового типа</t>
  </si>
  <si>
    <t>I.5.1.10.2</t>
  </si>
  <si>
    <t>однотрансформаторные подстанции (за исключением РТП) мощностью от 2500 кВА до 3150 кВА включительно шкафного или киоскового типа</t>
  </si>
  <si>
    <t>I.5.1.10.3</t>
  </si>
  <si>
    <t>однотрансформаторные подстанции (за исключением РТП) мощностью от 2500 кВА до 3150 кВА включительно блочного типа</t>
  </si>
  <si>
    <t>I.5.1.11.1</t>
  </si>
  <si>
    <t>однотрансформаторные подстанции (за исключением РТП) мощностью от 3150 кВА до 4000 кВА включительно столбового/мачтового типа</t>
  </si>
  <si>
    <t>I.5.1.11.2</t>
  </si>
  <si>
    <t>однотрансформаторные подстанции (за исключением РТП) мощностью от 3150 кВА до 4000 кВА включительно шкафного или киоскового типа</t>
  </si>
  <si>
    <t>I.5.1.11.3</t>
  </si>
  <si>
    <t>однотрансформаторные подстанции (за исключением РТП) мощностью от 3150 кВА до 4000 кВА включительно блочного типа</t>
  </si>
  <si>
    <t>I.5.1.12.1</t>
  </si>
  <si>
    <t>однотрансформаторные подстанции (за исключением РТП) мощностью свыше 4000 кВА столбового/мачтового типа</t>
  </si>
  <si>
    <t>I.5.1.12.2</t>
  </si>
  <si>
    <t>однотрансформаторные подстанции (за исключением РТП) мощностью свыше 4000 кВА шкафного или киоскового типа</t>
  </si>
  <si>
    <t>I.5.1.12.3</t>
  </si>
  <si>
    <t>однотрансформаторные подстанции (за исключением РТП) мощностью свыше 4000 кВА блочного типа</t>
  </si>
  <si>
    <t>I.5.2.1.1</t>
  </si>
  <si>
    <t>двухтрансформаторные и более подстанции (за исключением РТП) мощностью до 25 кВА включительно столбового/мачтового типа</t>
  </si>
  <si>
    <t>I.5.2.1.2</t>
  </si>
  <si>
    <t>двухтрансформаторные и более подстанции (за исключением РТП) мощностью до 25 кВА включительно шкафного или киоскового типа</t>
  </si>
  <si>
    <t>I.5.2.1.3</t>
  </si>
  <si>
    <t>двухтрансформаторные и более подстанции (за исключением РТП) мощностью до 25 кВА включительно блочного типа</t>
  </si>
  <si>
    <t>I.5.2.2.1</t>
  </si>
  <si>
    <t>двухтрансформаторные и более подстанции (за исключением РТП) мощностью от 25 до 100 кВА включительно столбового/мачтового типа</t>
  </si>
  <si>
    <t>I.5.2.2.2</t>
  </si>
  <si>
    <t>двухтрансформаторные и более подстанции (за исключением РТП) мощностью от 25 до 100 кВА включительно шкафного или киоскового типа</t>
  </si>
  <si>
    <t>I.5.2.2.3</t>
  </si>
  <si>
    <t>двухтрансформаторные и более подстанции (за исключением РТП) мощностью от 25 до 100 кВА включительно блочного типа</t>
  </si>
  <si>
    <t>I.5.2.3.1</t>
  </si>
  <si>
    <t>двухтрансформаторные и более подстанции (за исключением РТП) мощностью от 100 до 250 кВА включительно столбового/мачтового типа</t>
  </si>
  <si>
    <t>I.5.2.3.2</t>
  </si>
  <si>
    <t>двухтрансформаторные и более подстанции (за исключением РТП) мощностью от 100 до 250 кВА включительно шкафного или киоскового типа</t>
  </si>
  <si>
    <t>I.5.2.3.3</t>
  </si>
  <si>
    <t>двухтрансформаторные и более подстанции (за исключением РТП) мощностью от 100 до 250 кВА включительно блочного типа</t>
  </si>
  <si>
    <t>I.5.2.4.1</t>
  </si>
  <si>
    <t>двухтрансформаторные и более подстанции (за исключением РТП) мощностью от 250 до 400 кВА включительно столбового/мачтового типа</t>
  </si>
  <si>
    <t>I.5.2.4.2</t>
  </si>
  <si>
    <t>двухтрансформаторные и более подстанции (за исключением РТП) мощностью от 250 до 400 кВА включительно шкафного или киоскового типа</t>
  </si>
  <si>
    <t>I.5.2.4.3</t>
  </si>
  <si>
    <t>двухтрансформаторные и более подстанции (за исключением РТП) мощностью от 250 до 400 кВА включительно блочного типа</t>
  </si>
  <si>
    <t>I.5.2.5.1</t>
  </si>
  <si>
    <t>двухтрансформаторные и более подстанции (за исключением РТП) мощностью от 400 до 1000 кВА включительно столбового/мачтового типа</t>
  </si>
  <si>
    <t>I.5.2.5.2</t>
  </si>
  <si>
    <t>двухтрансформаторные и более подстанции (за исключением РТП) мощностью от 400 до 1000 кВА включительно шкафного или киоскового типа</t>
  </si>
  <si>
    <t>I.5.2.5.3</t>
  </si>
  <si>
    <t>двухтрансформаторные и более подстанции (за исключением РТП) мощностью от 400 до 1000 кВА включительно блочного типа</t>
  </si>
  <si>
    <t>I.5.2.6.1</t>
  </si>
  <si>
    <t>двухтрансформаторные и более подстанции (за исключением РТП) мощностью от 1000 до 1250 кВА включительно столбового/мачтового типа</t>
  </si>
  <si>
    <t>I.5.2.6.2</t>
  </si>
  <si>
    <t>двухтрансформаторные и более подстанции (за исключением РТП) мощностью от 1000 до 1250 кВА включительно шкафного или киоскового типа</t>
  </si>
  <si>
    <t>I.5.2.6.3</t>
  </si>
  <si>
    <t>двухтрансформаторные и более подстанции (за исключением РТП) мощностью от 1000 до 1250 кВА включительно блочного типа</t>
  </si>
  <si>
    <t>I.5.2.7.1</t>
  </si>
  <si>
    <t>двухтрансформаторные и более подстанции (за исключением РТП) мощностью от 1250 до 1600 кВА включительно столбового/мачтового типа</t>
  </si>
  <si>
    <t>I.5.2.7.2</t>
  </si>
  <si>
    <t>двухтрансформаторные и более подстанции (за исключением РТП) мощностью от 1250 до 1600 кВА включительно шкафного или киоскового типа</t>
  </si>
  <si>
    <t>I.5.2.7.3</t>
  </si>
  <si>
    <t>двухтрансформаторные и более подстанции (за исключением РТП) мощностью от 1250 до 1600 кВА включительно блочного типа</t>
  </si>
  <si>
    <t>I.5.2.8.1</t>
  </si>
  <si>
    <t>двухтрансформаторные и более подстанции (за исключением РТП) мощностью от 1600 до 2000 кВА включительно столбового/мачтового типа</t>
  </si>
  <si>
    <t>I.5.2.8.2</t>
  </si>
  <si>
    <t>двухтрансформаторные и более подстанции (за исключением РТП) мощностью от 1600 до 2000 кВА включительно шкафного или киоскового типа</t>
  </si>
  <si>
    <t>I.5.2.8.3</t>
  </si>
  <si>
    <t>двухтрансформаторные и более подстанции (за исключением РТП) мощностью от 1600 до 2000 кВА включительно блочного типа</t>
  </si>
  <si>
    <t>I.5.2.9.1</t>
  </si>
  <si>
    <t>двухтрансформаторные и более подстанции (за исключением РТП) мощностью от 2000 до 2500 кВА включительно столбового/мачтового типа</t>
  </si>
  <si>
    <t>I.5.2.9.2</t>
  </si>
  <si>
    <t>двухтрансформаторные и более подстанции (за исключением РТП) мощностью от 2000 до 2500 кВА включительно шкафного или киоскового типа</t>
  </si>
  <si>
    <t>I.5.2.9.3</t>
  </si>
  <si>
    <t>двухтрансформаторные и более подстанции (за исключением РТП) мощностью от 2000 до 2500 кВА включительно блочного типа</t>
  </si>
  <si>
    <t>I.5.2.10.1</t>
  </si>
  <si>
    <t>двухтрансформаторные и более подстанции (за исключением РТП) мощностью от 2500 до 3150 кВА включительно столбового/мачтового типа</t>
  </si>
  <si>
    <t>I.5.2.10.2</t>
  </si>
  <si>
    <t>двухтрансформаторные и более подстанции (за исключением РТП) мощностью от 2500 до 3150 кВА включительно шкафного или киоскового типа</t>
  </si>
  <si>
    <t>I.5.2.10.3</t>
  </si>
  <si>
    <t>двухтрансформаторные и более подстанции (за исключением РТП) мощностью от 2500 до 3150 кВА включительно блочного типа</t>
  </si>
  <si>
    <t>I.5.2.11.1</t>
  </si>
  <si>
    <t>двухтрансформаторные и более подстанции (за исключением РТП) мощностью от 3150 до 4000 кВА включительно столбового/мачтового типа</t>
  </si>
  <si>
    <t>I.5.2.11.2</t>
  </si>
  <si>
    <t>двухтрансформаторные и более подстанции (за исключением РТП) мощностью от 3150 до 4000 кВА включительно шкафного или киоскового типа</t>
  </si>
  <si>
    <t>I.5.2.11.3</t>
  </si>
  <si>
    <t>двухтрансформаторные и более подстанции (за исключением РТП) мощностью от 3150 до 4000 кВА включительно блочного типа</t>
  </si>
  <si>
    <t>I.5.2.12.1</t>
  </si>
  <si>
    <t>двухтрансформаторные и более подстанции (за исключением РТП) мощностью свыше 4000 кВА столбового/мачтового типа</t>
  </si>
  <si>
    <t>I.5.2.12.2</t>
  </si>
  <si>
    <t>двухтрансформаторные и более подстанции (за исключением РТП) мощностью свыше 4000 кВА шкафного или киоскового типа</t>
  </si>
  <si>
    <t>I.5.2.12.3</t>
  </si>
  <si>
    <t>двухтрансформаторные и более подстанции (за исключением РТП) мощностью свыше 4000 кВА блочного типа</t>
  </si>
  <si>
    <t>I.6.1.1</t>
  </si>
  <si>
    <t>распределительные однотрансформаторные подстанции мощностью до 25 кВА включительно</t>
  </si>
  <si>
    <t>I.6.1.2</t>
  </si>
  <si>
    <t>распределительные однотрансформаторные подстанции мощностью от 25 до 100 кВА включительно</t>
  </si>
  <si>
    <t>I.6.1.3</t>
  </si>
  <si>
    <t>распределительные однотрансформаторные подстанции мощностью от 100 до 250 кВА включительно</t>
  </si>
  <si>
    <t>I.6.1.4</t>
  </si>
  <si>
    <t>распределительные однотрансформаторные подстанции мощностью от 250 до 400 кВА включительно</t>
  </si>
  <si>
    <t>I.6.1.5</t>
  </si>
  <si>
    <t>распределительные однотрансформаторные подстанции мощностью от 400 до 1000 кВА включительно</t>
  </si>
  <si>
    <t>I.6.1.6</t>
  </si>
  <si>
    <t>распределительные однотрансформаторные подстанции мощностью от 1000 до 1250 кВА включительно</t>
  </si>
  <si>
    <t>I.6.1.7</t>
  </si>
  <si>
    <t>распределительные однотрансформаторные подстанции мощностью от 1250 до 1600 кВА включительно</t>
  </si>
  <si>
    <t>I.6.1.8</t>
  </si>
  <si>
    <t>распределительные однотрансформаторные подстанции мощностью от 1600 до 2000 кВА включительно</t>
  </si>
  <si>
    <t>I.6.1.9</t>
  </si>
  <si>
    <t>распределительные однотрансформаторные подстанции мощностью от 2000 до 2500 кВА включительно</t>
  </si>
  <si>
    <t>I.6.1.10</t>
  </si>
  <si>
    <t>распределительные однотрансформаторные подстанции мощностью от 2500 до 3150 кВА включительно</t>
  </si>
  <si>
    <t>I.6.1.11</t>
  </si>
  <si>
    <t>распределительные однотрансформаторные подстанции мощностью свыше 3150 кВА</t>
  </si>
  <si>
    <t>I.6.2.1</t>
  </si>
  <si>
    <t>распределительные двухтрансформаторные подстанции мощностью до 25 кВА включительно</t>
  </si>
  <si>
    <t>I.6.2.2</t>
  </si>
  <si>
    <t>распределительные двухтрансформаторные подстанции мощностью от 25 до 100 кВА включительно</t>
  </si>
  <si>
    <t>I.6.2.3</t>
  </si>
  <si>
    <t>распределительные двухтрансформаторные подстанции мощностью от 100 до 250 кВА включительно</t>
  </si>
  <si>
    <t>I.6.2.4</t>
  </si>
  <si>
    <t>распределительные двухтрансформаторные подстанции мощностью от 250 до 400 кВА включительно</t>
  </si>
  <si>
    <t>I.6.2.5</t>
  </si>
  <si>
    <t>распределительные двухтрансформаторные подстанции мощностью от 400 до 1000 кВА включительно</t>
  </si>
  <si>
    <t>I.6.2.6</t>
  </si>
  <si>
    <t>распределительные двухтрансформаторные подстанции мощностью от 1000 до 1250 кВА включительно</t>
  </si>
  <si>
    <t>I.6.2.7</t>
  </si>
  <si>
    <t>распределительные двухтрансформаторные подстанции мощностью от 1250 до 1600 кВА включительно</t>
  </si>
  <si>
    <t>I.6.2.8</t>
  </si>
  <si>
    <t>распределительные двухтрансформаторные подстанции мощностью от 1600 до 2000 кВА включительно</t>
  </si>
  <si>
    <t>I.6.2.9</t>
  </si>
  <si>
    <t>распределительные двухтрансформаторные подстанции мощностью от 2000 до 2500 кВА включительно</t>
  </si>
  <si>
    <t>I.6.2.10</t>
  </si>
  <si>
    <t>распределительные двухтрансформаторные подстанции мощностью от 2500 до 3150 кВА включительно</t>
  </si>
  <si>
    <t>I.6.2.11</t>
  </si>
  <si>
    <t>распределительные двухтрансформаторные подстанции мощностью свыше 3150 кВА</t>
  </si>
  <si>
    <t>I.7.1.1</t>
  </si>
  <si>
    <t>однотрансформаторные подстанции мощностью до 6,3 МВА включительно</t>
  </si>
  <si>
    <t>I.7.1.2</t>
  </si>
  <si>
    <t>однотрансформаторные подстанции мощностью от 6,3 МВА до 10 МВА включительно</t>
  </si>
  <si>
    <t>I.7.1.3</t>
  </si>
  <si>
    <t>однотрансформаторные подстанции мощностью от 10 МВА до 16 МВА включительно</t>
  </si>
  <si>
    <t>I.7.1.4</t>
  </si>
  <si>
    <t>однотрансформаторные подстанции мощностью от 16 МВА до 25 МВА включительно</t>
  </si>
  <si>
    <t>I.7.1.5</t>
  </si>
  <si>
    <t>однотрансформаторные подстанции мощностью от 25 МВА до 32 МВА включительно</t>
  </si>
  <si>
    <t>I.7.1.6</t>
  </si>
  <si>
    <t>однотрансформаторные подстанции мощностью от 32 МВА до 40 МВА включительно</t>
  </si>
  <si>
    <t>I.7.1.7</t>
  </si>
  <si>
    <t>однотрансформаторные подстанции мощностью от 40 МВА до 63 МВА включительно</t>
  </si>
  <si>
    <t>I.7.1.8</t>
  </si>
  <si>
    <t>однотрансформаторные подстанции мощностью от 63 МВА до 80 МВА включительно</t>
  </si>
  <si>
    <t>I.7.1.9</t>
  </si>
  <si>
    <t>однотрансформаторные подстанции мощностью от 80 МВА до 100 МВА включительно</t>
  </si>
  <si>
    <t>I.7.1.10</t>
  </si>
  <si>
    <t>однотрансформаторные подстанции мощностью свыше 100 МВА</t>
  </si>
  <si>
    <t>I.7.2.1</t>
  </si>
  <si>
    <t>двухтрансформаторные подстанции мощностью до 6,3 МВА включительно</t>
  </si>
  <si>
    <t>I.7.2.2</t>
  </si>
  <si>
    <t>двухтрансформаторные подстанции мощностью от 6,3 МВА до 10 МВА включительно</t>
  </si>
  <si>
    <t>I.7.2.3</t>
  </si>
  <si>
    <t>двухтрансформаторные подстанции мощностью от 10 МВА до 16 МВА включительно</t>
  </si>
  <si>
    <t>I.7.2.4</t>
  </si>
  <si>
    <t>двухтрансформаторные подстанции мощностью от 16 МВА до 25 МВА включительно</t>
  </si>
  <si>
    <t>I.7.2.5</t>
  </si>
  <si>
    <t>двухтрансформаторные подстанции мощностью от 25 МВА до 32 МВА включительно</t>
  </si>
  <si>
    <t>I.7.2.6</t>
  </si>
  <si>
    <t>двухтрансформаторные подстанции мощностью от 32 МВА до 40 МВА включительно</t>
  </si>
  <si>
    <t>I.7.2.7</t>
  </si>
  <si>
    <t>двухтрансформаторные подстанции мощностью от 40 МВА до 63 МВА включительно</t>
  </si>
  <si>
    <t>I.7.2.8</t>
  </si>
  <si>
    <t>двухтрансформаторные подстанции мощностью от 63 МВА до 80 МВА включительно</t>
  </si>
  <si>
    <t>I.7.2.9</t>
  </si>
  <si>
    <t>двухтрансформаторные подстанции мощностью от 80 МВА до 100 МВА включительно</t>
  </si>
  <si>
    <t>I.7.2.10</t>
  </si>
  <si>
    <t>двухтрансформаторные подстанции мощностью свыше 100 МВА</t>
  </si>
  <si>
    <t>I.8.1.1</t>
  </si>
  <si>
    <t>средства коммерческого учета электрической энергии (мощности) однофазные прямого включения</t>
  </si>
  <si>
    <t>I.8.1.2</t>
  </si>
  <si>
    <t>средства коммерческого учета электрической энергии (мощности) однофазные полукосвенного включения</t>
  </si>
  <si>
    <t>I.8.1.3</t>
  </si>
  <si>
    <t>средства коммерческого учета электрической энергии (мощности) однофазные косвенного включения</t>
  </si>
  <si>
    <t>I.8.2.1</t>
  </si>
  <si>
    <t>средства коммерческого учета электрической энергии (мощности) трехфазные прямого включения</t>
  </si>
  <si>
    <t>I.8.2.2</t>
  </si>
  <si>
    <t>средства коммерческого учета электрической энергии (мощности) трехфазные полукосвенного включения</t>
  </si>
  <si>
    <t>I.8.2.3</t>
  </si>
  <si>
    <t>средства коммерческого учета электрической энергии (мощности) трехфазные косвенного включения</t>
  </si>
  <si>
    <t>Обозначение</t>
  </si>
  <si>
    <t>Уровень напряжения</t>
  </si>
  <si>
    <t>Объект электросетевого хозяйства/Средство коммерческого учета электрической энергии (мощности)</t>
  </si>
  <si>
    <t>Протяженность, км  
(2018 год)</t>
  </si>
  <si>
    <t>Протяженность, км  
(2019 год)</t>
  </si>
  <si>
    <t>Максимальная мощность, кВт 
(2018 год)</t>
  </si>
  <si>
    <t>Максимальная мощность, кВт 
(2019 год)</t>
  </si>
  <si>
    <t>Пропускная способность,
кВт 
(2018 год)</t>
  </si>
  <si>
    <t>Пропускная способность,
кВт 
(2019 год)</t>
  </si>
  <si>
    <t>Расходы на строительство объекта, тыс. руб. 
(2018 год)</t>
  </si>
  <si>
    <t>Расходы на строительство объекта, тыс. руб. 
(2019 год)</t>
  </si>
  <si>
    <t xml:space="preserve">Реквизиты обосновывающих документов по строительству объекта  </t>
  </si>
  <si>
    <t>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 на территории Краснодарского края и Республики Адыгея на 2022 год</t>
  </si>
  <si>
    <t>Протяженность, км  
(2020 год)</t>
  </si>
  <si>
    <t>Максимальная мощность, кВт 
(2020 год)</t>
  </si>
  <si>
    <t>Пропускная способность,
кВт 
(2020 год)</t>
  </si>
  <si>
    <t>Расходы на строительство объекта, тыс. руб. 
(2020 год)</t>
  </si>
  <si>
    <t>Количество, шт.
(2018 год)</t>
  </si>
  <si>
    <t>Количество, шт.
(2019 год)</t>
  </si>
  <si>
    <t>Расходы на строительство объекта/на обеспечение средствами коммерческого учета электрической энергии (мощности), тыс. руб.
(2018 год)</t>
  </si>
  <si>
    <t>Количество, шт.
(2020 год)</t>
  </si>
  <si>
    <t>Расходы на строительство объекта/на обеспечение средствами коммерческого учета электрической энергии (мощности), тыс. руб.
(2019 год)</t>
  </si>
  <si>
    <t>Расходы на строительство объекта/на обеспечение средствами коммерческого учета электрической энергии (мощности), тыс. руб. 
(2020 год)</t>
  </si>
  <si>
    <t>Смотреть реестр обосновывающих документов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</si>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</sst>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14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2"/>
      <name val="Trebuchet MS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rebuchet MS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1" fillId="0" borderId="0"/>
  </cellStyleXfs>
  <cellXfs count="84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vertical="center" wrapText="1"/>
    </xf>
    <xf numFmtId="0" fontId="0" fillId="0" borderId="5" xfId="0" applyBorder="1" applyAlignment="1">
      <alignment horizontal="center" vertical="center" wrapText="1"/>
    </xf>
    <xf numFmtId="0" fontId="2" fillId="0" borderId="4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8" xfId="0" applyFont="1" applyBorder="1" applyAlignment="1">
      <alignment vertical="center" wrapText="1"/>
    </xf>
    <xf numFmtId="0" fontId="2" fillId="0" borderId="13" xfId="0" applyFont="1" applyBorder="1" applyAlignment="1">
      <alignment vertical="top" wrapText="1"/>
    </xf>
    <xf numFmtId="0" fontId="0" fillId="0" borderId="2" xfId="0" applyBorder="1" applyAlignment="1">
      <alignment horizontal="center" vertical="center" wrapText="1"/>
    </xf>
    <xf numFmtId="0" fontId="2" fillId="0" borderId="8" xfId="0" applyFont="1" applyFill="1" applyBorder="1" applyAlignment="1">
      <alignment vertical="top" wrapText="1"/>
    </xf>
    <xf numFmtId="0" fontId="2" fillId="0" borderId="9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top" wrapText="1"/>
    </xf>
    <xf numFmtId="0" fontId="2" fillId="0" borderId="11" xfId="0" applyFont="1" applyFill="1" applyBorder="1" applyAlignment="1">
      <alignment vertical="center" wrapText="1"/>
    </xf>
    <xf numFmtId="0" fontId="2" fillId="0" borderId="13" xfId="0" applyFont="1" applyFill="1" applyBorder="1" applyAlignment="1">
      <alignment vertical="top" wrapText="1"/>
    </xf>
    <xf numFmtId="0" fontId="2" fillId="0" borderId="14" xfId="0" applyFont="1" applyFill="1" applyBorder="1" applyAlignment="1">
      <alignment vertical="center" wrapText="1"/>
    </xf>
    <xf numFmtId="0" fontId="0" fillId="0" borderId="0" xfId="0" applyFill="1"/>
    <xf numFmtId="0" fontId="0" fillId="0" borderId="3" xfId="0" applyFill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 applyProtection="1">
      <alignment horizontal="center" vertical="center" wrapText="1"/>
      <protection locked="0"/>
    </xf>
    <xf numFmtId="0" fontId="2" fillId="0" borderId="7" xfId="0" applyFont="1" applyFill="1" applyBorder="1" applyAlignment="1">
      <alignment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6" fillId="0" borderId="11" xfId="0" applyFont="1" applyFill="1" applyBorder="1" applyAlignment="1">
      <alignment vertical="center" wrapText="1"/>
    </xf>
    <xf numFmtId="0" fontId="6" fillId="0" borderId="14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3" fontId="8" fillId="0" borderId="9" xfId="0" applyNumberFormat="1" applyFont="1" applyFill="1" applyBorder="1" applyAlignment="1" applyProtection="1">
      <alignment horizontal="center" vertical="center" wrapText="1"/>
      <protection locked="0"/>
    </xf>
    <xf numFmtId="3" fontId="8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8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13" xfId="0" applyFont="1" applyFill="1" applyBorder="1" applyAlignment="1">
      <alignment vertical="center" wrapText="1"/>
    </xf>
    <xf numFmtId="0" fontId="0" fillId="0" borderId="1" xfId="0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  <protection locked="0"/>
    </xf>
    <xf numFmtId="0" fontId="0" fillId="0" borderId="5" xfId="0" applyFill="1" applyBorder="1" applyAlignment="1">
      <alignment horizontal="center" vertical="center" wrapText="1"/>
    </xf>
    <xf numFmtId="0" fontId="6" fillId="0" borderId="9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43" fontId="6" fillId="0" borderId="8" xfId="1" applyFont="1" applyFill="1" applyBorder="1" applyAlignment="1">
      <alignment horizontal="center" vertical="center" wrapText="1"/>
    </xf>
    <xf numFmtId="4" fontId="6" fillId="0" borderId="4" xfId="0" applyNumberFormat="1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vertical="top" wrapText="1"/>
    </xf>
    <xf numFmtId="4" fontId="9" fillId="0" borderId="4" xfId="0" applyNumberFormat="1" applyFont="1" applyFill="1" applyBorder="1" applyAlignment="1">
      <alignment horizontal="center" vertical="center" wrapText="1"/>
    </xf>
    <xf numFmtId="4" fontId="8" fillId="0" borderId="4" xfId="2" applyNumberFormat="1" applyFont="1" applyFill="1" applyBorder="1" applyAlignment="1" applyProtection="1">
      <alignment horizontal="center" vertical="center" wrapText="1"/>
      <protection locked="0"/>
    </xf>
    <xf numFmtId="4" fontId="9" fillId="0" borderId="8" xfId="0" applyNumberFormat="1" applyFont="1" applyFill="1" applyBorder="1" applyAlignment="1">
      <alignment horizontal="center" vertical="center" wrapText="1"/>
    </xf>
    <xf numFmtId="4" fontId="8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0" applyFont="1" applyFill="1" applyBorder="1" applyAlignment="1" applyProtection="1">
      <alignment horizontal="center" vertical="center" wrapText="1"/>
      <protection locked="0"/>
    </xf>
    <xf numFmtId="0" fontId="10" fillId="0" borderId="4" xfId="0" applyFont="1" applyFill="1" applyBorder="1" applyAlignment="1">
      <alignment horizontal="center" vertical="center" wrapText="1"/>
    </xf>
    <xf numFmtId="4" fontId="0" fillId="0" borderId="4" xfId="0" applyNumberFormat="1" applyFill="1" applyBorder="1" applyAlignment="1">
      <alignment horizontal="center" vertical="center" wrapText="1"/>
    </xf>
    <xf numFmtId="3" fontId="9" fillId="0" borderId="8" xfId="0" applyNumberFormat="1" applyFont="1" applyFill="1" applyBorder="1" applyAlignment="1">
      <alignment horizontal="center" vertical="center" wrapText="1"/>
    </xf>
    <xf numFmtId="3" fontId="9" fillId="0" borderId="4" xfId="0" applyNumberFormat="1" applyFont="1" applyFill="1" applyBorder="1" applyAlignment="1">
      <alignment horizontal="center" vertical="center" wrapText="1"/>
    </xf>
    <xf numFmtId="3" fontId="0" fillId="0" borderId="4" xfId="0" applyNumberForma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 wrapText="1"/>
    </xf>
    <xf numFmtId="2" fontId="0" fillId="0" borderId="4" xfId="0" applyNumberFormat="1" applyFill="1" applyBorder="1" applyAlignment="1">
      <alignment horizontal="center" vertical="center" wrapText="1"/>
    </xf>
    <xf numFmtId="2" fontId="11" fillId="0" borderId="6" xfId="0" applyNumberFormat="1" applyFont="1" applyFill="1" applyBorder="1" applyAlignment="1">
      <alignment horizontal="center" vertical="center" wrapText="1"/>
    </xf>
    <xf numFmtId="2" fontId="10" fillId="0" borderId="4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13" xfId="0" applyFont="1" applyFill="1" applyBorder="1" applyAlignment="1">
      <alignment vertical="center" wrapText="1"/>
    </xf>
    <xf numFmtId="0" fontId="2" fillId="0" borderId="15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4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4" xfId="0" applyNumberFormat="1" applyFont="1" applyBorder="1" applyAlignment="1">
      <alignment horizontal="center" vertical="center" wrapText="1"/>
    </xf>
    <xf numFmtId="3" fontId="5" fillId="0" borderId="0" xfId="0" applyNumberFormat="1" applyFont="1" applyFill="1" applyAlignment="1">
      <alignment horizontal="center" vertical="center"/>
    </xf>
    <xf numFmtId="3" fontId="13" fillId="0" borderId="0" xfId="0" applyNumberFormat="1" applyFont="1" applyFill="1" applyAlignment="1">
      <alignment horizontal="center" vertical="center"/>
    </xf>
    <xf numFmtId="3" fontId="12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12" xfId="0" applyFont="1" applyFill="1" applyBorder="1" applyAlignment="1">
      <alignment vertical="center" wrapText="1"/>
    </xf>
    <xf numFmtId="0" fontId="2" fillId="0" borderId="13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15" xfId="0" applyFont="1" applyFill="1" applyBorder="1" applyAlignment="1">
      <alignment vertical="center" wrapText="1"/>
    </xf>
    <xf numFmtId="0" fontId="2" fillId="0" borderId="18" xfId="0" applyFont="1" applyFill="1" applyBorder="1" applyAlignment="1">
      <alignment vertical="center" wrapText="1"/>
    </xf>
    <xf numFmtId="0" fontId="2" fillId="0" borderId="6" xfId="0" applyFont="1" applyFill="1" applyBorder="1" applyAlignment="1">
      <alignment vertical="center" wrapText="1"/>
    </xf>
    <xf numFmtId="0" fontId="2" fillId="0" borderId="16" xfId="0" applyFont="1" applyFill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</cellXfs>
  <cellStyles count="3">
    <cellStyle name="Обычный" xfId="0" builtinId="0"/>
    <cellStyle name="Обычный 117" xfId="2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wmf"/><Relationship Id="rId170" Type="http://schemas.openxmlformats.org/officeDocument/2006/relationships/image" Target="../media/image170.wmf"/><Relationship Id="rId268" Type="http://schemas.openxmlformats.org/officeDocument/2006/relationships/image" Target="../media/image268.wmf"/><Relationship Id="rId475" Type="http://schemas.openxmlformats.org/officeDocument/2006/relationships/image" Target="../media/image475.wmf"/><Relationship Id="rId682" Type="http://schemas.openxmlformats.org/officeDocument/2006/relationships/image" Target="../media/image682.wmf"/><Relationship Id="rId128" Type="http://schemas.openxmlformats.org/officeDocument/2006/relationships/image" Target="../media/image128.wmf"/><Relationship Id="rId335" Type="http://schemas.openxmlformats.org/officeDocument/2006/relationships/image" Target="../media/image335.wmf"/><Relationship Id="rId542" Type="http://schemas.openxmlformats.org/officeDocument/2006/relationships/image" Target="../media/image542.wmf"/><Relationship Id="rId987" Type="http://schemas.openxmlformats.org/officeDocument/2006/relationships/image" Target="../media/image987.wmf"/><Relationship Id="rId1172" Type="http://schemas.openxmlformats.org/officeDocument/2006/relationships/image" Target="../media/image1172.wmf"/><Relationship Id="rId402" Type="http://schemas.openxmlformats.org/officeDocument/2006/relationships/image" Target="../media/image402.wmf"/><Relationship Id="rId847" Type="http://schemas.openxmlformats.org/officeDocument/2006/relationships/image" Target="../media/image847.wmf"/><Relationship Id="rId1032" Type="http://schemas.openxmlformats.org/officeDocument/2006/relationships/image" Target="../media/image1032.wmf"/><Relationship Id="rId707" Type="http://schemas.openxmlformats.org/officeDocument/2006/relationships/image" Target="../media/image707.wmf"/><Relationship Id="rId914" Type="http://schemas.openxmlformats.org/officeDocument/2006/relationships/image" Target="../media/image914.wmf"/><Relationship Id="rId1337" Type="http://schemas.openxmlformats.org/officeDocument/2006/relationships/image" Target="../media/image1337.wmf"/><Relationship Id="rId43" Type="http://schemas.openxmlformats.org/officeDocument/2006/relationships/image" Target="../media/image43.wmf"/><Relationship Id="rId192" Type="http://schemas.openxmlformats.org/officeDocument/2006/relationships/image" Target="../media/image192.wmf"/><Relationship Id="rId497" Type="http://schemas.openxmlformats.org/officeDocument/2006/relationships/image" Target="../media/image497.wmf"/><Relationship Id="rId357" Type="http://schemas.openxmlformats.org/officeDocument/2006/relationships/image" Target="../media/image357.wmf"/><Relationship Id="rId1194" Type="http://schemas.openxmlformats.org/officeDocument/2006/relationships/image" Target="../media/image1194.wmf"/><Relationship Id="rId217" Type="http://schemas.openxmlformats.org/officeDocument/2006/relationships/image" Target="../media/image217.wmf"/><Relationship Id="rId564" Type="http://schemas.openxmlformats.org/officeDocument/2006/relationships/image" Target="../media/image564.wmf"/><Relationship Id="rId771" Type="http://schemas.openxmlformats.org/officeDocument/2006/relationships/image" Target="../media/image771.wmf"/><Relationship Id="rId869" Type="http://schemas.openxmlformats.org/officeDocument/2006/relationships/image" Target="../media/image869.wmf"/><Relationship Id="rId424" Type="http://schemas.openxmlformats.org/officeDocument/2006/relationships/image" Target="../media/image424.wmf"/><Relationship Id="rId631" Type="http://schemas.openxmlformats.org/officeDocument/2006/relationships/image" Target="../media/image631.wmf"/><Relationship Id="rId729" Type="http://schemas.openxmlformats.org/officeDocument/2006/relationships/image" Target="../media/image729.wmf"/><Relationship Id="rId1054" Type="http://schemas.openxmlformats.org/officeDocument/2006/relationships/image" Target="../media/image1054.wmf"/><Relationship Id="rId1261" Type="http://schemas.openxmlformats.org/officeDocument/2006/relationships/image" Target="../media/image1261.wmf"/><Relationship Id="rId936" Type="http://schemas.openxmlformats.org/officeDocument/2006/relationships/image" Target="../media/image936.wmf"/><Relationship Id="rId1121" Type="http://schemas.openxmlformats.org/officeDocument/2006/relationships/image" Target="../media/image1121.wmf"/><Relationship Id="rId1219" Type="http://schemas.openxmlformats.org/officeDocument/2006/relationships/image" Target="../media/image1219.wmf"/><Relationship Id="rId65" Type="http://schemas.openxmlformats.org/officeDocument/2006/relationships/image" Target="../media/image65.wmf"/><Relationship Id="rId281" Type="http://schemas.openxmlformats.org/officeDocument/2006/relationships/image" Target="../media/image281.wmf"/><Relationship Id="rId141" Type="http://schemas.openxmlformats.org/officeDocument/2006/relationships/image" Target="../media/image141.wmf"/><Relationship Id="rId379" Type="http://schemas.openxmlformats.org/officeDocument/2006/relationships/image" Target="../media/image379.wmf"/><Relationship Id="rId586" Type="http://schemas.openxmlformats.org/officeDocument/2006/relationships/image" Target="../media/image586.wmf"/><Relationship Id="rId793" Type="http://schemas.openxmlformats.org/officeDocument/2006/relationships/image" Target="../media/image793.wmf"/><Relationship Id="rId7" Type="http://schemas.openxmlformats.org/officeDocument/2006/relationships/image" Target="../media/image7.wmf"/><Relationship Id="rId239" Type="http://schemas.openxmlformats.org/officeDocument/2006/relationships/image" Target="../media/image239.wmf"/><Relationship Id="rId446" Type="http://schemas.openxmlformats.org/officeDocument/2006/relationships/image" Target="../media/image446.wmf"/><Relationship Id="rId653" Type="http://schemas.openxmlformats.org/officeDocument/2006/relationships/image" Target="../media/image653.wmf"/><Relationship Id="rId1076" Type="http://schemas.openxmlformats.org/officeDocument/2006/relationships/image" Target="../media/image1076.wmf"/><Relationship Id="rId1283" Type="http://schemas.openxmlformats.org/officeDocument/2006/relationships/image" Target="../media/image1283.wmf"/><Relationship Id="rId306" Type="http://schemas.openxmlformats.org/officeDocument/2006/relationships/image" Target="../media/image306.wmf"/><Relationship Id="rId860" Type="http://schemas.openxmlformats.org/officeDocument/2006/relationships/image" Target="../media/image860.wmf"/><Relationship Id="rId958" Type="http://schemas.openxmlformats.org/officeDocument/2006/relationships/image" Target="../media/image958.wmf"/><Relationship Id="rId1143" Type="http://schemas.openxmlformats.org/officeDocument/2006/relationships/image" Target="../media/image1143.wmf"/><Relationship Id="rId87" Type="http://schemas.openxmlformats.org/officeDocument/2006/relationships/image" Target="../media/image87.wmf"/><Relationship Id="rId513" Type="http://schemas.openxmlformats.org/officeDocument/2006/relationships/image" Target="../media/image513.wmf"/><Relationship Id="rId720" Type="http://schemas.openxmlformats.org/officeDocument/2006/relationships/image" Target="../media/image720.wmf"/><Relationship Id="rId818" Type="http://schemas.openxmlformats.org/officeDocument/2006/relationships/image" Target="../media/image818.wmf"/><Relationship Id="rId1003" Type="http://schemas.openxmlformats.org/officeDocument/2006/relationships/image" Target="../media/image1003.wmf"/><Relationship Id="rId1210" Type="http://schemas.openxmlformats.org/officeDocument/2006/relationships/image" Target="../media/image1210.wmf"/><Relationship Id="rId1308" Type="http://schemas.openxmlformats.org/officeDocument/2006/relationships/image" Target="../media/image1308.wmf"/><Relationship Id="rId14" Type="http://schemas.openxmlformats.org/officeDocument/2006/relationships/image" Target="../media/image14.wmf"/><Relationship Id="rId163" Type="http://schemas.openxmlformats.org/officeDocument/2006/relationships/image" Target="../media/image163.wmf"/><Relationship Id="rId370" Type="http://schemas.openxmlformats.org/officeDocument/2006/relationships/image" Target="../media/image370.wmf"/><Relationship Id="rId230" Type="http://schemas.openxmlformats.org/officeDocument/2006/relationships/image" Target="../media/image230.wmf"/><Relationship Id="rId468" Type="http://schemas.openxmlformats.org/officeDocument/2006/relationships/image" Target="../media/image468.wmf"/><Relationship Id="rId675" Type="http://schemas.openxmlformats.org/officeDocument/2006/relationships/image" Target="../media/image675.wmf"/><Relationship Id="rId882" Type="http://schemas.openxmlformats.org/officeDocument/2006/relationships/image" Target="../media/image882.wmf"/><Relationship Id="rId1098" Type="http://schemas.openxmlformats.org/officeDocument/2006/relationships/image" Target="../media/image1098.wmf"/><Relationship Id="rId328" Type="http://schemas.openxmlformats.org/officeDocument/2006/relationships/image" Target="../media/image328.wmf"/><Relationship Id="rId535" Type="http://schemas.openxmlformats.org/officeDocument/2006/relationships/image" Target="../media/image535.wmf"/><Relationship Id="rId742" Type="http://schemas.openxmlformats.org/officeDocument/2006/relationships/image" Target="../media/image742.wmf"/><Relationship Id="rId1165" Type="http://schemas.openxmlformats.org/officeDocument/2006/relationships/image" Target="../media/image1165.wmf"/><Relationship Id="rId602" Type="http://schemas.openxmlformats.org/officeDocument/2006/relationships/image" Target="../media/image602.wmf"/><Relationship Id="rId1025" Type="http://schemas.openxmlformats.org/officeDocument/2006/relationships/image" Target="../media/image1025.wmf"/><Relationship Id="rId1232" Type="http://schemas.openxmlformats.org/officeDocument/2006/relationships/image" Target="../media/image1232.wmf"/><Relationship Id="rId907" Type="http://schemas.openxmlformats.org/officeDocument/2006/relationships/image" Target="../media/image907.wmf"/><Relationship Id="rId36" Type="http://schemas.openxmlformats.org/officeDocument/2006/relationships/image" Target="../media/image36.wmf"/><Relationship Id="rId185" Type="http://schemas.openxmlformats.org/officeDocument/2006/relationships/image" Target="../media/image185.wmf"/><Relationship Id="rId392" Type="http://schemas.openxmlformats.org/officeDocument/2006/relationships/image" Target="../media/image392.wmf"/><Relationship Id="rId697" Type="http://schemas.openxmlformats.org/officeDocument/2006/relationships/image" Target="../media/image697.wmf"/><Relationship Id="rId252" Type="http://schemas.openxmlformats.org/officeDocument/2006/relationships/image" Target="../media/image252.wmf"/><Relationship Id="rId1187" Type="http://schemas.openxmlformats.org/officeDocument/2006/relationships/image" Target="../media/image1187.wmf"/><Relationship Id="rId112" Type="http://schemas.openxmlformats.org/officeDocument/2006/relationships/image" Target="../media/image112.wmf"/><Relationship Id="rId557" Type="http://schemas.openxmlformats.org/officeDocument/2006/relationships/image" Target="../media/image557.wmf"/><Relationship Id="rId764" Type="http://schemas.openxmlformats.org/officeDocument/2006/relationships/image" Target="../media/image764.wmf"/><Relationship Id="rId971" Type="http://schemas.openxmlformats.org/officeDocument/2006/relationships/image" Target="../media/image971.wmf"/><Relationship Id="rId417" Type="http://schemas.openxmlformats.org/officeDocument/2006/relationships/image" Target="../media/image417.wmf"/><Relationship Id="rId624" Type="http://schemas.openxmlformats.org/officeDocument/2006/relationships/image" Target="../media/image624.wmf"/><Relationship Id="rId831" Type="http://schemas.openxmlformats.org/officeDocument/2006/relationships/image" Target="../media/image831.wmf"/><Relationship Id="rId1047" Type="http://schemas.openxmlformats.org/officeDocument/2006/relationships/image" Target="../media/image1047.wmf"/><Relationship Id="rId1254" Type="http://schemas.openxmlformats.org/officeDocument/2006/relationships/image" Target="../media/image1254.wmf"/><Relationship Id="rId929" Type="http://schemas.openxmlformats.org/officeDocument/2006/relationships/image" Target="../media/image929.wmf"/><Relationship Id="rId1114" Type="http://schemas.openxmlformats.org/officeDocument/2006/relationships/image" Target="../media/image1114.wmf"/><Relationship Id="rId1321" Type="http://schemas.openxmlformats.org/officeDocument/2006/relationships/image" Target="../media/image1321.wmf"/><Relationship Id="rId58" Type="http://schemas.openxmlformats.org/officeDocument/2006/relationships/image" Target="../media/image58.wmf"/><Relationship Id="rId274" Type="http://schemas.openxmlformats.org/officeDocument/2006/relationships/image" Target="../media/image274.wmf"/><Relationship Id="rId481" Type="http://schemas.openxmlformats.org/officeDocument/2006/relationships/image" Target="../media/image481.wmf"/><Relationship Id="rId134" Type="http://schemas.openxmlformats.org/officeDocument/2006/relationships/image" Target="../media/image134.wmf"/><Relationship Id="rId579" Type="http://schemas.openxmlformats.org/officeDocument/2006/relationships/image" Target="../media/image579.wmf"/><Relationship Id="rId786" Type="http://schemas.openxmlformats.org/officeDocument/2006/relationships/image" Target="../media/image786.wmf"/><Relationship Id="rId993" Type="http://schemas.openxmlformats.org/officeDocument/2006/relationships/image" Target="../media/image993.wmf"/><Relationship Id="rId341" Type="http://schemas.openxmlformats.org/officeDocument/2006/relationships/image" Target="../media/image341.wmf"/><Relationship Id="rId439" Type="http://schemas.openxmlformats.org/officeDocument/2006/relationships/image" Target="../media/image439.wmf"/><Relationship Id="rId646" Type="http://schemas.openxmlformats.org/officeDocument/2006/relationships/image" Target="../media/image646.wmf"/><Relationship Id="rId1069" Type="http://schemas.openxmlformats.org/officeDocument/2006/relationships/image" Target="../media/image1069.wmf"/><Relationship Id="rId1276" Type="http://schemas.openxmlformats.org/officeDocument/2006/relationships/image" Target="../media/image1276.wmf"/><Relationship Id="rId201" Type="http://schemas.openxmlformats.org/officeDocument/2006/relationships/image" Target="../media/image201.wmf"/><Relationship Id="rId506" Type="http://schemas.openxmlformats.org/officeDocument/2006/relationships/image" Target="../media/image506.wmf"/><Relationship Id="rId853" Type="http://schemas.openxmlformats.org/officeDocument/2006/relationships/image" Target="../media/image853.wmf"/><Relationship Id="rId1136" Type="http://schemas.openxmlformats.org/officeDocument/2006/relationships/image" Target="../media/image1136.wmf"/><Relationship Id="rId713" Type="http://schemas.openxmlformats.org/officeDocument/2006/relationships/image" Target="../media/image713.wmf"/><Relationship Id="rId920" Type="http://schemas.openxmlformats.org/officeDocument/2006/relationships/image" Target="../media/image920.wmf"/><Relationship Id="rId1343" Type="http://schemas.openxmlformats.org/officeDocument/2006/relationships/image" Target="../media/image1343.wmf"/><Relationship Id="rId1203" Type="http://schemas.openxmlformats.org/officeDocument/2006/relationships/image" Target="../media/image1203.wmf"/><Relationship Id="rId296" Type="http://schemas.openxmlformats.org/officeDocument/2006/relationships/image" Target="../media/image296.wmf"/><Relationship Id="rId156" Type="http://schemas.openxmlformats.org/officeDocument/2006/relationships/image" Target="../media/image156.wmf"/><Relationship Id="rId363" Type="http://schemas.openxmlformats.org/officeDocument/2006/relationships/image" Target="../media/image363.wmf"/><Relationship Id="rId570" Type="http://schemas.openxmlformats.org/officeDocument/2006/relationships/image" Target="../media/image570.wmf"/><Relationship Id="rId223" Type="http://schemas.openxmlformats.org/officeDocument/2006/relationships/image" Target="../media/image223.wmf"/><Relationship Id="rId430" Type="http://schemas.openxmlformats.org/officeDocument/2006/relationships/image" Target="../media/image430.wmf"/><Relationship Id="rId668" Type="http://schemas.openxmlformats.org/officeDocument/2006/relationships/image" Target="../media/image668.wmf"/><Relationship Id="rId875" Type="http://schemas.openxmlformats.org/officeDocument/2006/relationships/image" Target="../media/image875.wmf"/><Relationship Id="rId1060" Type="http://schemas.openxmlformats.org/officeDocument/2006/relationships/image" Target="../media/image1060.wmf"/><Relationship Id="rId1298" Type="http://schemas.openxmlformats.org/officeDocument/2006/relationships/image" Target="../media/image1298.wmf"/><Relationship Id="rId528" Type="http://schemas.openxmlformats.org/officeDocument/2006/relationships/image" Target="../media/image528.wmf"/><Relationship Id="rId735" Type="http://schemas.openxmlformats.org/officeDocument/2006/relationships/image" Target="../media/image735.wmf"/><Relationship Id="rId942" Type="http://schemas.openxmlformats.org/officeDocument/2006/relationships/image" Target="../media/image942.wmf"/><Relationship Id="rId1158" Type="http://schemas.openxmlformats.org/officeDocument/2006/relationships/image" Target="../media/image1158.wmf"/><Relationship Id="rId1018" Type="http://schemas.openxmlformats.org/officeDocument/2006/relationships/image" Target="../media/image1018.wmf"/><Relationship Id="rId1225" Type="http://schemas.openxmlformats.org/officeDocument/2006/relationships/image" Target="../media/image1225.wmf"/><Relationship Id="rId71" Type="http://schemas.openxmlformats.org/officeDocument/2006/relationships/image" Target="../media/image71.wmf"/><Relationship Id="rId802" Type="http://schemas.openxmlformats.org/officeDocument/2006/relationships/image" Target="../media/image802.wmf"/><Relationship Id="rId29" Type="http://schemas.openxmlformats.org/officeDocument/2006/relationships/image" Target="../media/image29.wmf"/><Relationship Id="rId178" Type="http://schemas.openxmlformats.org/officeDocument/2006/relationships/image" Target="../media/image178.wmf"/><Relationship Id="rId385" Type="http://schemas.openxmlformats.org/officeDocument/2006/relationships/image" Target="../media/image385.wmf"/><Relationship Id="rId592" Type="http://schemas.openxmlformats.org/officeDocument/2006/relationships/image" Target="../media/image592.wmf"/><Relationship Id="rId245" Type="http://schemas.openxmlformats.org/officeDocument/2006/relationships/image" Target="../media/image245.wmf"/><Relationship Id="rId452" Type="http://schemas.openxmlformats.org/officeDocument/2006/relationships/image" Target="../media/image452.wmf"/><Relationship Id="rId897" Type="http://schemas.openxmlformats.org/officeDocument/2006/relationships/image" Target="../media/image897.wmf"/><Relationship Id="rId1082" Type="http://schemas.openxmlformats.org/officeDocument/2006/relationships/image" Target="../media/image1082.wmf"/><Relationship Id="rId105" Type="http://schemas.openxmlformats.org/officeDocument/2006/relationships/image" Target="../media/image105.wmf"/><Relationship Id="rId312" Type="http://schemas.openxmlformats.org/officeDocument/2006/relationships/image" Target="../media/image312.wmf"/><Relationship Id="rId757" Type="http://schemas.openxmlformats.org/officeDocument/2006/relationships/image" Target="../media/image757.wmf"/><Relationship Id="rId964" Type="http://schemas.openxmlformats.org/officeDocument/2006/relationships/image" Target="../media/image964.wmf"/><Relationship Id="rId93" Type="http://schemas.openxmlformats.org/officeDocument/2006/relationships/image" Target="../media/image93.wmf"/><Relationship Id="rId617" Type="http://schemas.openxmlformats.org/officeDocument/2006/relationships/image" Target="../media/image617.wmf"/><Relationship Id="rId824" Type="http://schemas.openxmlformats.org/officeDocument/2006/relationships/image" Target="../media/image824.wmf"/><Relationship Id="rId1247" Type="http://schemas.openxmlformats.org/officeDocument/2006/relationships/image" Target="../media/image1247.wmf"/><Relationship Id="rId1107" Type="http://schemas.openxmlformats.org/officeDocument/2006/relationships/image" Target="../media/image1107.wmf"/><Relationship Id="rId1314" Type="http://schemas.openxmlformats.org/officeDocument/2006/relationships/image" Target="../media/image1314.wmf"/><Relationship Id="rId20" Type="http://schemas.openxmlformats.org/officeDocument/2006/relationships/image" Target="../media/image20.wmf"/><Relationship Id="rId267" Type="http://schemas.openxmlformats.org/officeDocument/2006/relationships/image" Target="../media/image267.wmf"/><Relationship Id="rId474" Type="http://schemas.openxmlformats.org/officeDocument/2006/relationships/image" Target="../media/image474.wmf"/><Relationship Id="rId127" Type="http://schemas.openxmlformats.org/officeDocument/2006/relationships/image" Target="../media/image127.wmf"/><Relationship Id="rId681" Type="http://schemas.openxmlformats.org/officeDocument/2006/relationships/image" Target="../media/image681.wmf"/><Relationship Id="rId779" Type="http://schemas.openxmlformats.org/officeDocument/2006/relationships/image" Target="../media/image779.wmf"/><Relationship Id="rId986" Type="http://schemas.openxmlformats.org/officeDocument/2006/relationships/image" Target="../media/image986.wmf"/><Relationship Id="rId334" Type="http://schemas.openxmlformats.org/officeDocument/2006/relationships/image" Target="../media/image334.wmf"/><Relationship Id="rId541" Type="http://schemas.openxmlformats.org/officeDocument/2006/relationships/image" Target="../media/image541.wmf"/><Relationship Id="rId639" Type="http://schemas.openxmlformats.org/officeDocument/2006/relationships/image" Target="../media/image639.wmf"/><Relationship Id="rId1171" Type="http://schemas.openxmlformats.org/officeDocument/2006/relationships/image" Target="../media/image1171.wmf"/><Relationship Id="rId1269" Type="http://schemas.openxmlformats.org/officeDocument/2006/relationships/image" Target="../media/image1269.wmf"/><Relationship Id="rId401" Type="http://schemas.openxmlformats.org/officeDocument/2006/relationships/image" Target="../media/image401.wmf"/><Relationship Id="rId846" Type="http://schemas.openxmlformats.org/officeDocument/2006/relationships/image" Target="../media/image846.wmf"/><Relationship Id="rId1031" Type="http://schemas.openxmlformats.org/officeDocument/2006/relationships/image" Target="../media/image1031.wmf"/><Relationship Id="rId1129" Type="http://schemas.openxmlformats.org/officeDocument/2006/relationships/image" Target="../media/image1129.wmf"/><Relationship Id="rId706" Type="http://schemas.openxmlformats.org/officeDocument/2006/relationships/image" Target="../media/image706.wmf"/><Relationship Id="rId913" Type="http://schemas.openxmlformats.org/officeDocument/2006/relationships/image" Target="../media/image913.wmf"/><Relationship Id="rId1336" Type="http://schemas.openxmlformats.org/officeDocument/2006/relationships/image" Target="../media/image1336.wmf"/><Relationship Id="rId42" Type="http://schemas.openxmlformats.org/officeDocument/2006/relationships/image" Target="../media/image42.wmf"/><Relationship Id="rId191" Type="http://schemas.openxmlformats.org/officeDocument/2006/relationships/image" Target="../media/image191.wmf"/><Relationship Id="rId289" Type="http://schemas.openxmlformats.org/officeDocument/2006/relationships/image" Target="../media/image289.wmf"/><Relationship Id="rId496" Type="http://schemas.openxmlformats.org/officeDocument/2006/relationships/image" Target="../media/image496.wmf"/><Relationship Id="rId149" Type="http://schemas.openxmlformats.org/officeDocument/2006/relationships/image" Target="../media/image149.wmf"/><Relationship Id="rId356" Type="http://schemas.openxmlformats.org/officeDocument/2006/relationships/image" Target="../media/image356.wmf"/><Relationship Id="rId563" Type="http://schemas.openxmlformats.org/officeDocument/2006/relationships/image" Target="../media/image563.wmf"/><Relationship Id="rId770" Type="http://schemas.openxmlformats.org/officeDocument/2006/relationships/image" Target="../media/image770.wmf"/><Relationship Id="rId1193" Type="http://schemas.openxmlformats.org/officeDocument/2006/relationships/image" Target="../media/image1193.wmf"/><Relationship Id="rId216" Type="http://schemas.openxmlformats.org/officeDocument/2006/relationships/image" Target="../media/image216.wmf"/><Relationship Id="rId423" Type="http://schemas.openxmlformats.org/officeDocument/2006/relationships/image" Target="../media/image423.wmf"/><Relationship Id="rId868" Type="http://schemas.openxmlformats.org/officeDocument/2006/relationships/image" Target="../media/image868.wmf"/><Relationship Id="rId1053" Type="http://schemas.openxmlformats.org/officeDocument/2006/relationships/image" Target="../media/image1053.wmf"/><Relationship Id="rId1260" Type="http://schemas.openxmlformats.org/officeDocument/2006/relationships/image" Target="../media/image1260.wmf"/><Relationship Id="rId630" Type="http://schemas.openxmlformats.org/officeDocument/2006/relationships/image" Target="../media/image630.wmf"/><Relationship Id="rId728" Type="http://schemas.openxmlformats.org/officeDocument/2006/relationships/image" Target="../media/image728.wmf"/><Relationship Id="rId935" Type="http://schemas.openxmlformats.org/officeDocument/2006/relationships/image" Target="../media/image935.wmf"/><Relationship Id="rId64" Type="http://schemas.openxmlformats.org/officeDocument/2006/relationships/image" Target="../media/image64.wmf"/><Relationship Id="rId1120" Type="http://schemas.openxmlformats.org/officeDocument/2006/relationships/image" Target="../media/image1120.wmf"/><Relationship Id="rId1218" Type="http://schemas.openxmlformats.org/officeDocument/2006/relationships/image" Target="../media/image1218.wmf"/><Relationship Id="rId280" Type="http://schemas.openxmlformats.org/officeDocument/2006/relationships/image" Target="../media/image280.wmf"/><Relationship Id="rId140" Type="http://schemas.openxmlformats.org/officeDocument/2006/relationships/image" Target="../media/image140.wmf"/><Relationship Id="rId378" Type="http://schemas.openxmlformats.org/officeDocument/2006/relationships/image" Target="../media/image378.wmf"/><Relationship Id="rId585" Type="http://schemas.openxmlformats.org/officeDocument/2006/relationships/image" Target="../media/image585.wmf"/><Relationship Id="rId792" Type="http://schemas.openxmlformats.org/officeDocument/2006/relationships/image" Target="../media/image792.wmf"/><Relationship Id="rId6" Type="http://schemas.openxmlformats.org/officeDocument/2006/relationships/image" Target="../media/image6.wmf"/><Relationship Id="rId238" Type="http://schemas.openxmlformats.org/officeDocument/2006/relationships/image" Target="../media/image238.wmf"/><Relationship Id="rId445" Type="http://schemas.openxmlformats.org/officeDocument/2006/relationships/image" Target="../media/image445.wmf"/><Relationship Id="rId652" Type="http://schemas.openxmlformats.org/officeDocument/2006/relationships/image" Target="../media/image652.wmf"/><Relationship Id="rId1075" Type="http://schemas.openxmlformats.org/officeDocument/2006/relationships/image" Target="../media/image1075.wmf"/><Relationship Id="rId1282" Type="http://schemas.openxmlformats.org/officeDocument/2006/relationships/image" Target="../media/image1282.wmf"/><Relationship Id="rId305" Type="http://schemas.openxmlformats.org/officeDocument/2006/relationships/image" Target="../media/image305.wmf"/><Relationship Id="rId512" Type="http://schemas.openxmlformats.org/officeDocument/2006/relationships/image" Target="../media/image512.wmf"/><Relationship Id="rId957" Type="http://schemas.openxmlformats.org/officeDocument/2006/relationships/image" Target="../media/image957.wmf"/><Relationship Id="rId1142" Type="http://schemas.openxmlformats.org/officeDocument/2006/relationships/image" Target="../media/image1142.wmf"/><Relationship Id="rId86" Type="http://schemas.openxmlformats.org/officeDocument/2006/relationships/image" Target="../media/image86.wmf"/><Relationship Id="rId817" Type="http://schemas.openxmlformats.org/officeDocument/2006/relationships/image" Target="../media/image817.wmf"/><Relationship Id="rId1002" Type="http://schemas.openxmlformats.org/officeDocument/2006/relationships/image" Target="../media/image1002.wmf"/><Relationship Id="rId1307" Type="http://schemas.openxmlformats.org/officeDocument/2006/relationships/image" Target="../media/image1307.wmf"/><Relationship Id="rId13" Type="http://schemas.openxmlformats.org/officeDocument/2006/relationships/image" Target="../media/image13.wmf"/><Relationship Id="rId109" Type="http://schemas.openxmlformats.org/officeDocument/2006/relationships/image" Target="../media/image109.wmf"/><Relationship Id="rId316" Type="http://schemas.openxmlformats.org/officeDocument/2006/relationships/image" Target="../media/image316.wmf"/><Relationship Id="rId523" Type="http://schemas.openxmlformats.org/officeDocument/2006/relationships/image" Target="../media/image523.wmf"/><Relationship Id="rId968" Type="http://schemas.openxmlformats.org/officeDocument/2006/relationships/image" Target="../media/image968.wmf"/><Relationship Id="rId1153" Type="http://schemas.openxmlformats.org/officeDocument/2006/relationships/image" Target="../media/image1153.wmf"/><Relationship Id="rId97" Type="http://schemas.openxmlformats.org/officeDocument/2006/relationships/image" Target="../media/image97.wmf"/><Relationship Id="rId730" Type="http://schemas.openxmlformats.org/officeDocument/2006/relationships/image" Target="../media/image730.wmf"/><Relationship Id="rId828" Type="http://schemas.openxmlformats.org/officeDocument/2006/relationships/image" Target="../media/image828.wmf"/><Relationship Id="rId1013" Type="http://schemas.openxmlformats.org/officeDocument/2006/relationships/image" Target="../media/image1013.wmf"/><Relationship Id="rId162" Type="http://schemas.openxmlformats.org/officeDocument/2006/relationships/image" Target="../media/image162.wmf"/><Relationship Id="rId467" Type="http://schemas.openxmlformats.org/officeDocument/2006/relationships/image" Target="../media/image467.wmf"/><Relationship Id="rId1097" Type="http://schemas.openxmlformats.org/officeDocument/2006/relationships/image" Target="../media/image1097.wmf"/><Relationship Id="rId1220" Type="http://schemas.openxmlformats.org/officeDocument/2006/relationships/image" Target="../media/image1220.wmf"/><Relationship Id="rId1318" Type="http://schemas.openxmlformats.org/officeDocument/2006/relationships/image" Target="../media/image1318.wmf"/><Relationship Id="rId674" Type="http://schemas.openxmlformats.org/officeDocument/2006/relationships/image" Target="../media/image674.wmf"/><Relationship Id="rId881" Type="http://schemas.openxmlformats.org/officeDocument/2006/relationships/image" Target="../media/image881.wmf"/><Relationship Id="rId979" Type="http://schemas.openxmlformats.org/officeDocument/2006/relationships/image" Target="../media/image979.wmf"/><Relationship Id="rId24" Type="http://schemas.openxmlformats.org/officeDocument/2006/relationships/image" Target="../media/image24.wmf"/><Relationship Id="rId327" Type="http://schemas.openxmlformats.org/officeDocument/2006/relationships/image" Target="../media/image327.wmf"/><Relationship Id="rId534" Type="http://schemas.openxmlformats.org/officeDocument/2006/relationships/image" Target="../media/image534.wmf"/><Relationship Id="rId741" Type="http://schemas.openxmlformats.org/officeDocument/2006/relationships/image" Target="../media/image741.wmf"/><Relationship Id="rId839" Type="http://schemas.openxmlformats.org/officeDocument/2006/relationships/image" Target="../media/image839.wmf"/><Relationship Id="rId1164" Type="http://schemas.openxmlformats.org/officeDocument/2006/relationships/image" Target="../media/image1164.wmf"/><Relationship Id="rId173" Type="http://schemas.openxmlformats.org/officeDocument/2006/relationships/image" Target="../media/image173.wmf"/><Relationship Id="rId380" Type="http://schemas.openxmlformats.org/officeDocument/2006/relationships/image" Target="../media/image380.wmf"/><Relationship Id="rId601" Type="http://schemas.openxmlformats.org/officeDocument/2006/relationships/image" Target="../media/image601.wmf"/><Relationship Id="rId1024" Type="http://schemas.openxmlformats.org/officeDocument/2006/relationships/image" Target="../media/image1024.wmf"/><Relationship Id="rId1231" Type="http://schemas.openxmlformats.org/officeDocument/2006/relationships/image" Target="../media/image1231.wmf"/><Relationship Id="rId240" Type="http://schemas.openxmlformats.org/officeDocument/2006/relationships/image" Target="../media/image240.wmf"/><Relationship Id="rId478" Type="http://schemas.openxmlformats.org/officeDocument/2006/relationships/image" Target="../media/image478.wmf"/><Relationship Id="rId685" Type="http://schemas.openxmlformats.org/officeDocument/2006/relationships/image" Target="../media/image685.wmf"/><Relationship Id="rId892" Type="http://schemas.openxmlformats.org/officeDocument/2006/relationships/image" Target="../media/image892.wmf"/><Relationship Id="rId906" Type="http://schemas.openxmlformats.org/officeDocument/2006/relationships/image" Target="../media/image906.wmf"/><Relationship Id="rId1329" Type="http://schemas.openxmlformats.org/officeDocument/2006/relationships/image" Target="../media/image1329.wmf"/><Relationship Id="rId35" Type="http://schemas.openxmlformats.org/officeDocument/2006/relationships/image" Target="../media/image35.wmf"/><Relationship Id="rId100" Type="http://schemas.openxmlformats.org/officeDocument/2006/relationships/image" Target="../media/image100.wmf"/><Relationship Id="rId338" Type="http://schemas.openxmlformats.org/officeDocument/2006/relationships/image" Target="../media/image338.wmf"/><Relationship Id="rId545" Type="http://schemas.openxmlformats.org/officeDocument/2006/relationships/image" Target="../media/image545.wmf"/><Relationship Id="rId752" Type="http://schemas.openxmlformats.org/officeDocument/2006/relationships/image" Target="../media/image752.wmf"/><Relationship Id="rId1175" Type="http://schemas.openxmlformats.org/officeDocument/2006/relationships/image" Target="../media/image1175.wmf"/><Relationship Id="rId184" Type="http://schemas.openxmlformats.org/officeDocument/2006/relationships/image" Target="../media/image184.wmf"/><Relationship Id="rId391" Type="http://schemas.openxmlformats.org/officeDocument/2006/relationships/image" Target="../media/image391.wmf"/><Relationship Id="rId405" Type="http://schemas.openxmlformats.org/officeDocument/2006/relationships/image" Target="../media/image405.wmf"/><Relationship Id="rId612" Type="http://schemas.openxmlformats.org/officeDocument/2006/relationships/image" Target="../media/image612.wmf"/><Relationship Id="rId1035" Type="http://schemas.openxmlformats.org/officeDocument/2006/relationships/image" Target="../media/image1035.wmf"/><Relationship Id="rId1242" Type="http://schemas.openxmlformats.org/officeDocument/2006/relationships/image" Target="../media/image1242.wmf"/><Relationship Id="rId251" Type="http://schemas.openxmlformats.org/officeDocument/2006/relationships/image" Target="../media/image251.wmf"/><Relationship Id="rId489" Type="http://schemas.openxmlformats.org/officeDocument/2006/relationships/image" Target="../media/image489.wmf"/><Relationship Id="rId696" Type="http://schemas.openxmlformats.org/officeDocument/2006/relationships/image" Target="../media/image696.wmf"/><Relationship Id="rId917" Type="http://schemas.openxmlformats.org/officeDocument/2006/relationships/image" Target="../media/image917.wmf"/><Relationship Id="rId1102" Type="http://schemas.openxmlformats.org/officeDocument/2006/relationships/image" Target="../media/image1102.wmf"/><Relationship Id="rId46" Type="http://schemas.openxmlformats.org/officeDocument/2006/relationships/image" Target="../media/image46.wmf"/><Relationship Id="rId349" Type="http://schemas.openxmlformats.org/officeDocument/2006/relationships/image" Target="../media/image349.wmf"/><Relationship Id="rId556" Type="http://schemas.openxmlformats.org/officeDocument/2006/relationships/image" Target="../media/image556.wmf"/><Relationship Id="rId763" Type="http://schemas.openxmlformats.org/officeDocument/2006/relationships/image" Target="../media/image763.wmf"/><Relationship Id="rId1186" Type="http://schemas.openxmlformats.org/officeDocument/2006/relationships/image" Target="../media/image1186.wmf"/><Relationship Id="rId111" Type="http://schemas.openxmlformats.org/officeDocument/2006/relationships/image" Target="../media/image111.wmf"/><Relationship Id="rId195" Type="http://schemas.openxmlformats.org/officeDocument/2006/relationships/image" Target="../media/image195.wmf"/><Relationship Id="rId209" Type="http://schemas.openxmlformats.org/officeDocument/2006/relationships/image" Target="../media/image209.wmf"/><Relationship Id="rId416" Type="http://schemas.openxmlformats.org/officeDocument/2006/relationships/image" Target="../media/image416.wmf"/><Relationship Id="rId970" Type="http://schemas.openxmlformats.org/officeDocument/2006/relationships/image" Target="../media/image970.wmf"/><Relationship Id="rId1046" Type="http://schemas.openxmlformats.org/officeDocument/2006/relationships/image" Target="../media/image1046.wmf"/><Relationship Id="rId1253" Type="http://schemas.openxmlformats.org/officeDocument/2006/relationships/image" Target="../media/image1253.wmf"/><Relationship Id="rId623" Type="http://schemas.openxmlformats.org/officeDocument/2006/relationships/image" Target="../media/image623.wmf"/><Relationship Id="rId830" Type="http://schemas.openxmlformats.org/officeDocument/2006/relationships/image" Target="../media/image830.wmf"/><Relationship Id="rId928" Type="http://schemas.openxmlformats.org/officeDocument/2006/relationships/image" Target="../media/image928.wmf"/><Relationship Id="rId57" Type="http://schemas.openxmlformats.org/officeDocument/2006/relationships/image" Target="../media/image57.wmf"/><Relationship Id="rId262" Type="http://schemas.openxmlformats.org/officeDocument/2006/relationships/image" Target="../media/image262.wmf"/><Relationship Id="rId567" Type="http://schemas.openxmlformats.org/officeDocument/2006/relationships/image" Target="../media/image567.wmf"/><Relationship Id="rId1113" Type="http://schemas.openxmlformats.org/officeDocument/2006/relationships/image" Target="../media/image1113.wmf"/><Relationship Id="rId1197" Type="http://schemas.openxmlformats.org/officeDocument/2006/relationships/image" Target="../media/image1197.wmf"/><Relationship Id="rId1320" Type="http://schemas.openxmlformats.org/officeDocument/2006/relationships/image" Target="../media/image1320.wmf"/><Relationship Id="rId122" Type="http://schemas.openxmlformats.org/officeDocument/2006/relationships/image" Target="../media/image122.wmf"/><Relationship Id="rId774" Type="http://schemas.openxmlformats.org/officeDocument/2006/relationships/image" Target="../media/image774.wmf"/><Relationship Id="rId981" Type="http://schemas.openxmlformats.org/officeDocument/2006/relationships/image" Target="../media/image981.wmf"/><Relationship Id="rId1057" Type="http://schemas.openxmlformats.org/officeDocument/2006/relationships/image" Target="../media/image1057.wmf"/><Relationship Id="rId427" Type="http://schemas.openxmlformats.org/officeDocument/2006/relationships/image" Target="../media/image427.wmf"/><Relationship Id="rId634" Type="http://schemas.openxmlformats.org/officeDocument/2006/relationships/image" Target="../media/image634.wmf"/><Relationship Id="rId841" Type="http://schemas.openxmlformats.org/officeDocument/2006/relationships/image" Target="../media/image841.wmf"/><Relationship Id="rId1264" Type="http://schemas.openxmlformats.org/officeDocument/2006/relationships/image" Target="../media/image1264.wmf"/><Relationship Id="rId273" Type="http://schemas.openxmlformats.org/officeDocument/2006/relationships/image" Target="../media/image273.wmf"/><Relationship Id="rId480" Type="http://schemas.openxmlformats.org/officeDocument/2006/relationships/image" Target="../media/image480.wmf"/><Relationship Id="rId701" Type="http://schemas.openxmlformats.org/officeDocument/2006/relationships/image" Target="../media/image701.wmf"/><Relationship Id="rId939" Type="http://schemas.openxmlformats.org/officeDocument/2006/relationships/image" Target="../media/image939.wmf"/><Relationship Id="rId1124" Type="http://schemas.openxmlformats.org/officeDocument/2006/relationships/image" Target="../media/image1124.wmf"/><Relationship Id="rId1331" Type="http://schemas.openxmlformats.org/officeDocument/2006/relationships/image" Target="../media/image1331.wmf"/><Relationship Id="rId68" Type="http://schemas.openxmlformats.org/officeDocument/2006/relationships/image" Target="../media/image68.wmf"/><Relationship Id="rId133" Type="http://schemas.openxmlformats.org/officeDocument/2006/relationships/image" Target="../media/image133.wmf"/><Relationship Id="rId340" Type="http://schemas.openxmlformats.org/officeDocument/2006/relationships/image" Target="../media/image340.wmf"/><Relationship Id="rId578" Type="http://schemas.openxmlformats.org/officeDocument/2006/relationships/image" Target="../media/image578.wmf"/><Relationship Id="rId785" Type="http://schemas.openxmlformats.org/officeDocument/2006/relationships/image" Target="../media/image785.wmf"/><Relationship Id="rId992" Type="http://schemas.openxmlformats.org/officeDocument/2006/relationships/image" Target="../media/image992.wmf"/><Relationship Id="rId200" Type="http://schemas.openxmlformats.org/officeDocument/2006/relationships/image" Target="../media/image200.wmf"/><Relationship Id="rId438" Type="http://schemas.openxmlformats.org/officeDocument/2006/relationships/image" Target="../media/image438.wmf"/><Relationship Id="rId645" Type="http://schemas.openxmlformats.org/officeDocument/2006/relationships/image" Target="../media/image645.wmf"/><Relationship Id="rId852" Type="http://schemas.openxmlformats.org/officeDocument/2006/relationships/image" Target="../media/image852.wmf"/><Relationship Id="rId1068" Type="http://schemas.openxmlformats.org/officeDocument/2006/relationships/image" Target="../media/image1068.wmf"/><Relationship Id="rId1275" Type="http://schemas.openxmlformats.org/officeDocument/2006/relationships/image" Target="../media/image1275.wmf"/><Relationship Id="rId284" Type="http://schemas.openxmlformats.org/officeDocument/2006/relationships/image" Target="../media/image284.wmf"/><Relationship Id="rId491" Type="http://schemas.openxmlformats.org/officeDocument/2006/relationships/image" Target="../media/image491.wmf"/><Relationship Id="rId505" Type="http://schemas.openxmlformats.org/officeDocument/2006/relationships/image" Target="../media/image505.wmf"/><Relationship Id="rId712" Type="http://schemas.openxmlformats.org/officeDocument/2006/relationships/image" Target="../media/image712.wmf"/><Relationship Id="rId1135" Type="http://schemas.openxmlformats.org/officeDocument/2006/relationships/image" Target="../media/image1135.wmf"/><Relationship Id="rId1342" Type="http://schemas.openxmlformats.org/officeDocument/2006/relationships/image" Target="../media/image1342.wmf"/><Relationship Id="rId79" Type="http://schemas.openxmlformats.org/officeDocument/2006/relationships/image" Target="../media/image79.wmf"/><Relationship Id="rId144" Type="http://schemas.openxmlformats.org/officeDocument/2006/relationships/image" Target="../media/image144.wmf"/><Relationship Id="rId589" Type="http://schemas.openxmlformats.org/officeDocument/2006/relationships/image" Target="../media/image589.wmf"/><Relationship Id="rId796" Type="http://schemas.openxmlformats.org/officeDocument/2006/relationships/image" Target="../media/image796.wmf"/><Relationship Id="rId1202" Type="http://schemas.openxmlformats.org/officeDocument/2006/relationships/image" Target="../media/image1202.wmf"/><Relationship Id="rId351" Type="http://schemas.openxmlformats.org/officeDocument/2006/relationships/image" Target="../media/image351.wmf"/><Relationship Id="rId449" Type="http://schemas.openxmlformats.org/officeDocument/2006/relationships/image" Target="../media/image449.wmf"/><Relationship Id="rId656" Type="http://schemas.openxmlformats.org/officeDocument/2006/relationships/image" Target="../media/image656.wmf"/><Relationship Id="rId863" Type="http://schemas.openxmlformats.org/officeDocument/2006/relationships/image" Target="../media/image863.wmf"/><Relationship Id="rId1079" Type="http://schemas.openxmlformats.org/officeDocument/2006/relationships/image" Target="../media/image1079.wmf"/><Relationship Id="rId1286" Type="http://schemas.openxmlformats.org/officeDocument/2006/relationships/image" Target="../media/image1286.wmf"/><Relationship Id="rId211" Type="http://schemas.openxmlformats.org/officeDocument/2006/relationships/image" Target="../media/image211.wmf"/><Relationship Id="rId295" Type="http://schemas.openxmlformats.org/officeDocument/2006/relationships/image" Target="../media/image295.wmf"/><Relationship Id="rId309" Type="http://schemas.openxmlformats.org/officeDocument/2006/relationships/image" Target="../media/image309.wmf"/><Relationship Id="rId516" Type="http://schemas.openxmlformats.org/officeDocument/2006/relationships/image" Target="../media/image516.wmf"/><Relationship Id="rId1146" Type="http://schemas.openxmlformats.org/officeDocument/2006/relationships/image" Target="../media/image1146.wmf"/><Relationship Id="rId723" Type="http://schemas.openxmlformats.org/officeDocument/2006/relationships/image" Target="../media/image723.wmf"/><Relationship Id="rId930" Type="http://schemas.openxmlformats.org/officeDocument/2006/relationships/image" Target="../media/image930.wmf"/><Relationship Id="rId1006" Type="http://schemas.openxmlformats.org/officeDocument/2006/relationships/image" Target="../media/image1006.wmf"/><Relationship Id="rId155" Type="http://schemas.openxmlformats.org/officeDocument/2006/relationships/image" Target="../media/image155.wmf"/><Relationship Id="rId362" Type="http://schemas.openxmlformats.org/officeDocument/2006/relationships/image" Target="../media/image362.wmf"/><Relationship Id="rId1213" Type="http://schemas.openxmlformats.org/officeDocument/2006/relationships/image" Target="../media/image1213.wmf"/><Relationship Id="rId1297" Type="http://schemas.openxmlformats.org/officeDocument/2006/relationships/image" Target="../media/image1297.wmf"/><Relationship Id="rId222" Type="http://schemas.openxmlformats.org/officeDocument/2006/relationships/image" Target="../media/image222.wmf"/><Relationship Id="rId667" Type="http://schemas.openxmlformats.org/officeDocument/2006/relationships/image" Target="../media/image667.wmf"/><Relationship Id="rId874" Type="http://schemas.openxmlformats.org/officeDocument/2006/relationships/image" Target="../media/image874.wmf"/><Relationship Id="rId17" Type="http://schemas.openxmlformats.org/officeDocument/2006/relationships/image" Target="../media/image17.wmf"/><Relationship Id="rId527" Type="http://schemas.openxmlformats.org/officeDocument/2006/relationships/image" Target="../media/image527.wmf"/><Relationship Id="rId734" Type="http://schemas.openxmlformats.org/officeDocument/2006/relationships/image" Target="../media/image734.wmf"/><Relationship Id="rId941" Type="http://schemas.openxmlformats.org/officeDocument/2006/relationships/image" Target="../media/image941.wmf"/><Relationship Id="rId1157" Type="http://schemas.openxmlformats.org/officeDocument/2006/relationships/image" Target="../media/image1157.wmf"/><Relationship Id="rId70" Type="http://schemas.openxmlformats.org/officeDocument/2006/relationships/image" Target="../media/image70.wmf"/><Relationship Id="rId166" Type="http://schemas.openxmlformats.org/officeDocument/2006/relationships/image" Target="../media/image166.wmf"/><Relationship Id="rId373" Type="http://schemas.openxmlformats.org/officeDocument/2006/relationships/image" Target="../media/image373.wmf"/><Relationship Id="rId580" Type="http://schemas.openxmlformats.org/officeDocument/2006/relationships/image" Target="../media/image580.wmf"/><Relationship Id="rId801" Type="http://schemas.openxmlformats.org/officeDocument/2006/relationships/image" Target="../media/image801.wmf"/><Relationship Id="rId1017" Type="http://schemas.openxmlformats.org/officeDocument/2006/relationships/image" Target="../media/image1017.wmf"/><Relationship Id="rId1224" Type="http://schemas.openxmlformats.org/officeDocument/2006/relationships/image" Target="../media/image1224.wmf"/><Relationship Id="rId1" Type="http://schemas.openxmlformats.org/officeDocument/2006/relationships/image" Target="../media/image1.wmf"/><Relationship Id="rId233" Type="http://schemas.openxmlformats.org/officeDocument/2006/relationships/image" Target="../media/image233.wmf"/><Relationship Id="rId440" Type="http://schemas.openxmlformats.org/officeDocument/2006/relationships/image" Target="../media/image440.wmf"/><Relationship Id="rId678" Type="http://schemas.openxmlformats.org/officeDocument/2006/relationships/image" Target="../media/image678.wmf"/><Relationship Id="rId885" Type="http://schemas.openxmlformats.org/officeDocument/2006/relationships/image" Target="../media/image885.wmf"/><Relationship Id="rId1070" Type="http://schemas.openxmlformats.org/officeDocument/2006/relationships/image" Target="../media/image1070.wmf"/><Relationship Id="rId28" Type="http://schemas.openxmlformats.org/officeDocument/2006/relationships/image" Target="../media/image28.wmf"/><Relationship Id="rId300" Type="http://schemas.openxmlformats.org/officeDocument/2006/relationships/image" Target="../media/image300.wmf"/><Relationship Id="rId538" Type="http://schemas.openxmlformats.org/officeDocument/2006/relationships/image" Target="../media/image538.wmf"/><Relationship Id="rId745" Type="http://schemas.openxmlformats.org/officeDocument/2006/relationships/image" Target="../media/image745.wmf"/><Relationship Id="rId952" Type="http://schemas.openxmlformats.org/officeDocument/2006/relationships/image" Target="../media/image952.wmf"/><Relationship Id="rId1168" Type="http://schemas.openxmlformats.org/officeDocument/2006/relationships/image" Target="../media/image1168.wmf"/><Relationship Id="rId81" Type="http://schemas.openxmlformats.org/officeDocument/2006/relationships/image" Target="../media/image81.wmf"/><Relationship Id="rId177" Type="http://schemas.openxmlformats.org/officeDocument/2006/relationships/image" Target="../media/image177.wmf"/><Relationship Id="rId384" Type="http://schemas.openxmlformats.org/officeDocument/2006/relationships/image" Target="../media/image384.wmf"/><Relationship Id="rId591" Type="http://schemas.openxmlformats.org/officeDocument/2006/relationships/image" Target="../media/image591.wmf"/><Relationship Id="rId605" Type="http://schemas.openxmlformats.org/officeDocument/2006/relationships/image" Target="../media/image605.wmf"/><Relationship Id="rId812" Type="http://schemas.openxmlformats.org/officeDocument/2006/relationships/image" Target="../media/image812.wmf"/><Relationship Id="rId1028" Type="http://schemas.openxmlformats.org/officeDocument/2006/relationships/image" Target="../media/image1028.wmf"/><Relationship Id="rId1235" Type="http://schemas.openxmlformats.org/officeDocument/2006/relationships/image" Target="../media/image1235.wmf"/><Relationship Id="rId244" Type="http://schemas.openxmlformats.org/officeDocument/2006/relationships/image" Target="../media/image244.wmf"/><Relationship Id="rId689" Type="http://schemas.openxmlformats.org/officeDocument/2006/relationships/image" Target="../media/image689.wmf"/><Relationship Id="rId896" Type="http://schemas.openxmlformats.org/officeDocument/2006/relationships/image" Target="../media/image896.wmf"/><Relationship Id="rId1081" Type="http://schemas.openxmlformats.org/officeDocument/2006/relationships/image" Target="../media/image1081.wmf"/><Relationship Id="rId1302" Type="http://schemas.openxmlformats.org/officeDocument/2006/relationships/image" Target="../media/image1302.wmf"/><Relationship Id="rId39" Type="http://schemas.openxmlformats.org/officeDocument/2006/relationships/image" Target="../media/image39.wmf"/><Relationship Id="rId451" Type="http://schemas.openxmlformats.org/officeDocument/2006/relationships/image" Target="../media/image451.wmf"/><Relationship Id="rId549" Type="http://schemas.openxmlformats.org/officeDocument/2006/relationships/image" Target="../media/image549.wmf"/><Relationship Id="rId756" Type="http://schemas.openxmlformats.org/officeDocument/2006/relationships/image" Target="../media/image756.wmf"/><Relationship Id="rId1179" Type="http://schemas.openxmlformats.org/officeDocument/2006/relationships/image" Target="../media/image1179.wmf"/><Relationship Id="rId104" Type="http://schemas.openxmlformats.org/officeDocument/2006/relationships/image" Target="../media/image104.wmf"/><Relationship Id="rId188" Type="http://schemas.openxmlformats.org/officeDocument/2006/relationships/image" Target="../media/image188.wmf"/><Relationship Id="rId311" Type="http://schemas.openxmlformats.org/officeDocument/2006/relationships/image" Target="../media/image311.wmf"/><Relationship Id="rId395" Type="http://schemas.openxmlformats.org/officeDocument/2006/relationships/image" Target="../media/image395.wmf"/><Relationship Id="rId409" Type="http://schemas.openxmlformats.org/officeDocument/2006/relationships/image" Target="../media/image409.wmf"/><Relationship Id="rId963" Type="http://schemas.openxmlformats.org/officeDocument/2006/relationships/image" Target="../media/image963.wmf"/><Relationship Id="rId1039" Type="http://schemas.openxmlformats.org/officeDocument/2006/relationships/image" Target="../media/image1039.wmf"/><Relationship Id="rId1246" Type="http://schemas.openxmlformats.org/officeDocument/2006/relationships/image" Target="../media/image1246.wmf"/><Relationship Id="rId92" Type="http://schemas.openxmlformats.org/officeDocument/2006/relationships/image" Target="../media/image92.wmf"/><Relationship Id="rId616" Type="http://schemas.openxmlformats.org/officeDocument/2006/relationships/image" Target="../media/image616.wmf"/><Relationship Id="rId823" Type="http://schemas.openxmlformats.org/officeDocument/2006/relationships/image" Target="../media/image823.wmf"/><Relationship Id="rId255" Type="http://schemas.openxmlformats.org/officeDocument/2006/relationships/image" Target="../media/image255.wmf"/><Relationship Id="rId462" Type="http://schemas.openxmlformats.org/officeDocument/2006/relationships/image" Target="../media/image462.wmf"/><Relationship Id="rId1092" Type="http://schemas.openxmlformats.org/officeDocument/2006/relationships/image" Target="../media/image1092.wmf"/><Relationship Id="rId1106" Type="http://schemas.openxmlformats.org/officeDocument/2006/relationships/image" Target="../media/image1106.wmf"/><Relationship Id="rId1313" Type="http://schemas.openxmlformats.org/officeDocument/2006/relationships/image" Target="../media/image1313.wmf"/><Relationship Id="rId115" Type="http://schemas.openxmlformats.org/officeDocument/2006/relationships/image" Target="../media/image115.wmf"/><Relationship Id="rId322" Type="http://schemas.openxmlformats.org/officeDocument/2006/relationships/image" Target="../media/image322.wmf"/><Relationship Id="rId767" Type="http://schemas.openxmlformats.org/officeDocument/2006/relationships/image" Target="../media/image767.wmf"/><Relationship Id="rId974" Type="http://schemas.openxmlformats.org/officeDocument/2006/relationships/image" Target="../media/image974.wmf"/><Relationship Id="rId199" Type="http://schemas.openxmlformats.org/officeDocument/2006/relationships/image" Target="../media/image199.wmf"/><Relationship Id="rId627" Type="http://schemas.openxmlformats.org/officeDocument/2006/relationships/image" Target="../media/image627.wmf"/><Relationship Id="rId834" Type="http://schemas.openxmlformats.org/officeDocument/2006/relationships/image" Target="../media/image834.wmf"/><Relationship Id="rId1257" Type="http://schemas.openxmlformats.org/officeDocument/2006/relationships/image" Target="../media/image1257.wmf"/><Relationship Id="rId266" Type="http://schemas.openxmlformats.org/officeDocument/2006/relationships/image" Target="../media/image266.wmf"/><Relationship Id="rId473" Type="http://schemas.openxmlformats.org/officeDocument/2006/relationships/image" Target="../media/image473.wmf"/><Relationship Id="rId680" Type="http://schemas.openxmlformats.org/officeDocument/2006/relationships/image" Target="../media/image680.wmf"/><Relationship Id="rId901" Type="http://schemas.openxmlformats.org/officeDocument/2006/relationships/image" Target="../media/image901.wmf"/><Relationship Id="rId1117" Type="http://schemas.openxmlformats.org/officeDocument/2006/relationships/image" Target="../media/image1117.wmf"/><Relationship Id="rId1324" Type="http://schemas.openxmlformats.org/officeDocument/2006/relationships/image" Target="../media/image1324.wmf"/><Relationship Id="rId30" Type="http://schemas.openxmlformats.org/officeDocument/2006/relationships/image" Target="../media/image30.wmf"/><Relationship Id="rId126" Type="http://schemas.openxmlformats.org/officeDocument/2006/relationships/image" Target="../media/image126.wmf"/><Relationship Id="rId333" Type="http://schemas.openxmlformats.org/officeDocument/2006/relationships/image" Target="../media/image333.wmf"/><Relationship Id="rId540" Type="http://schemas.openxmlformats.org/officeDocument/2006/relationships/image" Target="../media/image540.wmf"/><Relationship Id="rId778" Type="http://schemas.openxmlformats.org/officeDocument/2006/relationships/image" Target="../media/image778.wmf"/><Relationship Id="rId985" Type="http://schemas.openxmlformats.org/officeDocument/2006/relationships/image" Target="../media/image985.wmf"/><Relationship Id="rId1170" Type="http://schemas.openxmlformats.org/officeDocument/2006/relationships/image" Target="../media/image1170.wmf"/><Relationship Id="rId638" Type="http://schemas.openxmlformats.org/officeDocument/2006/relationships/image" Target="../media/image638.wmf"/><Relationship Id="rId845" Type="http://schemas.openxmlformats.org/officeDocument/2006/relationships/image" Target="../media/image845.wmf"/><Relationship Id="rId1030" Type="http://schemas.openxmlformats.org/officeDocument/2006/relationships/image" Target="../media/image1030.wmf"/><Relationship Id="rId1268" Type="http://schemas.openxmlformats.org/officeDocument/2006/relationships/image" Target="../media/image1268.wmf"/><Relationship Id="rId277" Type="http://schemas.openxmlformats.org/officeDocument/2006/relationships/image" Target="../media/image277.wmf"/><Relationship Id="rId400" Type="http://schemas.openxmlformats.org/officeDocument/2006/relationships/image" Target="../media/image400.wmf"/><Relationship Id="rId484" Type="http://schemas.openxmlformats.org/officeDocument/2006/relationships/image" Target="../media/image484.wmf"/><Relationship Id="rId705" Type="http://schemas.openxmlformats.org/officeDocument/2006/relationships/image" Target="../media/image705.wmf"/><Relationship Id="rId1128" Type="http://schemas.openxmlformats.org/officeDocument/2006/relationships/image" Target="../media/image1128.wmf"/><Relationship Id="rId1335" Type="http://schemas.openxmlformats.org/officeDocument/2006/relationships/image" Target="../media/image1335.wmf"/><Relationship Id="rId137" Type="http://schemas.openxmlformats.org/officeDocument/2006/relationships/image" Target="../media/image137.wmf"/><Relationship Id="rId344" Type="http://schemas.openxmlformats.org/officeDocument/2006/relationships/image" Target="../media/image344.wmf"/><Relationship Id="rId691" Type="http://schemas.openxmlformats.org/officeDocument/2006/relationships/image" Target="../media/image691.wmf"/><Relationship Id="rId789" Type="http://schemas.openxmlformats.org/officeDocument/2006/relationships/image" Target="../media/image789.wmf"/><Relationship Id="rId912" Type="http://schemas.openxmlformats.org/officeDocument/2006/relationships/image" Target="../media/image912.wmf"/><Relationship Id="rId996" Type="http://schemas.openxmlformats.org/officeDocument/2006/relationships/image" Target="../media/image996.wmf"/><Relationship Id="rId41" Type="http://schemas.openxmlformats.org/officeDocument/2006/relationships/image" Target="../media/image41.wmf"/><Relationship Id="rId551" Type="http://schemas.openxmlformats.org/officeDocument/2006/relationships/image" Target="../media/image551.wmf"/><Relationship Id="rId649" Type="http://schemas.openxmlformats.org/officeDocument/2006/relationships/image" Target="../media/image649.wmf"/><Relationship Id="rId856" Type="http://schemas.openxmlformats.org/officeDocument/2006/relationships/image" Target="../media/image856.wmf"/><Relationship Id="rId1181" Type="http://schemas.openxmlformats.org/officeDocument/2006/relationships/image" Target="../media/image1181.wmf"/><Relationship Id="rId1279" Type="http://schemas.openxmlformats.org/officeDocument/2006/relationships/image" Target="../media/image1279.wmf"/><Relationship Id="rId190" Type="http://schemas.openxmlformats.org/officeDocument/2006/relationships/image" Target="../media/image190.wmf"/><Relationship Id="rId204" Type="http://schemas.openxmlformats.org/officeDocument/2006/relationships/image" Target="../media/image204.wmf"/><Relationship Id="rId288" Type="http://schemas.openxmlformats.org/officeDocument/2006/relationships/image" Target="../media/image288.wmf"/><Relationship Id="rId411" Type="http://schemas.openxmlformats.org/officeDocument/2006/relationships/image" Target="../media/image411.wmf"/><Relationship Id="rId509" Type="http://schemas.openxmlformats.org/officeDocument/2006/relationships/image" Target="../media/image509.wmf"/><Relationship Id="rId1041" Type="http://schemas.openxmlformats.org/officeDocument/2006/relationships/image" Target="../media/image1041.wmf"/><Relationship Id="rId1139" Type="http://schemas.openxmlformats.org/officeDocument/2006/relationships/image" Target="../media/image1139.wmf"/><Relationship Id="rId495" Type="http://schemas.openxmlformats.org/officeDocument/2006/relationships/image" Target="../media/image495.wmf"/><Relationship Id="rId716" Type="http://schemas.openxmlformats.org/officeDocument/2006/relationships/image" Target="../media/image716.wmf"/><Relationship Id="rId923" Type="http://schemas.openxmlformats.org/officeDocument/2006/relationships/image" Target="../media/image923.wmf"/><Relationship Id="rId52" Type="http://schemas.openxmlformats.org/officeDocument/2006/relationships/image" Target="../media/image52.wmf"/><Relationship Id="rId148" Type="http://schemas.openxmlformats.org/officeDocument/2006/relationships/image" Target="../media/image148.wmf"/><Relationship Id="rId355" Type="http://schemas.openxmlformats.org/officeDocument/2006/relationships/image" Target="../media/image355.wmf"/><Relationship Id="rId562" Type="http://schemas.openxmlformats.org/officeDocument/2006/relationships/image" Target="../media/image562.wmf"/><Relationship Id="rId1192" Type="http://schemas.openxmlformats.org/officeDocument/2006/relationships/image" Target="../media/image1192.wmf"/><Relationship Id="rId1206" Type="http://schemas.openxmlformats.org/officeDocument/2006/relationships/image" Target="../media/image1206.wmf"/><Relationship Id="rId215" Type="http://schemas.openxmlformats.org/officeDocument/2006/relationships/image" Target="../media/image215.wmf"/><Relationship Id="rId422" Type="http://schemas.openxmlformats.org/officeDocument/2006/relationships/image" Target="../media/image422.wmf"/><Relationship Id="rId867" Type="http://schemas.openxmlformats.org/officeDocument/2006/relationships/image" Target="../media/image867.wmf"/><Relationship Id="rId1052" Type="http://schemas.openxmlformats.org/officeDocument/2006/relationships/image" Target="../media/image1052.wmf"/><Relationship Id="rId299" Type="http://schemas.openxmlformats.org/officeDocument/2006/relationships/image" Target="../media/image299.wmf"/><Relationship Id="rId727" Type="http://schemas.openxmlformats.org/officeDocument/2006/relationships/image" Target="../media/image727.wmf"/><Relationship Id="rId934" Type="http://schemas.openxmlformats.org/officeDocument/2006/relationships/image" Target="../media/image934.wmf"/><Relationship Id="rId63" Type="http://schemas.openxmlformats.org/officeDocument/2006/relationships/image" Target="../media/image63.wmf"/><Relationship Id="rId159" Type="http://schemas.openxmlformats.org/officeDocument/2006/relationships/image" Target="../media/image159.wmf"/><Relationship Id="rId366" Type="http://schemas.openxmlformats.org/officeDocument/2006/relationships/image" Target="../media/image366.wmf"/><Relationship Id="rId573" Type="http://schemas.openxmlformats.org/officeDocument/2006/relationships/image" Target="../media/image573.wmf"/><Relationship Id="rId780" Type="http://schemas.openxmlformats.org/officeDocument/2006/relationships/image" Target="../media/image780.wmf"/><Relationship Id="rId1217" Type="http://schemas.openxmlformats.org/officeDocument/2006/relationships/image" Target="../media/image1217.wmf"/><Relationship Id="rId226" Type="http://schemas.openxmlformats.org/officeDocument/2006/relationships/image" Target="../media/image226.wmf"/><Relationship Id="rId433" Type="http://schemas.openxmlformats.org/officeDocument/2006/relationships/image" Target="../media/image433.wmf"/><Relationship Id="rId878" Type="http://schemas.openxmlformats.org/officeDocument/2006/relationships/image" Target="../media/image878.wmf"/><Relationship Id="rId1063" Type="http://schemas.openxmlformats.org/officeDocument/2006/relationships/image" Target="../media/image1063.wmf"/><Relationship Id="rId1270" Type="http://schemas.openxmlformats.org/officeDocument/2006/relationships/image" Target="../media/image1270.wmf"/><Relationship Id="rId640" Type="http://schemas.openxmlformats.org/officeDocument/2006/relationships/image" Target="../media/image640.wmf"/><Relationship Id="rId738" Type="http://schemas.openxmlformats.org/officeDocument/2006/relationships/image" Target="../media/image738.wmf"/><Relationship Id="rId945" Type="http://schemas.openxmlformats.org/officeDocument/2006/relationships/image" Target="../media/image945.wmf"/><Relationship Id="rId74" Type="http://schemas.openxmlformats.org/officeDocument/2006/relationships/image" Target="../media/image74.wmf"/><Relationship Id="rId377" Type="http://schemas.openxmlformats.org/officeDocument/2006/relationships/image" Target="../media/image377.wmf"/><Relationship Id="rId500" Type="http://schemas.openxmlformats.org/officeDocument/2006/relationships/image" Target="../media/image500.wmf"/><Relationship Id="rId584" Type="http://schemas.openxmlformats.org/officeDocument/2006/relationships/image" Target="../media/image584.wmf"/><Relationship Id="rId805" Type="http://schemas.openxmlformats.org/officeDocument/2006/relationships/image" Target="../media/image805.wmf"/><Relationship Id="rId1130" Type="http://schemas.openxmlformats.org/officeDocument/2006/relationships/image" Target="../media/image1130.wmf"/><Relationship Id="rId1228" Type="http://schemas.openxmlformats.org/officeDocument/2006/relationships/image" Target="../media/image1228.wmf"/><Relationship Id="rId5" Type="http://schemas.openxmlformats.org/officeDocument/2006/relationships/image" Target="../media/image5.wmf"/><Relationship Id="rId237" Type="http://schemas.openxmlformats.org/officeDocument/2006/relationships/image" Target="../media/image237.wmf"/><Relationship Id="rId791" Type="http://schemas.openxmlformats.org/officeDocument/2006/relationships/image" Target="../media/image791.wmf"/><Relationship Id="rId889" Type="http://schemas.openxmlformats.org/officeDocument/2006/relationships/image" Target="../media/image889.wmf"/><Relationship Id="rId1074" Type="http://schemas.openxmlformats.org/officeDocument/2006/relationships/image" Target="../media/image1074.wmf"/><Relationship Id="rId444" Type="http://schemas.openxmlformats.org/officeDocument/2006/relationships/image" Target="../media/image444.wmf"/><Relationship Id="rId651" Type="http://schemas.openxmlformats.org/officeDocument/2006/relationships/image" Target="../media/image651.wmf"/><Relationship Id="rId749" Type="http://schemas.openxmlformats.org/officeDocument/2006/relationships/image" Target="../media/image749.wmf"/><Relationship Id="rId1281" Type="http://schemas.openxmlformats.org/officeDocument/2006/relationships/image" Target="../media/image1281.wmf"/><Relationship Id="rId290" Type="http://schemas.openxmlformats.org/officeDocument/2006/relationships/image" Target="../media/image290.wmf"/><Relationship Id="rId304" Type="http://schemas.openxmlformats.org/officeDocument/2006/relationships/image" Target="../media/image304.wmf"/><Relationship Id="rId388" Type="http://schemas.openxmlformats.org/officeDocument/2006/relationships/image" Target="../media/image388.wmf"/><Relationship Id="rId511" Type="http://schemas.openxmlformats.org/officeDocument/2006/relationships/image" Target="../media/image511.wmf"/><Relationship Id="rId609" Type="http://schemas.openxmlformats.org/officeDocument/2006/relationships/image" Target="../media/image609.wmf"/><Relationship Id="rId956" Type="http://schemas.openxmlformats.org/officeDocument/2006/relationships/image" Target="../media/image956.wmf"/><Relationship Id="rId1141" Type="http://schemas.openxmlformats.org/officeDocument/2006/relationships/image" Target="../media/image1141.wmf"/><Relationship Id="rId1239" Type="http://schemas.openxmlformats.org/officeDocument/2006/relationships/image" Target="../media/image1239.wmf"/><Relationship Id="rId85" Type="http://schemas.openxmlformats.org/officeDocument/2006/relationships/image" Target="../media/image85.wmf"/><Relationship Id="rId150" Type="http://schemas.openxmlformats.org/officeDocument/2006/relationships/image" Target="../media/image150.wmf"/><Relationship Id="rId595" Type="http://schemas.openxmlformats.org/officeDocument/2006/relationships/image" Target="../media/image595.wmf"/><Relationship Id="rId816" Type="http://schemas.openxmlformats.org/officeDocument/2006/relationships/image" Target="../media/image816.wmf"/><Relationship Id="rId1001" Type="http://schemas.openxmlformats.org/officeDocument/2006/relationships/image" Target="../media/image1001.wmf"/><Relationship Id="rId248" Type="http://schemas.openxmlformats.org/officeDocument/2006/relationships/image" Target="../media/image248.wmf"/><Relationship Id="rId455" Type="http://schemas.openxmlformats.org/officeDocument/2006/relationships/image" Target="../media/image455.wmf"/><Relationship Id="rId662" Type="http://schemas.openxmlformats.org/officeDocument/2006/relationships/image" Target="../media/image662.wmf"/><Relationship Id="rId1085" Type="http://schemas.openxmlformats.org/officeDocument/2006/relationships/image" Target="../media/image1085.wmf"/><Relationship Id="rId1292" Type="http://schemas.openxmlformats.org/officeDocument/2006/relationships/image" Target="../media/image1292.wmf"/><Relationship Id="rId1306" Type="http://schemas.openxmlformats.org/officeDocument/2006/relationships/image" Target="../media/image1306.wmf"/><Relationship Id="rId12" Type="http://schemas.openxmlformats.org/officeDocument/2006/relationships/image" Target="../media/image12.wmf"/><Relationship Id="rId108" Type="http://schemas.openxmlformats.org/officeDocument/2006/relationships/image" Target="../media/image108.wmf"/><Relationship Id="rId315" Type="http://schemas.openxmlformats.org/officeDocument/2006/relationships/image" Target="../media/image315.wmf"/><Relationship Id="rId522" Type="http://schemas.openxmlformats.org/officeDocument/2006/relationships/image" Target="../media/image522.wmf"/><Relationship Id="rId967" Type="http://schemas.openxmlformats.org/officeDocument/2006/relationships/image" Target="../media/image967.wmf"/><Relationship Id="rId1152" Type="http://schemas.openxmlformats.org/officeDocument/2006/relationships/image" Target="../media/image1152.wmf"/><Relationship Id="rId96" Type="http://schemas.openxmlformats.org/officeDocument/2006/relationships/image" Target="../media/image96.wmf"/><Relationship Id="rId161" Type="http://schemas.openxmlformats.org/officeDocument/2006/relationships/image" Target="../media/image161.wmf"/><Relationship Id="rId399" Type="http://schemas.openxmlformats.org/officeDocument/2006/relationships/image" Target="../media/image399.wmf"/><Relationship Id="rId827" Type="http://schemas.openxmlformats.org/officeDocument/2006/relationships/image" Target="../media/image827.wmf"/><Relationship Id="rId1012" Type="http://schemas.openxmlformats.org/officeDocument/2006/relationships/image" Target="../media/image1012.wmf"/><Relationship Id="rId259" Type="http://schemas.openxmlformats.org/officeDocument/2006/relationships/image" Target="../media/image259.wmf"/><Relationship Id="rId466" Type="http://schemas.openxmlformats.org/officeDocument/2006/relationships/image" Target="../media/image466.wmf"/><Relationship Id="rId673" Type="http://schemas.openxmlformats.org/officeDocument/2006/relationships/image" Target="../media/image673.wmf"/><Relationship Id="rId880" Type="http://schemas.openxmlformats.org/officeDocument/2006/relationships/image" Target="../media/image880.wmf"/><Relationship Id="rId1096" Type="http://schemas.openxmlformats.org/officeDocument/2006/relationships/image" Target="../media/image1096.wmf"/><Relationship Id="rId1317" Type="http://schemas.openxmlformats.org/officeDocument/2006/relationships/image" Target="../media/image1317.wmf"/><Relationship Id="rId23" Type="http://schemas.openxmlformats.org/officeDocument/2006/relationships/image" Target="../media/image23.wmf"/><Relationship Id="rId119" Type="http://schemas.openxmlformats.org/officeDocument/2006/relationships/image" Target="../media/image119.wmf"/><Relationship Id="rId326" Type="http://schemas.openxmlformats.org/officeDocument/2006/relationships/image" Target="../media/image326.wmf"/><Relationship Id="rId533" Type="http://schemas.openxmlformats.org/officeDocument/2006/relationships/image" Target="../media/image533.wmf"/><Relationship Id="rId978" Type="http://schemas.openxmlformats.org/officeDocument/2006/relationships/image" Target="../media/image978.wmf"/><Relationship Id="rId1163" Type="http://schemas.openxmlformats.org/officeDocument/2006/relationships/image" Target="../media/image1163.wmf"/><Relationship Id="rId740" Type="http://schemas.openxmlformats.org/officeDocument/2006/relationships/image" Target="../media/image740.wmf"/><Relationship Id="rId838" Type="http://schemas.openxmlformats.org/officeDocument/2006/relationships/image" Target="../media/image838.wmf"/><Relationship Id="rId1023" Type="http://schemas.openxmlformats.org/officeDocument/2006/relationships/image" Target="../media/image1023.wmf"/><Relationship Id="rId172" Type="http://schemas.openxmlformats.org/officeDocument/2006/relationships/image" Target="../media/image172.wmf"/><Relationship Id="rId477" Type="http://schemas.openxmlformats.org/officeDocument/2006/relationships/image" Target="../media/image477.wmf"/><Relationship Id="rId600" Type="http://schemas.openxmlformats.org/officeDocument/2006/relationships/image" Target="../media/image600.wmf"/><Relationship Id="rId684" Type="http://schemas.openxmlformats.org/officeDocument/2006/relationships/image" Target="../media/image684.wmf"/><Relationship Id="rId1230" Type="http://schemas.openxmlformats.org/officeDocument/2006/relationships/image" Target="../media/image1230.wmf"/><Relationship Id="rId1328" Type="http://schemas.openxmlformats.org/officeDocument/2006/relationships/image" Target="../media/image1328.wmf"/><Relationship Id="rId337" Type="http://schemas.openxmlformats.org/officeDocument/2006/relationships/image" Target="../media/image337.wmf"/><Relationship Id="rId891" Type="http://schemas.openxmlformats.org/officeDocument/2006/relationships/image" Target="../media/image891.wmf"/><Relationship Id="rId905" Type="http://schemas.openxmlformats.org/officeDocument/2006/relationships/image" Target="../media/image905.wmf"/><Relationship Id="rId989" Type="http://schemas.openxmlformats.org/officeDocument/2006/relationships/image" Target="../media/image989.wmf"/><Relationship Id="rId34" Type="http://schemas.openxmlformats.org/officeDocument/2006/relationships/image" Target="../media/image34.wmf"/><Relationship Id="rId544" Type="http://schemas.openxmlformats.org/officeDocument/2006/relationships/image" Target="../media/image544.wmf"/><Relationship Id="rId751" Type="http://schemas.openxmlformats.org/officeDocument/2006/relationships/image" Target="../media/image751.wmf"/><Relationship Id="rId849" Type="http://schemas.openxmlformats.org/officeDocument/2006/relationships/image" Target="../media/image849.wmf"/><Relationship Id="rId1174" Type="http://schemas.openxmlformats.org/officeDocument/2006/relationships/image" Target="../media/image1174.wmf"/><Relationship Id="rId183" Type="http://schemas.openxmlformats.org/officeDocument/2006/relationships/image" Target="../media/image183.wmf"/><Relationship Id="rId390" Type="http://schemas.openxmlformats.org/officeDocument/2006/relationships/image" Target="../media/image390.wmf"/><Relationship Id="rId404" Type="http://schemas.openxmlformats.org/officeDocument/2006/relationships/image" Target="../media/image404.wmf"/><Relationship Id="rId611" Type="http://schemas.openxmlformats.org/officeDocument/2006/relationships/image" Target="../media/image611.wmf"/><Relationship Id="rId1034" Type="http://schemas.openxmlformats.org/officeDocument/2006/relationships/image" Target="../media/image1034.wmf"/><Relationship Id="rId1241" Type="http://schemas.openxmlformats.org/officeDocument/2006/relationships/image" Target="../media/image1241.wmf"/><Relationship Id="rId1339" Type="http://schemas.openxmlformats.org/officeDocument/2006/relationships/image" Target="../media/image1339.wmf"/><Relationship Id="rId250" Type="http://schemas.openxmlformats.org/officeDocument/2006/relationships/image" Target="../media/image250.wmf"/><Relationship Id="rId488" Type="http://schemas.openxmlformats.org/officeDocument/2006/relationships/image" Target="../media/image488.wmf"/><Relationship Id="rId695" Type="http://schemas.openxmlformats.org/officeDocument/2006/relationships/image" Target="../media/image695.wmf"/><Relationship Id="rId709" Type="http://schemas.openxmlformats.org/officeDocument/2006/relationships/image" Target="../media/image709.wmf"/><Relationship Id="rId916" Type="http://schemas.openxmlformats.org/officeDocument/2006/relationships/image" Target="../media/image916.wmf"/><Relationship Id="rId1101" Type="http://schemas.openxmlformats.org/officeDocument/2006/relationships/image" Target="../media/image1101.wmf"/><Relationship Id="rId45" Type="http://schemas.openxmlformats.org/officeDocument/2006/relationships/image" Target="../media/image45.wmf"/><Relationship Id="rId110" Type="http://schemas.openxmlformats.org/officeDocument/2006/relationships/image" Target="../media/image110.wmf"/><Relationship Id="rId348" Type="http://schemas.openxmlformats.org/officeDocument/2006/relationships/image" Target="../media/image348.wmf"/><Relationship Id="rId555" Type="http://schemas.openxmlformats.org/officeDocument/2006/relationships/image" Target="../media/image555.wmf"/><Relationship Id="rId762" Type="http://schemas.openxmlformats.org/officeDocument/2006/relationships/image" Target="../media/image762.wmf"/><Relationship Id="rId1185" Type="http://schemas.openxmlformats.org/officeDocument/2006/relationships/image" Target="../media/image1185.wmf"/><Relationship Id="rId194" Type="http://schemas.openxmlformats.org/officeDocument/2006/relationships/image" Target="../media/image194.wmf"/><Relationship Id="rId208" Type="http://schemas.openxmlformats.org/officeDocument/2006/relationships/image" Target="../media/image208.wmf"/><Relationship Id="rId415" Type="http://schemas.openxmlformats.org/officeDocument/2006/relationships/image" Target="../media/image415.wmf"/><Relationship Id="rId622" Type="http://schemas.openxmlformats.org/officeDocument/2006/relationships/image" Target="../media/image622.wmf"/><Relationship Id="rId1045" Type="http://schemas.openxmlformats.org/officeDocument/2006/relationships/image" Target="../media/image1045.wmf"/><Relationship Id="rId1252" Type="http://schemas.openxmlformats.org/officeDocument/2006/relationships/image" Target="../media/image1252.wmf"/><Relationship Id="rId261" Type="http://schemas.openxmlformats.org/officeDocument/2006/relationships/image" Target="../media/image261.wmf"/><Relationship Id="rId499" Type="http://schemas.openxmlformats.org/officeDocument/2006/relationships/image" Target="../media/image499.wmf"/><Relationship Id="rId927" Type="http://schemas.openxmlformats.org/officeDocument/2006/relationships/image" Target="../media/image927.wmf"/><Relationship Id="rId1112" Type="http://schemas.openxmlformats.org/officeDocument/2006/relationships/image" Target="../media/image1112.wmf"/><Relationship Id="rId56" Type="http://schemas.openxmlformats.org/officeDocument/2006/relationships/image" Target="../media/image56.wmf"/><Relationship Id="rId359" Type="http://schemas.openxmlformats.org/officeDocument/2006/relationships/image" Target="../media/image359.wmf"/><Relationship Id="rId566" Type="http://schemas.openxmlformats.org/officeDocument/2006/relationships/image" Target="../media/image566.wmf"/><Relationship Id="rId773" Type="http://schemas.openxmlformats.org/officeDocument/2006/relationships/image" Target="../media/image773.wmf"/><Relationship Id="rId1196" Type="http://schemas.openxmlformats.org/officeDocument/2006/relationships/image" Target="../media/image1196.wmf"/><Relationship Id="rId121" Type="http://schemas.openxmlformats.org/officeDocument/2006/relationships/image" Target="../media/image121.wmf"/><Relationship Id="rId219" Type="http://schemas.openxmlformats.org/officeDocument/2006/relationships/image" Target="../media/image219.wmf"/><Relationship Id="rId426" Type="http://schemas.openxmlformats.org/officeDocument/2006/relationships/image" Target="../media/image426.wmf"/><Relationship Id="rId633" Type="http://schemas.openxmlformats.org/officeDocument/2006/relationships/image" Target="../media/image633.wmf"/><Relationship Id="rId980" Type="http://schemas.openxmlformats.org/officeDocument/2006/relationships/image" Target="../media/image980.wmf"/><Relationship Id="rId1056" Type="http://schemas.openxmlformats.org/officeDocument/2006/relationships/image" Target="../media/image1056.wmf"/><Relationship Id="rId1263" Type="http://schemas.openxmlformats.org/officeDocument/2006/relationships/image" Target="../media/image1263.wmf"/><Relationship Id="rId840" Type="http://schemas.openxmlformats.org/officeDocument/2006/relationships/image" Target="../media/image840.wmf"/><Relationship Id="rId938" Type="http://schemas.openxmlformats.org/officeDocument/2006/relationships/image" Target="../media/image938.wmf"/><Relationship Id="rId67" Type="http://schemas.openxmlformats.org/officeDocument/2006/relationships/image" Target="../media/image67.wmf"/><Relationship Id="rId272" Type="http://schemas.openxmlformats.org/officeDocument/2006/relationships/image" Target="../media/image272.wmf"/><Relationship Id="rId577" Type="http://schemas.openxmlformats.org/officeDocument/2006/relationships/image" Target="../media/image577.wmf"/><Relationship Id="rId700" Type="http://schemas.openxmlformats.org/officeDocument/2006/relationships/image" Target="../media/image700.wmf"/><Relationship Id="rId1123" Type="http://schemas.openxmlformats.org/officeDocument/2006/relationships/image" Target="../media/image1123.wmf"/><Relationship Id="rId1330" Type="http://schemas.openxmlformats.org/officeDocument/2006/relationships/image" Target="../media/image1330.wmf"/><Relationship Id="rId132" Type="http://schemas.openxmlformats.org/officeDocument/2006/relationships/image" Target="../media/image132.wmf"/><Relationship Id="rId784" Type="http://schemas.openxmlformats.org/officeDocument/2006/relationships/image" Target="../media/image784.wmf"/><Relationship Id="rId991" Type="http://schemas.openxmlformats.org/officeDocument/2006/relationships/image" Target="../media/image991.wmf"/><Relationship Id="rId1067" Type="http://schemas.openxmlformats.org/officeDocument/2006/relationships/image" Target="../media/image1067.wmf"/><Relationship Id="rId437" Type="http://schemas.openxmlformats.org/officeDocument/2006/relationships/image" Target="../media/image437.wmf"/><Relationship Id="rId644" Type="http://schemas.openxmlformats.org/officeDocument/2006/relationships/image" Target="../media/image644.wmf"/><Relationship Id="rId851" Type="http://schemas.openxmlformats.org/officeDocument/2006/relationships/image" Target="../media/image851.wmf"/><Relationship Id="rId1274" Type="http://schemas.openxmlformats.org/officeDocument/2006/relationships/image" Target="../media/image1274.wmf"/><Relationship Id="rId283" Type="http://schemas.openxmlformats.org/officeDocument/2006/relationships/image" Target="../media/image283.wmf"/><Relationship Id="rId490" Type="http://schemas.openxmlformats.org/officeDocument/2006/relationships/image" Target="../media/image490.wmf"/><Relationship Id="rId504" Type="http://schemas.openxmlformats.org/officeDocument/2006/relationships/image" Target="../media/image504.wmf"/><Relationship Id="rId711" Type="http://schemas.openxmlformats.org/officeDocument/2006/relationships/image" Target="../media/image711.wmf"/><Relationship Id="rId949" Type="http://schemas.openxmlformats.org/officeDocument/2006/relationships/image" Target="../media/image949.wmf"/><Relationship Id="rId1134" Type="http://schemas.openxmlformats.org/officeDocument/2006/relationships/image" Target="../media/image1134.wmf"/><Relationship Id="rId1341" Type="http://schemas.openxmlformats.org/officeDocument/2006/relationships/image" Target="../media/image1341.wmf"/><Relationship Id="rId78" Type="http://schemas.openxmlformats.org/officeDocument/2006/relationships/image" Target="../media/image78.wmf"/><Relationship Id="rId143" Type="http://schemas.openxmlformats.org/officeDocument/2006/relationships/image" Target="../media/image143.wmf"/><Relationship Id="rId350" Type="http://schemas.openxmlformats.org/officeDocument/2006/relationships/image" Target="../media/image350.wmf"/><Relationship Id="rId588" Type="http://schemas.openxmlformats.org/officeDocument/2006/relationships/image" Target="../media/image588.wmf"/><Relationship Id="rId795" Type="http://schemas.openxmlformats.org/officeDocument/2006/relationships/image" Target="../media/image795.wmf"/><Relationship Id="rId809" Type="http://schemas.openxmlformats.org/officeDocument/2006/relationships/image" Target="../media/image809.wmf"/><Relationship Id="rId1201" Type="http://schemas.openxmlformats.org/officeDocument/2006/relationships/image" Target="../media/image1201.wmf"/><Relationship Id="rId9" Type="http://schemas.openxmlformats.org/officeDocument/2006/relationships/image" Target="../media/image9.wmf"/><Relationship Id="rId210" Type="http://schemas.openxmlformats.org/officeDocument/2006/relationships/image" Target="../media/image210.wmf"/><Relationship Id="rId448" Type="http://schemas.openxmlformats.org/officeDocument/2006/relationships/image" Target="../media/image448.wmf"/><Relationship Id="rId655" Type="http://schemas.openxmlformats.org/officeDocument/2006/relationships/image" Target="../media/image655.wmf"/><Relationship Id="rId862" Type="http://schemas.openxmlformats.org/officeDocument/2006/relationships/image" Target="../media/image862.wmf"/><Relationship Id="rId1078" Type="http://schemas.openxmlformats.org/officeDocument/2006/relationships/image" Target="../media/image1078.wmf"/><Relationship Id="rId1285" Type="http://schemas.openxmlformats.org/officeDocument/2006/relationships/image" Target="../media/image1285.wmf"/><Relationship Id="rId294" Type="http://schemas.openxmlformats.org/officeDocument/2006/relationships/image" Target="../media/image294.wmf"/><Relationship Id="rId308" Type="http://schemas.openxmlformats.org/officeDocument/2006/relationships/image" Target="../media/image308.wmf"/><Relationship Id="rId515" Type="http://schemas.openxmlformats.org/officeDocument/2006/relationships/image" Target="../media/image515.wmf"/><Relationship Id="rId722" Type="http://schemas.openxmlformats.org/officeDocument/2006/relationships/image" Target="../media/image722.wmf"/><Relationship Id="rId1145" Type="http://schemas.openxmlformats.org/officeDocument/2006/relationships/image" Target="../media/image1145.wmf"/><Relationship Id="rId89" Type="http://schemas.openxmlformats.org/officeDocument/2006/relationships/image" Target="../media/image89.wmf"/><Relationship Id="rId154" Type="http://schemas.openxmlformats.org/officeDocument/2006/relationships/image" Target="../media/image154.wmf"/><Relationship Id="rId361" Type="http://schemas.openxmlformats.org/officeDocument/2006/relationships/image" Target="../media/image361.wmf"/><Relationship Id="rId599" Type="http://schemas.openxmlformats.org/officeDocument/2006/relationships/image" Target="../media/image599.wmf"/><Relationship Id="rId1005" Type="http://schemas.openxmlformats.org/officeDocument/2006/relationships/image" Target="../media/image1005.wmf"/><Relationship Id="rId1212" Type="http://schemas.openxmlformats.org/officeDocument/2006/relationships/image" Target="../media/image1212.wmf"/><Relationship Id="rId459" Type="http://schemas.openxmlformats.org/officeDocument/2006/relationships/image" Target="../media/image459.wmf"/><Relationship Id="rId666" Type="http://schemas.openxmlformats.org/officeDocument/2006/relationships/image" Target="../media/image666.wmf"/><Relationship Id="rId873" Type="http://schemas.openxmlformats.org/officeDocument/2006/relationships/image" Target="../media/image873.wmf"/><Relationship Id="rId1089" Type="http://schemas.openxmlformats.org/officeDocument/2006/relationships/image" Target="../media/image1089.wmf"/><Relationship Id="rId1296" Type="http://schemas.openxmlformats.org/officeDocument/2006/relationships/image" Target="../media/image1296.wmf"/><Relationship Id="rId16" Type="http://schemas.openxmlformats.org/officeDocument/2006/relationships/image" Target="../media/image16.wmf"/><Relationship Id="rId221" Type="http://schemas.openxmlformats.org/officeDocument/2006/relationships/image" Target="../media/image221.wmf"/><Relationship Id="rId319" Type="http://schemas.openxmlformats.org/officeDocument/2006/relationships/image" Target="../media/image319.wmf"/><Relationship Id="rId526" Type="http://schemas.openxmlformats.org/officeDocument/2006/relationships/image" Target="../media/image526.wmf"/><Relationship Id="rId1156" Type="http://schemas.openxmlformats.org/officeDocument/2006/relationships/image" Target="../media/image1156.wmf"/><Relationship Id="rId733" Type="http://schemas.openxmlformats.org/officeDocument/2006/relationships/image" Target="../media/image733.wmf"/><Relationship Id="rId940" Type="http://schemas.openxmlformats.org/officeDocument/2006/relationships/image" Target="../media/image940.wmf"/><Relationship Id="rId1016" Type="http://schemas.openxmlformats.org/officeDocument/2006/relationships/image" Target="../media/image1016.wmf"/><Relationship Id="rId165" Type="http://schemas.openxmlformats.org/officeDocument/2006/relationships/image" Target="../media/image165.wmf"/><Relationship Id="rId372" Type="http://schemas.openxmlformats.org/officeDocument/2006/relationships/image" Target="../media/image372.wmf"/><Relationship Id="rId677" Type="http://schemas.openxmlformats.org/officeDocument/2006/relationships/image" Target="../media/image677.wmf"/><Relationship Id="rId800" Type="http://schemas.openxmlformats.org/officeDocument/2006/relationships/image" Target="../media/image800.wmf"/><Relationship Id="rId1223" Type="http://schemas.openxmlformats.org/officeDocument/2006/relationships/image" Target="../media/image1223.wmf"/><Relationship Id="rId232" Type="http://schemas.openxmlformats.org/officeDocument/2006/relationships/image" Target="../media/image232.wmf"/><Relationship Id="rId884" Type="http://schemas.openxmlformats.org/officeDocument/2006/relationships/image" Target="../media/image884.wmf"/><Relationship Id="rId27" Type="http://schemas.openxmlformats.org/officeDocument/2006/relationships/image" Target="../media/image27.wmf"/><Relationship Id="rId537" Type="http://schemas.openxmlformats.org/officeDocument/2006/relationships/image" Target="../media/image537.wmf"/><Relationship Id="rId744" Type="http://schemas.openxmlformats.org/officeDocument/2006/relationships/image" Target="../media/image744.wmf"/><Relationship Id="rId951" Type="http://schemas.openxmlformats.org/officeDocument/2006/relationships/image" Target="../media/image951.wmf"/><Relationship Id="rId1167" Type="http://schemas.openxmlformats.org/officeDocument/2006/relationships/image" Target="../media/image1167.wmf"/><Relationship Id="rId80" Type="http://schemas.openxmlformats.org/officeDocument/2006/relationships/image" Target="../media/image80.wmf"/><Relationship Id="rId176" Type="http://schemas.openxmlformats.org/officeDocument/2006/relationships/image" Target="../media/image176.wmf"/><Relationship Id="rId383" Type="http://schemas.openxmlformats.org/officeDocument/2006/relationships/image" Target="../media/image383.wmf"/><Relationship Id="rId590" Type="http://schemas.openxmlformats.org/officeDocument/2006/relationships/image" Target="../media/image590.wmf"/><Relationship Id="rId604" Type="http://schemas.openxmlformats.org/officeDocument/2006/relationships/image" Target="../media/image604.wmf"/><Relationship Id="rId811" Type="http://schemas.openxmlformats.org/officeDocument/2006/relationships/image" Target="../media/image811.wmf"/><Relationship Id="rId1027" Type="http://schemas.openxmlformats.org/officeDocument/2006/relationships/image" Target="../media/image1027.wmf"/><Relationship Id="rId1234" Type="http://schemas.openxmlformats.org/officeDocument/2006/relationships/image" Target="../media/image1234.wmf"/><Relationship Id="rId243" Type="http://schemas.openxmlformats.org/officeDocument/2006/relationships/image" Target="../media/image243.wmf"/><Relationship Id="rId450" Type="http://schemas.openxmlformats.org/officeDocument/2006/relationships/image" Target="../media/image450.wmf"/><Relationship Id="rId688" Type="http://schemas.openxmlformats.org/officeDocument/2006/relationships/image" Target="../media/image688.wmf"/><Relationship Id="rId895" Type="http://schemas.openxmlformats.org/officeDocument/2006/relationships/image" Target="../media/image895.wmf"/><Relationship Id="rId909" Type="http://schemas.openxmlformats.org/officeDocument/2006/relationships/image" Target="../media/image909.wmf"/><Relationship Id="rId1080" Type="http://schemas.openxmlformats.org/officeDocument/2006/relationships/image" Target="../media/image1080.wmf"/><Relationship Id="rId1301" Type="http://schemas.openxmlformats.org/officeDocument/2006/relationships/image" Target="../media/image1301.wmf"/><Relationship Id="rId38" Type="http://schemas.openxmlformats.org/officeDocument/2006/relationships/image" Target="../media/image38.wmf"/><Relationship Id="rId103" Type="http://schemas.openxmlformats.org/officeDocument/2006/relationships/image" Target="../media/image103.wmf"/><Relationship Id="rId310" Type="http://schemas.openxmlformats.org/officeDocument/2006/relationships/image" Target="../media/image310.wmf"/><Relationship Id="rId548" Type="http://schemas.openxmlformats.org/officeDocument/2006/relationships/image" Target="../media/image548.wmf"/><Relationship Id="rId755" Type="http://schemas.openxmlformats.org/officeDocument/2006/relationships/image" Target="../media/image755.wmf"/><Relationship Id="rId962" Type="http://schemas.openxmlformats.org/officeDocument/2006/relationships/image" Target="../media/image962.wmf"/><Relationship Id="rId1178" Type="http://schemas.openxmlformats.org/officeDocument/2006/relationships/image" Target="../media/image1178.wmf"/><Relationship Id="rId91" Type="http://schemas.openxmlformats.org/officeDocument/2006/relationships/image" Target="../media/image91.wmf"/><Relationship Id="rId187" Type="http://schemas.openxmlformats.org/officeDocument/2006/relationships/image" Target="../media/image187.wmf"/><Relationship Id="rId394" Type="http://schemas.openxmlformats.org/officeDocument/2006/relationships/image" Target="../media/image394.wmf"/><Relationship Id="rId408" Type="http://schemas.openxmlformats.org/officeDocument/2006/relationships/image" Target="../media/image408.wmf"/><Relationship Id="rId615" Type="http://schemas.openxmlformats.org/officeDocument/2006/relationships/image" Target="../media/image615.wmf"/><Relationship Id="rId822" Type="http://schemas.openxmlformats.org/officeDocument/2006/relationships/image" Target="../media/image822.wmf"/><Relationship Id="rId1038" Type="http://schemas.openxmlformats.org/officeDocument/2006/relationships/image" Target="../media/image1038.wmf"/><Relationship Id="rId1245" Type="http://schemas.openxmlformats.org/officeDocument/2006/relationships/image" Target="../media/image1245.wmf"/><Relationship Id="rId254" Type="http://schemas.openxmlformats.org/officeDocument/2006/relationships/image" Target="../media/image254.wmf"/><Relationship Id="rId699" Type="http://schemas.openxmlformats.org/officeDocument/2006/relationships/image" Target="../media/image699.wmf"/><Relationship Id="rId1091" Type="http://schemas.openxmlformats.org/officeDocument/2006/relationships/image" Target="../media/image1091.wmf"/><Relationship Id="rId1105" Type="http://schemas.openxmlformats.org/officeDocument/2006/relationships/image" Target="../media/image1105.wmf"/><Relationship Id="rId1312" Type="http://schemas.openxmlformats.org/officeDocument/2006/relationships/image" Target="../media/image1312.wmf"/><Relationship Id="rId49" Type="http://schemas.openxmlformats.org/officeDocument/2006/relationships/image" Target="../media/image49.wmf"/><Relationship Id="rId114" Type="http://schemas.openxmlformats.org/officeDocument/2006/relationships/image" Target="../media/image114.wmf"/><Relationship Id="rId461" Type="http://schemas.openxmlformats.org/officeDocument/2006/relationships/image" Target="../media/image461.wmf"/><Relationship Id="rId559" Type="http://schemas.openxmlformats.org/officeDocument/2006/relationships/image" Target="../media/image559.wmf"/><Relationship Id="rId766" Type="http://schemas.openxmlformats.org/officeDocument/2006/relationships/image" Target="../media/image766.wmf"/><Relationship Id="rId1189" Type="http://schemas.openxmlformats.org/officeDocument/2006/relationships/image" Target="../media/image1189.wmf"/><Relationship Id="rId198" Type="http://schemas.openxmlformats.org/officeDocument/2006/relationships/image" Target="../media/image198.wmf"/><Relationship Id="rId321" Type="http://schemas.openxmlformats.org/officeDocument/2006/relationships/image" Target="../media/image321.wmf"/><Relationship Id="rId419" Type="http://schemas.openxmlformats.org/officeDocument/2006/relationships/image" Target="../media/image419.wmf"/><Relationship Id="rId626" Type="http://schemas.openxmlformats.org/officeDocument/2006/relationships/image" Target="../media/image626.wmf"/><Relationship Id="rId973" Type="http://schemas.openxmlformats.org/officeDocument/2006/relationships/image" Target="../media/image973.wmf"/><Relationship Id="rId1049" Type="http://schemas.openxmlformats.org/officeDocument/2006/relationships/image" Target="../media/image1049.wmf"/><Relationship Id="rId1256" Type="http://schemas.openxmlformats.org/officeDocument/2006/relationships/image" Target="../media/image1256.wmf"/><Relationship Id="rId833" Type="http://schemas.openxmlformats.org/officeDocument/2006/relationships/image" Target="../media/image833.wmf"/><Relationship Id="rId1116" Type="http://schemas.openxmlformats.org/officeDocument/2006/relationships/image" Target="../media/image1116.wmf"/><Relationship Id="rId265" Type="http://schemas.openxmlformats.org/officeDocument/2006/relationships/image" Target="../media/image265.wmf"/><Relationship Id="rId472" Type="http://schemas.openxmlformats.org/officeDocument/2006/relationships/image" Target="../media/image472.wmf"/><Relationship Id="rId900" Type="http://schemas.openxmlformats.org/officeDocument/2006/relationships/image" Target="../media/image900.wmf"/><Relationship Id="rId1323" Type="http://schemas.openxmlformats.org/officeDocument/2006/relationships/image" Target="../media/image1323.wmf"/><Relationship Id="rId125" Type="http://schemas.openxmlformats.org/officeDocument/2006/relationships/image" Target="../media/image125.wmf"/><Relationship Id="rId332" Type="http://schemas.openxmlformats.org/officeDocument/2006/relationships/image" Target="../media/image332.wmf"/><Relationship Id="rId777" Type="http://schemas.openxmlformats.org/officeDocument/2006/relationships/image" Target="../media/image777.wmf"/><Relationship Id="rId984" Type="http://schemas.openxmlformats.org/officeDocument/2006/relationships/image" Target="../media/image984.wmf"/><Relationship Id="rId637" Type="http://schemas.openxmlformats.org/officeDocument/2006/relationships/image" Target="../media/image637.wmf"/><Relationship Id="rId844" Type="http://schemas.openxmlformats.org/officeDocument/2006/relationships/image" Target="../media/image844.wmf"/><Relationship Id="rId1267" Type="http://schemas.openxmlformats.org/officeDocument/2006/relationships/image" Target="../media/image1267.wmf"/><Relationship Id="rId276" Type="http://schemas.openxmlformats.org/officeDocument/2006/relationships/image" Target="../media/image276.wmf"/><Relationship Id="rId483" Type="http://schemas.openxmlformats.org/officeDocument/2006/relationships/image" Target="../media/image483.wmf"/><Relationship Id="rId690" Type="http://schemas.openxmlformats.org/officeDocument/2006/relationships/image" Target="../media/image690.wmf"/><Relationship Id="rId704" Type="http://schemas.openxmlformats.org/officeDocument/2006/relationships/image" Target="../media/image704.wmf"/><Relationship Id="rId911" Type="http://schemas.openxmlformats.org/officeDocument/2006/relationships/image" Target="../media/image911.wmf"/><Relationship Id="rId1127" Type="http://schemas.openxmlformats.org/officeDocument/2006/relationships/image" Target="../media/image1127.wmf"/><Relationship Id="rId1334" Type="http://schemas.openxmlformats.org/officeDocument/2006/relationships/image" Target="../media/image1334.wmf"/><Relationship Id="rId40" Type="http://schemas.openxmlformats.org/officeDocument/2006/relationships/image" Target="../media/image40.wmf"/><Relationship Id="rId136" Type="http://schemas.openxmlformats.org/officeDocument/2006/relationships/image" Target="../media/image136.wmf"/><Relationship Id="rId343" Type="http://schemas.openxmlformats.org/officeDocument/2006/relationships/image" Target="../media/image343.wmf"/><Relationship Id="rId550" Type="http://schemas.openxmlformats.org/officeDocument/2006/relationships/image" Target="../media/image550.wmf"/><Relationship Id="rId788" Type="http://schemas.openxmlformats.org/officeDocument/2006/relationships/image" Target="../media/image788.wmf"/><Relationship Id="rId995" Type="http://schemas.openxmlformats.org/officeDocument/2006/relationships/image" Target="../media/image995.wmf"/><Relationship Id="rId1180" Type="http://schemas.openxmlformats.org/officeDocument/2006/relationships/image" Target="../media/image1180.wmf"/><Relationship Id="rId203" Type="http://schemas.openxmlformats.org/officeDocument/2006/relationships/image" Target="../media/image203.wmf"/><Relationship Id="rId648" Type="http://schemas.openxmlformats.org/officeDocument/2006/relationships/image" Target="../media/image648.wmf"/><Relationship Id="rId855" Type="http://schemas.openxmlformats.org/officeDocument/2006/relationships/image" Target="../media/image855.wmf"/><Relationship Id="rId1040" Type="http://schemas.openxmlformats.org/officeDocument/2006/relationships/image" Target="../media/image1040.wmf"/><Relationship Id="rId1278" Type="http://schemas.openxmlformats.org/officeDocument/2006/relationships/image" Target="../media/image1278.wmf"/><Relationship Id="rId287" Type="http://schemas.openxmlformats.org/officeDocument/2006/relationships/image" Target="../media/image287.wmf"/><Relationship Id="rId410" Type="http://schemas.openxmlformats.org/officeDocument/2006/relationships/image" Target="../media/image410.wmf"/><Relationship Id="rId494" Type="http://schemas.openxmlformats.org/officeDocument/2006/relationships/image" Target="../media/image494.wmf"/><Relationship Id="rId508" Type="http://schemas.openxmlformats.org/officeDocument/2006/relationships/image" Target="../media/image508.wmf"/><Relationship Id="rId715" Type="http://schemas.openxmlformats.org/officeDocument/2006/relationships/image" Target="../media/image715.wmf"/><Relationship Id="rId922" Type="http://schemas.openxmlformats.org/officeDocument/2006/relationships/image" Target="../media/image922.wmf"/><Relationship Id="rId1138" Type="http://schemas.openxmlformats.org/officeDocument/2006/relationships/image" Target="../media/image1138.wmf"/><Relationship Id="rId147" Type="http://schemas.openxmlformats.org/officeDocument/2006/relationships/image" Target="../media/image147.wmf"/><Relationship Id="rId354" Type="http://schemas.openxmlformats.org/officeDocument/2006/relationships/image" Target="../media/image354.wmf"/><Relationship Id="rId799" Type="http://schemas.openxmlformats.org/officeDocument/2006/relationships/image" Target="../media/image799.wmf"/><Relationship Id="rId1191" Type="http://schemas.openxmlformats.org/officeDocument/2006/relationships/image" Target="../media/image1191.wmf"/><Relationship Id="rId1205" Type="http://schemas.openxmlformats.org/officeDocument/2006/relationships/image" Target="../media/image1205.wmf"/><Relationship Id="rId51" Type="http://schemas.openxmlformats.org/officeDocument/2006/relationships/image" Target="../media/image51.wmf"/><Relationship Id="rId561" Type="http://schemas.openxmlformats.org/officeDocument/2006/relationships/image" Target="../media/image561.wmf"/><Relationship Id="rId659" Type="http://schemas.openxmlformats.org/officeDocument/2006/relationships/image" Target="../media/image659.wmf"/><Relationship Id="rId866" Type="http://schemas.openxmlformats.org/officeDocument/2006/relationships/image" Target="../media/image866.wmf"/><Relationship Id="rId1289" Type="http://schemas.openxmlformats.org/officeDocument/2006/relationships/image" Target="../media/image1289.wmf"/><Relationship Id="rId214" Type="http://schemas.openxmlformats.org/officeDocument/2006/relationships/image" Target="../media/image214.wmf"/><Relationship Id="rId298" Type="http://schemas.openxmlformats.org/officeDocument/2006/relationships/image" Target="../media/image298.wmf"/><Relationship Id="rId421" Type="http://schemas.openxmlformats.org/officeDocument/2006/relationships/image" Target="../media/image421.wmf"/><Relationship Id="rId519" Type="http://schemas.openxmlformats.org/officeDocument/2006/relationships/image" Target="../media/image519.wmf"/><Relationship Id="rId1051" Type="http://schemas.openxmlformats.org/officeDocument/2006/relationships/image" Target="../media/image1051.wmf"/><Relationship Id="rId1149" Type="http://schemas.openxmlformats.org/officeDocument/2006/relationships/image" Target="../media/image1149.wmf"/><Relationship Id="rId158" Type="http://schemas.openxmlformats.org/officeDocument/2006/relationships/image" Target="../media/image158.wmf"/><Relationship Id="rId726" Type="http://schemas.openxmlformats.org/officeDocument/2006/relationships/image" Target="../media/image726.wmf"/><Relationship Id="rId933" Type="http://schemas.openxmlformats.org/officeDocument/2006/relationships/image" Target="../media/image933.wmf"/><Relationship Id="rId1009" Type="http://schemas.openxmlformats.org/officeDocument/2006/relationships/image" Target="../media/image1009.wmf"/><Relationship Id="rId62" Type="http://schemas.openxmlformats.org/officeDocument/2006/relationships/image" Target="../media/image62.wmf"/><Relationship Id="rId365" Type="http://schemas.openxmlformats.org/officeDocument/2006/relationships/image" Target="../media/image365.wmf"/><Relationship Id="rId572" Type="http://schemas.openxmlformats.org/officeDocument/2006/relationships/image" Target="../media/image572.wmf"/><Relationship Id="rId1216" Type="http://schemas.openxmlformats.org/officeDocument/2006/relationships/image" Target="../media/image1216.wmf"/><Relationship Id="rId225" Type="http://schemas.openxmlformats.org/officeDocument/2006/relationships/image" Target="../media/image225.wmf"/><Relationship Id="rId432" Type="http://schemas.openxmlformats.org/officeDocument/2006/relationships/image" Target="../media/image432.wmf"/><Relationship Id="rId877" Type="http://schemas.openxmlformats.org/officeDocument/2006/relationships/image" Target="../media/image877.wmf"/><Relationship Id="rId1062" Type="http://schemas.openxmlformats.org/officeDocument/2006/relationships/image" Target="../media/image1062.wmf"/><Relationship Id="rId737" Type="http://schemas.openxmlformats.org/officeDocument/2006/relationships/image" Target="../media/image737.wmf"/><Relationship Id="rId944" Type="http://schemas.openxmlformats.org/officeDocument/2006/relationships/image" Target="../media/image944.wmf"/><Relationship Id="rId73" Type="http://schemas.openxmlformats.org/officeDocument/2006/relationships/image" Target="../media/image73.wmf"/><Relationship Id="rId169" Type="http://schemas.openxmlformats.org/officeDocument/2006/relationships/image" Target="../media/image169.wmf"/><Relationship Id="rId376" Type="http://schemas.openxmlformats.org/officeDocument/2006/relationships/image" Target="../media/image376.wmf"/><Relationship Id="rId583" Type="http://schemas.openxmlformats.org/officeDocument/2006/relationships/image" Target="../media/image583.wmf"/><Relationship Id="rId790" Type="http://schemas.openxmlformats.org/officeDocument/2006/relationships/image" Target="../media/image790.wmf"/><Relationship Id="rId804" Type="http://schemas.openxmlformats.org/officeDocument/2006/relationships/image" Target="../media/image804.wmf"/><Relationship Id="rId1227" Type="http://schemas.openxmlformats.org/officeDocument/2006/relationships/image" Target="../media/image1227.wmf"/><Relationship Id="rId4" Type="http://schemas.openxmlformats.org/officeDocument/2006/relationships/image" Target="../media/image4.wmf"/><Relationship Id="rId236" Type="http://schemas.openxmlformats.org/officeDocument/2006/relationships/image" Target="../media/image236.wmf"/><Relationship Id="rId443" Type="http://schemas.openxmlformats.org/officeDocument/2006/relationships/image" Target="../media/image443.wmf"/><Relationship Id="rId650" Type="http://schemas.openxmlformats.org/officeDocument/2006/relationships/image" Target="../media/image650.wmf"/><Relationship Id="rId888" Type="http://schemas.openxmlformats.org/officeDocument/2006/relationships/image" Target="../media/image888.wmf"/><Relationship Id="rId1073" Type="http://schemas.openxmlformats.org/officeDocument/2006/relationships/image" Target="../media/image1073.wmf"/><Relationship Id="rId1280" Type="http://schemas.openxmlformats.org/officeDocument/2006/relationships/image" Target="../media/image1280.wmf"/><Relationship Id="rId303" Type="http://schemas.openxmlformats.org/officeDocument/2006/relationships/image" Target="../media/image303.wmf"/><Relationship Id="rId748" Type="http://schemas.openxmlformats.org/officeDocument/2006/relationships/image" Target="../media/image748.wmf"/><Relationship Id="rId955" Type="http://schemas.openxmlformats.org/officeDocument/2006/relationships/image" Target="../media/image955.wmf"/><Relationship Id="rId1140" Type="http://schemas.openxmlformats.org/officeDocument/2006/relationships/image" Target="../media/image1140.wmf"/><Relationship Id="rId84" Type="http://schemas.openxmlformats.org/officeDocument/2006/relationships/image" Target="../media/image84.wmf"/><Relationship Id="rId387" Type="http://schemas.openxmlformats.org/officeDocument/2006/relationships/image" Target="../media/image387.wmf"/><Relationship Id="rId510" Type="http://schemas.openxmlformats.org/officeDocument/2006/relationships/image" Target="../media/image510.wmf"/><Relationship Id="rId594" Type="http://schemas.openxmlformats.org/officeDocument/2006/relationships/image" Target="../media/image594.wmf"/><Relationship Id="rId608" Type="http://schemas.openxmlformats.org/officeDocument/2006/relationships/image" Target="../media/image608.wmf"/><Relationship Id="rId815" Type="http://schemas.openxmlformats.org/officeDocument/2006/relationships/image" Target="../media/image815.wmf"/><Relationship Id="rId1238" Type="http://schemas.openxmlformats.org/officeDocument/2006/relationships/image" Target="../media/image1238.wmf"/><Relationship Id="rId247" Type="http://schemas.openxmlformats.org/officeDocument/2006/relationships/image" Target="../media/image247.wmf"/><Relationship Id="rId899" Type="http://schemas.openxmlformats.org/officeDocument/2006/relationships/image" Target="../media/image899.wmf"/><Relationship Id="rId1000" Type="http://schemas.openxmlformats.org/officeDocument/2006/relationships/image" Target="../media/image1000.wmf"/><Relationship Id="rId1084" Type="http://schemas.openxmlformats.org/officeDocument/2006/relationships/image" Target="../media/image1084.wmf"/><Relationship Id="rId1305" Type="http://schemas.openxmlformats.org/officeDocument/2006/relationships/image" Target="../media/image1305.wmf"/><Relationship Id="rId107" Type="http://schemas.openxmlformats.org/officeDocument/2006/relationships/image" Target="../media/image107.wmf"/><Relationship Id="rId454" Type="http://schemas.openxmlformats.org/officeDocument/2006/relationships/image" Target="../media/image454.wmf"/><Relationship Id="rId661" Type="http://schemas.openxmlformats.org/officeDocument/2006/relationships/image" Target="../media/image661.wmf"/><Relationship Id="rId759" Type="http://schemas.openxmlformats.org/officeDocument/2006/relationships/image" Target="../media/image759.wmf"/><Relationship Id="rId966" Type="http://schemas.openxmlformats.org/officeDocument/2006/relationships/image" Target="../media/image966.wmf"/><Relationship Id="rId1291" Type="http://schemas.openxmlformats.org/officeDocument/2006/relationships/image" Target="../media/image1291.wmf"/><Relationship Id="rId11" Type="http://schemas.openxmlformats.org/officeDocument/2006/relationships/image" Target="../media/image11.wmf"/><Relationship Id="rId314" Type="http://schemas.openxmlformats.org/officeDocument/2006/relationships/image" Target="../media/image314.wmf"/><Relationship Id="rId398" Type="http://schemas.openxmlformats.org/officeDocument/2006/relationships/image" Target="../media/image398.wmf"/><Relationship Id="rId521" Type="http://schemas.openxmlformats.org/officeDocument/2006/relationships/image" Target="../media/image521.wmf"/><Relationship Id="rId619" Type="http://schemas.openxmlformats.org/officeDocument/2006/relationships/image" Target="../media/image619.wmf"/><Relationship Id="rId1151" Type="http://schemas.openxmlformats.org/officeDocument/2006/relationships/image" Target="../media/image1151.wmf"/><Relationship Id="rId1249" Type="http://schemas.openxmlformats.org/officeDocument/2006/relationships/image" Target="../media/image1249.wmf"/><Relationship Id="rId95" Type="http://schemas.openxmlformats.org/officeDocument/2006/relationships/image" Target="../media/image95.wmf"/><Relationship Id="rId160" Type="http://schemas.openxmlformats.org/officeDocument/2006/relationships/image" Target="../media/image160.wmf"/><Relationship Id="rId826" Type="http://schemas.openxmlformats.org/officeDocument/2006/relationships/image" Target="../media/image826.wmf"/><Relationship Id="rId1011" Type="http://schemas.openxmlformats.org/officeDocument/2006/relationships/image" Target="../media/image1011.wmf"/><Relationship Id="rId1109" Type="http://schemas.openxmlformats.org/officeDocument/2006/relationships/image" Target="../media/image1109.wmf"/><Relationship Id="rId258" Type="http://schemas.openxmlformats.org/officeDocument/2006/relationships/image" Target="../media/image258.wmf"/><Relationship Id="rId465" Type="http://schemas.openxmlformats.org/officeDocument/2006/relationships/image" Target="../media/image465.wmf"/><Relationship Id="rId672" Type="http://schemas.openxmlformats.org/officeDocument/2006/relationships/image" Target="../media/image672.wmf"/><Relationship Id="rId1095" Type="http://schemas.openxmlformats.org/officeDocument/2006/relationships/image" Target="../media/image1095.wmf"/><Relationship Id="rId1316" Type="http://schemas.openxmlformats.org/officeDocument/2006/relationships/image" Target="../media/image1316.wmf"/><Relationship Id="rId22" Type="http://schemas.openxmlformats.org/officeDocument/2006/relationships/image" Target="../media/image22.wmf"/><Relationship Id="rId118" Type="http://schemas.openxmlformats.org/officeDocument/2006/relationships/image" Target="../media/image118.wmf"/><Relationship Id="rId325" Type="http://schemas.openxmlformats.org/officeDocument/2006/relationships/image" Target="../media/image325.wmf"/><Relationship Id="rId532" Type="http://schemas.openxmlformats.org/officeDocument/2006/relationships/image" Target="../media/image532.wmf"/><Relationship Id="rId977" Type="http://schemas.openxmlformats.org/officeDocument/2006/relationships/image" Target="../media/image977.wmf"/><Relationship Id="rId1162" Type="http://schemas.openxmlformats.org/officeDocument/2006/relationships/image" Target="../media/image1162.wmf"/><Relationship Id="rId171" Type="http://schemas.openxmlformats.org/officeDocument/2006/relationships/image" Target="../media/image171.wmf"/><Relationship Id="rId837" Type="http://schemas.openxmlformats.org/officeDocument/2006/relationships/image" Target="../media/image837.wmf"/><Relationship Id="rId1022" Type="http://schemas.openxmlformats.org/officeDocument/2006/relationships/image" Target="../media/image1022.wmf"/><Relationship Id="rId269" Type="http://schemas.openxmlformats.org/officeDocument/2006/relationships/image" Target="../media/image269.wmf"/><Relationship Id="rId476" Type="http://schemas.openxmlformats.org/officeDocument/2006/relationships/image" Target="../media/image476.wmf"/><Relationship Id="rId683" Type="http://schemas.openxmlformats.org/officeDocument/2006/relationships/image" Target="../media/image683.wmf"/><Relationship Id="rId890" Type="http://schemas.openxmlformats.org/officeDocument/2006/relationships/image" Target="../media/image890.wmf"/><Relationship Id="rId904" Type="http://schemas.openxmlformats.org/officeDocument/2006/relationships/image" Target="../media/image904.wmf"/><Relationship Id="rId1327" Type="http://schemas.openxmlformats.org/officeDocument/2006/relationships/image" Target="../media/image1327.wmf"/><Relationship Id="rId33" Type="http://schemas.openxmlformats.org/officeDocument/2006/relationships/image" Target="../media/image33.wmf"/><Relationship Id="rId129" Type="http://schemas.openxmlformats.org/officeDocument/2006/relationships/image" Target="../media/image129.wmf"/><Relationship Id="rId336" Type="http://schemas.openxmlformats.org/officeDocument/2006/relationships/image" Target="../media/image336.wmf"/><Relationship Id="rId543" Type="http://schemas.openxmlformats.org/officeDocument/2006/relationships/image" Target="../media/image543.wmf"/><Relationship Id="rId988" Type="http://schemas.openxmlformats.org/officeDocument/2006/relationships/image" Target="../media/image988.wmf"/><Relationship Id="rId1173" Type="http://schemas.openxmlformats.org/officeDocument/2006/relationships/image" Target="../media/image1173.wmf"/><Relationship Id="rId182" Type="http://schemas.openxmlformats.org/officeDocument/2006/relationships/image" Target="../media/image182.wmf"/><Relationship Id="rId403" Type="http://schemas.openxmlformats.org/officeDocument/2006/relationships/image" Target="../media/image403.wmf"/><Relationship Id="rId750" Type="http://schemas.openxmlformats.org/officeDocument/2006/relationships/image" Target="../media/image750.wmf"/><Relationship Id="rId848" Type="http://schemas.openxmlformats.org/officeDocument/2006/relationships/image" Target="../media/image848.wmf"/><Relationship Id="rId1033" Type="http://schemas.openxmlformats.org/officeDocument/2006/relationships/image" Target="../media/image1033.wmf"/><Relationship Id="rId487" Type="http://schemas.openxmlformats.org/officeDocument/2006/relationships/image" Target="../media/image487.wmf"/><Relationship Id="rId610" Type="http://schemas.openxmlformats.org/officeDocument/2006/relationships/image" Target="../media/image610.wmf"/><Relationship Id="rId694" Type="http://schemas.openxmlformats.org/officeDocument/2006/relationships/image" Target="../media/image694.wmf"/><Relationship Id="rId708" Type="http://schemas.openxmlformats.org/officeDocument/2006/relationships/image" Target="../media/image708.wmf"/><Relationship Id="rId915" Type="http://schemas.openxmlformats.org/officeDocument/2006/relationships/image" Target="../media/image915.wmf"/><Relationship Id="rId1240" Type="http://schemas.openxmlformats.org/officeDocument/2006/relationships/image" Target="../media/image1240.wmf"/><Relationship Id="rId1338" Type="http://schemas.openxmlformats.org/officeDocument/2006/relationships/image" Target="../media/image1338.wmf"/><Relationship Id="rId347" Type="http://schemas.openxmlformats.org/officeDocument/2006/relationships/image" Target="../media/image347.wmf"/><Relationship Id="rId999" Type="http://schemas.openxmlformats.org/officeDocument/2006/relationships/image" Target="../media/image999.wmf"/><Relationship Id="rId1100" Type="http://schemas.openxmlformats.org/officeDocument/2006/relationships/image" Target="../media/image1100.wmf"/><Relationship Id="rId1184" Type="http://schemas.openxmlformats.org/officeDocument/2006/relationships/image" Target="../media/image1184.wmf"/><Relationship Id="rId44" Type="http://schemas.openxmlformats.org/officeDocument/2006/relationships/image" Target="../media/image44.wmf"/><Relationship Id="rId554" Type="http://schemas.openxmlformats.org/officeDocument/2006/relationships/image" Target="../media/image554.wmf"/><Relationship Id="rId761" Type="http://schemas.openxmlformats.org/officeDocument/2006/relationships/image" Target="../media/image761.wmf"/><Relationship Id="rId859" Type="http://schemas.openxmlformats.org/officeDocument/2006/relationships/image" Target="../media/image859.wmf"/><Relationship Id="rId193" Type="http://schemas.openxmlformats.org/officeDocument/2006/relationships/image" Target="../media/image193.wmf"/><Relationship Id="rId207" Type="http://schemas.openxmlformats.org/officeDocument/2006/relationships/image" Target="../media/image207.wmf"/><Relationship Id="rId414" Type="http://schemas.openxmlformats.org/officeDocument/2006/relationships/image" Target="../media/image414.wmf"/><Relationship Id="rId498" Type="http://schemas.openxmlformats.org/officeDocument/2006/relationships/image" Target="../media/image498.wmf"/><Relationship Id="rId621" Type="http://schemas.openxmlformats.org/officeDocument/2006/relationships/image" Target="../media/image621.wmf"/><Relationship Id="rId1044" Type="http://schemas.openxmlformats.org/officeDocument/2006/relationships/image" Target="../media/image1044.wmf"/><Relationship Id="rId1251" Type="http://schemas.openxmlformats.org/officeDocument/2006/relationships/image" Target="../media/image1251.wmf"/><Relationship Id="rId260" Type="http://schemas.openxmlformats.org/officeDocument/2006/relationships/image" Target="../media/image260.wmf"/><Relationship Id="rId719" Type="http://schemas.openxmlformats.org/officeDocument/2006/relationships/image" Target="../media/image719.wmf"/><Relationship Id="rId926" Type="http://schemas.openxmlformats.org/officeDocument/2006/relationships/image" Target="../media/image926.wmf"/><Relationship Id="rId1111" Type="http://schemas.openxmlformats.org/officeDocument/2006/relationships/image" Target="../media/image1111.wmf"/><Relationship Id="rId55" Type="http://schemas.openxmlformats.org/officeDocument/2006/relationships/image" Target="../media/image55.wmf"/><Relationship Id="rId120" Type="http://schemas.openxmlformats.org/officeDocument/2006/relationships/image" Target="../media/image120.wmf"/><Relationship Id="rId358" Type="http://schemas.openxmlformats.org/officeDocument/2006/relationships/image" Target="../media/image358.wmf"/><Relationship Id="rId565" Type="http://schemas.openxmlformats.org/officeDocument/2006/relationships/image" Target="../media/image565.wmf"/><Relationship Id="rId772" Type="http://schemas.openxmlformats.org/officeDocument/2006/relationships/image" Target="../media/image772.wmf"/><Relationship Id="rId1195" Type="http://schemas.openxmlformats.org/officeDocument/2006/relationships/image" Target="../media/image1195.wmf"/><Relationship Id="rId1209" Type="http://schemas.openxmlformats.org/officeDocument/2006/relationships/image" Target="../media/image1209.wmf"/><Relationship Id="rId218" Type="http://schemas.openxmlformats.org/officeDocument/2006/relationships/image" Target="../media/image218.wmf"/><Relationship Id="rId425" Type="http://schemas.openxmlformats.org/officeDocument/2006/relationships/image" Target="../media/image425.wmf"/><Relationship Id="rId632" Type="http://schemas.openxmlformats.org/officeDocument/2006/relationships/image" Target="../media/image632.wmf"/><Relationship Id="rId1055" Type="http://schemas.openxmlformats.org/officeDocument/2006/relationships/image" Target="../media/image1055.wmf"/><Relationship Id="rId1262" Type="http://schemas.openxmlformats.org/officeDocument/2006/relationships/image" Target="../media/image1262.wmf"/><Relationship Id="rId271" Type="http://schemas.openxmlformats.org/officeDocument/2006/relationships/image" Target="../media/image271.wmf"/><Relationship Id="rId937" Type="http://schemas.openxmlformats.org/officeDocument/2006/relationships/image" Target="../media/image937.wmf"/><Relationship Id="rId1122" Type="http://schemas.openxmlformats.org/officeDocument/2006/relationships/image" Target="../media/image1122.wmf"/><Relationship Id="rId66" Type="http://schemas.openxmlformats.org/officeDocument/2006/relationships/image" Target="../media/image66.wmf"/><Relationship Id="rId131" Type="http://schemas.openxmlformats.org/officeDocument/2006/relationships/image" Target="../media/image131.wmf"/><Relationship Id="rId369" Type="http://schemas.openxmlformats.org/officeDocument/2006/relationships/image" Target="../media/image369.wmf"/><Relationship Id="rId576" Type="http://schemas.openxmlformats.org/officeDocument/2006/relationships/image" Target="../media/image576.wmf"/><Relationship Id="rId783" Type="http://schemas.openxmlformats.org/officeDocument/2006/relationships/image" Target="../media/image783.wmf"/><Relationship Id="rId990" Type="http://schemas.openxmlformats.org/officeDocument/2006/relationships/image" Target="../media/image990.wmf"/><Relationship Id="rId229" Type="http://schemas.openxmlformats.org/officeDocument/2006/relationships/image" Target="../media/image229.wmf"/><Relationship Id="rId436" Type="http://schemas.openxmlformats.org/officeDocument/2006/relationships/image" Target="../media/image436.wmf"/><Relationship Id="rId643" Type="http://schemas.openxmlformats.org/officeDocument/2006/relationships/image" Target="../media/image643.wmf"/><Relationship Id="rId1066" Type="http://schemas.openxmlformats.org/officeDocument/2006/relationships/image" Target="../media/image1066.wmf"/><Relationship Id="rId1273" Type="http://schemas.openxmlformats.org/officeDocument/2006/relationships/image" Target="../media/image1273.wmf"/><Relationship Id="rId850" Type="http://schemas.openxmlformats.org/officeDocument/2006/relationships/image" Target="../media/image850.wmf"/><Relationship Id="rId948" Type="http://schemas.openxmlformats.org/officeDocument/2006/relationships/image" Target="../media/image948.wmf"/><Relationship Id="rId1133" Type="http://schemas.openxmlformats.org/officeDocument/2006/relationships/image" Target="../media/image1133.wmf"/><Relationship Id="rId77" Type="http://schemas.openxmlformats.org/officeDocument/2006/relationships/image" Target="../media/image77.wmf"/><Relationship Id="rId282" Type="http://schemas.openxmlformats.org/officeDocument/2006/relationships/image" Target="../media/image282.wmf"/><Relationship Id="rId503" Type="http://schemas.openxmlformats.org/officeDocument/2006/relationships/image" Target="../media/image503.wmf"/><Relationship Id="rId587" Type="http://schemas.openxmlformats.org/officeDocument/2006/relationships/image" Target="../media/image587.wmf"/><Relationship Id="rId710" Type="http://schemas.openxmlformats.org/officeDocument/2006/relationships/image" Target="../media/image710.wmf"/><Relationship Id="rId808" Type="http://schemas.openxmlformats.org/officeDocument/2006/relationships/image" Target="../media/image808.wmf"/><Relationship Id="rId1340" Type="http://schemas.openxmlformats.org/officeDocument/2006/relationships/image" Target="../media/image1340.wmf"/><Relationship Id="rId8" Type="http://schemas.openxmlformats.org/officeDocument/2006/relationships/image" Target="../media/image8.wmf"/><Relationship Id="rId142" Type="http://schemas.openxmlformats.org/officeDocument/2006/relationships/image" Target="../media/image142.wmf"/><Relationship Id="rId447" Type="http://schemas.openxmlformats.org/officeDocument/2006/relationships/image" Target="../media/image447.wmf"/><Relationship Id="rId794" Type="http://schemas.openxmlformats.org/officeDocument/2006/relationships/image" Target="../media/image794.wmf"/><Relationship Id="rId1077" Type="http://schemas.openxmlformats.org/officeDocument/2006/relationships/image" Target="../media/image1077.wmf"/><Relationship Id="rId1200" Type="http://schemas.openxmlformats.org/officeDocument/2006/relationships/image" Target="../media/image1200.wmf"/><Relationship Id="rId654" Type="http://schemas.openxmlformats.org/officeDocument/2006/relationships/image" Target="../media/image654.wmf"/><Relationship Id="rId861" Type="http://schemas.openxmlformats.org/officeDocument/2006/relationships/image" Target="../media/image861.wmf"/><Relationship Id="rId959" Type="http://schemas.openxmlformats.org/officeDocument/2006/relationships/image" Target="../media/image959.wmf"/><Relationship Id="rId1284" Type="http://schemas.openxmlformats.org/officeDocument/2006/relationships/image" Target="../media/image1284.wmf"/><Relationship Id="rId293" Type="http://schemas.openxmlformats.org/officeDocument/2006/relationships/image" Target="../media/image293.wmf"/><Relationship Id="rId307" Type="http://schemas.openxmlformats.org/officeDocument/2006/relationships/image" Target="../media/image307.wmf"/><Relationship Id="rId514" Type="http://schemas.openxmlformats.org/officeDocument/2006/relationships/image" Target="../media/image514.wmf"/><Relationship Id="rId721" Type="http://schemas.openxmlformats.org/officeDocument/2006/relationships/image" Target="../media/image721.wmf"/><Relationship Id="rId1144" Type="http://schemas.openxmlformats.org/officeDocument/2006/relationships/image" Target="../media/image1144.wmf"/><Relationship Id="rId88" Type="http://schemas.openxmlformats.org/officeDocument/2006/relationships/image" Target="../media/image88.wmf"/><Relationship Id="rId153" Type="http://schemas.openxmlformats.org/officeDocument/2006/relationships/image" Target="../media/image153.wmf"/><Relationship Id="rId360" Type="http://schemas.openxmlformats.org/officeDocument/2006/relationships/image" Target="../media/image360.wmf"/><Relationship Id="rId598" Type="http://schemas.openxmlformats.org/officeDocument/2006/relationships/image" Target="../media/image598.wmf"/><Relationship Id="rId819" Type="http://schemas.openxmlformats.org/officeDocument/2006/relationships/image" Target="../media/image819.wmf"/><Relationship Id="rId1004" Type="http://schemas.openxmlformats.org/officeDocument/2006/relationships/image" Target="../media/image1004.wmf"/><Relationship Id="rId1211" Type="http://schemas.openxmlformats.org/officeDocument/2006/relationships/image" Target="../media/image1211.wmf"/><Relationship Id="rId220" Type="http://schemas.openxmlformats.org/officeDocument/2006/relationships/image" Target="../media/image220.wmf"/><Relationship Id="rId458" Type="http://schemas.openxmlformats.org/officeDocument/2006/relationships/image" Target="../media/image458.wmf"/><Relationship Id="rId665" Type="http://schemas.openxmlformats.org/officeDocument/2006/relationships/image" Target="../media/image665.wmf"/><Relationship Id="rId872" Type="http://schemas.openxmlformats.org/officeDocument/2006/relationships/image" Target="../media/image872.wmf"/><Relationship Id="rId1088" Type="http://schemas.openxmlformats.org/officeDocument/2006/relationships/image" Target="../media/image1088.wmf"/><Relationship Id="rId1295" Type="http://schemas.openxmlformats.org/officeDocument/2006/relationships/image" Target="../media/image1295.wmf"/><Relationship Id="rId1309" Type="http://schemas.openxmlformats.org/officeDocument/2006/relationships/image" Target="../media/image1309.wmf"/><Relationship Id="rId15" Type="http://schemas.openxmlformats.org/officeDocument/2006/relationships/image" Target="../media/image15.wmf"/><Relationship Id="rId318" Type="http://schemas.openxmlformats.org/officeDocument/2006/relationships/image" Target="../media/image318.wmf"/><Relationship Id="rId525" Type="http://schemas.openxmlformats.org/officeDocument/2006/relationships/image" Target="../media/image525.wmf"/><Relationship Id="rId732" Type="http://schemas.openxmlformats.org/officeDocument/2006/relationships/image" Target="../media/image732.wmf"/><Relationship Id="rId1155" Type="http://schemas.openxmlformats.org/officeDocument/2006/relationships/image" Target="../media/image1155.wmf"/><Relationship Id="rId99" Type="http://schemas.openxmlformats.org/officeDocument/2006/relationships/image" Target="../media/image99.wmf"/><Relationship Id="rId164" Type="http://schemas.openxmlformats.org/officeDocument/2006/relationships/image" Target="../media/image164.wmf"/><Relationship Id="rId371" Type="http://schemas.openxmlformats.org/officeDocument/2006/relationships/image" Target="../media/image371.wmf"/><Relationship Id="rId1015" Type="http://schemas.openxmlformats.org/officeDocument/2006/relationships/image" Target="../media/image1015.wmf"/><Relationship Id="rId1222" Type="http://schemas.openxmlformats.org/officeDocument/2006/relationships/image" Target="../media/image1222.wmf"/><Relationship Id="rId469" Type="http://schemas.openxmlformats.org/officeDocument/2006/relationships/image" Target="../media/image469.wmf"/><Relationship Id="rId676" Type="http://schemas.openxmlformats.org/officeDocument/2006/relationships/image" Target="../media/image676.wmf"/><Relationship Id="rId883" Type="http://schemas.openxmlformats.org/officeDocument/2006/relationships/image" Target="../media/image883.wmf"/><Relationship Id="rId1099" Type="http://schemas.openxmlformats.org/officeDocument/2006/relationships/image" Target="../media/image1099.wmf"/><Relationship Id="rId26" Type="http://schemas.openxmlformats.org/officeDocument/2006/relationships/image" Target="../media/image26.wmf"/><Relationship Id="rId231" Type="http://schemas.openxmlformats.org/officeDocument/2006/relationships/image" Target="../media/image231.wmf"/><Relationship Id="rId329" Type="http://schemas.openxmlformats.org/officeDocument/2006/relationships/image" Target="../media/image329.wmf"/><Relationship Id="rId536" Type="http://schemas.openxmlformats.org/officeDocument/2006/relationships/image" Target="../media/image536.wmf"/><Relationship Id="rId1166" Type="http://schemas.openxmlformats.org/officeDocument/2006/relationships/image" Target="../media/image1166.wmf"/><Relationship Id="rId175" Type="http://schemas.openxmlformats.org/officeDocument/2006/relationships/image" Target="../media/image175.wmf"/><Relationship Id="rId743" Type="http://schemas.openxmlformats.org/officeDocument/2006/relationships/image" Target="../media/image743.wmf"/><Relationship Id="rId950" Type="http://schemas.openxmlformats.org/officeDocument/2006/relationships/image" Target="../media/image950.wmf"/><Relationship Id="rId1026" Type="http://schemas.openxmlformats.org/officeDocument/2006/relationships/image" Target="../media/image1026.wmf"/><Relationship Id="rId382" Type="http://schemas.openxmlformats.org/officeDocument/2006/relationships/image" Target="../media/image382.wmf"/><Relationship Id="rId603" Type="http://schemas.openxmlformats.org/officeDocument/2006/relationships/image" Target="../media/image603.wmf"/><Relationship Id="rId687" Type="http://schemas.openxmlformats.org/officeDocument/2006/relationships/image" Target="../media/image687.wmf"/><Relationship Id="rId810" Type="http://schemas.openxmlformats.org/officeDocument/2006/relationships/image" Target="../media/image810.wmf"/><Relationship Id="rId908" Type="http://schemas.openxmlformats.org/officeDocument/2006/relationships/image" Target="../media/image908.wmf"/><Relationship Id="rId1233" Type="http://schemas.openxmlformats.org/officeDocument/2006/relationships/image" Target="../media/image1233.wmf"/><Relationship Id="rId242" Type="http://schemas.openxmlformats.org/officeDocument/2006/relationships/image" Target="../media/image242.wmf"/><Relationship Id="rId894" Type="http://schemas.openxmlformats.org/officeDocument/2006/relationships/image" Target="../media/image894.wmf"/><Relationship Id="rId1177" Type="http://schemas.openxmlformats.org/officeDocument/2006/relationships/image" Target="../media/image1177.wmf"/><Relationship Id="rId1300" Type="http://schemas.openxmlformats.org/officeDocument/2006/relationships/image" Target="../media/image1300.wmf"/><Relationship Id="rId37" Type="http://schemas.openxmlformats.org/officeDocument/2006/relationships/image" Target="../media/image37.wmf"/><Relationship Id="rId102" Type="http://schemas.openxmlformats.org/officeDocument/2006/relationships/image" Target="../media/image102.wmf"/><Relationship Id="rId547" Type="http://schemas.openxmlformats.org/officeDocument/2006/relationships/image" Target="../media/image547.wmf"/><Relationship Id="rId754" Type="http://schemas.openxmlformats.org/officeDocument/2006/relationships/image" Target="../media/image754.wmf"/><Relationship Id="rId961" Type="http://schemas.openxmlformats.org/officeDocument/2006/relationships/image" Target="../media/image961.wmf"/><Relationship Id="rId90" Type="http://schemas.openxmlformats.org/officeDocument/2006/relationships/image" Target="../media/image90.wmf"/><Relationship Id="rId186" Type="http://schemas.openxmlformats.org/officeDocument/2006/relationships/image" Target="../media/image186.wmf"/><Relationship Id="rId393" Type="http://schemas.openxmlformats.org/officeDocument/2006/relationships/image" Target="../media/image393.wmf"/><Relationship Id="rId407" Type="http://schemas.openxmlformats.org/officeDocument/2006/relationships/image" Target="../media/image407.wmf"/><Relationship Id="rId614" Type="http://schemas.openxmlformats.org/officeDocument/2006/relationships/image" Target="../media/image614.wmf"/><Relationship Id="rId821" Type="http://schemas.openxmlformats.org/officeDocument/2006/relationships/image" Target="../media/image821.wmf"/><Relationship Id="rId1037" Type="http://schemas.openxmlformats.org/officeDocument/2006/relationships/image" Target="../media/image1037.wmf"/><Relationship Id="rId1244" Type="http://schemas.openxmlformats.org/officeDocument/2006/relationships/image" Target="../media/image1244.wmf"/><Relationship Id="rId253" Type="http://schemas.openxmlformats.org/officeDocument/2006/relationships/image" Target="../media/image253.wmf"/><Relationship Id="rId460" Type="http://schemas.openxmlformats.org/officeDocument/2006/relationships/image" Target="../media/image460.wmf"/><Relationship Id="rId698" Type="http://schemas.openxmlformats.org/officeDocument/2006/relationships/image" Target="../media/image698.wmf"/><Relationship Id="rId919" Type="http://schemas.openxmlformats.org/officeDocument/2006/relationships/image" Target="../media/image919.wmf"/><Relationship Id="rId1090" Type="http://schemas.openxmlformats.org/officeDocument/2006/relationships/image" Target="../media/image1090.wmf"/><Relationship Id="rId1104" Type="http://schemas.openxmlformats.org/officeDocument/2006/relationships/image" Target="../media/image1104.wmf"/><Relationship Id="rId1311" Type="http://schemas.openxmlformats.org/officeDocument/2006/relationships/image" Target="../media/image1311.wmf"/><Relationship Id="rId48" Type="http://schemas.openxmlformats.org/officeDocument/2006/relationships/image" Target="../media/image48.wmf"/><Relationship Id="rId113" Type="http://schemas.openxmlformats.org/officeDocument/2006/relationships/image" Target="../media/image113.wmf"/><Relationship Id="rId320" Type="http://schemas.openxmlformats.org/officeDocument/2006/relationships/image" Target="../media/image320.wmf"/><Relationship Id="rId558" Type="http://schemas.openxmlformats.org/officeDocument/2006/relationships/image" Target="../media/image558.wmf"/><Relationship Id="rId765" Type="http://schemas.openxmlformats.org/officeDocument/2006/relationships/image" Target="../media/image765.wmf"/><Relationship Id="rId972" Type="http://schemas.openxmlformats.org/officeDocument/2006/relationships/image" Target="../media/image972.wmf"/><Relationship Id="rId1188" Type="http://schemas.openxmlformats.org/officeDocument/2006/relationships/image" Target="../media/image1188.wmf"/><Relationship Id="rId197" Type="http://schemas.openxmlformats.org/officeDocument/2006/relationships/image" Target="../media/image197.wmf"/><Relationship Id="rId418" Type="http://schemas.openxmlformats.org/officeDocument/2006/relationships/image" Target="../media/image418.wmf"/><Relationship Id="rId625" Type="http://schemas.openxmlformats.org/officeDocument/2006/relationships/image" Target="../media/image625.wmf"/><Relationship Id="rId832" Type="http://schemas.openxmlformats.org/officeDocument/2006/relationships/image" Target="../media/image832.wmf"/><Relationship Id="rId1048" Type="http://schemas.openxmlformats.org/officeDocument/2006/relationships/image" Target="../media/image1048.wmf"/><Relationship Id="rId1255" Type="http://schemas.openxmlformats.org/officeDocument/2006/relationships/image" Target="../media/image1255.wmf"/><Relationship Id="rId264" Type="http://schemas.openxmlformats.org/officeDocument/2006/relationships/image" Target="../media/image264.wmf"/><Relationship Id="rId471" Type="http://schemas.openxmlformats.org/officeDocument/2006/relationships/image" Target="../media/image471.wmf"/><Relationship Id="rId1115" Type="http://schemas.openxmlformats.org/officeDocument/2006/relationships/image" Target="../media/image1115.wmf"/><Relationship Id="rId1322" Type="http://schemas.openxmlformats.org/officeDocument/2006/relationships/image" Target="../media/image1322.wmf"/><Relationship Id="rId59" Type="http://schemas.openxmlformats.org/officeDocument/2006/relationships/image" Target="../media/image59.wmf"/><Relationship Id="rId124" Type="http://schemas.openxmlformats.org/officeDocument/2006/relationships/image" Target="../media/image124.wmf"/><Relationship Id="rId569" Type="http://schemas.openxmlformats.org/officeDocument/2006/relationships/image" Target="../media/image569.wmf"/><Relationship Id="rId776" Type="http://schemas.openxmlformats.org/officeDocument/2006/relationships/image" Target="../media/image776.wmf"/><Relationship Id="rId983" Type="http://schemas.openxmlformats.org/officeDocument/2006/relationships/image" Target="../media/image983.wmf"/><Relationship Id="rId1199" Type="http://schemas.openxmlformats.org/officeDocument/2006/relationships/image" Target="../media/image1199.wmf"/><Relationship Id="rId331" Type="http://schemas.openxmlformats.org/officeDocument/2006/relationships/image" Target="../media/image331.wmf"/><Relationship Id="rId429" Type="http://schemas.openxmlformats.org/officeDocument/2006/relationships/image" Target="../media/image429.wmf"/><Relationship Id="rId636" Type="http://schemas.openxmlformats.org/officeDocument/2006/relationships/image" Target="../media/image636.wmf"/><Relationship Id="rId1059" Type="http://schemas.openxmlformats.org/officeDocument/2006/relationships/image" Target="../media/image1059.wmf"/><Relationship Id="rId1266" Type="http://schemas.openxmlformats.org/officeDocument/2006/relationships/image" Target="../media/image1266.wmf"/><Relationship Id="rId843" Type="http://schemas.openxmlformats.org/officeDocument/2006/relationships/image" Target="../media/image843.wmf"/><Relationship Id="rId1126" Type="http://schemas.openxmlformats.org/officeDocument/2006/relationships/image" Target="../media/image1126.wmf"/><Relationship Id="rId275" Type="http://schemas.openxmlformats.org/officeDocument/2006/relationships/image" Target="../media/image275.wmf"/><Relationship Id="rId482" Type="http://schemas.openxmlformats.org/officeDocument/2006/relationships/image" Target="../media/image482.wmf"/><Relationship Id="rId703" Type="http://schemas.openxmlformats.org/officeDocument/2006/relationships/image" Target="../media/image703.wmf"/><Relationship Id="rId910" Type="http://schemas.openxmlformats.org/officeDocument/2006/relationships/image" Target="../media/image910.wmf"/><Relationship Id="rId1333" Type="http://schemas.openxmlformats.org/officeDocument/2006/relationships/image" Target="../media/image1333.wmf"/><Relationship Id="rId135" Type="http://schemas.openxmlformats.org/officeDocument/2006/relationships/image" Target="../media/image135.wmf"/><Relationship Id="rId342" Type="http://schemas.openxmlformats.org/officeDocument/2006/relationships/image" Target="../media/image342.wmf"/><Relationship Id="rId787" Type="http://schemas.openxmlformats.org/officeDocument/2006/relationships/image" Target="../media/image787.wmf"/><Relationship Id="rId994" Type="http://schemas.openxmlformats.org/officeDocument/2006/relationships/image" Target="../media/image994.wmf"/><Relationship Id="rId202" Type="http://schemas.openxmlformats.org/officeDocument/2006/relationships/image" Target="../media/image202.wmf"/><Relationship Id="rId647" Type="http://schemas.openxmlformats.org/officeDocument/2006/relationships/image" Target="../media/image647.wmf"/><Relationship Id="rId854" Type="http://schemas.openxmlformats.org/officeDocument/2006/relationships/image" Target="../media/image854.wmf"/><Relationship Id="rId1277" Type="http://schemas.openxmlformats.org/officeDocument/2006/relationships/image" Target="../media/image1277.wmf"/><Relationship Id="rId286" Type="http://schemas.openxmlformats.org/officeDocument/2006/relationships/image" Target="../media/image286.wmf"/><Relationship Id="rId493" Type="http://schemas.openxmlformats.org/officeDocument/2006/relationships/image" Target="../media/image493.wmf"/><Relationship Id="rId507" Type="http://schemas.openxmlformats.org/officeDocument/2006/relationships/image" Target="../media/image507.wmf"/><Relationship Id="rId714" Type="http://schemas.openxmlformats.org/officeDocument/2006/relationships/image" Target="../media/image714.wmf"/><Relationship Id="rId921" Type="http://schemas.openxmlformats.org/officeDocument/2006/relationships/image" Target="../media/image921.wmf"/><Relationship Id="rId1137" Type="http://schemas.openxmlformats.org/officeDocument/2006/relationships/image" Target="../media/image1137.wmf"/><Relationship Id="rId1344" Type="http://schemas.openxmlformats.org/officeDocument/2006/relationships/image" Target="../media/image1344.wmf"/><Relationship Id="rId50" Type="http://schemas.openxmlformats.org/officeDocument/2006/relationships/image" Target="../media/image50.wmf"/><Relationship Id="rId146" Type="http://schemas.openxmlformats.org/officeDocument/2006/relationships/image" Target="../media/image146.wmf"/><Relationship Id="rId353" Type="http://schemas.openxmlformats.org/officeDocument/2006/relationships/image" Target="../media/image353.wmf"/><Relationship Id="rId560" Type="http://schemas.openxmlformats.org/officeDocument/2006/relationships/image" Target="../media/image560.wmf"/><Relationship Id="rId798" Type="http://schemas.openxmlformats.org/officeDocument/2006/relationships/image" Target="../media/image798.wmf"/><Relationship Id="rId1190" Type="http://schemas.openxmlformats.org/officeDocument/2006/relationships/image" Target="../media/image1190.wmf"/><Relationship Id="rId1204" Type="http://schemas.openxmlformats.org/officeDocument/2006/relationships/image" Target="../media/image1204.wmf"/><Relationship Id="rId213" Type="http://schemas.openxmlformats.org/officeDocument/2006/relationships/image" Target="../media/image213.wmf"/><Relationship Id="rId420" Type="http://schemas.openxmlformats.org/officeDocument/2006/relationships/image" Target="../media/image420.wmf"/><Relationship Id="rId658" Type="http://schemas.openxmlformats.org/officeDocument/2006/relationships/image" Target="../media/image658.wmf"/><Relationship Id="rId865" Type="http://schemas.openxmlformats.org/officeDocument/2006/relationships/image" Target="../media/image865.wmf"/><Relationship Id="rId1050" Type="http://schemas.openxmlformats.org/officeDocument/2006/relationships/image" Target="../media/image1050.wmf"/><Relationship Id="rId1288" Type="http://schemas.openxmlformats.org/officeDocument/2006/relationships/image" Target="../media/image1288.wmf"/><Relationship Id="rId297" Type="http://schemas.openxmlformats.org/officeDocument/2006/relationships/image" Target="../media/image297.wmf"/><Relationship Id="rId518" Type="http://schemas.openxmlformats.org/officeDocument/2006/relationships/image" Target="../media/image518.wmf"/><Relationship Id="rId725" Type="http://schemas.openxmlformats.org/officeDocument/2006/relationships/image" Target="../media/image725.wmf"/><Relationship Id="rId932" Type="http://schemas.openxmlformats.org/officeDocument/2006/relationships/image" Target="../media/image932.wmf"/><Relationship Id="rId1148" Type="http://schemas.openxmlformats.org/officeDocument/2006/relationships/image" Target="../media/image1148.wmf"/><Relationship Id="rId157" Type="http://schemas.openxmlformats.org/officeDocument/2006/relationships/image" Target="../media/image157.wmf"/><Relationship Id="rId364" Type="http://schemas.openxmlformats.org/officeDocument/2006/relationships/image" Target="../media/image364.wmf"/><Relationship Id="rId1008" Type="http://schemas.openxmlformats.org/officeDocument/2006/relationships/image" Target="../media/image1008.wmf"/><Relationship Id="rId1215" Type="http://schemas.openxmlformats.org/officeDocument/2006/relationships/image" Target="../media/image1215.wmf"/><Relationship Id="rId61" Type="http://schemas.openxmlformats.org/officeDocument/2006/relationships/image" Target="../media/image61.wmf"/><Relationship Id="rId571" Type="http://schemas.openxmlformats.org/officeDocument/2006/relationships/image" Target="../media/image571.wmf"/><Relationship Id="rId669" Type="http://schemas.openxmlformats.org/officeDocument/2006/relationships/image" Target="../media/image669.wmf"/><Relationship Id="rId876" Type="http://schemas.openxmlformats.org/officeDocument/2006/relationships/image" Target="../media/image876.wmf"/><Relationship Id="rId1299" Type="http://schemas.openxmlformats.org/officeDocument/2006/relationships/image" Target="../media/image1299.wmf"/><Relationship Id="rId19" Type="http://schemas.openxmlformats.org/officeDocument/2006/relationships/image" Target="../media/image19.wmf"/><Relationship Id="rId224" Type="http://schemas.openxmlformats.org/officeDocument/2006/relationships/image" Target="../media/image224.wmf"/><Relationship Id="rId431" Type="http://schemas.openxmlformats.org/officeDocument/2006/relationships/image" Target="../media/image431.wmf"/><Relationship Id="rId529" Type="http://schemas.openxmlformats.org/officeDocument/2006/relationships/image" Target="../media/image529.wmf"/><Relationship Id="rId736" Type="http://schemas.openxmlformats.org/officeDocument/2006/relationships/image" Target="../media/image736.wmf"/><Relationship Id="rId1061" Type="http://schemas.openxmlformats.org/officeDocument/2006/relationships/image" Target="../media/image1061.wmf"/><Relationship Id="rId1159" Type="http://schemas.openxmlformats.org/officeDocument/2006/relationships/image" Target="../media/image1159.wmf"/><Relationship Id="rId168" Type="http://schemas.openxmlformats.org/officeDocument/2006/relationships/image" Target="../media/image168.wmf"/><Relationship Id="rId943" Type="http://schemas.openxmlformats.org/officeDocument/2006/relationships/image" Target="../media/image943.wmf"/><Relationship Id="rId1019" Type="http://schemas.openxmlformats.org/officeDocument/2006/relationships/image" Target="../media/image1019.wmf"/><Relationship Id="rId72" Type="http://schemas.openxmlformats.org/officeDocument/2006/relationships/image" Target="../media/image72.wmf"/><Relationship Id="rId375" Type="http://schemas.openxmlformats.org/officeDocument/2006/relationships/image" Target="../media/image375.wmf"/><Relationship Id="rId582" Type="http://schemas.openxmlformats.org/officeDocument/2006/relationships/image" Target="../media/image582.wmf"/><Relationship Id="rId803" Type="http://schemas.openxmlformats.org/officeDocument/2006/relationships/image" Target="../media/image803.wmf"/><Relationship Id="rId1226" Type="http://schemas.openxmlformats.org/officeDocument/2006/relationships/image" Target="../media/image1226.wmf"/><Relationship Id="rId3" Type="http://schemas.openxmlformats.org/officeDocument/2006/relationships/image" Target="../media/image3.wmf"/><Relationship Id="rId235" Type="http://schemas.openxmlformats.org/officeDocument/2006/relationships/image" Target="../media/image235.wmf"/><Relationship Id="rId442" Type="http://schemas.openxmlformats.org/officeDocument/2006/relationships/image" Target="../media/image442.wmf"/><Relationship Id="rId887" Type="http://schemas.openxmlformats.org/officeDocument/2006/relationships/image" Target="../media/image887.wmf"/><Relationship Id="rId1072" Type="http://schemas.openxmlformats.org/officeDocument/2006/relationships/image" Target="../media/image1072.wmf"/><Relationship Id="rId302" Type="http://schemas.openxmlformats.org/officeDocument/2006/relationships/image" Target="../media/image302.wmf"/><Relationship Id="rId747" Type="http://schemas.openxmlformats.org/officeDocument/2006/relationships/image" Target="../media/image747.wmf"/><Relationship Id="rId954" Type="http://schemas.openxmlformats.org/officeDocument/2006/relationships/image" Target="../media/image954.wmf"/><Relationship Id="rId83" Type="http://schemas.openxmlformats.org/officeDocument/2006/relationships/image" Target="../media/image83.wmf"/><Relationship Id="rId179" Type="http://schemas.openxmlformats.org/officeDocument/2006/relationships/image" Target="../media/image179.wmf"/><Relationship Id="rId386" Type="http://schemas.openxmlformats.org/officeDocument/2006/relationships/image" Target="../media/image386.wmf"/><Relationship Id="rId593" Type="http://schemas.openxmlformats.org/officeDocument/2006/relationships/image" Target="../media/image593.wmf"/><Relationship Id="rId607" Type="http://schemas.openxmlformats.org/officeDocument/2006/relationships/image" Target="../media/image607.wmf"/><Relationship Id="rId814" Type="http://schemas.openxmlformats.org/officeDocument/2006/relationships/image" Target="../media/image814.wmf"/><Relationship Id="rId1237" Type="http://schemas.openxmlformats.org/officeDocument/2006/relationships/image" Target="../media/image1237.wmf"/><Relationship Id="rId246" Type="http://schemas.openxmlformats.org/officeDocument/2006/relationships/image" Target="../media/image246.wmf"/><Relationship Id="rId453" Type="http://schemas.openxmlformats.org/officeDocument/2006/relationships/image" Target="../media/image453.wmf"/><Relationship Id="rId660" Type="http://schemas.openxmlformats.org/officeDocument/2006/relationships/image" Target="../media/image660.wmf"/><Relationship Id="rId898" Type="http://schemas.openxmlformats.org/officeDocument/2006/relationships/image" Target="../media/image898.wmf"/><Relationship Id="rId1083" Type="http://schemas.openxmlformats.org/officeDocument/2006/relationships/image" Target="../media/image1083.wmf"/><Relationship Id="rId1290" Type="http://schemas.openxmlformats.org/officeDocument/2006/relationships/image" Target="../media/image1290.wmf"/><Relationship Id="rId1304" Type="http://schemas.openxmlformats.org/officeDocument/2006/relationships/image" Target="../media/image1304.wmf"/><Relationship Id="rId106" Type="http://schemas.openxmlformats.org/officeDocument/2006/relationships/image" Target="../media/image106.wmf"/><Relationship Id="rId313" Type="http://schemas.openxmlformats.org/officeDocument/2006/relationships/image" Target="../media/image313.wmf"/><Relationship Id="rId758" Type="http://schemas.openxmlformats.org/officeDocument/2006/relationships/image" Target="../media/image758.wmf"/><Relationship Id="rId965" Type="http://schemas.openxmlformats.org/officeDocument/2006/relationships/image" Target="../media/image965.wmf"/><Relationship Id="rId1150" Type="http://schemas.openxmlformats.org/officeDocument/2006/relationships/image" Target="../media/image1150.wmf"/><Relationship Id="rId10" Type="http://schemas.openxmlformats.org/officeDocument/2006/relationships/image" Target="../media/image10.wmf"/><Relationship Id="rId94" Type="http://schemas.openxmlformats.org/officeDocument/2006/relationships/image" Target="../media/image94.wmf"/><Relationship Id="rId397" Type="http://schemas.openxmlformats.org/officeDocument/2006/relationships/image" Target="../media/image397.wmf"/><Relationship Id="rId520" Type="http://schemas.openxmlformats.org/officeDocument/2006/relationships/image" Target="../media/image520.wmf"/><Relationship Id="rId618" Type="http://schemas.openxmlformats.org/officeDocument/2006/relationships/image" Target="../media/image618.wmf"/><Relationship Id="rId825" Type="http://schemas.openxmlformats.org/officeDocument/2006/relationships/image" Target="../media/image825.wmf"/><Relationship Id="rId1248" Type="http://schemas.openxmlformats.org/officeDocument/2006/relationships/image" Target="../media/image1248.wmf"/><Relationship Id="rId257" Type="http://schemas.openxmlformats.org/officeDocument/2006/relationships/image" Target="../media/image257.wmf"/><Relationship Id="rId464" Type="http://schemas.openxmlformats.org/officeDocument/2006/relationships/image" Target="../media/image464.wmf"/><Relationship Id="rId1010" Type="http://schemas.openxmlformats.org/officeDocument/2006/relationships/image" Target="../media/image1010.wmf"/><Relationship Id="rId1094" Type="http://schemas.openxmlformats.org/officeDocument/2006/relationships/image" Target="../media/image1094.wmf"/><Relationship Id="rId1108" Type="http://schemas.openxmlformats.org/officeDocument/2006/relationships/image" Target="../media/image1108.wmf"/><Relationship Id="rId1315" Type="http://schemas.openxmlformats.org/officeDocument/2006/relationships/image" Target="../media/image1315.wmf"/><Relationship Id="rId117" Type="http://schemas.openxmlformats.org/officeDocument/2006/relationships/image" Target="../media/image117.wmf"/><Relationship Id="rId671" Type="http://schemas.openxmlformats.org/officeDocument/2006/relationships/image" Target="../media/image671.wmf"/><Relationship Id="rId769" Type="http://schemas.openxmlformats.org/officeDocument/2006/relationships/image" Target="../media/image769.wmf"/><Relationship Id="rId976" Type="http://schemas.openxmlformats.org/officeDocument/2006/relationships/image" Target="../media/image976.wmf"/><Relationship Id="rId324" Type="http://schemas.openxmlformats.org/officeDocument/2006/relationships/image" Target="../media/image324.wmf"/><Relationship Id="rId531" Type="http://schemas.openxmlformats.org/officeDocument/2006/relationships/image" Target="../media/image531.wmf"/><Relationship Id="rId629" Type="http://schemas.openxmlformats.org/officeDocument/2006/relationships/image" Target="../media/image629.wmf"/><Relationship Id="rId1161" Type="http://schemas.openxmlformats.org/officeDocument/2006/relationships/image" Target="../media/image1161.wmf"/><Relationship Id="rId1259" Type="http://schemas.openxmlformats.org/officeDocument/2006/relationships/image" Target="../media/image1259.wmf"/><Relationship Id="rId836" Type="http://schemas.openxmlformats.org/officeDocument/2006/relationships/image" Target="../media/image836.wmf"/><Relationship Id="rId1021" Type="http://schemas.openxmlformats.org/officeDocument/2006/relationships/image" Target="../media/image1021.wmf"/><Relationship Id="rId1119" Type="http://schemas.openxmlformats.org/officeDocument/2006/relationships/image" Target="../media/image1119.wmf"/><Relationship Id="rId903" Type="http://schemas.openxmlformats.org/officeDocument/2006/relationships/image" Target="../media/image903.wmf"/><Relationship Id="rId1326" Type="http://schemas.openxmlformats.org/officeDocument/2006/relationships/image" Target="../media/image1326.wmf"/><Relationship Id="rId32" Type="http://schemas.openxmlformats.org/officeDocument/2006/relationships/image" Target="../media/image32.wmf"/><Relationship Id="rId181" Type="http://schemas.openxmlformats.org/officeDocument/2006/relationships/image" Target="../media/image181.wmf"/><Relationship Id="rId279" Type="http://schemas.openxmlformats.org/officeDocument/2006/relationships/image" Target="../media/image279.wmf"/><Relationship Id="rId486" Type="http://schemas.openxmlformats.org/officeDocument/2006/relationships/image" Target="../media/image486.wmf"/><Relationship Id="rId693" Type="http://schemas.openxmlformats.org/officeDocument/2006/relationships/image" Target="../media/image693.wmf"/><Relationship Id="rId139" Type="http://schemas.openxmlformats.org/officeDocument/2006/relationships/image" Target="../media/image139.wmf"/><Relationship Id="rId346" Type="http://schemas.openxmlformats.org/officeDocument/2006/relationships/image" Target="../media/image346.wmf"/><Relationship Id="rId553" Type="http://schemas.openxmlformats.org/officeDocument/2006/relationships/image" Target="../media/image553.wmf"/><Relationship Id="rId760" Type="http://schemas.openxmlformats.org/officeDocument/2006/relationships/image" Target="../media/image760.wmf"/><Relationship Id="rId998" Type="http://schemas.openxmlformats.org/officeDocument/2006/relationships/image" Target="../media/image998.wmf"/><Relationship Id="rId1183" Type="http://schemas.openxmlformats.org/officeDocument/2006/relationships/image" Target="../media/image1183.wmf"/><Relationship Id="rId206" Type="http://schemas.openxmlformats.org/officeDocument/2006/relationships/image" Target="../media/image206.wmf"/><Relationship Id="rId413" Type="http://schemas.openxmlformats.org/officeDocument/2006/relationships/image" Target="../media/image413.wmf"/><Relationship Id="rId858" Type="http://schemas.openxmlformats.org/officeDocument/2006/relationships/image" Target="../media/image858.wmf"/><Relationship Id="rId1043" Type="http://schemas.openxmlformats.org/officeDocument/2006/relationships/image" Target="../media/image1043.wmf"/><Relationship Id="rId620" Type="http://schemas.openxmlformats.org/officeDocument/2006/relationships/image" Target="../media/image620.wmf"/><Relationship Id="rId718" Type="http://schemas.openxmlformats.org/officeDocument/2006/relationships/image" Target="../media/image718.wmf"/><Relationship Id="rId925" Type="http://schemas.openxmlformats.org/officeDocument/2006/relationships/image" Target="../media/image925.wmf"/><Relationship Id="rId1250" Type="http://schemas.openxmlformats.org/officeDocument/2006/relationships/image" Target="../media/image1250.wmf"/><Relationship Id="rId1110" Type="http://schemas.openxmlformats.org/officeDocument/2006/relationships/image" Target="../media/image1110.wmf"/><Relationship Id="rId1208" Type="http://schemas.openxmlformats.org/officeDocument/2006/relationships/image" Target="../media/image1208.wmf"/><Relationship Id="rId54" Type="http://schemas.openxmlformats.org/officeDocument/2006/relationships/image" Target="../media/image54.wmf"/><Relationship Id="rId270" Type="http://schemas.openxmlformats.org/officeDocument/2006/relationships/image" Target="../media/image270.wmf"/><Relationship Id="rId130" Type="http://schemas.openxmlformats.org/officeDocument/2006/relationships/image" Target="../media/image130.wmf"/><Relationship Id="rId368" Type="http://schemas.openxmlformats.org/officeDocument/2006/relationships/image" Target="../media/image368.wmf"/><Relationship Id="rId575" Type="http://schemas.openxmlformats.org/officeDocument/2006/relationships/image" Target="../media/image575.wmf"/><Relationship Id="rId782" Type="http://schemas.openxmlformats.org/officeDocument/2006/relationships/image" Target="../media/image782.wmf"/><Relationship Id="rId228" Type="http://schemas.openxmlformats.org/officeDocument/2006/relationships/image" Target="../media/image228.wmf"/><Relationship Id="rId435" Type="http://schemas.openxmlformats.org/officeDocument/2006/relationships/image" Target="../media/image435.wmf"/><Relationship Id="rId642" Type="http://schemas.openxmlformats.org/officeDocument/2006/relationships/image" Target="../media/image642.wmf"/><Relationship Id="rId1065" Type="http://schemas.openxmlformats.org/officeDocument/2006/relationships/image" Target="../media/image1065.wmf"/><Relationship Id="rId1272" Type="http://schemas.openxmlformats.org/officeDocument/2006/relationships/image" Target="../media/image1272.wmf"/><Relationship Id="rId502" Type="http://schemas.openxmlformats.org/officeDocument/2006/relationships/image" Target="../media/image502.wmf"/><Relationship Id="rId947" Type="http://schemas.openxmlformats.org/officeDocument/2006/relationships/image" Target="../media/image947.wmf"/><Relationship Id="rId1132" Type="http://schemas.openxmlformats.org/officeDocument/2006/relationships/image" Target="../media/image1132.wmf"/><Relationship Id="rId76" Type="http://schemas.openxmlformats.org/officeDocument/2006/relationships/image" Target="../media/image76.wmf"/><Relationship Id="rId807" Type="http://schemas.openxmlformats.org/officeDocument/2006/relationships/image" Target="../media/image807.wmf"/><Relationship Id="rId292" Type="http://schemas.openxmlformats.org/officeDocument/2006/relationships/image" Target="../media/image292.wmf"/><Relationship Id="rId597" Type="http://schemas.openxmlformats.org/officeDocument/2006/relationships/image" Target="../media/image597.wmf"/><Relationship Id="rId152" Type="http://schemas.openxmlformats.org/officeDocument/2006/relationships/image" Target="../media/image152.wmf"/><Relationship Id="rId457" Type="http://schemas.openxmlformats.org/officeDocument/2006/relationships/image" Target="../media/image457.wmf"/><Relationship Id="rId1087" Type="http://schemas.openxmlformats.org/officeDocument/2006/relationships/image" Target="../media/image1087.wmf"/><Relationship Id="rId1294" Type="http://schemas.openxmlformats.org/officeDocument/2006/relationships/image" Target="../media/image1294.wmf"/><Relationship Id="rId664" Type="http://schemas.openxmlformats.org/officeDocument/2006/relationships/image" Target="../media/image664.wmf"/><Relationship Id="rId871" Type="http://schemas.openxmlformats.org/officeDocument/2006/relationships/image" Target="../media/image871.wmf"/><Relationship Id="rId969" Type="http://schemas.openxmlformats.org/officeDocument/2006/relationships/image" Target="../media/image969.wmf"/><Relationship Id="rId317" Type="http://schemas.openxmlformats.org/officeDocument/2006/relationships/image" Target="../media/image317.wmf"/><Relationship Id="rId524" Type="http://schemas.openxmlformats.org/officeDocument/2006/relationships/image" Target="../media/image524.wmf"/><Relationship Id="rId731" Type="http://schemas.openxmlformats.org/officeDocument/2006/relationships/image" Target="../media/image731.wmf"/><Relationship Id="rId1154" Type="http://schemas.openxmlformats.org/officeDocument/2006/relationships/image" Target="../media/image1154.wmf"/><Relationship Id="rId98" Type="http://schemas.openxmlformats.org/officeDocument/2006/relationships/image" Target="../media/image98.wmf"/><Relationship Id="rId829" Type="http://schemas.openxmlformats.org/officeDocument/2006/relationships/image" Target="../media/image829.wmf"/><Relationship Id="rId1014" Type="http://schemas.openxmlformats.org/officeDocument/2006/relationships/image" Target="../media/image1014.wmf"/><Relationship Id="rId1221" Type="http://schemas.openxmlformats.org/officeDocument/2006/relationships/image" Target="../media/image1221.wmf"/><Relationship Id="rId1319" Type="http://schemas.openxmlformats.org/officeDocument/2006/relationships/image" Target="../media/image1319.wmf"/><Relationship Id="rId25" Type="http://schemas.openxmlformats.org/officeDocument/2006/relationships/image" Target="../media/image25.wmf"/><Relationship Id="rId174" Type="http://schemas.openxmlformats.org/officeDocument/2006/relationships/image" Target="../media/image174.wmf"/><Relationship Id="rId381" Type="http://schemas.openxmlformats.org/officeDocument/2006/relationships/image" Target="../media/image381.wmf"/><Relationship Id="rId241" Type="http://schemas.openxmlformats.org/officeDocument/2006/relationships/image" Target="../media/image241.wmf"/><Relationship Id="rId479" Type="http://schemas.openxmlformats.org/officeDocument/2006/relationships/image" Target="../media/image479.wmf"/><Relationship Id="rId686" Type="http://schemas.openxmlformats.org/officeDocument/2006/relationships/image" Target="../media/image686.wmf"/><Relationship Id="rId893" Type="http://schemas.openxmlformats.org/officeDocument/2006/relationships/image" Target="../media/image893.wmf"/><Relationship Id="rId339" Type="http://schemas.openxmlformats.org/officeDocument/2006/relationships/image" Target="../media/image339.wmf"/><Relationship Id="rId546" Type="http://schemas.openxmlformats.org/officeDocument/2006/relationships/image" Target="../media/image546.wmf"/><Relationship Id="rId753" Type="http://schemas.openxmlformats.org/officeDocument/2006/relationships/image" Target="../media/image753.wmf"/><Relationship Id="rId1176" Type="http://schemas.openxmlformats.org/officeDocument/2006/relationships/image" Target="../media/image1176.wmf"/><Relationship Id="rId101" Type="http://schemas.openxmlformats.org/officeDocument/2006/relationships/image" Target="../media/image101.wmf"/><Relationship Id="rId406" Type="http://schemas.openxmlformats.org/officeDocument/2006/relationships/image" Target="../media/image406.wmf"/><Relationship Id="rId960" Type="http://schemas.openxmlformats.org/officeDocument/2006/relationships/image" Target="../media/image960.wmf"/><Relationship Id="rId1036" Type="http://schemas.openxmlformats.org/officeDocument/2006/relationships/image" Target="../media/image1036.wmf"/><Relationship Id="rId1243" Type="http://schemas.openxmlformats.org/officeDocument/2006/relationships/image" Target="../media/image1243.wmf"/><Relationship Id="rId613" Type="http://schemas.openxmlformats.org/officeDocument/2006/relationships/image" Target="../media/image613.wmf"/><Relationship Id="rId820" Type="http://schemas.openxmlformats.org/officeDocument/2006/relationships/image" Target="../media/image820.wmf"/><Relationship Id="rId918" Type="http://schemas.openxmlformats.org/officeDocument/2006/relationships/image" Target="../media/image918.wmf"/><Relationship Id="rId1103" Type="http://schemas.openxmlformats.org/officeDocument/2006/relationships/image" Target="../media/image1103.wmf"/><Relationship Id="rId1310" Type="http://schemas.openxmlformats.org/officeDocument/2006/relationships/image" Target="../media/image1310.wmf"/><Relationship Id="rId47" Type="http://schemas.openxmlformats.org/officeDocument/2006/relationships/image" Target="../media/image47.wmf"/><Relationship Id="rId196" Type="http://schemas.openxmlformats.org/officeDocument/2006/relationships/image" Target="../media/image196.wmf"/><Relationship Id="rId263" Type="http://schemas.openxmlformats.org/officeDocument/2006/relationships/image" Target="../media/image263.wmf"/><Relationship Id="rId470" Type="http://schemas.openxmlformats.org/officeDocument/2006/relationships/image" Target="../media/image470.wmf"/><Relationship Id="rId123" Type="http://schemas.openxmlformats.org/officeDocument/2006/relationships/image" Target="../media/image123.wmf"/><Relationship Id="rId330" Type="http://schemas.openxmlformats.org/officeDocument/2006/relationships/image" Target="../media/image330.wmf"/><Relationship Id="rId568" Type="http://schemas.openxmlformats.org/officeDocument/2006/relationships/image" Target="../media/image568.wmf"/><Relationship Id="rId775" Type="http://schemas.openxmlformats.org/officeDocument/2006/relationships/image" Target="../media/image775.wmf"/><Relationship Id="rId982" Type="http://schemas.openxmlformats.org/officeDocument/2006/relationships/image" Target="../media/image982.wmf"/><Relationship Id="rId1198" Type="http://schemas.openxmlformats.org/officeDocument/2006/relationships/image" Target="../media/image1198.wmf"/><Relationship Id="rId428" Type="http://schemas.openxmlformats.org/officeDocument/2006/relationships/image" Target="../media/image428.wmf"/><Relationship Id="rId635" Type="http://schemas.openxmlformats.org/officeDocument/2006/relationships/image" Target="../media/image635.wmf"/><Relationship Id="rId842" Type="http://schemas.openxmlformats.org/officeDocument/2006/relationships/image" Target="../media/image842.wmf"/><Relationship Id="rId1058" Type="http://schemas.openxmlformats.org/officeDocument/2006/relationships/image" Target="../media/image1058.wmf"/><Relationship Id="rId1265" Type="http://schemas.openxmlformats.org/officeDocument/2006/relationships/image" Target="../media/image1265.wmf"/><Relationship Id="rId702" Type="http://schemas.openxmlformats.org/officeDocument/2006/relationships/image" Target="../media/image702.wmf"/><Relationship Id="rId1125" Type="http://schemas.openxmlformats.org/officeDocument/2006/relationships/image" Target="../media/image1125.wmf"/><Relationship Id="rId1332" Type="http://schemas.openxmlformats.org/officeDocument/2006/relationships/image" Target="../media/image1332.wmf"/><Relationship Id="rId69" Type="http://schemas.openxmlformats.org/officeDocument/2006/relationships/image" Target="../media/image69.wmf"/><Relationship Id="rId285" Type="http://schemas.openxmlformats.org/officeDocument/2006/relationships/image" Target="../media/image285.wmf"/><Relationship Id="rId492" Type="http://schemas.openxmlformats.org/officeDocument/2006/relationships/image" Target="../media/image492.wmf"/><Relationship Id="rId797" Type="http://schemas.openxmlformats.org/officeDocument/2006/relationships/image" Target="../media/image797.wmf"/><Relationship Id="rId145" Type="http://schemas.openxmlformats.org/officeDocument/2006/relationships/image" Target="../media/image145.wmf"/><Relationship Id="rId352" Type="http://schemas.openxmlformats.org/officeDocument/2006/relationships/image" Target="../media/image352.wmf"/><Relationship Id="rId1287" Type="http://schemas.openxmlformats.org/officeDocument/2006/relationships/image" Target="../media/image1287.wmf"/><Relationship Id="rId212" Type="http://schemas.openxmlformats.org/officeDocument/2006/relationships/image" Target="../media/image212.wmf"/><Relationship Id="rId657" Type="http://schemas.openxmlformats.org/officeDocument/2006/relationships/image" Target="../media/image657.wmf"/><Relationship Id="rId864" Type="http://schemas.openxmlformats.org/officeDocument/2006/relationships/image" Target="../media/image864.wmf"/><Relationship Id="rId517" Type="http://schemas.openxmlformats.org/officeDocument/2006/relationships/image" Target="../media/image517.wmf"/><Relationship Id="rId724" Type="http://schemas.openxmlformats.org/officeDocument/2006/relationships/image" Target="../media/image724.wmf"/><Relationship Id="rId931" Type="http://schemas.openxmlformats.org/officeDocument/2006/relationships/image" Target="../media/image931.wmf"/><Relationship Id="rId1147" Type="http://schemas.openxmlformats.org/officeDocument/2006/relationships/image" Target="../media/image1147.wmf"/><Relationship Id="rId60" Type="http://schemas.openxmlformats.org/officeDocument/2006/relationships/image" Target="../media/image60.wmf"/><Relationship Id="rId1007" Type="http://schemas.openxmlformats.org/officeDocument/2006/relationships/image" Target="../media/image1007.wmf"/><Relationship Id="rId1214" Type="http://schemas.openxmlformats.org/officeDocument/2006/relationships/image" Target="../media/image1214.wmf"/><Relationship Id="rId18" Type="http://schemas.openxmlformats.org/officeDocument/2006/relationships/image" Target="../media/image18.wmf"/><Relationship Id="rId167" Type="http://schemas.openxmlformats.org/officeDocument/2006/relationships/image" Target="../media/image167.wmf"/><Relationship Id="rId374" Type="http://schemas.openxmlformats.org/officeDocument/2006/relationships/image" Target="../media/image374.wmf"/><Relationship Id="rId581" Type="http://schemas.openxmlformats.org/officeDocument/2006/relationships/image" Target="../media/image581.wmf"/><Relationship Id="rId234" Type="http://schemas.openxmlformats.org/officeDocument/2006/relationships/image" Target="../media/image234.wmf"/><Relationship Id="rId679" Type="http://schemas.openxmlformats.org/officeDocument/2006/relationships/image" Target="../media/image679.wmf"/><Relationship Id="rId886" Type="http://schemas.openxmlformats.org/officeDocument/2006/relationships/image" Target="../media/image886.wmf"/><Relationship Id="rId2" Type="http://schemas.openxmlformats.org/officeDocument/2006/relationships/image" Target="../media/image2.wmf"/><Relationship Id="rId441" Type="http://schemas.openxmlformats.org/officeDocument/2006/relationships/image" Target="../media/image441.wmf"/><Relationship Id="rId539" Type="http://schemas.openxmlformats.org/officeDocument/2006/relationships/image" Target="../media/image539.wmf"/><Relationship Id="rId746" Type="http://schemas.openxmlformats.org/officeDocument/2006/relationships/image" Target="../media/image746.wmf"/><Relationship Id="rId1071" Type="http://schemas.openxmlformats.org/officeDocument/2006/relationships/image" Target="../media/image1071.wmf"/><Relationship Id="rId1169" Type="http://schemas.openxmlformats.org/officeDocument/2006/relationships/image" Target="../media/image1169.wmf"/><Relationship Id="rId301" Type="http://schemas.openxmlformats.org/officeDocument/2006/relationships/image" Target="../media/image301.wmf"/><Relationship Id="rId953" Type="http://schemas.openxmlformats.org/officeDocument/2006/relationships/image" Target="../media/image953.wmf"/><Relationship Id="rId1029" Type="http://schemas.openxmlformats.org/officeDocument/2006/relationships/image" Target="../media/image1029.wmf"/><Relationship Id="rId1236" Type="http://schemas.openxmlformats.org/officeDocument/2006/relationships/image" Target="../media/image1236.wmf"/><Relationship Id="rId82" Type="http://schemas.openxmlformats.org/officeDocument/2006/relationships/image" Target="../media/image82.wmf"/><Relationship Id="rId606" Type="http://schemas.openxmlformats.org/officeDocument/2006/relationships/image" Target="../media/image606.wmf"/><Relationship Id="rId813" Type="http://schemas.openxmlformats.org/officeDocument/2006/relationships/image" Target="../media/image813.wmf"/><Relationship Id="rId1303" Type="http://schemas.openxmlformats.org/officeDocument/2006/relationships/image" Target="../media/image1303.wmf"/><Relationship Id="rId189" Type="http://schemas.openxmlformats.org/officeDocument/2006/relationships/image" Target="../media/image189.wmf"/><Relationship Id="rId396" Type="http://schemas.openxmlformats.org/officeDocument/2006/relationships/image" Target="../media/image396.wmf"/><Relationship Id="rId256" Type="http://schemas.openxmlformats.org/officeDocument/2006/relationships/image" Target="../media/image256.wmf"/><Relationship Id="rId463" Type="http://schemas.openxmlformats.org/officeDocument/2006/relationships/image" Target="../media/image463.wmf"/><Relationship Id="rId670" Type="http://schemas.openxmlformats.org/officeDocument/2006/relationships/image" Target="../media/image670.wmf"/><Relationship Id="rId1093" Type="http://schemas.openxmlformats.org/officeDocument/2006/relationships/image" Target="../media/image1093.wmf"/><Relationship Id="rId116" Type="http://schemas.openxmlformats.org/officeDocument/2006/relationships/image" Target="../media/image116.wmf"/><Relationship Id="rId323" Type="http://schemas.openxmlformats.org/officeDocument/2006/relationships/image" Target="../media/image323.wmf"/><Relationship Id="rId530" Type="http://schemas.openxmlformats.org/officeDocument/2006/relationships/image" Target="../media/image530.wmf"/><Relationship Id="rId768" Type="http://schemas.openxmlformats.org/officeDocument/2006/relationships/image" Target="../media/image768.wmf"/><Relationship Id="rId975" Type="http://schemas.openxmlformats.org/officeDocument/2006/relationships/image" Target="../media/image975.wmf"/><Relationship Id="rId1160" Type="http://schemas.openxmlformats.org/officeDocument/2006/relationships/image" Target="../media/image1160.wmf"/><Relationship Id="rId628" Type="http://schemas.openxmlformats.org/officeDocument/2006/relationships/image" Target="../media/image628.wmf"/><Relationship Id="rId835" Type="http://schemas.openxmlformats.org/officeDocument/2006/relationships/image" Target="../media/image835.wmf"/><Relationship Id="rId1258" Type="http://schemas.openxmlformats.org/officeDocument/2006/relationships/image" Target="../media/image1258.wmf"/><Relationship Id="rId1020" Type="http://schemas.openxmlformats.org/officeDocument/2006/relationships/image" Target="../media/image1020.wmf"/><Relationship Id="rId1118" Type="http://schemas.openxmlformats.org/officeDocument/2006/relationships/image" Target="../media/image1118.wmf"/><Relationship Id="rId1325" Type="http://schemas.openxmlformats.org/officeDocument/2006/relationships/image" Target="../media/image1325.wmf"/><Relationship Id="rId902" Type="http://schemas.openxmlformats.org/officeDocument/2006/relationships/image" Target="../media/image902.wmf"/><Relationship Id="rId31" Type="http://schemas.openxmlformats.org/officeDocument/2006/relationships/image" Target="../media/image31.wmf"/><Relationship Id="rId180" Type="http://schemas.openxmlformats.org/officeDocument/2006/relationships/image" Target="../media/image180.wmf"/><Relationship Id="rId278" Type="http://schemas.openxmlformats.org/officeDocument/2006/relationships/image" Target="../media/image278.wmf"/><Relationship Id="rId485" Type="http://schemas.openxmlformats.org/officeDocument/2006/relationships/image" Target="../media/image485.wmf"/><Relationship Id="rId692" Type="http://schemas.openxmlformats.org/officeDocument/2006/relationships/image" Target="../media/image692.wmf"/><Relationship Id="rId138" Type="http://schemas.openxmlformats.org/officeDocument/2006/relationships/image" Target="../media/image138.wmf"/><Relationship Id="rId345" Type="http://schemas.openxmlformats.org/officeDocument/2006/relationships/image" Target="../media/image345.wmf"/><Relationship Id="rId552" Type="http://schemas.openxmlformats.org/officeDocument/2006/relationships/image" Target="../media/image552.wmf"/><Relationship Id="rId997" Type="http://schemas.openxmlformats.org/officeDocument/2006/relationships/image" Target="../media/image997.wmf"/><Relationship Id="rId1182" Type="http://schemas.openxmlformats.org/officeDocument/2006/relationships/image" Target="../media/image1182.wmf"/><Relationship Id="rId205" Type="http://schemas.openxmlformats.org/officeDocument/2006/relationships/image" Target="../media/image205.wmf"/><Relationship Id="rId412" Type="http://schemas.openxmlformats.org/officeDocument/2006/relationships/image" Target="../media/image412.wmf"/><Relationship Id="rId857" Type="http://schemas.openxmlformats.org/officeDocument/2006/relationships/image" Target="../media/image857.wmf"/><Relationship Id="rId1042" Type="http://schemas.openxmlformats.org/officeDocument/2006/relationships/image" Target="../media/image1042.wmf"/><Relationship Id="rId717" Type="http://schemas.openxmlformats.org/officeDocument/2006/relationships/image" Target="../media/image717.wmf"/><Relationship Id="rId924" Type="http://schemas.openxmlformats.org/officeDocument/2006/relationships/image" Target="../media/image924.wmf"/><Relationship Id="rId53" Type="http://schemas.openxmlformats.org/officeDocument/2006/relationships/image" Target="../media/image53.wmf"/><Relationship Id="rId1207" Type="http://schemas.openxmlformats.org/officeDocument/2006/relationships/image" Target="../media/image1207.wmf"/><Relationship Id="rId367" Type="http://schemas.openxmlformats.org/officeDocument/2006/relationships/image" Target="../media/image367.wmf"/><Relationship Id="rId574" Type="http://schemas.openxmlformats.org/officeDocument/2006/relationships/image" Target="../media/image574.wmf"/><Relationship Id="rId227" Type="http://schemas.openxmlformats.org/officeDocument/2006/relationships/image" Target="../media/image227.wmf"/><Relationship Id="rId781" Type="http://schemas.openxmlformats.org/officeDocument/2006/relationships/image" Target="../media/image781.wmf"/><Relationship Id="rId879" Type="http://schemas.openxmlformats.org/officeDocument/2006/relationships/image" Target="../media/image879.wmf"/><Relationship Id="rId434" Type="http://schemas.openxmlformats.org/officeDocument/2006/relationships/image" Target="../media/image434.wmf"/><Relationship Id="rId641" Type="http://schemas.openxmlformats.org/officeDocument/2006/relationships/image" Target="../media/image641.wmf"/><Relationship Id="rId739" Type="http://schemas.openxmlformats.org/officeDocument/2006/relationships/image" Target="../media/image739.wmf"/><Relationship Id="rId1064" Type="http://schemas.openxmlformats.org/officeDocument/2006/relationships/image" Target="../media/image1064.wmf"/><Relationship Id="rId1271" Type="http://schemas.openxmlformats.org/officeDocument/2006/relationships/image" Target="../media/image1271.wmf"/><Relationship Id="rId501" Type="http://schemas.openxmlformats.org/officeDocument/2006/relationships/image" Target="../media/image501.wmf"/><Relationship Id="rId946" Type="http://schemas.openxmlformats.org/officeDocument/2006/relationships/image" Target="../media/image946.wmf"/><Relationship Id="rId1131" Type="http://schemas.openxmlformats.org/officeDocument/2006/relationships/image" Target="../media/image1131.wmf"/><Relationship Id="rId1229" Type="http://schemas.openxmlformats.org/officeDocument/2006/relationships/image" Target="../media/image1229.wmf"/><Relationship Id="rId75" Type="http://schemas.openxmlformats.org/officeDocument/2006/relationships/image" Target="../media/image75.wmf"/><Relationship Id="rId806" Type="http://schemas.openxmlformats.org/officeDocument/2006/relationships/image" Target="../media/image806.wmf"/><Relationship Id="rId291" Type="http://schemas.openxmlformats.org/officeDocument/2006/relationships/image" Target="../media/image291.wmf"/><Relationship Id="rId151" Type="http://schemas.openxmlformats.org/officeDocument/2006/relationships/image" Target="../media/image151.wmf"/><Relationship Id="rId389" Type="http://schemas.openxmlformats.org/officeDocument/2006/relationships/image" Target="../media/image389.wmf"/><Relationship Id="rId596" Type="http://schemas.openxmlformats.org/officeDocument/2006/relationships/image" Target="../media/image596.wmf"/><Relationship Id="rId249" Type="http://schemas.openxmlformats.org/officeDocument/2006/relationships/image" Target="../media/image249.wmf"/><Relationship Id="rId456" Type="http://schemas.openxmlformats.org/officeDocument/2006/relationships/image" Target="../media/image456.wmf"/><Relationship Id="rId663" Type="http://schemas.openxmlformats.org/officeDocument/2006/relationships/image" Target="../media/image663.wmf"/><Relationship Id="rId870" Type="http://schemas.openxmlformats.org/officeDocument/2006/relationships/image" Target="../media/image870.wmf"/><Relationship Id="rId1086" Type="http://schemas.openxmlformats.org/officeDocument/2006/relationships/image" Target="../media/image1086.wmf"/><Relationship Id="rId1293" Type="http://schemas.openxmlformats.org/officeDocument/2006/relationships/image" Target="../media/image1293.wmf"/></Relationships>
</file>

<file path=xl/drawings/_rels/drawing2.xml.rels><?xml version="1.0" encoding="UTF-8" standalone="yes"?>
<Relationships xmlns="http://schemas.openxmlformats.org/package/2006/relationships"><Relationship Id="rId1827" Type="http://schemas.openxmlformats.org/officeDocument/2006/relationships/image" Target="../media/image3171.wmf"/><Relationship Id="rId3182" Type="http://schemas.openxmlformats.org/officeDocument/2006/relationships/image" Target="../media/image4526.wmf"/><Relationship Id="rId4233" Type="http://schemas.openxmlformats.org/officeDocument/2006/relationships/image" Target="../media/image5577.wmf"/><Relationship Id="rId3999" Type="http://schemas.openxmlformats.org/officeDocument/2006/relationships/image" Target="../media/image5343.wmf"/><Relationship Id="rId4300" Type="http://schemas.openxmlformats.org/officeDocument/2006/relationships/image" Target="../media/image5644.wmf"/><Relationship Id="rId170" Type="http://schemas.openxmlformats.org/officeDocument/2006/relationships/image" Target="../media/image1514.wmf"/><Relationship Id="rId5074" Type="http://schemas.openxmlformats.org/officeDocument/2006/relationships/image" Target="../media/image6418.wmf"/><Relationship Id="rId987" Type="http://schemas.openxmlformats.org/officeDocument/2006/relationships/image" Target="../media/image2331.wmf"/><Relationship Id="rId2668" Type="http://schemas.openxmlformats.org/officeDocument/2006/relationships/image" Target="../media/image4012.wmf"/><Relationship Id="rId3719" Type="http://schemas.openxmlformats.org/officeDocument/2006/relationships/image" Target="../media/image5063.wmf"/><Relationship Id="rId4090" Type="http://schemas.openxmlformats.org/officeDocument/2006/relationships/image" Target="../media/image5434.wmf"/><Relationship Id="rId1684" Type="http://schemas.openxmlformats.org/officeDocument/2006/relationships/image" Target="../media/image3028.wmf"/><Relationship Id="rId2735" Type="http://schemas.openxmlformats.org/officeDocument/2006/relationships/image" Target="../media/image4079.wmf"/><Relationship Id="rId5141" Type="http://schemas.openxmlformats.org/officeDocument/2006/relationships/image" Target="../media/image6485.wmf"/><Relationship Id="rId707" Type="http://schemas.openxmlformats.org/officeDocument/2006/relationships/image" Target="../media/image2051.wmf"/><Relationship Id="rId1337" Type="http://schemas.openxmlformats.org/officeDocument/2006/relationships/image" Target="../media/image2681.wmf"/><Relationship Id="rId1751" Type="http://schemas.openxmlformats.org/officeDocument/2006/relationships/image" Target="../media/image3095.wmf"/><Relationship Id="rId2802" Type="http://schemas.openxmlformats.org/officeDocument/2006/relationships/image" Target="../media/image4146.wmf"/><Relationship Id="rId43" Type="http://schemas.openxmlformats.org/officeDocument/2006/relationships/image" Target="../media/image1387.wmf"/><Relationship Id="rId1404" Type="http://schemas.openxmlformats.org/officeDocument/2006/relationships/image" Target="../media/image2748.wmf"/><Relationship Id="rId3576" Type="http://schemas.openxmlformats.org/officeDocument/2006/relationships/image" Target="../media/image4920.wmf"/><Relationship Id="rId4627" Type="http://schemas.openxmlformats.org/officeDocument/2006/relationships/image" Target="../media/image5971.wmf"/><Relationship Id="rId4974" Type="http://schemas.openxmlformats.org/officeDocument/2006/relationships/image" Target="../media/image6318.wmf"/><Relationship Id="rId497" Type="http://schemas.openxmlformats.org/officeDocument/2006/relationships/image" Target="../media/image1841.wmf"/><Relationship Id="rId2178" Type="http://schemas.openxmlformats.org/officeDocument/2006/relationships/image" Target="../media/image3522.wmf"/><Relationship Id="rId3229" Type="http://schemas.openxmlformats.org/officeDocument/2006/relationships/image" Target="../media/image4573.wmf"/><Relationship Id="rId3990" Type="http://schemas.openxmlformats.org/officeDocument/2006/relationships/image" Target="../media/image5334.wmf"/><Relationship Id="rId1194" Type="http://schemas.openxmlformats.org/officeDocument/2006/relationships/image" Target="../media/image2538.wmf"/><Relationship Id="rId2592" Type="http://schemas.openxmlformats.org/officeDocument/2006/relationships/image" Target="../media/image3936.wmf"/><Relationship Id="rId3643" Type="http://schemas.openxmlformats.org/officeDocument/2006/relationships/image" Target="../media/image4987.wmf"/><Relationship Id="rId217" Type="http://schemas.openxmlformats.org/officeDocument/2006/relationships/image" Target="../media/image1561.wmf"/><Relationship Id="rId564" Type="http://schemas.openxmlformats.org/officeDocument/2006/relationships/image" Target="../media/image1908.wmf"/><Relationship Id="rId2245" Type="http://schemas.openxmlformats.org/officeDocument/2006/relationships/image" Target="../media/image3589.wmf"/><Relationship Id="rId3710" Type="http://schemas.openxmlformats.org/officeDocument/2006/relationships/image" Target="../media/image5054.wmf"/><Relationship Id="rId631" Type="http://schemas.openxmlformats.org/officeDocument/2006/relationships/image" Target="../media/image1975.wmf"/><Relationship Id="rId1261" Type="http://schemas.openxmlformats.org/officeDocument/2006/relationships/image" Target="../media/image2605.wmf"/><Relationship Id="rId2312" Type="http://schemas.openxmlformats.org/officeDocument/2006/relationships/image" Target="../media/image3656.wmf"/><Relationship Id="rId4484" Type="http://schemas.openxmlformats.org/officeDocument/2006/relationships/image" Target="../media/image5828.wmf"/><Relationship Id="rId3086" Type="http://schemas.openxmlformats.org/officeDocument/2006/relationships/image" Target="../media/image4430.wmf"/><Relationship Id="rId4137" Type="http://schemas.openxmlformats.org/officeDocument/2006/relationships/image" Target="../media/image5481.wmf"/><Relationship Id="rId4551" Type="http://schemas.openxmlformats.org/officeDocument/2006/relationships/image" Target="../media/image5895.wmf"/><Relationship Id="rId3153" Type="http://schemas.openxmlformats.org/officeDocument/2006/relationships/image" Target="../media/image4497.wmf"/><Relationship Id="rId4204" Type="http://schemas.openxmlformats.org/officeDocument/2006/relationships/image" Target="../media/image5548.wmf"/><Relationship Id="rId141" Type="http://schemas.openxmlformats.org/officeDocument/2006/relationships/image" Target="../media/image1485.wmf"/><Relationship Id="rId3220" Type="http://schemas.openxmlformats.org/officeDocument/2006/relationships/image" Target="../media/image4564.wmf"/><Relationship Id="rId7" Type="http://schemas.openxmlformats.org/officeDocument/2006/relationships/image" Target="../media/image1351.wmf"/><Relationship Id="rId2986" Type="http://schemas.openxmlformats.org/officeDocument/2006/relationships/image" Target="../media/image4330.wmf"/><Relationship Id="rId5392" Type="http://schemas.openxmlformats.org/officeDocument/2006/relationships/image" Target="../media/image6736.wmf"/><Relationship Id="rId958" Type="http://schemas.openxmlformats.org/officeDocument/2006/relationships/image" Target="../media/image2302.wmf"/><Relationship Id="rId1588" Type="http://schemas.openxmlformats.org/officeDocument/2006/relationships/image" Target="../media/image2932.wmf"/><Relationship Id="rId2639" Type="http://schemas.openxmlformats.org/officeDocument/2006/relationships/image" Target="../media/image3983.wmf"/><Relationship Id="rId5045" Type="http://schemas.openxmlformats.org/officeDocument/2006/relationships/image" Target="../media/image6389.wmf"/><Relationship Id="rId1655" Type="http://schemas.openxmlformats.org/officeDocument/2006/relationships/image" Target="../media/image2999.wmf"/><Relationship Id="rId2706" Type="http://schemas.openxmlformats.org/officeDocument/2006/relationships/image" Target="../media/image4050.wmf"/><Relationship Id="rId4061" Type="http://schemas.openxmlformats.org/officeDocument/2006/relationships/image" Target="../media/image5405.wmf"/><Relationship Id="rId5112" Type="http://schemas.openxmlformats.org/officeDocument/2006/relationships/image" Target="../media/image6456.wmf"/><Relationship Id="rId1308" Type="http://schemas.openxmlformats.org/officeDocument/2006/relationships/image" Target="../media/image2652.wmf"/><Relationship Id="rId1722" Type="http://schemas.openxmlformats.org/officeDocument/2006/relationships/image" Target="../media/image3066.wmf"/><Relationship Id="rId4878" Type="http://schemas.openxmlformats.org/officeDocument/2006/relationships/image" Target="../media/image6222.wmf"/><Relationship Id="rId14" Type="http://schemas.openxmlformats.org/officeDocument/2006/relationships/image" Target="../media/image1358.wmf"/><Relationship Id="rId3894" Type="http://schemas.openxmlformats.org/officeDocument/2006/relationships/image" Target="../media/image5238.wmf"/><Relationship Id="rId4945" Type="http://schemas.openxmlformats.org/officeDocument/2006/relationships/image" Target="../media/image6289.wmf"/><Relationship Id="rId2496" Type="http://schemas.openxmlformats.org/officeDocument/2006/relationships/image" Target="../media/image3840.wmf"/><Relationship Id="rId3547" Type="http://schemas.openxmlformats.org/officeDocument/2006/relationships/image" Target="../media/image4891.wmf"/><Relationship Id="rId3961" Type="http://schemas.openxmlformats.org/officeDocument/2006/relationships/image" Target="../media/image5305.wmf"/><Relationship Id="rId468" Type="http://schemas.openxmlformats.org/officeDocument/2006/relationships/image" Target="../media/image1812.wmf"/><Relationship Id="rId882" Type="http://schemas.openxmlformats.org/officeDocument/2006/relationships/image" Target="../media/image2226.wmf"/><Relationship Id="rId1098" Type="http://schemas.openxmlformats.org/officeDocument/2006/relationships/image" Target="../media/image2442.wmf"/><Relationship Id="rId2149" Type="http://schemas.openxmlformats.org/officeDocument/2006/relationships/image" Target="../media/image3493.wmf"/><Relationship Id="rId2563" Type="http://schemas.openxmlformats.org/officeDocument/2006/relationships/image" Target="../media/image3907.wmf"/><Relationship Id="rId3614" Type="http://schemas.openxmlformats.org/officeDocument/2006/relationships/image" Target="../media/image4958.wmf"/><Relationship Id="rId535" Type="http://schemas.openxmlformats.org/officeDocument/2006/relationships/image" Target="../media/image1879.wmf"/><Relationship Id="rId1165" Type="http://schemas.openxmlformats.org/officeDocument/2006/relationships/image" Target="../media/image2509.wmf"/><Relationship Id="rId2216" Type="http://schemas.openxmlformats.org/officeDocument/2006/relationships/image" Target="../media/image3560.wmf"/><Relationship Id="rId2630" Type="http://schemas.openxmlformats.org/officeDocument/2006/relationships/image" Target="../media/image3974.wmf"/><Relationship Id="rId602" Type="http://schemas.openxmlformats.org/officeDocument/2006/relationships/image" Target="../media/image1946.wmf"/><Relationship Id="rId1232" Type="http://schemas.openxmlformats.org/officeDocument/2006/relationships/image" Target="../media/image2576.wmf"/><Relationship Id="rId4388" Type="http://schemas.openxmlformats.org/officeDocument/2006/relationships/image" Target="../media/image5732.wmf"/><Relationship Id="rId3057" Type="http://schemas.openxmlformats.org/officeDocument/2006/relationships/image" Target="../media/image4401.wmf"/><Relationship Id="rId4108" Type="http://schemas.openxmlformats.org/officeDocument/2006/relationships/image" Target="../media/image5452.wmf"/><Relationship Id="rId4455" Type="http://schemas.openxmlformats.org/officeDocument/2006/relationships/image" Target="../media/image5799.wmf"/><Relationship Id="rId3471" Type="http://schemas.openxmlformats.org/officeDocument/2006/relationships/image" Target="../media/image4815.wmf"/><Relationship Id="rId4522" Type="http://schemas.openxmlformats.org/officeDocument/2006/relationships/image" Target="../media/image5866.wmf"/><Relationship Id="rId392" Type="http://schemas.openxmlformats.org/officeDocument/2006/relationships/image" Target="../media/image1736.wmf"/><Relationship Id="rId2073" Type="http://schemas.openxmlformats.org/officeDocument/2006/relationships/image" Target="../media/image3417.wmf"/><Relationship Id="rId3124" Type="http://schemas.openxmlformats.org/officeDocument/2006/relationships/image" Target="../media/image4468.wmf"/><Relationship Id="rId2140" Type="http://schemas.openxmlformats.org/officeDocument/2006/relationships/image" Target="../media/image3484.wmf"/><Relationship Id="rId5296" Type="http://schemas.openxmlformats.org/officeDocument/2006/relationships/image" Target="../media/image6640.wmf"/><Relationship Id="rId112" Type="http://schemas.openxmlformats.org/officeDocument/2006/relationships/image" Target="../media/image1456.wmf"/><Relationship Id="rId5363" Type="http://schemas.openxmlformats.org/officeDocument/2006/relationships/image" Target="../media/image6707.wmf"/><Relationship Id="rId2957" Type="http://schemas.openxmlformats.org/officeDocument/2006/relationships/image" Target="../media/image4301.wmf"/><Relationship Id="rId5016" Type="http://schemas.openxmlformats.org/officeDocument/2006/relationships/image" Target="../media/image6360.wmf"/><Relationship Id="rId929" Type="http://schemas.openxmlformats.org/officeDocument/2006/relationships/image" Target="../media/image2273.wmf"/><Relationship Id="rId1559" Type="http://schemas.openxmlformats.org/officeDocument/2006/relationships/image" Target="../media/image2903.wmf"/><Relationship Id="rId1973" Type="http://schemas.openxmlformats.org/officeDocument/2006/relationships/image" Target="../media/image3317.wmf"/><Relationship Id="rId4032" Type="http://schemas.openxmlformats.org/officeDocument/2006/relationships/image" Target="../media/image5376.wmf"/><Relationship Id="rId1626" Type="http://schemas.openxmlformats.org/officeDocument/2006/relationships/image" Target="../media/image2970.wmf"/><Relationship Id="rId3798" Type="http://schemas.openxmlformats.org/officeDocument/2006/relationships/image" Target="../media/image5142.wmf"/><Relationship Id="rId4849" Type="http://schemas.openxmlformats.org/officeDocument/2006/relationships/image" Target="../media/image6193.wmf"/><Relationship Id="rId3865" Type="http://schemas.openxmlformats.org/officeDocument/2006/relationships/image" Target="../media/image5209.wmf"/><Relationship Id="rId4916" Type="http://schemas.openxmlformats.org/officeDocument/2006/relationships/image" Target="../media/image6260.wmf"/><Relationship Id="rId786" Type="http://schemas.openxmlformats.org/officeDocument/2006/relationships/image" Target="../media/image2130.wmf"/><Relationship Id="rId2467" Type="http://schemas.openxmlformats.org/officeDocument/2006/relationships/image" Target="../media/image3811.wmf"/><Relationship Id="rId3518" Type="http://schemas.openxmlformats.org/officeDocument/2006/relationships/image" Target="../media/image4862.wmf"/><Relationship Id="rId439" Type="http://schemas.openxmlformats.org/officeDocument/2006/relationships/image" Target="../media/image1783.wmf"/><Relationship Id="rId1069" Type="http://schemas.openxmlformats.org/officeDocument/2006/relationships/image" Target="../media/image2413.wmf"/><Relationship Id="rId1483" Type="http://schemas.openxmlformats.org/officeDocument/2006/relationships/image" Target="../media/image2827.wmf"/><Relationship Id="rId2881" Type="http://schemas.openxmlformats.org/officeDocument/2006/relationships/image" Target="../media/image4225.wmf"/><Relationship Id="rId3932" Type="http://schemas.openxmlformats.org/officeDocument/2006/relationships/image" Target="../media/image5276.wmf"/><Relationship Id="rId506" Type="http://schemas.openxmlformats.org/officeDocument/2006/relationships/image" Target="../media/image1850.wmf"/><Relationship Id="rId853" Type="http://schemas.openxmlformats.org/officeDocument/2006/relationships/image" Target="../media/image2197.wmf"/><Relationship Id="rId1136" Type="http://schemas.openxmlformats.org/officeDocument/2006/relationships/image" Target="../media/image2480.wmf"/><Relationship Id="rId2534" Type="http://schemas.openxmlformats.org/officeDocument/2006/relationships/image" Target="../media/image3878.wmf"/><Relationship Id="rId920" Type="http://schemas.openxmlformats.org/officeDocument/2006/relationships/image" Target="../media/image2264.wmf"/><Relationship Id="rId1550" Type="http://schemas.openxmlformats.org/officeDocument/2006/relationships/image" Target="../media/image2894.wmf"/><Relationship Id="rId2601" Type="http://schemas.openxmlformats.org/officeDocument/2006/relationships/image" Target="../media/image3945.wmf"/><Relationship Id="rId1203" Type="http://schemas.openxmlformats.org/officeDocument/2006/relationships/image" Target="../media/image2547.wmf"/><Relationship Id="rId4359" Type="http://schemas.openxmlformats.org/officeDocument/2006/relationships/image" Target="../media/image5703.wmf"/><Relationship Id="rId4773" Type="http://schemas.openxmlformats.org/officeDocument/2006/relationships/image" Target="../media/image6117.wmf"/><Relationship Id="rId3375" Type="http://schemas.openxmlformats.org/officeDocument/2006/relationships/image" Target="../media/image4719.wmf"/><Relationship Id="rId4426" Type="http://schemas.openxmlformats.org/officeDocument/2006/relationships/image" Target="../media/image5770.wmf"/><Relationship Id="rId4840" Type="http://schemas.openxmlformats.org/officeDocument/2006/relationships/image" Target="../media/image6184.wmf"/><Relationship Id="rId296" Type="http://schemas.openxmlformats.org/officeDocument/2006/relationships/image" Target="../media/image1640.wmf"/><Relationship Id="rId2391" Type="http://schemas.openxmlformats.org/officeDocument/2006/relationships/image" Target="../media/image3735.wmf"/><Relationship Id="rId3028" Type="http://schemas.openxmlformats.org/officeDocument/2006/relationships/image" Target="../media/image4372.wmf"/><Relationship Id="rId3442" Type="http://schemas.openxmlformats.org/officeDocument/2006/relationships/image" Target="../media/image4786.wmf"/><Relationship Id="rId363" Type="http://schemas.openxmlformats.org/officeDocument/2006/relationships/image" Target="../media/image1707.wmf"/><Relationship Id="rId2044" Type="http://schemas.openxmlformats.org/officeDocument/2006/relationships/image" Target="../media/image3388.wmf"/><Relationship Id="rId430" Type="http://schemas.openxmlformats.org/officeDocument/2006/relationships/image" Target="../media/image1774.wmf"/><Relationship Id="rId1060" Type="http://schemas.openxmlformats.org/officeDocument/2006/relationships/image" Target="../media/image2404.wmf"/><Relationship Id="rId2111" Type="http://schemas.openxmlformats.org/officeDocument/2006/relationships/image" Target="../media/image3455.wmf"/><Relationship Id="rId5267" Type="http://schemas.openxmlformats.org/officeDocument/2006/relationships/image" Target="../media/image6611.wmf"/><Relationship Id="rId1877" Type="http://schemas.openxmlformats.org/officeDocument/2006/relationships/image" Target="../media/image3221.wmf"/><Relationship Id="rId2928" Type="http://schemas.openxmlformats.org/officeDocument/2006/relationships/image" Target="../media/image4272.wmf"/><Relationship Id="rId4283" Type="http://schemas.openxmlformats.org/officeDocument/2006/relationships/image" Target="../media/image5627.wmf"/><Relationship Id="rId5334" Type="http://schemas.openxmlformats.org/officeDocument/2006/relationships/image" Target="../media/image6678.wmf"/><Relationship Id="rId1944" Type="http://schemas.openxmlformats.org/officeDocument/2006/relationships/image" Target="../media/image3288.wmf"/><Relationship Id="rId4350" Type="http://schemas.openxmlformats.org/officeDocument/2006/relationships/image" Target="../media/image5694.wmf"/><Relationship Id="rId4003" Type="http://schemas.openxmlformats.org/officeDocument/2006/relationships/image" Target="../media/image5347.wmf"/><Relationship Id="rId3769" Type="http://schemas.openxmlformats.org/officeDocument/2006/relationships/image" Target="../media/image5113.wmf"/><Relationship Id="rId5191" Type="http://schemas.openxmlformats.org/officeDocument/2006/relationships/image" Target="../media/image6535.wmf"/><Relationship Id="rId2785" Type="http://schemas.openxmlformats.org/officeDocument/2006/relationships/image" Target="../media/image4129.wmf"/><Relationship Id="rId3836" Type="http://schemas.openxmlformats.org/officeDocument/2006/relationships/image" Target="../media/image5180.wmf"/><Relationship Id="rId757" Type="http://schemas.openxmlformats.org/officeDocument/2006/relationships/image" Target="../media/image2101.wmf"/><Relationship Id="rId1387" Type="http://schemas.openxmlformats.org/officeDocument/2006/relationships/image" Target="../media/image2731.wmf"/><Relationship Id="rId2438" Type="http://schemas.openxmlformats.org/officeDocument/2006/relationships/image" Target="../media/image3782.wmf"/><Relationship Id="rId2852" Type="http://schemas.openxmlformats.org/officeDocument/2006/relationships/image" Target="../media/image4196.wmf"/><Relationship Id="rId3903" Type="http://schemas.openxmlformats.org/officeDocument/2006/relationships/image" Target="../media/image5247.wmf"/><Relationship Id="rId93" Type="http://schemas.openxmlformats.org/officeDocument/2006/relationships/image" Target="../media/image1437.wmf"/><Relationship Id="rId824" Type="http://schemas.openxmlformats.org/officeDocument/2006/relationships/image" Target="../media/image2168.wmf"/><Relationship Id="rId1454" Type="http://schemas.openxmlformats.org/officeDocument/2006/relationships/image" Target="../media/image2798.wmf"/><Relationship Id="rId2505" Type="http://schemas.openxmlformats.org/officeDocument/2006/relationships/image" Target="../media/image3849.wmf"/><Relationship Id="rId1107" Type="http://schemas.openxmlformats.org/officeDocument/2006/relationships/image" Target="../media/image2451.wmf"/><Relationship Id="rId1521" Type="http://schemas.openxmlformats.org/officeDocument/2006/relationships/image" Target="../media/image2865.wmf"/><Relationship Id="rId4677" Type="http://schemas.openxmlformats.org/officeDocument/2006/relationships/image" Target="../media/image6021.wmf"/><Relationship Id="rId3279" Type="http://schemas.openxmlformats.org/officeDocument/2006/relationships/image" Target="../media/image4623.wmf"/><Relationship Id="rId3693" Type="http://schemas.openxmlformats.org/officeDocument/2006/relationships/image" Target="../media/image5037.wmf"/><Relationship Id="rId2295" Type="http://schemas.openxmlformats.org/officeDocument/2006/relationships/image" Target="../media/image3639.wmf"/><Relationship Id="rId3346" Type="http://schemas.openxmlformats.org/officeDocument/2006/relationships/image" Target="../media/image4690.wmf"/><Relationship Id="rId4744" Type="http://schemas.openxmlformats.org/officeDocument/2006/relationships/image" Target="../media/image6088.wmf"/><Relationship Id="rId267" Type="http://schemas.openxmlformats.org/officeDocument/2006/relationships/image" Target="../media/image1611.wmf"/><Relationship Id="rId3760" Type="http://schemas.openxmlformats.org/officeDocument/2006/relationships/image" Target="../media/image5104.wmf"/><Relationship Id="rId4811" Type="http://schemas.openxmlformats.org/officeDocument/2006/relationships/image" Target="../media/image6155.wmf"/><Relationship Id="rId681" Type="http://schemas.openxmlformats.org/officeDocument/2006/relationships/image" Target="../media/image2025.wmf"/><Relationship Id="rId2362" Type="http://schemas.openxmlformats.org/officeDocument/2006/relationships/image" Target="../media/image3706.wmf"/><Relationship Id="rId3413" Type="http://schemas.openxmlformats.org/officeDocument/2006/relationships/image" Target="../media/image4757.wmf"/><Relationship Id="rId334" Type="http://schemas.openxmlformats.org/officeDocument/2006/relationships/image" Target="../media/image1678.wmf"/><Relationship Id="rId2015" Type="http://schemas.openxmlformats.org/officeDocument/2006/relationships/image" Target="../media/image3359.wmf"/><Relationship Id="rId401" Type="http://schemas.openxmlformats.org/officeDocument/2006/relationships/image" Target="../media/image1745.wmf"/><Relationship Id="rId1031" Type="http://schemas.openxmlformats.org/officeDocument/2006/relationships/image" Target="../media/image2375.wmf"/><Relationship Id="rId4187" Type="http://schemas.openxmlformats.org/officeDocument/2006/relationships/image" Target="../media/image5531.wmf"/><Relationship Id="rId5238" Type="http://schemas.openxmlformats.org/officeDocument/2006/relationships/image" Target="../media/image6582.wmf"/><Relationship Id="rId4254" Type="http://schemas.openxmlformats.org/officeDocument/2006/relationships/image" Target="../media/image5598.wmf"/><Relationship Id="rId5305" Type="http://schemas.openxmlformats.org/officeDocument/2006/relationships/image" Target="../media/image6649.wmf"/><Relationship Id="rId1848" Type="http://schemas.openxmlformats.org/officeDocument/2006/relationships/image" Target="../media/image3192.wmf"/><Relationship Id="rId3270" Type="http://schemas.openxmlformats.org/officeDocument/2006/relationships/image" Target="../media/image4614.wmf"/><Relationship Id="rId4321" Type="http://schemas.openxmlformats.org/officeDocument/2006/relationships/image" Target="../media/image5665.wmf"/><Relationship Id="rId191" Type="http://schemas.openxmlformats.org/officeDocument/2006/relationships/image" Target="../media/image1535.wmf"/><Relationship Id="rId1915" Type="http://schemas.openxmlformats.org/officeDocument/2006/relationships/image" Target="../media/image3259.wmf"/><Relationship Id="rId5095" Type="http://schemas.openxmlformats.org/officeDocument/2006/relationships/image" Target="../media/image6439.wmf"/><Relationship Id="rId2689" Type="http://schemas.openxmlformats.org/officeDocument/2006/relationships/image" Target="../media/image4033.wmf"/><Relationship Id="rId2756" Type="http://schemas.openxmlformats.org/officeDocument/2006/relationships/image" Target="../media/image4100.wmf"/><Relationship Id="rId3807" Type="http://schemas.openxmlformats.org/officeDocument/2006/relationships/image" Target="../media/image5151.wmf"/><Relationship Id="rId5162" Type="http://schemas.openxmlformats.org/officeDocument/2006/relationships/image" Target="../media/image6506.wmf"/><Relationship Id="rId728" Type="http://schemas.openxmlformats.org/officeDocument/2006/relationships/image" Target="../media/image2072.wmf"/><Relationship Id="rId1358" Type="http://schemas.openxmlformats.org/officeDocument/2006/relationships/image" Target="../media/image2702.wmf"/><Relationship Id="rId1772" Type="http://schemas.openxmlformats.org/officeDocument/2006/relationships/image" Target="../media/image3116.wmf"/><Relationship Id="rId2409" Type="http://schemas.openxmlformats.org/officeDocument/2006/relationships/image" Target="../media/image3753.wmf"/><Relationship Id="rId64" Type="http://schemas.openxmlformats.org/officeDocument/2006/relationships/image" Target="../media/image1408.wmf"/><Relationship Id="rId1425" Type="http://schemas.openxmlformats.org/officeDocument/2006/relationships/image" Target="../media/image2769.wmf"/><Relationship Id="rId2823" Type="http://schemas.openxmlformats.org/officeDocument/2006/relationships/image" Target="../media/image4167.wmf"/><Relationship Id="rId4995" Type="http://schemas.openxmlformats.org/officeDocument/2006/relationships/image" Target="../media/image6339.wmf"/><Relationship Id="rId2199" Type="http://schemas.openxmlformats.org/officeDocument/2006/relationships/image" Target="../media/image3543.wmf"/><Relationship Id="rId3597" Type="http://schemas.openxmlformats.org/officeDocument/2006/relationships/image" Target="../media/image4941.wmf"/><Relationship Id="rId4648" Type="http://schemas.openxmlformats.org/officeDocument/2006/relationships/image" Target="../media/image5992.wmf"/><Relationship Id="rId3664" Type="http://schemas.openxmlformats.org/officeDocument/2006/relationships/image" Target="../media/image5008.wmf"/><Relationship Id="rId4715" Type="http://schemas.openxmlformats.org/officeDocument/2006/relationships/image" Target="../media/image6059.wmf"/><Relationship Id="rId585" Type="http://schemas.openxmlformats.org/officeDocument/2006/relationships/image" Target="../media/image1929.wmf"/><Relationship Id="rId2266" Type="http://schemas.openxmlformats.org/officeDocument/2006/relationships/image" Target="../media/image3610.wmf"/><Relationship Id="rId2680" Type="http://schemas.openxmlformats.org/officeDocument/2006/relationships/image" Target="../media/image4024.wmf"/><Relationship Id="rId3317" Type="http://schemas.openxmlformats.org/officeDocument/2006/relationships/image" Target="../media/image4661.wmf"/><Relationship Id="rId3731" Type="http://schemas.openxmlformats.org/officeDocument/2006/relationships/image" Target="../media/image5075.wmf"/><Relationship Id="rId238" Type="http://schemas.openxmlformats.org/officeDocument/2006/relationships/image" Target="../media/image1582.wmf"/><Relationship Id="rId652" Type="http://schemas.openxmlformats.org/officeDocument/2006/relationships/image" Target="../media/image1996.wmf"/><Relationship Id="rId1282" Type="http://schemas.openxmlformats.org/officeDocument/2006/relationships/image" Target="../media/image2626.wmf"/><Relationship Id="rId2333" Type="http://schemas.openxmlformats.org/officeDocument/2006/relationships/image" Target="../media/image3677.wmf"/><Relationship Id="rId305" Type="http://schemas.openxmlformats.org/officeDocument/2006/relationships/image" Target="../media/image1649.wmf"/><Relationship Id="rId2400" Type="http://schemas.openxmlformats.org/officeDocument/2006/relationships/image" Target="../media/image3744.wmf"/><Relationship Id="rId1002" Type="http://schemas.openxmlformats.org/officeDocument/2006/relationships/image" Target="../media/image2346.wmf"/><Relationship Id="rId4158" Type="http://schemas.openxmlformats.org/officeDocument/2006/relationships/image" Target="../media/image5502.wmf"/><Relationship Id="rId5209" Type="http://schemas.openxmlformats.org/officeDocument/2006/relationships/image" Target="../media/image6553.wmf"/><Relationship Id="rId3174" Type="http://schemas.openxmlformats.org/officeDocument/2006/relationships/image" Target="../media/image4518.wmf"/><Relationship Id="rId4572" Type="http://schemas.openxmlformats.org/officeDocument/2006/relationships/image" Target="../media/image5916.wmf"/><Relationship Id="rId1819" Type="http://schemas.openxmlformats.org/officeDocument/2006/relationships/image" Target="../media/image3163.wmf"/><Relationship Id="rId4225" Type="http://schemas.openxmlformats.org/officeDocument/2006/relationships/image" Target="../media/image5569.wmf"/><Relationship Id="rId2190" Type="http://schemas.openxmlformats.org/officeDocument/2006/relationships/image" Target="../media/image3534.wmf"/><Relationship Id="rId3241" Type="http://schemas.openxmlformats.org/officeDocument/2006/relationships/image" Target="../media/image4585.wmf"/><Relationship Id="rId162" Type="http://schemas.openxmlformats.org/officeDocument/2006/relationships/image" Target="../media/image1506.wmf"/><Relationship Id="rId979" Type="http://schemas.openxmlformats.org/officeDocument/2006/relationships/image" Target="../media/image2323.wmf"/><Relationship Id="rId5066" Type="http://schemas.openxmlformats.org/officeDocument/2006/relationships/image" Target="../media/image6410.wmf"/><Relationship Id="rId4082" Type="http://schemas.openxmlformats.org/officeDocument/2006/relationships/image" Target="../media/image5426.wmf"/><Relationship Id="rId5133" Type="http://schemas.openxmlformats.org/officeDocument/2006/relationships/image" Target="../media/image6477.wmf"/><Relationship Id="rId1676" Type="http://schemas.openxmlformats.org/officeDocument/2006/relationships/image" Target="../media/image3020.wmf"/><Relationship Id="rId2727" Type="http://schemas.openxmlformats.org/officeDocument/2006/relationships/image" Target="../media/image4071.wmf"/><Relationship Id="rId1329" Type="http://schemas.openxmlformats.org/officeDocument/2006/relationships/image" Target="../media/image2673.wmf"/><Relationship Id="rId1743" Type="http://schemas.openxmlformats.org/officeDocument/2006/relationships/image" Target="../media/image3087.wmf"/><Relationship Id="rId4899" Type="http://schemas.openxmlformats.org/officeDocument/2006/relationships/image" Target="../media/image6243.wmf"/><Relationship Id="rId5200" Type="http://schemas.openxmlformats.org/officeDocument/2006/relationships/image" Target="../media/image6544.wmf"/><Relationship Id="rId35" Type="http://schemas.openxmlformats.org/officeDocument/2006/relationships/image" Target="../media/image1379.wmf"/><Relationship Id="rId1810" Type="http://schemas.openxmlformats.org/officeDocument/2006/relationships/image" Target="../media/image3154.wmf"/><Relationship Id="rId4966" Type="http://schemas.openxmlformats.org/officeDocument/2006/relationships/image" Target="../media/image6310.wmf"/><Relationship Id="rId3568" Type="http://schemas.openxmlformats.org/officeDocument/2006/relationships/image" Target="../media/image4912.wmf"/><Relationship Id="rId3982" Type="http://schemas.openxmlformats.org/officeDocument/2006/relationships/image" Target="../media/image5326.wmf"/><Relationship Id="rId4619" Type="http://schemas.openxmlformats.org/officeDocument/2006/relationships/image" Target="../media/image5963.wmf"/><Relationship Id="rId489" Type="http://schemas.openxmlformats.org/officeDocument/2006/relationships/image" Target="../media/image1833.wmf"/><Relationship Id="rId2584" Type="http://schemas.openxmlformats.org/officeDocument/2006/relationships/image" Target="../media/image3928.wmf"/><Relationship Id="rId3635" Type="http://schemas.openxmlformats.org/officeDocument/2006/relationships/image" Target="../media/image4979.wmf"/><Relationship Id="rId556" Type="http://schemas.openxmlformats.org/officeDocument/2006/relationships/image" Target="../media/image1900.wmf"/><Relationship Id="rId1186" Type="http://schemas.openxmlformats.org/officeDocument/2006/relationships/image" Target="../media/image2530.wmf"/><Relationship Id="rId2237" Type="http://schemas.openxmlformats.org/officeDocument/2006/relationships/image" Target="../media/image3581.wmf"/><Relationship Id="rId209" Type="http://schemas.openxmlformats.org/officeDocument/2006/relationships/image" Target="../media/image1553.wmf"/><Relationship Id="rId970" Type="http://schemas.openxmlformats.org/officeDocument/2006/relationships/image" Target="../media/image2314.wmf"/><Relationship Id="rId1253" Type="http://schemas.openxmlformats.org/officeDocument/2006/relationships/image" Target="../media/image2597.wmf"/><Relationship Id="rId2651" Type="http://schemas.openxmlformats.org/officeDocument/2006/relationships/image" Target="../media/image3995.wmf"/><Relationship Id="rId3702" Type="http://schemas.openxmlformats.org/officeDocument/2006/relationships/image" Target="../media/image5046.wmf"/><Relationship Id="rId623" Type="http://schemas.openxmlformats.org/officeDocument/2006/relationships/image" Target="../media/image1967.wmf"/><Relationship Id="rId2304" Type="http://schemas.openxmlformats.org/officeDocument/2006/relationships/image" Target="../media/image3648.wmf"/><Relationship Id="rId1320" Type="http://schemas.openxmlformats.org/officeDocument/2006/relationships/image" Target="../media/image2664.wmf"/><Relationship Id="rId4476" Type="http://schemas.openxmlformats.org/officeDocument/2006/relationships/image" Target="../media/image5820.wmf"/><Relationship Id="rId4890" Type="http://schemas.openxmlformats.org/officeDocument/2006/relationships/image" Target="../media/image6234.wmf"/><Relationship Id="rId3078" Type="http://schemas.openxmlformats.org/officeDocument/2006/relationships/image" Target="../media/image4422.wmf"/><Relationship Id="rId3492" Type="http://schemas.openxmlformats.org/officeDocument/2006/relationships/image" Target="../media/image4836.wmf"/><Relationship Id="rId4129" Type="http://schemas.openxmlformats.org/officeDocument/2006/relationships/image" Target="../media/image5473.wmf"/><Relationship Id="rId4543" Type="http://schemas.openxmlformats.org/officeDocument/2006/relationships/image" Target="../media/image5887.wmf"/><Relationship Id="rId2094" Type="http://schemas.openxmlformats.org/officeDocument/2006/relationships/image" Target="../media/image3438.wmf"/><Relationship Id="rId3145" Type="http://schemas.openxmlformats.org/officeDocument/2006/relationships/image" Target="../media/image4489.wmf"/><Relationship Id="rId4610" Type="http://schemas.openxmlformats.org/officeDocument/2006/relationships/image" Target="../media/image5954.wmf"/><Relationship Id="rId480" Type="http://schemas.openxmlformats.org/officeDocument/2006/relationships/image" Target="../media/image1824.wmf"/><Relationship Id="rId2161" Type="http://schemas.openxmlformats.org/officeDocument/2006/relationships/image" Target="../media/image3505.wmf"/><Relationship Id="rId3212" Type="http://schemas.openxmlformats.org/officeDocument/2006/relationships/image" Target="../media/image4556.wmf"/><Relationship Id="rId133" Type="http://schemas.openxmlformats.org/officeDocument/2006/relationships/image" Target="../media/image1477.wmf"/><Relationship Id="rId5384" Type="http://schemas.openxmlformats.org/officeDocument/2006/relationships/image" Target="../media/image6728.wmf"/><Relationship Id="rId200" Type="http://schemas.openxmlformats.org/officeDocument/2006/relationships/image" Target="../media/image1544.wmf"/><Relationship Id="rId2978" Type="http://schemas.openxmlformats.org/officeDocument/2006/relationships/image" Target="../media/image4322.wmf"/><Relationship Id="rId5037" Type="http://schemas.openxmlformats.org/officeDocument/2006/relationships/image" Target="../media/image6381.wmf"/><Relationship Id="rId1994" Type="http://schemas.openxmlformats.org/officeDocument/2006/relationships/image" Target="../media/image3338.wmf"/><Relationship Id="rId1647" Type="http://schemas.openxmlformats.org/officeDocument/2006/relationships/image" Target="../media/image2991.wmf"/><Relationship Id="rId4053" Type="http://schemas.openxmlformats.org/officeDocument/2006/relationships/image" Target="../media/image5397.wmf"/><Relationship Id="rId5104" Type="http://schemas.openxmlformats.org/officeDocument/2006/relationships/image" Target="../media/image6448.wmf"/><Relationship Id="rId1714" Type="http://schemas.openxmlformats.org/officeDocument/2006/relationships/image" Target="../media/image3058.wmf"/><Relationship Id="rId4120" Type="http://schemas.openxmlformats.org/officeDocument/2006/relationships/image" Target="../media/image5464.wmf"/><Relationship Id="rId2488" Type="http://schemas.openxmlformats.org/officeDocument/2006/relationships/image" Target="../media/image3832.wmf"/><Relationship Id="rId3886" Type="http://schemas.openxmlformats.org/officeDocument/2006/relationships/image" Target="../media/image5230.wmf"/><Relationship Id="rId4937" Type="http://schemas.openxmlformats.org/officeDocument/2006/relationships/image" Target="../media/image6281.wmf"/><Relationship Id="rId3539" Type="http://schemas.openxmlformats.org/officeDocument/2006/relationships/image" Target="../media/image4883.wmf"/><Relationship Id="rId3953" Type="http://schemas.openxmlformats.org/officeDocument/2006/relationships/image" Target="../media/image5297.wmf"/><Relationship Id="rId874" Type="http://schemas.openxmlformats.org/officeDocument/2006/relationships/image" Target="../media/image2218.wmf"/><Relationship Id="rId2555" Type="http://schemas.openxmlformats.org/officeDocument/2006/relationships/image" Target="../media/image3899.wmf"/><Relationship Id="rId3606" Type="http://schemas.openxmlformats.org/officeDocument/2006/relationships/image" Target="../media/image4950.wmf"/><Relationship Id="rId527" Type="http://schemas.openxmlformats.org/officeDocument/2006/relationships/image" Target="../media/image1871.wmf"/><Relationship Id="rId941" Type="http://schemas.openxmlformats.org/officeDocument/2006/relationships/image" Target="../media/image2285.wmf"/><Relationship Id="rId1157" Type="http://schemas.openxmlformats.org/officeDocument/2006/relationships/image" Target="../media/image2501.wmf"/><Relationship Id="rId1571" Type="http://schemas.openxmlformats.org/officeDocument/2006/relationships/image" Target="../media/image2915.wmf"/><Relationship Id="rId2208" Type="http://schemas.openxmlformats.org/officeDocument/2006/relationships/image" Target="../media/image3552.wmf"/><Relationship Id="rId2622" Type="http://schemas.openxmlformats.org/officeDocument/2006/relationships/image" Target="../media/image3966.wmf"/><Relationship Id="rId1224" Type="http://schemas.openxmlformats.org/officeDocument/2006/relationships/image" Target="../media/image2568.wmf"/><Relationship Id="rId4794" Type="http://schemas.openxmlformats.org/officeDocument/2006/relationships/image" Target="../media/image6138.wmf"/><Relationship Id="rId3396" Type="http://schemas.openxmlformats.org/officeDocument/2006/relationships/image" Target="../media/image4740.wmf"/><Relationship Id="rId4447" Type="http://schemas.openxmlformats.org/officeDocument/2006/relationships/image" Target="../media/image5791.wmf"/><Relationship Id="rId3049" Type="http://schemas.openxmlformats.org/officeDocument/2006/relationships/image" Target="../media/image4393.wmf"/><Relationship Id="rId3463" Type="http://schemas.openxmlformats.org/officeDocument/2006/relationships/image" Target="../media/image4807.wmf"/><Relationship Id="rId4861" Type="http://schemas.openxmlformats.org/officeDocument/2006/relationships/image" Target="../media/image6205.wmf"/><Relationship Id="rId384" Type="http://schemas.openxmlformats.org/officeDocument/2006/relationships/image" Target="../media/image1728.wmf"/><Relationship Id="rId2065" Type="http://schemas.openxmlformats.org/officeDocument/2006/relationships/image" Target="../media/image3409.wmf"/><Relationship Id="rId3116" Type="http://schemas.openxmlformats.org/officeDocument/2006/relationships/image" Target="../media/image4460.wmf"/><Relationship Id="rId4514" Type="http://schemas.openxmlformats.org/officeDocument/2006/relationships/image" Target="../media/image5858.wmf"/><Relationship Id="rId1081" Type="http://schemas.openxmlformats.org/officeDocument/2006/relationships/image" Target="../media/image2425.wmf"/><Relationship Id="rId3530" Type="http://schemas.openxmlformats.org/officeDocument/2006/relationships/image" Target="../media/image4874.wmf"/><Relationship Id="rId451" Type="http://schemas.openxmlformats.org/officeDocument/2006/relationships/image" Target="../media/image1795.wmf"/><Relationship Id="rId2132" Type="http://schemas.openxmlformats.org/officeDocument/2006/relationships/image" Target="../media/image3476.wmf"/><Relationship Id="rId5288" Type="http://schemas.openxmlformats.org/officeDocument/2006/relationships/image" Target="../media/image6632.wmf"/><Relationship Id="rId104" Type="http://schemas.openxmlformats.org/officeDocument/2006/relationships/image" Target="../media/image1448.wmf"/><Relationship Id="rId1898" Type="http://schemas.openxmlformats.org/officeDocument/2006/relationships/image" Target="../media/image3242.wmf"/><Relationship Id="rId2949" Type="http://schemas.openxmlformats.org/officeDocument/2006/relationships/image" Target="../media/image4293.wmf"/><Relationship Id="rId5355" Type="http://schemas.openxmlformats.org/officeDocument/2006/relationships/image" Target="../media/image6699.wmf"/><Relationship Id="rId4371" Type="http://schemas.openxmlformats.org/officeDocument/2006/relationships/image" Target="../media/image5715.wmf"/><Relationship Id="rId5008" Type="http://schemas.openxmlformats.org/officeDocument/2006/relationships/image" Target="../media/image6352.wmf"/><Relationship Id="rId1965" Type="http://schemas.openxmlformats.org/officeDocument/2006/relationships/image" Target="../media/image3309.wmf"/><Relationship Id="rId4024" Type="http://schemas.openxmlformats.org/officeDocument/2006/relationships/image" Target="../media/image5368.wmf"/><Relationship Id="rId1618" Type="http://schemas.openxmlformats.org/officeDocument/2006/relationships/image" Target="../media/image2962.wmf"/><Relationship Id="rId3040" Type="http://schemas.openxmlformats.org/officeDocument/2006/relationships/image" Target="../media/image4384.wmf"/><Relationship Id="rId3857" Type="http://schemas.openxmlformats.org/officeDocument/2006/relationships/image" Target="../media/image5201.wmf"/><Relationship Id="rId4908" Type="http://schemas.openxmlformats.org/officeDocument/2006/relationships/image" Target="../media/image6252.wmf"/><Relationship Id="rId778" Type="http://schemas.openxmlformats.org/officeDocument/2006/relationships/image" Target="../media/image2122.wmf"/><Relationship Id="rId2459" Type="http://schemas.openxmlformats.org/officeDocument/2006/relationships/image" Target="../media/image3803.wmf"/><Relationship Id="rId2873" Type="http://schemas.openxmlformats.org/officeDocument/2006/relationships/image" Target="../media/image4217.wmf"/><Relationship Id="rId3924" Type="http://schemas.openxmlformats.org/officeDocument/2006/relationships/image" Target="../media/image5268.wmf"/><Relationship Id="rId845" Type="http://schemas.openxmlformats.org/officeDocument/2006/relationships/image" Target="../media/image2189.wmf"/><Relationship Id="rId1475" Type="http://schemas.openxmlformats.org/officeDocument/2006/relationships/image" Target="../media/image2819.wmf"/><Relationship Id="rId2526" Type="http://schemas.openxmlformats.org/officeDocument/2006/relationships/image" Target="../media/image3870.wmf"/><Relationship Id="rId1128" Type="http://schemas.openxmlformats.org/officeDocument/2006/relationships/image" Target="../media/image2472.wmf"/><Relationship Id="rId1542" Type="http://schemas.openxmlformats.org/officeDocument/2006/relationships/image" Target="../media/image2886.wmf"/><Relationship Id="rId2940" Type="http://schemas.openxmlformats.org/officeDocument/2006/relationships/image" Target="../media/image4284.wmf"/><Relationship Id="rId4698" Type="http://schemas.openxmlformats.org/officeDocument/2006/relationships/image" Target="../media/image6042.wmf"/><Relationship Id="rId912" Type="http://schemas.openxmlformats.org/officeDocument/2006/relationships/image" Target="../media/image2256.wmf"/><Relationship Id="rId4765" Type="http://schemas.openxmlformats.org/officeDocument/2006/relationships/image" Target="../media/image6109.wmf"/><Relationship Id="rId288" Type="http://schemas.openxmlformats.org/officeDocument/2006/relationships/image" Target="../media/image1632.wmf"/><Relationship Id="rId3367" Type="http://schemas.openxmlformats.org/officeDocument/2006/relationships/image" Target="../media/image4711.wmf"/><Relationship Id="rId3781" Type="http://schemas.openxmlformats.org/officeDocument/2006/relationships/image" Target="../media/image5125.wmf"/><Relationship Id="rId4418" Type="http://schemas.openxmlformats.org/officeDocument/2006/relationships/image" Target="../media/image5762.wmf"/><Relationship Id="rId4832" Type="http://schemas.openxmlformats.org/officeDocument/2006/relationships/image" Target="../media/image6176.wmf"/><Relationship Id="rId2383" Type="http://schemas.openxmlformats.org/officeDocument/2006/relationships/image" Target="../media/image3727.wmf"/><Relationship Id="rId3434" Type="http://schemas.openxmlformats.org/officeDocument/2006/relationships/image" Target="../media/image4778.wmf"/><Relationship Id="rId355" Type="http://schemas.openxmlformats.org/officeDocument/2006/relationships/image" Target="../media/image1699.wmf"/><Relationship Id="rId2036" Type="http://schemas.openxmlformats.org/officeDocument/2006/relationships/image" Target="../media/image3380.wmf"/><Relationship Id="rId2450" Type="http://schemas.openxmlformats.org/officeDocument/2006/relationships/image" Target="../media/image3794.wmf"/><Relationship Id="rId3501" Type="http://schemas.openxmlformats.org/officeDocument/2006/relationships/image" Target="../media/image4845.wmf"/><Relationship Id="rId422" Type="http://schemas.openxmlformats.org/officeDocument/2006/relationships/image" Target="../media/image1766.wmf"/><Relationship Id="rId1052" Type="http://schemas.openxmlformats.org/officeDocument/2006/relationships/image" Target="../media/image2396.wmf"/><Relationship Id="rId2103" Type="http://schemas.openxmlformats.org/officeDocument/2006/relationships/image" Target="../media/image3447.wmf"/><Relationship Id="rId5259" Type="http://schemas.openxmlformats.org/officeDocument/2006/relationships/image" Target="../media/image6603.wmf"/><Relationship Id="rId4275" Type="http://schemas.openxmlformats.org/officeDocument/2006/relationships/image" Target="../media/image5619.wmf"/><Relationship Id="rId5326" Type="http://schemas.openxmlformats.org/officeDocument/2006/relationships/image" Target="../media/image6670.wmf"/><Relationship Id="rId1869" Type="http://schemas.openxmlformats.org/officeDocument/2006/relationships/image" Target="../media/image3213.wmf"/><Relationship Id="rId3291" Type="http://schemas.openxmlformats.org/officeDocument/2006/relationships/image" Target="../media/image4635.wmf"/><Relationship Id="rId1936" Type="http://schemas.openxmlformats.org/officeDocument/2006/relationships/image" Target="../media/image3280.wmf"/><Relationship Id="rId4342" Type="http://schemas.openxmlformats.org/officeDocument/2006/relationships/image" Target="../media/image5686.wmf"/><Relationship Id="rId3011" Type="http://schemas.openxmlformats.org/officeDocument/2006/relationships/image" Target="../media/image4355.wmf"/><Relationship Id="rId2777" Type="http://schemas.openxmlformats.org/officeDocument/2006/relationships/image" Target="../media/image4121.wmf"/><Relationship Id="rId5183" Type="http://schemas.openxmlformats.org/officeDocument/2006/relationships/image" Target="../media/image6527.wmf"/><Relationship Id="rId749" Type="http://schemas.openxmlformats.org/officeDocument/2006/relationships/image" Target="../media/image2093.wmf"/><Relationship Id="rId1379" Type="http://schemas.openxmlformats.org/officeDocument/2006/relationships/image" Target="../media/image2723.wmf"/><Relationship Id="rId3828" Type="http://schemas.openxmlformats.org/officeDocument/2006/relationships/image" Target="../media/image5172.wmf"/><Relationship Id="rId5250" Type="http://schemas.openxmlformats.org/officeDocument/2006/relationships/image" Target="../media/image6594.wmf"/><Relationship Id="rId1793" Type="http://schemas.openxmlformats.org/officeDocument/2006/relationships/image" Target="../media/image3137.wmf"/><Relationship Id="rId2844" Type="http://schemas.openxmlformats.org/officeDocument/2006/relationships/image" Target="../media/image4188.wmf"/><Relationship Id="rId85" Type="http://schemas.openxmlformats.org/officeDocument/2006/relationships/image" Target="../media/image1429.wmf"/><Relationship Id="rId816" Type="http://schemas.openxmlformats.org/officeDocument/2006/relationships/image" Target="../media/image2160.wmf"/><Relationship Id="rId1446" Type="http://schemas.openxmlformats.org/officeDocument/2006/relationships/image" Target="../media/image2790.wmf"/><Relationship Id="rId1860" Type="http://schemas.openxmlformats.org/officeDocument/2006/relationships/image" Target="../media/image3204.wmf"/><Relationship Id="rId2911" Type="http://schemas.openxmlformats.org/officeDocument/2006/relationships/image" Target="../media/image4255.wmf"/><Relationship Id="rId1513" Type="http://schemas.openxmlformats.org/officeDocument/2006/relationships/image" Target="../media/image2857.wmf"/><Relationship Id="rId4669" Type="http://schemas.openxmlformats.org/officeDocument/2006/relationships/image" Target="../media/image6013.wmf"/><Relationship Id="rId3685" Type="http://schemas.openxmlformats.org/officeDocument/2006/relationships/image" Target="../media/image5029.wmf"/><Relationship Id="rId4736" Type="http://schemas.openxmlformats.org/officeDocument/2006/relationships/image" Target="../media/image6080.wmf"/><Relationship Id="rId2287" Type="http://schemas.openxmlformats.org/officeDocument/2006/relationships/image" Target="../media/image3631.wmf"/><Relationship Id="rId3338" Type="http://schemas.openxmlformats.org/officeDocument/2006/relationships/image" Target="../media/image4682.wmf"/><Relationship Id="rId3752" Type="http://schemas.openxmlformats.org/officeDocument/2006/relationships/image" Target="../media/image5096.wmf"/><Relationship Id="rId259" Type="http://schemas.openxmlformats.org/officeDocument/2006/relationships/image" Target="../media/image1603.wmf"/><Relationship Id="rId673" Type="http://schemas.openxmlformats.org/officeDocument/2006/relationships/image" Target="../media/image2017.wmf"/><Relationship Id="rId2354" Type="http://schemas.openxmlformats.org/officeDocument/2006/relationships/image" Target="../media/image3698.wmf"/><Relationship Id="rId3405" Type="http://schemas.openxmlformats.org/officeDocument/2006/relationships/image" Target="../media/image4749.wmf"/><Relationship Id="rId4803" Type="http://schemas.openxmlformats.org/officeDocument/2006/relationships/image" Target="../media/image6147.wmf"/><Relationship Id="rId326" Type="http://schemas.openxmlformats.org/officeDocument/2006/relationships/image" Target="../media/image1670.wmf"/><Relationship Id="rId1370" Type="http://schemas.openxmlformats.org/officeDocument/2006/relationships/image" Target="../media/image2714.wmf"/><Relationship Id="rId2007" Type="http://schemas.openxmlformats.org/officeDocument/2006/relationships/image" Target="../media/image3351.wmf"/><Relationship Id="rId740" Type="http://schemas.openxmlformats.org/officeDocument/2006/relationships/image" Target="../media/image2084.wmf"/><Relationship Id="rId1023" Type="http://schemas.openxmlformats.org/officeDocument/2006/relationships/image" Target="../media/image2367.wmf"/><Relationship Id="rId2421" Type="http://schemas.openxmlformats.org/officeDocument/2006/relationships/image" Target="../media/image3765.wmf"/><Relationship Id="rId4179" Type="http://schemas.openxmlformats.org/officeDocument/2006/relationships/image" Target="../media/image5523.wmf"/><Relationship Id="rId4593" Type="http://schemas.openxmlformats.org/officeDocument/2006/relationships/image" Target="../media/image5937.wmf"/><Relationship Id="rId3195" Type="http://schemas.openxmlformats.org/officeDocument/2006/relationships/image" Target="../media/image4539.wmf"/><Relationship Id="rId4246" Type="http://schemas.openxmlformats.org/officeDocument/2006/relationships/image" Target="../media/image5590.wmf"/><Relationship Id="rId4660" Type="http://schemas.openxmlformats.org/officeDocument/2006/relationships/image" Target="../media/image6004.wmf"/><Relationship Id="rId3262" Type="http://schemas.openxmlformats.org/officeDocument/2006/relationships/image" Target="../media/image4606.wmf"/><Relationship Id="rId4313" Type="http://schemas.openxmlformats.org/officeDocument/2006/relationships/image" Target="../media/image5657.wmf"/><Relationship Id="rId183" Type="http://schemas.openxmlformats.org/officeDocument/2006/relationships/image" Target="../media/image1527.wmf"/><Relationship Id="rId1907" Type="http://schemas.openxmlformats.org/officeDocument/2006/relationships/image" Target="../media/image3251.wmf"/><Relationship Id="rId250" Type="http://schemas.openxmlformats.org/officeDocument/2006/relationships/image" Target="../media/image1594.wmf"/><Relationship Id="rId5087" Type="http://schemas.openxmlformats.org/officeDocument/2006/relationships/image" Target="../media/image6431.wmf"/><Relationship Id="rId5154" Type="http://schemas.openxmlformats.org/officeDocument/2006/relationships/image" Target="../media/image6498.wmf"/><Relationship Id="rId1697" Type="http://schemas.openxmlformats.org/officeDocument/2006/relationships/image" Target="../media/image3041.wmf"/><Relationship Id="rId2748" Type="http://schemas.openxmlformats.org/officeDocument/2006/relationships/image" Target="../media/image4092.wmf"/><Relationship Id="rId1764" Type="http://schemas.openxmlformats.org/officeDocument/2006/relationships/image" Target="../media/image3108.wmf"/><Relationship Id="rId2815" Type="http://schemas.openxmlformats.org/officeDocument/2006/relationships/image" Target="../media/image4159.wmf"/><Relationship Id="rId4170" Type="http://schemas.openxmlformats.org/officeDocument/2006/relationships/image" Target="../media/image5514.wmf"/><Relationship Id="rId5221" Type="http://schemas.openxmlformats.org/officeDocument/2006/relationships/image" Target="../media/image6565.wmf"/><Relationship Id="rId56" Type="http://schemas.openxmlformats.org/officeDocument/2006/relationships/image" Target="../media/image1400.wmf"/><Relationship Id="rId1417" Type="http://schemas.openxmlformats.org/officeDocument/2006/relationships/image" Target="../media/image2761.wmf"/><Relationship Id="rId1831" Type="http://schemas.openxmlformats.org/officeDocument/2006/relationships/image" Target="../media/image3175.wmf"/><Relationship Id="rId4987" Type="http://schemas.openxmlformats.org/officeDocument/2006/relationships/image" Target="../media/image6331.wmf"/><Relationship Id="rId3589" Type="http://schemas.openxmlformats.org/officeDocument/2006/relationships/image" Target="../media/image4933.wmf"/><Relationship Id="rId577" Type="http://schemas.openxmlformats.org/officeDocument/2006/relationships/image" Target="../media/image1921.wmf"/><Relationship Id="rId2258" Type="http://schemas.openxmlformats.org/officeDocument/2006/relationships/image" Target="../media/image3602.wmf"/><Relationship Id="rId3656" Type="http://schemas.openxmlformats.org/officeDocument/2006/relationships/image" Target="../media/image5000.wmf"/><Relationship Id="rId4707" Type="http://schemas.openxmlformats.org/officeDocument/2006/relationships/image" Target="../media/image6051.wmf"/><Relationship Id="rId991" Type="http://schemas.openxmlformats.org/officeDocument/2006/relationships/image" Target="../media/image2335.wmf"/><Relationship Id="rId2672" Type="http://schemas.openxmlformats.org/officeDocument/2006/relationships/image" Target="../media/image4016.wmf"/><Relationship Id="rId3309" Type="http://schemas.openxmlformats.org/officeDocument/2006/relationships/image" Target="../media/image4653.wmf"/><Relationship Id="rId3723" Type="http://schemas.openxmlformats.org/officeDocument/2006/relationships/image" Target="../media/image5067.wmf"/><Relationship Id="rId644" Type="http://schemas.openxmlformats.org/officeDocument/2006/relationships/image" Target="../media/image1988.wmf"/><Relationship Id="rId1274" Type="http://schemas.openxmlformats.org/officeDocument/2006/relationships/image" Target="../media/image2618.wmf"/><Relationship Id="rId2325" Type="http://schemas.openxmlformats.org/officeDocument/2006/relationships/image" Target="../media/image3669.wmf"/><Relationship Id="rId711" Type="http://schemas.openxmlformats.org/officeDocument/2006/relationships/image" Target="../media/image2055.wmf"/><Relationship Id="rId1341" Type="http://schemas.openxmlformats.org/officeDocument/2006/relationships/image" Target="../media/image2685.wmf"/><Relationship Id="rId4497" Type="http://schemas.openxmlformats.org/officeDocument/2006/relationships/image" Target="../media/image5841.wmf"/><Relationship Id="rId3099" Type="http://schemas.openxmlformats.org/officeDocument/2006/relationships/image" Target="../media/image4443.wmf"/><Relationship Id="rId4564" Type="http://schemas.openxmlformats.org/officeDocument/2006/relationships/image" Target="../media/image5908.wmf"/><Relationship Id="rId3166" Type="http://schemas.openxmlformats.org/officeDocument/2006/relationships/image" Target="../media/image4510.wmf"/><Relationship Id="rId3580" Type="http://schemas.openxmlformats.org/officeDocument/2006/relationships/image" Target="../media/image4924.wmf"/><Relationship Id="rId4217" Type="http://schemas.openxmlformats.org/officeDocument/2006/relationships/image" Target="../media/image5561.wmf"/><Relationship Id="rId2182" Type="http://schemas.openxmlformats.org/officeDocument/2006/relationships/image" Target="../media/image3526.wmf"/><Relationship Id="rId3233" Type="http://schemas.openxmlformats.org/officeDocument/2006/relationships/image" Target="../media/image4577.wmf"/><Relationship Id="rId4631" Type="http://schemas.openxmlformats.org/officeDocument/2006/relationships/image" Target="../media/image5975.wmf"/><Relationship Id="rId154" Type="http://schemas.openxmlformats.org/officeDocument/2006/relationships/image" Target="../media/image1498.wmf"/><Relationship Id="rId2999" Type="http://schemas.openxmlformats.org/officeDocument/2006/relationships/image" Target="../media/image4343.wmf"/><Relationship Id="rId3300" Type="http://schemas.openxmlformats.org/officeDocument/2006/relationships/image" Target="../media/image4644.wmf"/><Relationship Id="rId221" Type="http://schemas.openxmlformats.org/officeDocument/2006/relationships/image" Target="../media/image1565.wmf"/><Relationship Id="rId5058" Type="http://schemas.openxmlformats.org/officeDocument/2006/relationships/image" Target="../media/image6402.wmf"/><Relationship Id="rId1668" Type="http://schemas.openxmlformats.org/officeDocument/2006/relationships/image" Target="../media/image3012.wmf"/><Relationship Id="rId2719" Type="http://schemas.openxmlformats.org/officeDocument/2006/relationships/image" Target="../media/image4063.wmf"/><Relationship Id="rId4074" Type="http://schemas.openxmlformats.org/officeDocument/2006/relationships/image" Target="../media/image5418.wmf"/><Relationship Id="rId5125" Type="http://schemas.openxmlformats.org/officeDocument/2006/relationships/image" Target="../media/image6469.wmf"/><Relationship Id="rId3090" Type="http://schemas.openxmlformats.org/officeDocument/2006/relationships/image" Target="../media/image4434.wmf"/><Relationship Id="rId4141" Type="http://schemas.openxmlformats.org/officeDocument/2006/relationships/image" Target="../media/image5485.wmf"/><Relationship Id="rId1735" Type="http://schemas.openxmlformats.org/officeDocument/2006/relationships/image" Target="../media/image3079.wmf"/><Relationship Id="rId27" Type="http://schemas.openxmlformats.org/officeDocument/2006/relationships/image" Target="../media/image1371.wmf"/><Relationship Id="rId1802" Type="http://schemas.openxmlformats.org/officeDocument/2006/relationships/image" Target="../media/image3146.wmf"/><Relationship Id="rId4958" Type="http://schemas.openxmlformats.org/officeDocument/2006/relationships/image" Target="../media/image6302.wmf"/><Relationship Id="rId3974" Type="http://schemas.openxmlformats.org/officeDocument/2006/relationships/image" Target="../media/image5318.wmf"/><Relationship Id="rId895" Type="http://schemas.openxmlformats.org/officeDocument/2006/relationships/image" Target="../media/image2239.wmf"/><Relationship Id="rId2576" Type="http://schemas.openxmlformats.org/officeDocument/2006/relationships/image" Target="../media/image3920.wmf"/><Relationship Id="rId2990" Type="http://schemas.openxmlformats.org/officeDocument/2006/relationships/image" Target="../media/image4334.wmf"/><Relationship Id="rId3627" Type="http://schemas.openxmlformats.org/officeDocument/2006/relationships/image" Target="../media/image4971.wmf"/><Relationship Id="rId548" Type="http://schemas.openxmlformats.org/officeDocument/2006/relationships/image" Target="../media/image1892.wmf"/><Relationship Id="rId962" Type="http://schemas.openxmlformats.org/officeDocument/2006/relationships/image" Target="../media/image2306.wmf"/><Relationship Id="rId1178" Type="http://schemas.openxmlformats.org/officeDocument/2006/relationships/image" Target="../media/image2522.wmf"/><Relationship Id="rId1592" Type="http://schemas.openxmlformats.org/officeDocument/2006/relationships/image" Target="../media/image2936.wmf"/><Relationship Id="rId2229" Type="http://schemas.openxmlformats.org/officeDocument/2006/relationships/image" Target="../media/image3573.wmf"/><Relationship Id="rId2643" Type="http://schemas.openxmlformats.org/officeDocument/2006/relationships/image" Target="../media/image3987.wmf"/><Relationship Id="rId615" Type="http://schemas.openxmlformats.org/officeDocument/2006/relationships/image" Target="../media/image1959.wmf"/><Relationship Id="rId1245" Type="http://schemas.openxmlformats.org/officeDocument/2006/relationships/image" Target="../media/image2589.wmf"/><Relationship Id="rId1312" Type="http://schemas.openxmlformats.org/officeDocument/2006/relationships/image" Target="../media/image2656.wmf"/><Relationship Id="rId2710" Type="http://schemas.openxmlformats.org/officeDocument/2006/relationships/image" Target="../media/image4054.wmf"/><Relationship Id="rId4468" Type="http://schemas.openxmlformats.org/officeDocument/2006/relationships/image" Target="../media/image5812.wmf"/><Relationship Id="rId4882" Type="http://schemas.openxmlformats.org/officeDocument/2006/relationships/image" Target="../media/image6226.wmf"/><Relationship Id="rId2086" Type="http://schemas.openxmlformats.org/officeDocument/2006/relationships/image" Target="../media/image3430.wmf"/><Relationship Id="rId3484" Type="http://schemas.openxmlformats.org/officeDocument/2006/relationships/image" Target="../media/image4828.wmf"/><Relationship Id="rId4535" Type="http://schemas.openxmlformats.org/officeDocument/2006/relationships/image" Target="../media/image5879.wmf"/><Relationship Id="rId3137" Type="http://schemas.openxmlformats.org/officeDocument/2006/relationships/image" Target="../media/image4481.wmf"/><Relationship Id="rId3551" Type="http://schemas.openxmlformats.org/officeDocument/2006/relationships/image" Target="../media/image4895.wmf"/><Relationship Id="rId4602" Type="http://schemas.openxmlformats.org/officeDocument/2006/relationships/image" Target="../media/image5946.wmf"/><Relationship Id="rId472" Type="http://schemas.openxmlformats.org/officeDocument/2006/relationships/image" Target="../media/image1816.wmf"/><Relationship Id="rId2153" Type="http://schemas.openxmlformats.org/officeDocument/2006/relationships/image" Target="../media/image3497.wmf"/><Relationship Id="rId3204" Type="http://schemas.openxmlformats.org/officeDocument/2006/relationships/image" Target="../media/image4548.wmf"/><Relationship Id="rId125" Type="http://schemas.openxmlformats.org/officeDocument/2006/relationships/image" Target="../media/image1469.wmf"/><Relationship Id="rId2220" Type="http://schemas.openxmlformats.org/officeDocument/2006/relationships/image" Target="../media/image3564.wmf"/><Relationship Id="rId5376" Type="http://schemas.openxmlformats.org/officeDocument/2006/relationships/image" Target="../media/image6720.wmf"/><Relationship Id="rId4392" Type="http://schemas.openxmlformats.org/officeDocument/2006/relationships/image" Target="../media/image5736.wmf"/><Relationship Id="rId5029" Type="http://schemas.openxmlformats.org/officeDocument/2006/relationships/image" Target="../media/image6373.wmf"/><Relationship Id="rId1986" Type="http://schemas.openxmlformats.org/officeDocument/2006/relationships/image" Target="../media/image3330.wmf"/><Relationship Id="rId4045" Type="http://schemas.openxmlformats.org/officeDocument/2006/relationships/image" Target="../media/image5389.wmf"/><Relationship Id="rId1639" Type="http://schemas.openxmlformats.org/officeDocument/2006/relationships/image" Target="../media/image2983.wmf"/><Relationship Id="rId3061" Type="http://schemas.openxmlformats.org/officeDocument/2006/relationships/image" Target="../media/image4405.wmf"/><Relationship Id="rId1706" Type="http://schemas.openxmlformats.org/officeDocument/2006/relationships/image" Target="../media/image3050.wmf"/><Relationship Id="rId4112" Type="http://schemas.openxmlformats.org/officeDocument/2006/relationships/image" Target="../media/image5456.wmf"/><Relationship Id="rId3878" Type="http://schemas.openxmlformats.org/officeDocument/2006/relationships/image" Target="../media/image5222.wmf"/><Relationship Id="rId4929" Type="http://schemas.openxmlformats.org/officeDocument/2006/relationships/image" Target="../media/image6273.wmf"/><Relationship Id="rId799" Type="http://schemas.openxmlformats.org/officeDocument/2006/relationships/image" Target="../media/image2143.wmf"/><Relationship Id="rId2894" Type="http://schemas.openxmlformats.org/officeDocument/2006/relationships/image" Target="../media/image4238.wmf"/><Relationship Id="rId866" Type="http://schemas.openxmlformats.org/officeDocument/2006/relationships/image" Target="../media/image2210.wmf"/><Relationship Id="rId1496" Type="http://schemas.openxmlformats.org/officeDocument/2006/relationships/image" Target="../media/image2840.wmf"/><Relationship Id="rId2547" Type="http://schemas.openxmlformats.org/officeDocument/2006/relationships/image" Target="../media/image3891.wmf"/><Relationship Id="rId3945" Type="http://schemas.openxmlformats.org/officeDocument/2006/relationships/image" Target="../media/image5289.wmf"/><Relationship Id="rId519" Type="http://schemas.openxmlformats.org/officeDocument/2006/relationships/image" Target="../media/image1863.wmf"/><Relationship Id="rId1149" Type="http://schemas.openxmlformats.org/officeDocument/2006/relationships/image" Target="../media/image2493.wmf"/><Relationship Id="rId2961" Type="http://schemas.openxmlformats.org/officeDocument/2006/relationships/image" Target="../media/image4305.wmf"/><Relationship Id="rId5020" Type="http://schemas.openxmlformats.org/officeDocument/2006/relationships/image" Target="../media/image6364.wmf"/><Relationship Id="rId933" Type="http://schemas.openxmlformats.org/officeDocument/2006/relationships/image" Target="../media/image2277.wmf"/><Relationship Id="rId1563" Type="http://schemas.openxmlformats.org/officeDocument/2006/relationships/image" Target="../media/image2907.wmf"/><Relationship Id="rId2614" Type="http://schemas.openxmlformats.org/officeDocument/2006/relationships/image" Target="../media/image3958.wmf"/><Relationship Id="rId1216" Type="http://schemas.openxmlformats.org/officeDocument/2006/relationships/image" Target="../media/image2560.wmf"/><Relationship Id="rId1630" Type="http://schemas.openxmlformats.org/officeDocument/2006/relationships/image" Target="../media/image2974.wmf"/><Relationship Id="rId4786" Type="http://schemas.openxmlformats.org/officeDocument/2006/relationships/image" Target="../media/image6130.wmf"/><Relationship Id="rId3388" Type="http://schemas.openxmlformats.org/officeDocument/2006/relationships/image" Target="../media/image4732.wmf"/><Relationship Id="rId4439" Type="http://schemas.openxmlformats.org/officeDocument/2006/relationships/image" Target="../media/image5783.wmf"/><Relationship Id="rId4853" Type="http://schemas.openxmlformats.org/officeDocument/2006/relationships/image" Target="../media/image6197.wmf"/><Relationship Id="rId3455" Type="http://schemas.openxmlformats.org/officeDocument/2006/relationships/image" Target="../media/image4799.wmf"/><Relationship Id="rId4506" Type="http://schemas.openxmlformats.org/officeDocument/2006/relationships/image" Target="../media/image5850.wmf"/><Relationship Id="rId376" Type="http://schemas.openxmlformats.org/officeDocument/2006/relationships/image" Target="../media/image1720.wmf"/><Relationship Id="rId790" Type="http://schemas.openxmlformats.org/officeDocument/2006/relationships/image" Target="../media/image2134.wmf"/><Relationship Id="rId2057" Type="http://schemas.openxmlformats.org/officeDocument/2006/relationships/image" Target="../media/image3401.wmf"/><Relationship Id="rId2471" Type="http://schemas.openxmlformats.org/officeDocument/2006/relationships/image" Target="../media/image3815.wmf"/><Relationship Id="rId3108" Type="http://schemas.openxmlformats.org/officeDocument/2006/relationships/image" Target="../media/image4452.wmf"/><Relationship Id="rId3522" Type="http://schemas.openxmlformats.org/officeDocument/2006/relationships/image" Target="../media/image4866.wmf"/><Relationship Id="rId4920" Type="http://schemas.openxmlformats.org/officeDocument/2006/relationships/image" Target="../media/image6264.wmf"/><Relationship Id="rId443" Type="http://schemas.openxmlformats.org/officeDocument/2006/relationships/image" Target="../media/image1787.wmf"/><Relationship Id="rId1073" Type="http://schemas.openxmlformats.org/officeDocument/2006/relationships/image" Target="../media/image2417.wmf"/><Relationship Id="rId2124" Type="http://schemas.openxmlformats.org/officeDocument/2006/relationships/image" Target="../media/image3468.wmf"/><Relationship Id="rId1140" Type="http://schemas.openxmlformats.org/officeDocument/2006/relationships/image" Target="../media/image2484.wmf"/><Relationship Id="rId4296" Type="http://schemas.openxmlformats.org/officeDocument/2006/relationships/image" Target="../media/image5640.wmf"/><Relationship Id="rId510" Type="http://schemas.openxmlformats.org/officeDocument/2006/relationships/image" Target="../media/image1854.wmf"/><Relationship Id="rId5347" Type="http://schemas.openxmlformats.org/officeDocument/2006/relationships/image" Target="../media/image6691.wmf"/><Relationship Id="rId1957" Type="http://schemas.openxmlformats.org/officeDocument/2006/relationships/image" Target="../media/image3301.wmf"/><Relationship Id="rId4363" Type="http://schemas.openxmlformats.org/officeDocument/2006/relationships/image" Target="../media/image5707.wmf"/><Relationship Id="rId4016" Type="http://schemas.openxmlformats.org/officeDocument/2006/relationships/image" Target="../media/image5360.wmf"/><Relationship Id="rId4430" Type="http://schemas.openxmlformats.org/officeDocument/2006/relationships/image" Target="../media/image5774.wmf"/><Relationship Id="rId3032" Type="http://schemas.openxmlformats.org/officeDocument/2006/relationships/image" Target="../media/image4376.wmf"/><Relationship Id="rId2798" Type="http://schemas.openxmlformats.org/officeDocument/2006/relationships/image" Target="../media/image4142.wmf"/><Relationship Id="rId3849" Type="http://schemas.openxmlformats.org/officeDocument/2006/relationships/image" Target="../media/image5193.wmf"/><Relationship Id="rId5271" Type="http://schemas.openxmlformats.org/officeDocument/2006/relationships/image" Target="../media/image6615.wmf"/><Relationship Id="rId2865" Type="http://schemas.openxmlformats.org/officeDocument/2006/relationships/image" Target="../media/image4209.wmf"/><Relationship Id="rId3916" Type="http://schemas.openxmlformats.org/officeDocument/2006/relationships/image" Target="../media/image5260.wmf"/><Relationship Id="rId837" Type="http://schemas.openxmlformats.org/officeDocument/2006/relationships/image" Target="../media/image2181.wmf"/><Relationship Id="rId1467" Type="http://schemas.openxmlformats.org/officeDocument/2006/relationships/image" Target="../media/image2811.wmf"/><Relationship Id="rId1881" Type="http://schemas.openxmlformats.org/officeDocument/2006/relationships/image" Target="../media/image3225.wmf"/><Relationship Id="rId2518" Type="http://schemas.openxmlformats.org/officeDocument/2006/relationships/image" Target="../media/image3862.wmf"/><Relationship Id="rId2932" Type="http://schemas.openxmlformats.org/officeDocument/2006/relationships/image" Target="../media/image4276.wmf"/><Relationship Id="rId904" Type="http://schemas.openxmlformats.org/officeDocument/2006/relationships/image" Target="../media/image2248.wmf"/><Relationship Id="rId1534" Type="http://schemas.openxmlformats.org/officeDocument/2006/relationships/image" Target="../media/image2878.wmf"/><Relationship Id="rId1601" Type="http://schemas.openxmlformats.org/officeDocument/2006/relationships/image" Target="../media/image2945.wmf"/><Relationship Id="rId4757" Type="http://schemas.openxmlformats.org/officeDocument/2006/relationships/image" Target="../media/image6101.wmf"/><Relationship Id="rId3359" Type="http://schemas.openxmlformats.org/officeDocument/2006/relationships/image" Target="../media/image4703.wmf"/><Relationship Id="rId694" Type="http://schemas.openxmlformats.org/officeDocument/2006/relationships/image" Target="../media/image2038.wmf"/><Relationship Id="rId2375" Type="http://schemas.openxmlformats.org/officeDocument/2006/relationships/image" Target="../media/image3719.wmf"/><Relationship Id="rId3773" Type="http://schemas.openxmlformats.org/officeDocument/2006/relationships/image" Target="../media/image5117.wmf"/><Relationship Id="rId4824" Type="http://schemas.openxmlformats.org/officeDocument/2006/relationships/image" Target="../media/image6168.wmf"/><Relationship Id="rId347" Type="http://schemas.openxmlformats.org/officeDocument/2006/relationships/image" Target="../media/image1691.wmf"/><Relationship Id="rId2028" Type="http://schemas.openxmlformats.org/officeDocument/2006/relationships/image" Target="../media/image3372.wmf"/><Relationship Id="rId3426" Type="http://schemas.openxmlformats.org/officeDocument/2006/relationships/image" Target="../media/image4770.wmf"/><Relationship Id="rId3840" Type="http://schemas.openxmlformats.org/officeDocument/2006/relationships/image" Target="../media/image5184.wmf"/><Relationship Id="rId761" Type="http://schemas.openxmlformats.org/officeDocument/2006/relationships/image" Target="../media/image2105.wmf"/><Relationship Id="rId1391" Type="http://schemas.openxmlformats.org/officeDocument/2006/relationships/image" Target="../media/image2735.wmf"/><Relationship Id="rId2442" Type="http://schemas.openxmlformats.org/officeDocument/2006/relationships/image" Target="../media/image3786.wmf"/><Relationship Id="rId414" Type="http://schemas.openxmlformats.org/officeDocument/2006/relationships/image" Target="../media/image1758.wmf"/><Relationship Id="rId1044" Type="http://schemas.openxmlformats.org/officeDocument/2006/relationships/image" Target="../media/image2388.wmf"/><Relationship Id="rId1111" Type="http://schemas.openxmlformats.org/officeDocument/2006/relationships/image" Target="../media/image2455.wmf"/><Relationship Id="rId4267" Type="http://schemas.openxmlformats.org/officeDocument/2006/relationships/image" Target="../media/image5611.wmf"/><Relationship Id="rId4681" Type="http://schemas.openxmlformats.org/officeDocument/2006/relationships/image" Target="../media/image6025.wmf"/><Relationship Id="rId5318" Type="http://schemas.openxmlformats.org/officeDocument/2006/relationships/image" Target="../media/image6662.wmf"/><Relationship Id="rId3283" Type="http://schemas.openxmlformats.org/officeDocument/2006/relationships/image" Target="../media/image4627.wmf"/><Relationship Id="rId4334" Type="http://schemas.openxmlformats.org/officeDocument/2006/relationships/image" Target="../media/image5678.wmf"/><Relationship Id="rId1928" Type="http://schemas.openxmlformats.org/officeDocument/2006/relationships/image" Target="../media/image3272.wmf"/><Relationship Id="rId3350" Type="http://schemas.openxmlformats.org/officeDocument/2006/relationships/image" Target="../media/image4694.wmf"/><Relationship Id="rId271" Type="http://schemas.openxmlformats.org/officeDocument/2006/relationships/image" Target="../media/image1615.wmf"/><Relationship Id="rId3003" Type="http://schemas.openxmlformats.org/officeDocument/2006/relationships/image" Target="../media/image4347.wmf"/><Relationship Id="rId4401" Type="http://schemas.openxmlformats.org/officeDocument/2006/relationships/image" Target="../media/image5745.wmf"/><Relationship Id="rId2769" Type="http://schemas.openxmlformats.org/officeDocument/2006/relationships/image" Target="../media/image4113.wmf"/><Relationship Id="rId5175" Type="http://schemas.openxmlformats.org/officeDocument/2006/relationships/image" Target="../media/image6519.wmf"/><Relationship Id="rId1785" Type="http://schemas.openxmlformats.org/officeDocument/2006/relationships/image" Target="../media/image3129.wmf"/><Relationship Id="rId2836" Type="http://schemas.openxmlformats.org/officeDocument/2006/relationships/image" Target="../media/image4180.wmf"/><Relationship Id="rId4191" Type="http://schemas.openxmlformats.org/officeDocument/2006/relationships/image" Target="../media/image5535.wmf"/><Relationship Id="rId5242" Type="http://schemas.openxmlformats.org/officeDocument/2006/relationships/image" Target="../media/image6586.wmf"/><Relationship Id="rId77" Type="http://schemas.openxmlformats.org/officeDocument/2006/relationships/image" Target="../media/image1421.wmf"/><Relationship Id="rId808" Type="http://schemas.openxmlformats.org/officeDocument/2006/relationships/image" Target="../media/image2152.wmf"/><Relationship Id="rId1438" Type="http://schemas.openxmlformats.org/officeDocument/2006/relationships/image" Target="../media/image2782.wmf"/><Relationship Id="rId1852" Type="http://schemas.openxmlformats.org/officeDocument/2006/relationships/image" Target="../media/image3196.wmf"/><Relationship Id="rId2903" Type="http://schemas.openxmlformats.org/officeDocument/2006/relationships/image" Target="../media/image4247.wmf"/><Relationship Id="rId1505" Type="http://schemas.openxmlformats.org/officeDocument/2006/relationships/image" Target="../media/image2849.wmf"/><Relationship Id="rId3677" Type="http://schemas.openxmlformats.org/officeDocument/2006/relationships/image" Target="../media/image5021.wmf"/><Relationship Id="rId4728" Type="http://schemas.openxmlformats.org/officeDocument/2006/relationships/image" Target="../media/image6072.wmf"/><Relationship Id="rId598" Type="http://schemas.openxmlformats.org/officeDocument/2006/relationships/image" Target="../media/image1942.wmf"/><Relationship Id="rId2279" Type="http://schemas.openxmlformats.org/officeDocument/2006/relationships/image" Target="../media/image3623.wmf"/><Relationship Id="rId2693" Type="http://schemas.openxmlformats.org/officeDocument/2006/relationships/image" Target="../media/image4037.wmf"/><Relationship Id="rId3744" Type="http://schemas.openxmlformats.org/officeDocument/2006/relationships/image" Target="../media/image5088.wmf"/><Relationship Id="rId665" Type="http://schemas.openxmlformats.org/officeDocument/2006/relationships/image" Target="../media/image2009.wmf"/><Relationship Id="rId1295" Type="http://schemas.openxmlformats.org/officeDocument/2006/relationships/image" Target="../media/image2639.wmf"/><Relationship Id="rId2346" Type="http://schemas.openxmlformats.org/officeDocument/2006/relationships/image" Target="../media/image3690.wmf"/><Relationship Id="rId2760" Type="http://schemas.openxmlformats.org/officeDocument/2006/relationships/image" Target="../media/image4104.wmf"/><Relationship Id="rId3811" Type="http://schemas.openxmlformats.org/officeDocument/2006/relationships/image" Target="../media/image5155.wmf"/><Relationship Id="rId318" Type="http://schemas.openxmlformats.org/officeDocument/2006/relationships/image" Target="../media/image1662.wmf"/><Relationship Id="rId732" Type="http://schemas.openxmlformats.org/officeDocument/2006/relationships/image" Target="../media/image2076.wmf"/><Relationship Id="rId1362" Type="http://schemas.openxmlformats.org/officeDocument/2006/relationships/image" Target="../media/image2706.wmf"/><Relationship Id="rId2413" Type="http://schemas.openxmlformats.org/officeDocument/2006/relationships/image" Target="../media/image3757.wmf"/><Relationship Id="rId1015" Type="http://schemas.openxmlformats.org/officeDocument/2006/relationships/image" Target="../media/image2359.wmf"/><Relationship Id="rId4585" Type="http://schemas.openxmlformats.org/officeDocument/2006/relationships/image" Target="../media/image5929.wmf"/><Relationship Id="rId3187" Type="http://schemas.openxmlformats.org/officeDocument/2006/relationships/image" Target="../media/image4531.wmf"/><Relationship Id="rId4238" Type="http://schemas.openxmlformats.org/officeDocument/2006/relationships/image" Target="../media/image5582.wmf"/><Relationship Id="rId4652" Type="http://schemas.openxmlformats.org/officeDocument/2006/relationships/image" Target="../media/image5996.wmf"/><Relationship Id="rId175" Type="http://schemas.openxmlformats.org/officeDocument/2006/relationships/image" Target="../media/image1519.wmf"/><Relationship Id="rId3254" Type="http://schemas.openxmlformats.org/officeDocument/2006/relationships/image" Target="../media/image4598.wmf"/><Relationship Id="rId4305" Type="http://schemas.openxmlformats.org/officeDocument/2006/relationships/image" Target="../media/image5649.wmf"/><Relationship Id="rId2270" Type="http://schemas.openxmlformats.org/officeDocument/2006/relationships/image" Target="../media/image3614.wmf"/><Relationship Id="rId3321" Type="http://schemas.openxmlformats.org/officeDocument/2006/relationships/image" Target="../media/image4665.wmf"/><Relationship Id="rId242" Type="http://schemas.openxmlformats.org/officeDocument/2006/relationships/image" Target="../media/image1586.wmf"/><Relationship Id="rId5079" Type="http://schemas.openxmlformats.org/officeDocument/2006/relationships/image" Target="../media/image6423.wmf"/><Relationship Id="rId1689" Type="http://schemas.openxmlformats.org/officeDocument/2006/relationships/image" Target="../media/image3033.wmf"/><Relationship Id="rId4095" Type="http://schemas.openxmlformats.org/officeDocument/2006/relationships/image" Target="../media/image5439.wmf"/><Relationship Id="rId5146" Type="http://schemas.openxmlformats.org/officeDocument/2006/relationships/image" Target="../media/image6490.wmf"/><Relationship Id="rId4162" Type="http://schemas.openxmlformats.org/officeDocument/2006/relationships/image" Target="../media/image5506.wmf"/><Relationship Id="rId5213" Type="http://schemas.openxmlformats.org/officeDocument/2006/relationships/image" Target="../media/image6557.wmf"/><Relationship Id="rId1756" Type="http://schemas.openxmlformats.org/officeDocument/2006/relationships/image" Target="../media/image3100.wmf"/><Relationship Id="rId2807" Type="http://schemas.openxmlformats.org/officeDocument/2006/relationships/image" Target="../media/image4151.wmf"/><Relationship Id="rId48" Type="http://schemas.openxmlformats.org/officeDocument/2006/relationships/image" Target="../media/image1392.wmf"/><Relationship Id="rId1409" Type="http://schemas.openxmlformats.org/officeDocument/2006/relationships/image" Target="../media/image2753.wmf"/><Relationship Id="rId1823" Type="http://schemas.openxmlformats.org/officeDocument/2006/relationships/image" Target="../media/image3167.wmf"/><Relationship Id="rId4979" Type="http://schemas.openxmlformats.org/officeDocument/2006/relationships/image" Target="../media/image6323.wmf"/><Relationship Id="rId3995" Type="http://schemas.openxmlformats.org/officeDocument/2006/relationships/image" Target="../media/image5339.wmf"/><Relationship Id="rId2597" Type="http://schemas.openxmlformats.org/officeDocument/2006/relationships/image" Target="../media/image3941.wmf"/><Relationship Id="rId3648" Type="http://schemas.openxmlformats.org/officeDocument/2006/relationships/image" Target="../media/image4992.wmf"/><Relationship Id="rId569" Type="http://schemas.openxmlformats.org/officeDocument/2006/relationships/image" Target="../media/image1913.wmf"/><Relationship Id="rId983" Type="http://schemas.openxmlformats.org/officeDocument/2006/relationships/image" Target="../media/image2327.wmf"/><Relationship Id="rId1199" Type="http://schemas.openxmlformats.org/officeDocument/2006/relationships/image" Target="../media/image2543.wmf"/><Relationship Id="rId2664" Type="http://schemas.openxmlformats.org/officeDocument/2006/relationships/image" Target="../media/image4008.wmf"/><Relationship Id="rId5070" Type="http://schemas.openxmlformats.org/officeDocument/2006/relationships/image" Target="../media/image6414.wmf"/><Relationship Id="rId636" Type="http://schemas.openxmlformats.org/officeDocument/2006/relationships/image" Target="../media/image1980.wmf"/><Relationship Id="rId1266" Type="http://schemas.openxmlformats.org/officeDocument/2006/relationships/image" Target="../media/image2610.wmf"/><Relationship Id="rId2317" Type="http://schemas.openxmlformats.org/officeDocument/2006/relationships/image" Target="../media/image3661.wmf"/><Relationship Id="rId3715" Type="http://schemas.openxmlformats.org/officeDocument/2006/relationships/image" Target="../media/image5059.wmf"/><Relationship Id="rId1680" Type="http://schemas.openxmlformats.org/officeDocument/2006/relationships/image" Target="../media/image3024.wmf"/><Relationship Id="rId2731" Type="http://schemas.openxmlformats.org/officeDocument/2006/relationships/image" Target="../media/image4075.wmf"/><Relationship Id="rId703" Type="http://schemas.openxmlformats.org/officeDocument/2006/relationships/image" Target="../media/image2047.wmf"/><Relationship Id="rId1333" Type="http://schemas.openxmlformats.org/officeDocument/2006/relationships/image" Target="../media/image2677.wmf"/><Relationship Id="rId4489" Type="http://schemas.openxmlformats.org/officeDocument/2006/relationships/image" Target="../media/image5833.wmf"/><Relationship Id="rId1400" Type="http://schemas.openxmlformats.org/officeDocument/2006/relationships/image" Target="../media/image2744.wmf"/><Relationship Id="rId4556" Type="http://schemas.openxmlformats.org/officeDocument/2006/relationships/image" Target="../media/image5900.wmf"/><Relationship Id="rId4970" Type="http://schemas.openxmlformats.org/officeDocument/2006/relationships/image" Target="../media/image6314.wmf"/><Relationship Id="rId3158" Type="http://schemas.openxmlformats.org/officeDocument/2006/relationships/image" Target="../media/image4502.wmf"/><Relationship Id="rId3572" Type="http://schemas.openxmlformats.org/officeDocument/2006/relationships/image" Target="../media/image4916.wmf"/><Relationship Id="rId4209" Type="http://schemas.openxmlformats.org/officeDocument/2006/relationships/image" Target="../media/image5553.wmf"/><Relationship Id="rId4623" Type="http://schemas.openxmlformats.org/officeDocument/2006/relationships/image" Target="../media/image5967.wmf"/><Relationship Id="rId493" Type="http://schemas.openxmlformats.org/officeDocument/2006/relationships/image" Target="../media/image1837.wmf"/><Relationship Id="rId2174" Type="http://schemas.openxmlformats.org/officeDocument/2006/relationships/image" Target="../media/image3518.wmf"/><Relationship Id="rId3225" Type="http://schemas.openxmlformats.org/officeDocument/2006/relationships/image" Target="../media/image4569.wmf"/><Relationship Id="rId146" Type="http://schemas.openxmlformats.org/officeDocument/2006/relationships/image" Target="../media/image1490.wmf"/><Relationship Id="rId560" Type="http://schemas.openxmlformats.org/officeDocument/2006/relationships/image" Target="../media/image1904.wmf"/><Relationship Id="rId1190" Type="http://schemas.openxmlformats.org/officeDocument/2006/relationships/image" Target="../media/image2534.wmf"/><Relationship Id="rId2241" Type="http://schemas.openxmlformats.org/officeDocument/2006/relationships/image" Target="../media/image3585.wmf"/><Relationship Id="rId5397" Type="http://schemas.openxmlformats.org/officeDocument/2006/relationships/image" Target="../media/image6741.wmf"/><Relationship Id="rId213" Type="http://schemas.openxmlformats.org/officeDocument/2006/relationships/image" Target="../media/image1557.wmf"/><Relationship Id="rId4066" Type="http://schemas.openxmlformats.org/officeDocument/2006/relationships/image" Target="../media/image5410.wmf"/><Relationship Id="rId4480" Type="http://schemas.openxmlformats.org/officeDocument/2006/relationships/image" Target="../media/image5824.wmf"/><Relationship Id="rId5117" Type="http://schemas.openxmlformats.org/officeDocument/2006/relationships/image" Target="../media/image6461.wmf"/><Relationship Id="rId1727" Type="http://schemas.openxmlformats.org/officeDocument/2006/relationships/image" Target="../media/image3071.wmf"/><Relationship Id="rId3082" Type="http://schemas.openxmlformats.org/officeDocument/2006/relationships/image" Target="../media/image4426.wmf"/><Relationship Id="rId4133" Type="http://schemas.openxmlformats.org/officeDocument/2006/relationships/image" Target="../media/image5477.wmf"/><Relationship Id="rId19" Type="http://schemas.openxmlformats.org/officeDocument/2006/relationships/image" Target="../media/image1363.wmf"/><Relationship Id="rId3899" Type="http://schemas.openxmlformats.org/officeDocument/2006/relationships/image" Target="../media/image5243.wmf"/><Relationship Id="rId4200" Type="http://schemas.openxmlformats.org/officeDocument/2006/relationships/image" Target="../media/image5544.wmf"/><Relationship Id="rId3966" Type="http://schemas.openxmlformats.org/officeDocument/2006/relationships/image" Target="../media/image5310.wmf"/><Relationship Id="rId3" Type="http://schemas.openxmlformats.org/officeDocument/2006/relationships/image" Target="../media/image1347.wmf"/><Relationship Id="rId887" Type="http://schemas.openxmlformats.org/officeDocument/2006/relationships/image" Target="../media/image2231.wmf"/><Relationship Id="rId2568" Type="http://schemas.openxmlformats.org/officeDocument/2006/relationships/image" Target="../media/image3912.wmf"/><Relationship Id="rId2982" Type="http://schemas.openxmlformats.org/officeDocument/2006/relationships/image" Target="../media/image4326.wmf"/><Relationship Id="rId3619" Type="http://schemas.openxmlformats.org/officeDocument/2006/relationships/image" Target="../media/image4963.wmf"/><Relationship Id="rId5041" Type="http://schemas.openxmlformats.org/officeDocument/2006/relationships/image" Target="../media/image6385.wmf"/><Relationship Id="rId954" Type="http://schemas.openxmlformats.org/officeDocument/2006/relationships/image" Target="../media/image2298.wmf"/><Relationship Id="rId1584" Type="http://schemas.openxmlformats.org/officeDocument/2006/relationships/image" Target="../media/image2928.wmf"/><Relationship Id="rId2635" Type="http://schemas.openxmlformats.org/officeDocument/2006/relationships/image" Target="../media/image3979.wmf"/><Relationship Id="rId607" Type="http://schemas.openxmlformats.org/officeDocument/2006/relationships/image" Target="../media/image1951.wmf"/><Relationship Id="rId1237" Type="http://schemas.openxmlformats.org/officeDocument/2006/relationships/image" Target="../media/image2581.wmf"/><Relationship Id="rId1651" Type="http://schemas.openxmlformats.org/officeDocument/2006/relationships/image" Target="../media/image2995.wmf"/><Relationship Id="rId2702" Type="http://schemas.openxmlformats.org/officeDocument/2006/relationships/image" Target="../media/image4046.wmf"/><Relationship Id="rId1304" Type="http://schemas.openxmlformats.org/officeDocument/2006/relationships/image" Target="../media/image2648.wmf"/><Relationship Id="rId4874" Type="http://schemas.openxmlformats.org/officeDocument/2006/relationships/image" Target="../media/image6218.wmf"/><Relationship Id="rId3476" Type="http://schemas.openxmlformats.org/officeDocument/2006/relationships/image" Target="../media/image4820.wmf"/><Relationship Id="rId4527" Type="http://schemas.openxmlformats.org/officeDocument/2006/relationships/image" Target="../media/image5871.wmf"/><Relationship Id="rId10" Type="http://schemas.openxmlformats.org/officeDocument/2006/relationships/image" Target="../media/image1354.wmf"/><Relationship Id="rId397" Type="http://schemas.openxmlformats.org/officeDocument/2006/relationships/image" Target="../media/image1741.wmf"/><Relationship Id="rId2078" Type="http://schemas.openxmlformats.org/officeDocument/2006/relationships/image" Target="../media/image3422.wmf"/><Relationship Id="rId2492" Type="http://schemas.openxmlformats.org/officeDocument/2006/relationships/image" Target="../media/image3836.wmf"/><Relationship Id="rId3129" Type="http://schemas.openxmlformats.org/officeDocument/2006/relationships/image" Target="../media/image4473.wmf"/><Relationship Id="rId3890" Type="http://schemas.openxmlformats.org/officeDocument/2006/relationships/image" Target="../media/image5234.wmf"/><Relationship Id="rId4941" Type="http://schemas.openxmlformats.org/officeDocument/2006/relationships/image" Target="../media/image6285.wmf"/><Relationship Id="rId464" Type="http://schemas.openxmlformats.org/officeDocument/2006/relationships/image" Target="../media/image1808.wmf"/><Relationship Id="rId1094" Type="http://schemas.openxmlformats.org/officeDocument/2006/relationships/image" Target="../media/image2438.wmf"/><Relationship Id="rId2145" Type="http://schemas.openxmlformats.org/officeDocument/2006/relationships/image" Target="../media/image3489.wmf"/><Relationship Id="rId3543" Type="http://schemas.openxmlformats.org/officeDocument/2006/relationships/image" Target="../media/image4887.wmf"/><Relationship Id="rId117" Type="http://schemas.openxmlformats.org/officeDocument/2006/relationships/image" Target="../media/image1461.wmf"/><Relationship Id="rId3610" Type="http://schemas.openxmlformats.org/officeDocument/2006/relationships/image" Target="../media/image4954.wmf"/><Relationship Id="rId531" Type="http://schemas.openxmlformats.org/officeDocument/2006/relationships/image" Target="../media/image1875.wmf"/><Relationship Id="rId1161" Type="http://schemas.openxmlformats.org/officeDocument/2006/relationships/image" Target="../media/image2505.wmf"/><Relationship Id="rId2212" Type="http://schemas.openxmlformats.org/officeDocument/2006/relationships/image" Target="../media/image3556.wmf"/><Relationship Id="rId5368" Type="http://schemas.openxmlformats.org/officeDocument/2006/relationships/image" Target="../media/image6712.wmf"/><Relationship Id="rId1978" Type="http://schemas.openxmlformats.org/officeDocument/2006/relationships/image" Target="../media/image3322.wmf"/><Relationship Id="rId4384" Type="http://schemas.openxmlformats.org/officeDocument/2006/relationships/image" Target="../media/image5728.wmf"/><Relationship Id="rId4037" Type="http://schemas.openxmlformats.org/officeDocument/2006/relationships/image" Target="../media/image5381.wmf"/><Relationship Id="rId4451" Type="http://schemas.openxmlformats.org/officeDocument/2006/relationships/image" Target="../media/image5795.wmf"/><Relationship Id="rId3053" Type="http://schemas.openxmlformats.org/officeDocument/2006/relationships/image" Target="../media/image4397.wmf"/><Relationship Id="rId4104" Type="http://schemas.openxmlformats.org/officeDocument/2006/relationships/image" Target="../media/image5448.wmf"/><Relationship Id="rId3120" Type="http://schemas.openxmlformats.org/officeDocument/2006/relationships/image" Target="../media/image4464.wmf"/><Relationship Id="rId2886" Type="http://schemas.openxmlformats.org/officeDocument/2006/relationships/image" Target="../media/image4230.wmf"/><Relationship Id="rId3937" Type="http://schemas.openxmlformats.org/officeDocument/2006/relationships/image" Target="../media/image5281.wmf"/><Relationship Id="rId5292" Type="http://schemas.openxmlformats.org/officeDocument/2006/relationships/image" Target="../media/image6636.wmf"/><Relationship Id="rId858" Type="http://schemas.openxmlformats.org/officeDocument/2006/relationships/image" Target="../media/image2202.wmf"/><Relationship Id="rId1488" Type="http://schemas.openxmlformats.org/officeDocument/2006/relationships/image" Target="../media/image2832.wmf"/><Relationship Id="rId2539" Type="http://schemas.openxmlformats.org/officeDocument/2006/relationships/image" Target="../media/image3883.wmf"/><Relationship Id="rId2953" Type="http://schemas.openxmlformats.org/officeDocument/2006/relationships/image" Target="../media/image4297.wmf"/><Relationship Id="rId925" Type="http://schemas.openxmlformats.org/officeDocument/2006/relationships/image" Target="../media/image2269.wmf"/><Relationship Id="rId1555" Type="http://schemas.openxmlformats.org/officeDocument/2006/relationships/image" Target="../media/image2899.wmf"/><Relationship Id="rId2606" Type="http://schemas.openxmlformats.org/officeDocument/2006/relationships/image" Target="../media/image3950.wmf"/><Relationship Id="rId5012" Type="http://schemas.openxmlformats.org/officeDocument/2006/relationships/image" Target="../media/image6356.wmf"/><Relationship Id="rId1208" Type="http://schemas.openxmlformats.org/officeDocument/2006/relationships/image" Target="../media/image2552.wmf"/><Relationship Id="rId1622" Type="http://schemas.openxmlformats.org/officeDocument/2006/relationships/image" Target="../media/image2966.wmf"/><Relationship Id="rId4778" Type="http://schemas.openxmlformats.org/officeDocument/2006/relationships/image" Target="../media/image6122.wmf"/><Relationship Id="rId3794" Type="http://schemas.openxmlformats.org/officeDocument/2006/relationships/image" Target="../media/image5138.wmf"/><Relationship Id="rId4845" Type="http://schemas.openxmlformats.org/officeDocument/2006/relationships/image" Target="../media/image6189.wmf"/><Relationship Id="rId2396" Type="http://schemas.openxmlformats.org/officeDocument/2006/relationships/image" Target="../media/image3740.wmf"/><Relationship Id="rId3447" Type="http://schemas.openxmlformats.org/officeDocument/2006/relationships/image" Target="../media/image4791.wmf"/><Relationship Id="rId3861" Type="http://schemas.openxmlformats.org/officeDocument/2006/relationships/image" Target="../media/image5205.wmf"/><Relationship Id="rId4912" Type="http://schemas.openxmlformats.org/officeDocument/2006/relationships/image" Target="../media/image6256.wmf"/><Relationship Id="rId368" Type="http://schemas.openxmlformats.org/officeDocument/2006/relationships/image" Target="../media/image1712.wmf"/><Relationship Id="rId782" Type="http://schemas.openxmlformats.org/officeDocument/2006/relationships/image" Target="../media/image2126.wmf"/><Relationship Id="rId2049" Type="http://schemas.openxmlformats.org/officeDocument/2006/relationships/image" Target="../media/image3393.wmf"/><Relationship Id="rId2463" Type="http://schemas.openxmlformats.org/officeDocument/2006/relationships/image" Target="../media/image3807.wmf"/><Relationship Id="rId3514" Type="http://schemas.openxmlformats.org/officeDocument/2006/relationships/image" Target="../media/image4858.wmf"/><Relationship Id="rId435" Type="http://schemas.openxmlformats.org/officeDocument/2006/relationships/image" Target="../media/image1779.wmf"/><Relationship Id="rId1065" Type="http://schemas.openxmlformats.org/officeDocument/2006/relationships/image" Target="../media/image2409.wmf"/><Relationship Id="rId2116" Type="http://schemas.openxmlformats.org/officeDocument/2006/relationships/image" Target="../media/image3460.wmf"/><Relationship Id="rId2530" Type="http://schemas.openxmlformats.org/officeDocument/2006/relationships/image" Target="../media/image3874.wmf"/><Relationship Id="rId502" Type="http://schemas.openxmlformats.org/officeDocument/2006/relationships/image" Target="../media/image1846.wmf"/><Relationship Id="rId1132" Type="http://schemas.openxmlformats.org/officeDocument/2006/relationships/image" Target="../media/image2476.wmf"/><Relationship Id="rId4288" Type="http://schemas.openxmlformats.org/officeDocument/2006/relationships/image" Target="../media/image5632.wmf"/><Relationship Id="rId5339" Type="http://schemas.openxmlformats.org/officeDocument/2006/relationships/image" Target="../media/image6683.wmf"/><Relationship Id="rId4355" Type="http://schemas.openxmlformats.org/officeDocument/2006/relationships/image" Target="../media/image5699.wmf"/><Relationship Id="rId1949" Type="http://schemas.openxmlformats.org/officeDocument/2006/relationships/image" Target="../media/image3293.wmf"/><Relationship Id="rId4008" Type="http://schemas.openxmlformats.org/officeDocument/2006/relationships/image" Target="../media/image5352.wmf"/><Relationship Id="rId292" Type="http://schemas.openxmlformats.org/officeDocument/2006/relationships/image" Target="../media/image1636.wmf"/><Relationship Id="rId3371" Type="http://schemas.openxmlformats.org/officeDocument/2006/relationships/image" Target="../media/image4715.wmf"/><Relationship Id="rId4422" Type="http://schemas.openxmlformats.org/officeDocument/2006/relationships/image" Target="../media/image5766.wmf"/><Relationship Id="rId3024" Type="http://schemas.openxmlformats.org/officeDocument/2006/relationships/image" Target="../media/image4368.wmf"/><Relationship Id="rId2040" Type="http://schemas.openxmlformats.org/officeDocument/2006/relationships/image" Target="../media/image3384.wmf"/><Relationship Id="rId5196" Type="http://schemas.openxmlformats.org/officeDocument/2006/relationships/image" Target="../media/image6540.wmf"/><Relationship Id="rId5263" Type="http://schemas.openxmlformats.org/officeDocument/2006/relationships/image" Target="../media/image6607.wmf"/><Relationship Id="rId1459" Type="http://schemas.openxmlformats.org/officeDocument/2006/relationships/image" Target="../media/image2803.wmf"/><Relationship Id="rId2857" Type="http://schemas.openxmlformats.org/officeDocument/2006/relationships/image" Target="../media/image4201.wmf"/><Relationship Id="rId3908" Type="http://schemas.openxmlformats.org/officeDocument/2006/relationships/image" Target="../media/image5252.wmf"/><Relationship Id="rId5330" Type="http://schemas.openxmlformats.org/officeDocument/2006/relationships/image" Target="../media/image6674.wmf"/><Relationship Id="rId98" Type="http://schemas.openxmlformats.org/officeDocument/2006/relationships/image" Target="../media/image1442.wmf"/><Relationship Id="rId829" Type="http://schemas.openxmlformats.org/officeDocument/2006/relationships/image" Target="../media/image2173.wmf"/><Relationship Id="rId1873" Type="http://schemas.openxmlformats.org/officeDocument/2006/relationships/image" Target="../media/image3217.wmf"/><Relationship Id="rId2924" Type="http://schemas.openxmlformats.org/officeDocument/2006/relationships/image" Target="../media/image4268.wmf"/><Relationship Id="rId1526" Type="http://schemas.openxmlformats.org/officeDocument/2006/relationships/image" Target="../media/image2870.wmf"/><Relationship Id="rId1940" Type="http://schemas.openxmlformats.org/officeDocument/2006/relationships/image" Target="../media/image3284.wmf"/><Relationship Id="rId3698" Type="http://schemas.openxmlformats.org/officeDocument/2006/relationships/image" Target="../media/image5042.wmf"/><Relationship Id="rId4749" Type="http://schemas.openxmlformats.org/officeDocument/2006/relationships/image" Target="../media/image6093.wmf"/><Relationship Id="rId3765" Type="http://schemas.openxmlformats.org/officeDocument/2006/relationships/image" Target="../media/image5109.wmf"/><Relationship Id="rId4816" Type="http://schemas.openxmlformats.org/officeDocument/2006/relationships/image" Target="../media/image6160.wmf"/><Relationship Id="rId686" Type="http://schemas.openxmlformats.org/officeDocument/2006/relationships/image" Target="../media/image2030.wmf"/><Relationship Id="rId2367" Type="http://schemas.openxmlformats.org/officeDocument/2006/relationships/image" Target="../media/image3711.wmf"/><Relationship Id="rId2781" Type="http://schemas.openxmlformats.org/officeDocument/2006/relationships/image" Target="../media/image4125.wmf"/><Relationship Id="rId3418" Type="http://schemas.openxmlformats.org/officeDocument/2006/relationships/image" Target="../media/image4762.wmf"/><Relationship Id="rId339" Type="http://schemas.openxmlformats.org/officeDocument/2006/relationships/image" Target="../media/image1683.wmf"/><Relationship Id="rId753" Type="http://schemas.openxmlformats.org/officeDocument/2006/relationships/image" Target="../media/image2097.wmf"/><Relationship Id="rId1383" Type="http://schemas.openxmlformats.org/officeDocument/2006/relationships/image" Target="../media/image2727.wmf"/><Relationship Id="rId2434" Type="http://schemas.openxmlformats.org/officeDocument/2006/relationships/image" Target="../media/image3778.wmf"/><Relationship Id="rId3832" Type="http://schemas.openxmlformats.org/officeDocument/2006/relationships/image" Target="../media/image5176.wmf"/><Relationship Id="rId406" Type="http://schemas.openxmlformats.org/officeDocument/2006/relationships/image" Target="../media/image1750.wmf"/><Relationship Id="rId1036" Type="http://schemas.openxmlformats.org/officeDocument/2006/relationships/image" Target="../media/image2380.wmf"/><Relationship Id="rId820" Type="http://schemas.openxmlformats.org/officeDocument/2006/relationships/image" Target="../media/image2164.wmf"/><Relationship Id="rId1450" Type="http://schemas.openxmlformats.org/officeDocument/2006/relationships/image" Target="../media/image2794.wmf"/><Relationship Id="rId2501" Type="http://schemas.openxmlformats.org/officeDocument/2006/relationships/image" Target="../media/image3845.wmf"/><Relationship Id="rId1103" Type="http://schemas.openxmlformats.org/officeDocument/2006/relationships/image" Target="../media/image2447.wmf"/><Relationship Id="rId4259" Type="http://schemas.openxmlformats.org/officeDocument/2006/relationships/image" Target="../media/image5603.wmf"/><Relationship Id="rId4673" Type="http://schemas.openxmlformats.org/officeDocument/2006/relationships/image" Target="../media/image6017.wmf"/><Relationship Id="rId3275" Type="http://schemas.openxmlformats.org/officeDocument/2006/relationships/image" Target="../media/image4619.wmf"/><Relationship Id="rId4326" Type="http://schemas.openxmlformats.org/officeDocument/2006/relationships/image" Target="../media/image5670.wmf"/><Relationship Id="rId4740" Type="http://schemas.openxmlformats.org/officeDocument/2006/relationships/image" Target="../media/image6084.wmf"/><Relationship Id="rId196" Type="http://schemas.openxmlformats.org/officeDocument/2006/relationships/image" Target="../media/image1540.wmf"/><Relationship Id="rId2291" Type="http://schemas.openxmlformats.org/officeDocument/2006/relationships/image" Target="../media/image3635.wmf"/><Relationship Id="rId3342" Type="http://schemas.openxmlformats.org/officeDocument/2006/relationships/image" Target="../media/image4686.wmf"/><Relationship Id="rId263" Type="http://schemas.openxmlformats.org/officeDocument/2006/relationships/image" Target="../media/image1607.wmf"/><Relationship Id="rId330" Type="http://schemas.openxmlformats.org/officeDocument/2006/relationships/image" Target="../media/image1674.wmf"/><Relationship Id="rId2011" Type="http://schemas.openxmlformats.org/officeDocument/2006/relationships/image" Target="../media/image3355.wmf"/><Relationship Id="rId5167" Type="http://schemas.openxmlformats.org/officeDocument/2006/relationships/image" Target="../media/image6511.wmf"/><Relationship Id="rId4183" Type="http://schemas.openxmlformats.org/officeDocument/2006/relationships/image" Target="../media/image5527.wmf"/><Relationship Id="rId1777" Type="http://schemas.openxmlformats.org/officeDocument/2006/relationships/image" Target="../media/image3121.wmf"/><Relationship Id="rId2828" Type="http://schemas.openxmlformats.org/officeDocument/2006/relationships/image" Target="../media/image4172.wmf"/><Relationship Id="rId5234" Type="http://schemas.openxmlformats.org/officeDocument/2006/relationships/image" Target="../media/image6578.wmf"/><Relationship Id="rId69" Type="http://schemas.openxmlformats.org/officeDocument/2006/relationships/image" Target="../media/image1413.wmf"/><Relationship Id="rId1844" Type="http://schemas.openxmlformats.org/officeDocument/2006/relationships/image" Target="../media/image3188.wmf"/><Relationship Id="rId4250" Type="http://schemas.openxmlformats.org/officeDocument/2006/relationships/image" Target="../media/image5594.wmf"/><Relationship Id="rId5301" Type="http://schemas.openxmlformats.org/officeDocument/2006/relationships/image" Target="../media/image6645.wmf"/><Relationship Id="rId1911" Type="http://schemas.openxmlformats.org/officeDocument/2006/relationships/image" Target="../media/image3255.wmf"/><Relationship Id="rId3669" Type="http://schemas.openxmlformats.org/officeDocument/2006/relationships/image" Target="../media/image5013.wmf"/><Relationship Id="rId5091" Type="http://schemas.openxmlformats.org/officeDocument/2006/relationships/image" Target="../media/image6435.wmf"/><Relationship Id="rId1287" Type="http://schemas.openxmlformats.org/officeDocument/2006/relationships/image" Target="../media/image2631.wmf"/><Relationship Id="rId2685" Type="http://schemas.openxmlformats.org/officeDocument/2006/relationships/image" Target="../media/image4029.wmf"/><Relationship Id="rId3736" Type="http://schemas.openxmlformats.org/officeDocument/2006/relationships/image" Target="../media/image5080.wmf"/><Relationship Id="rId657" Type="http://schemas.openxmlformats.org/officeDocument/2006/relationships/image" Target="../media/image2001.wmf"/><Relationship Id="rId2338" Type="http://schemas.openxmlformats.org/officeDocument/2006/relationships/image" Target="../media/image3682.wmf"/><Relationship Id="rId2752" Type="http://schemas.openxmlformats.org/officeDocument/2006/relationships/image" Target="../media/image4096.wmf"/><Relationship Id="rId3803" Type="http://schemas.openxmlformats.org/officeDocument/2006/relationships/image" Target="../media/image5147.wmf"/><Relationship Id="rId724" Type="http://schemas.openxmlformats.org/officeDocument/2006/relationships/image" Target="../media/image2068.wmf"/><Relationship Id="rId1354" Type="http://schemas.openxmlformats.org/officeDocument/2006/relationships/image" Target="../media/image2698.wmf"/><Relationship Id="rId2405" Type="http://schemas.openxmlformats.org/officeDocument/2006/relationships/image" Target="../media/image3749.wmf"/><Relationship Id="rId60" Type="http://schemas.openxmlformats.org/officeDocument/2006/relationships/image" Target="../media/image1404.wmf"/><Relationship Id="rId1007" Type="http://schemas.openxmlformats.org/officeDocument/2006/relationships/image" Target="../media/image2351.wmf"/><Relationship Id="rId1421" Type="http://schemas.openxmlformats.org/officeDocument/2006/relationships/image" Target="../media/image2765.wmf"/><Relationship Id="rId4577" Type="http://schemas.openxmlformats.org/officeDocument/2006/relationships/image" Target="../media/image5921.wmf"/><Relationship Id="rId4991" Type="http://schemas.openxmlformats.org/officeDocument/2006/relationships/image" Target="../media/image6335.wmf"/><Relationship Id="rId3179" Type="http://schemas.openxmlformats.org/officeDocument/2006/relationships/image" Target="../media/image4523.wmf"/><Relationship Id="rId3593" Type="http://schemas.openxmlformats.org/officeDocument/2006/relationships/image" Target="../media/image4937.wmf"/><Relationship Id="rId4644" Type="http://schemas.openxmlformats.org/officeDocument/2006/relationships/image" Target="../media/image5988.wmf"/><Relationship Id="rId2195" Type="http://schemas.openxmlformats.org/officeDocument/2006/relationships/image" Target="../media/image3539.wmf"/><Relationship Id="rId3246" Type="http://schemas.openxmlformats.org/officeDocument/2006/relationships/image" Target="../media/image4590.wmf"/><Relationship Id="rId167" Type="http://schemas.openxmlformats.org/officeDocument/2006/relationships/image" Target="../media/image1511.wmf"/><Relationship Id="rId581" Type="http://schemas.openxmlformats.org/officeDocument/2006/relationships/image" Target="../media/image1925.wmf"/><Relationship Id="rId2262" Type="http://schemas.openxmlformats.org/officeDocument/2006/relationships/image" Target="../media/image3606.wmf"/><Relationship Id="rId3660" Type="http://schemas.openxmlformats.org/officeDocument/2006/relationships/image" Target="../media/image5004.wmf"/><Relationship Id="rId4711" Type="http://schemas.openxmlformats.org/officeDocument/2006/relationships/image" Target="../media/image6055.wmf"/><Relationship Id="rId234" Type="http://schemas.openxmlformats.org/officeDocument/2006/relationships/image" Target="../media/image1578.wmf"/><Relationship Id="rId3313" Type="http://schemas.openxmlformats.org/officeDocument/2006/relationships/image" Target="../media/image4657.wmf"/><Relationship Id="rId301" Type="http://schemas.openxmlformats.org/officeDocument/2006/relationships/image" Target="../media/image1645.wmf"/><Relationship Id="rId4087" Type="http://schemas.openxmlformats.org/officeDocument/2006/relationships/image" Target="../media/image5431.wmf"/><Relationship Id="rId5138" Type="http://schemas.openxmlformats.org/officeDocument/2006/relationships/image" Target="../media/image6482.wmf"/><Relationship Id="rId1748" Type="http://schemas.openxmlformats.org/officeDocument/2006/relationships/image" Target="../media/image3092.wmf"/><Relationship Id="rId4154" Type="http://schemas.openxmlformats.org/officeDocument/2006/relationships/image" Target="../media/image5498.wmf"/><Relationship Id="rId5205" Type="http://schemas.openxmlformats.org/officeDocument/2006/relationships/image" Target="../media/image6549.wmf"/><Relationship Id="rId3170" Type="http://schemas.openxmlformats.org/officeDocument/2006/relationships/image" Target="../media/image4514.wmf"/><Relationship Id="rId4221" Type="http://schemas.openxmlformats.org/officeDocument/2006/relationships/image" Target="../media/image5565.wmf"/><Relationship Id="rId1815" Type="http://schemas.openxmlformats.org/officeDocument/2006/relationships/image" Target="../media/image3159.wmf"/><Relationship Id="rId3987" Type="http://schemas.openxmlformats.org/officeDocument/2006/relationships/image" Target="../media/image5331.wmf"/><Relationship Id="rId2589" Type="http://schemas.openxmlformats.org/officeDocument/2006/relationships/image" Target="../media/image3933.wmf"/><Relationship Id="rId975" Type="http://schemas.openxmlformats.org/officeDocument/2006/relationships/image" Target="../media/image2319.wmf"/><Relationship Id="rId2656" Type="http://schemas.openxmlformats.org/officeDocument/2006/relationships/image" Target="../media/image4000.wmf"/><Relationship Id="rId3707" Type="http://schemas.openxmlformats.org/officeDocument/2006/relationships/image" Target="../media/image5051.wmf"/><Relationship Id="rId5062" Type="http://schemas.openxmlformats.org/officeDocument/2006/relationships/image" Target="../media/image6406.wmf"/><Relationship Id="rId628" Type="http://schemas.openxmlformats.org/officeDocument/2006/relationships/image" Target="../media/image1972.wmf"/><Relationship Id="rId1258" Type="http://schemas.openxmlformats.org/officeDocument/2006/relationships/image" Target="../media/image2602.wmf"/><Relationship Id="rId1672" Type="http://schemas.openxmlformats.org/officeDocument/2006/relationships/image" Target="../media/image3016.wmf"/><Relationship Id="rId2309" Type="http://schemas.openxmlformats.org/officeDocument/2006/relationships/image" Target="../media/image3653.wmf"/><Relationship Id="rId2723" Type="http://schemas.openxmlformats.org/officeDocument/2006/relationships/image" Target="../media/image4067.wmf"/><Relationship Id="rId1325" Type="http://schemas.openxmlformats.org/officeDocument/2006/relationships/image" Target="../media/image2669.wmf"/><Relationship Id="rId3497" Type="http://schemas.openxmlformats.org/officeDocument/2006/relationships/image" Target="../media/image4841.wmf"/><Relationship Id="rId4895" Type="http://schemas.openxmlformats.org/officeDocument/2006/relationships/image" Target="../media/image6239.wmf"/><Relationship Id="rId31" Type="http://schemas.openxmlformats.org/officeDocument/2006/relationships/image" Target="../media/image1375.wmf"/><Relationship Id="rId2099" Type="http://schemas.openxmlformats.org/officeDocument/2006/relationships/image" Target="../media/image3443.wmf"/><Relationship Id="rId4548" Type="http://schemas.openxmlformats.org/officeDocument/2006/relationships/image" Target="../media/image5892.wmf"/><Relationship Id="rId4962" Type="http://schemas.openxmlformats.org/officeDocument/2006/relationships/image" Target="../media/image6306.wmf"/><Relationship Id="rId3564" Type="http://schemas.openxmlformats.org/officeDocument/2006/relationships/image" Target="../media/image4908.wmf"/><Relationship Id="rId4615" Type="http://schemas.openxmlformats.org/officeDocument/2006/relationships/image" Target="../media/image5959.wmf"/><Relationship Id="rId485" Type="http://schemas.openxmlformats.org/officeDocument/2006/relationships/image" Target="../media/image1829.wmf"/><Relationship Id="rId2166" Type="http://schemas.openxmlformats.org/officeDocument/2006/relationships/image" Target="../media/image3510.wmf"/><Relationship Id="rId2580" Type="http://schemas.openxmlformats.org/officeDocument/2006/relationships/image" Target="../media/image3924.wmf"/><Relationship Id="rId3217" Type="http://schemas.openxmlformats.org/officeDocument/2006/relationships/image" Target="../media/image4561.wmf"/><Relationship Id="rId3631" Type="http://schemas.openxmlformats.org/officeDocument/2006/relationships/image" Target="../media/image4975.wmf"/><Relationship Id="rId138" Type="http://schemas.openxmlformats.org/officeDocument/2006/relationships/image" Target="../media/image1482.wmf"/><Relationship Id="rId552" Type="http://schemas.openxmlformats.org/officeDocument/2006/relationships/image" Target="../media/image1896.wmf"/><Relationship Id="rId1182" Type="http://schemas.openxmlformats.org/officeDocument/2006/relationships/image" Target="../media/image2526.wmf"/><Relationship Id="rId2233" Type="http://schemas.openxmlformats.org/officeDocument/2006/relationships/image" Target="../media/image3577.wmf"/><Relationship Id="rId5389" Type="http://schemas.openxmlformats.org/officeDocument/2006/relationships/image" Target="../media/image6733.wmf"/><Relationship Id="rId205" Type="http://schemas.openxmlformats.org/officeDocument/2006/relationships/image" Target="../media/image1549.wmf"/><Relationship Id="rId2300" Type="http://schemas.openxmlformats.org/officeDocument/2006/relationships/image" Target="../media/image3644.wmf"/><Relationship Id="rId1999" Type="http://schemas.openxmlformats.org/officeDocument/2006/relationships/image" Target="../media/image3343.wmf"/><Relationship Id="rId4058" Type="http://schemas.openxmlformats.org/officeDocument/2006/relationships/image" Target="../media/image5402.wmf"/><Relationship Id="rId4472" Type="http://schemas.openxmlformats.org/officeDocument/2006/relationships/image" Target="../media/image5816.wmf"/><Relationship Id="rId5109" Type="http://schemas.openxmlformats.org/officeDocument/2006/relationships/image" Target="../media/image6453.wmf"/><Relationship Id="rId3074" Type="http://schemas.openxmlformats.org/officeDocument/2006/relationships/image" Target="../media/image4418.wmf"/><Relationship Id="rId4125" Type="http://schemas.openxmlformats.org/officeDocument/2006/relationships/image" Target="../media/image5469.wmf"/><Relationship Id="rId1719" Type="http://schemas.openxmlformats.org/officeDocument/2006/relationships/image" Target="../media/image3063.wmf"/><Relationship Id="rId2090" Type="http://schemas.openxmlformats.org/officeDocument/2006/relationships/image" Target="../media/image3434.wmf"/><Relationship Id="rId3141" Type="http://schemas.openxmlformats.org/officeDocument/2006/relationships/image" Target="../media/image4485.wmf"/><Relationship Id="rId3001" Type="http://schemas.openxmlformats.org/officeDocument/2006/relationships/image" Target="../media/image4345.wmf"/><Relationship Id="rId3958" Type="http://schemas.openxmlformats.org/officeDocument/2006/relationships/image" Target="../media/image5302.wmf"/><Relationship Id="rId879" Type="http://schemas.openxmlformats.org/officeDocument/2006/relationships/image" Target="../media/image2223.wmf"/><Relationship Id="rId2767" Type="http://schemas.openxmlformats.org/officeDocument/2006/relationships/image" Target="../media/image4111.wmf"/><Relationship Id="rId5173" Type="http://schemas.openxmlformats.org/officeDocument/2006/relationships/image" Target="../media/image6517.wmf"/><Relationship Id="rId5380" Type="http://schemas.openxmlformats.org/officeDocument/2006/relationships/image" Target="../media/image6724.wmf"/><Relationship Id="rId739" Type="http://schemas.openxmlformats.org/officeDocument/2006/relationships/image" Target="../media/image2083.wmf"/><Relationship Id="rId1369" Type="http://schemas.openxmlformats.org/officeDocument/2006/relationships/image" Target="../media/image2713.wmf"/><Relationship Id="rId1576" Type="http://schemas.openxmlformats.org/officeDocument/2006/relationships/image" Target="../media/image2920.wmf"/><Relationship Id="rId2974" Type="http://schemas.openxmlformats.org/officeDocument/2006/relationships/image" Target="../media/image4318.wmf"/><Relationship Id="rId3818" Type="http://schemas.openxmlformats.org/officeDocument/2006/relationships/image" Target="../media/image5162.wmf"/><Relationship Id="rId5033" Type="http://schemas.openxmlformats.org/officeDocument/2006/relationships/image" Target="../media/image6377.wmf"/><Relationship Id="rId5240" Type="http://schemas.openxmlformats.org/officeDocument/2006/relationships/image" Target="../media/image6584.wmf"/><Relationship Id="rId946" Type="http://schemas.openxmlformats.org/officeDocument/2006/relationships/image" Target="../media/image2290.wmf"/><Relationship Id="rId1229" Type="http://schemas.openxmlformats.org/officeDocument/2006/relationships/image" Target="../media/image2573.wmf"/><Relationship Id="rId1783" Type="http://schemas.openxmlformats.org/officeDocument/2006/relationships/image" Target="../media/image3127.wmf"/><Relationship Id="rId1990" Type="http://schemas.openxmlformats.org/officeDocument/2006/relationships/image" Target="../media/image3334.wmf"/><Relationship Id="rId2627" Type="http://schemas.openxmlformats.org/officeDocument/2006/relationships/image" Target="../media/image3971.wmf"/><Relationship Id="rId2834" Type="http://schemas.openxmlformats.org/officeDocument/2006/relationships/image" Target="../media/image4178.wmf"/><Relationship Id="rId5100" Type="http://schemas.openxmlformats.org/officeDocument/2006/relationships/image" Target="../media/image6444.wmf"/><Relationship Id="rId75" Type="http://schemas.openxmlformats.org/officeDocument/2006/relationships/image" Target="../media/image1419.wmf"/><Relationship Id="rId806" Type="http://schemas.openxmlformats.org/officeDocument/2006/relationships/image" Target="../media/image2150.wmf"/><Relationship Id="rId1436" Type="http://schemas.openxmlformats.org/officeDocument/2006/relationships/image" Target="../media/image2780.wmf"/><Relationship Id="rId1643" Type="http://schemas.openxmlformats.org/officeDocument/2006/relationships/image" Target="../media/image2987.wmf"/><Relationship Id="rId1850" Type="http://schemas.openxmlformats.org/officeDocument/2006/relationships/image" Target="../media/image3194.wmf"/><Relationship Id="rId2901" Type="http://schemas.openxmlformats.org/officeDocument/2006/relationships/image" Target="../media/image4245.wmf"/><Relationship Id="rId4799" Type="http://schemas.openxmlformats.org/officeDocument/2006/relationships/image" Target="../media/image6143.wmf"/><Relationship Id="rId1503" Type="http://schemas.openxmlformats.org/officeDocument/2006/relationships/image" Target="../media/image2847.wmf"/><Relationship Id="rId1710" Type="http://schemas.openxmlformats.org/officeDocument/2006/relationships/image" Target="../media/image3054.wmf"/><Relationship Id="rId4659" Type="http://schemas.openxmlformats.org/officeDocument/2006/relationships/image" Target="../media/image6003.wmf"/><Relationship Id="rId4866" Type="http://schemas.openxmlformats.org/officeDocument/2006/relationships/image" Target="../media/image6210.wmf"/><Relationship Id="rId3468" Type="http://schemas.openxmlformats.org/officeDocument/2006/relationships/image" Target="../media/image4812.wmf"/><Relationship Id="rId3675" Type="http://schemas.openxmlformats.org/officeDocument/2006/relationships/image" Target="../media/image5019.wmf"/><Relationship Id="rId3882" Type="http://schemas.openxmlformats.org/officeDocument/2006/relationships/image" Target="../media/image5226.wmf"/><Relationship Id="rId4519" Type="http://schemas.openxmlformats.org/officeDocument/2006/relationships/image" Target="../media/image5863.wmf"/><Relationship Id="rId4726" Type="http://schemas.openxmlformats.org/officeDocument/2006/relationships/image" Target="../media/image6070.wmf"/><Relationship Id="rId4933" Type="http://schemas.openxmlformats.org/officeDocument/2006/relationships/image" Target="../media/image6277.wmf"/><Relationship Id="rId389" Type="http://schemas.openxmlformats.org/officeDocument/2006/relationships/image" Target="../media/image1733.wmf"/><Relationship Id="rId596" Type="http://schemas.openxmlformats.org/officeDocument/2006/relationships/image" Target="../media/image1940.wmf"/><Relationship Id="rId2277" Type="http://schemas.openxmlformats.org/officeDocument/2006/relationships/image" Target="../media/image3621.wmf"/><Relationship Id="rId2484" Type="http://schemas.openxmlformats.org/officeDocument/2006/relationships/image" Target="../media/image3828.wmf"/><Relationship Id="rId2691" Type="http://schemas.openxmlformats.org/officeDocument/2006/relationships/image" Target="../media/image4035.wmf"/><Relationship Id="rId3328" Type="http://schemas.openxmlformats.org/officeDocument/2006/relationships/image" Target="../media/image4672.wmf"/><Relationship Id="rId3535" Type="http://schemas.openxmlformats.org/officeDocument/2006/relationships/image" Target="../media/image4879.wmf"/><Relationship Id="rId3742" Type="http://schemas.openxmlformats.org/officeDocument/2006/relationships/image" Target="../media/image5086.wmf"/><Relationship Id="rId249" Type="http://schemas.openxmlformats.org/officeDocument/2006/relationships/image" Target="../media/image1593.wmf"/><Relationship Id="rId456" Type="http://schemas.openxmlformats.org/officeDocument/2006/relationships/image" Target="../media/image1800.wmf"/><Relationship Id="rId663" Type="http://schemas.openxmlformats.org/officeDocument/2006/relationships/image" Target="../media/image2007.wmf"/><Relationship Id="rId870" Type="http://schemas.openxmlformats.org/officeDocument/2006/relationships/image" Target="../media/image2214.wmf"/><Relationship Id="rId1086" Type="http://schemas.openxmlformats.org/officeDocument/2006/relationships/image" Target="../media/image2430.wmf"/><Relationship Id="rId1293" Type="http://schemas.openxmlformats.org/officeDocument/2006/relationships/image" Target="../media/image2637.wmf"/><Relationship Id="rId2137" Type="http://schemas.openxmlformats.org/officeDocument/2006/relationships/image" Target="../media/image3481.wmf"/><Relationship Id="rId2344" Type="http://schemas.openxmlformats.org/officeDocument/2006/relationships/image" Target="../media/image3688.wmf"/><Relationship Id="rId2551" Type="http://schemas.openxmlformats.org/officeDocument/2006/relationships/image" Target="../media/image3895.wmf"/><Relationship Id="rId109" Type="http://schemas.openxmlformats.org/officeDocument/2006/relationships/image" Target="../media/image1453.wmf"/><Relationship Id="rId316" Type="http://schemas.openxmlformats.org/officeDocument/2006/relationships/image" Target="../media/image1660.wmf"/><Relationship Id="rId523" Type="http://schemas.openxmlformats.org/officeDocument/2006/relationships/image" Target="../media/image1867.wmf"/><Relationship Id="rId1153" Type="http://schemas.openxmlformats.org/officeDocument/2006/relationships/image" Target="../media/image2497.wmf"/><Relationship Id="rId2204" Type="http://schemas.openxmlformats.org/officeDocument/2006/relationships/image" Target="../media/image3548.wmf"/><Relationship Id="rId3602" Type="http://schemas.openxmlformats.org/officeDocument/2006/relationships/image" Target="../media/image4946.wmf"/><Relationship Id="rId730" Type="http://schemas.openxmlformats.org/officeDocument/2006/relationships/image" Target="../media/image2074.wmf"/><Relationship Id="rId1013" Type="http://schemas.openxmlformats.org/officeDocument/2006/relationships/image" Target="../media/image2357.wmf"/><Relationship Id="rId1360" Type="http://schemas.openxmlformats.org/officeDocument/2006/relationships/image" Target="../media/image2704.wmf"/><Relationship Id="rId2411" Type="http://schemas.openxmlformats.org/officeDocument/2006/relationships/image" Target="../media/image3755.wmf"/><Relationship Id="rId4169" Type="http://schemas.openxmlformats.org/officeDocument/2006/relationships/image" Target="../media/image5513.wmf"/><Relationship Id="rId1220" Type="http://schemas.openxmlformats.org/officeDocument/2006/relationships/image" Target="../media/image2564.wmf"/><Relationship Id="rId4376" Type="http://schemas.openxmlformats.org/officeDocument/2006/relationships/image" Target="../media/image5720.wmf"/><Relationship Id="rId4583" Type="http://schemas.openxmlformats.org/officeDocument/2006/relationships/image" Target="../media/image5927.wmf"/><Relationship Id="rId4790" Type="http://schemas.openxmlformats.org/officeDocument/2006/relationships/image" Target="../media/image6134.wmf"/><Relationship Id="rId3185" Type="http://schemas.openxmlformats.org/officeDocument/2006/relationships/image" Target="../media/image4529.wmf"/><Relationship Id="rId3392" Type="http://schemas.openxmlformats.org/officeDocument/2006/relationships/image" Target="../media/image4736.wmf"/><Relationship Id="rId4029" Type="http://schemas.openxmlformats.org/officeDocument/2006/relationships/image" Target="../media/image5373.wmf"/><Relationship Id="rId4236" Type="http://schemas.openxmlformats.org/officeDocument/2006/relationships/image" Target="../media/image5580.wmf"/><Relationship Id="rId4443" Type="http://schemas.openxmlformats.org/officeDocument/2006/relationships/image" Target="../media/image5787.wmf"/><Relationship Id="rId4650" Type="http://schemas.openxmlformats.org/officeDocument/2006/relationships/image" Target="../media/image5994.wmf"/><Relationship Id="rId3045" Type="http://schemas.openxmlformats.org/officeDocument/2006/relationships/image" Target="../media/image4389.wmf"/><Relationship Id="rId3252" Type="http://schemas.openxmlformats.org/officeDocument/2006/relationships/image" Target="../media/image4596.wmf"/><Relationship Id="rId4303" Type="http://schemas.openxmlformats.org/officeDocument/2006/relationships/image" Target="../media/image5647.wmf"/><Relationship Id="rId4510" Type="http://schemas.openxmlformats.org/officeDocument/2006/relationships/image" Target="../media/image5854.wmf"/><Relationship Id="rId173" Type="http://schemas.openxmlformats.org/officeDocument/2006/relationships/image" Target="../media/image1517.wmf"/><Relationship Id="rId380" Type="http://schemas.openxmlformats.org/officeDocument/2006/relationships/image" Target="../media/image1724.wmf"/><Relationship Id="rId2061" Type="http://schemas.openxmlformats.org/officeDocument/2006/relationships/image" Target="../media/image3405.wmf"/><Relationship Id="rId3112" Type="http://schemas.openxmlformats.org/officeDocument/2006/relationships/image" Target="../media/image4456.wmf"/><Relationship Id="rId240" Type="http://schemas.openxmlformats.org/officeDocument/2006/relationships/image" Target="../media/image1584.wmf"/><Relationship Id="rId5077" Type="http://schemas.openxmlformats.org/officeDocument/2006/relationships/image" Target="../media/image6421.wmf"/><Relationship Id="rId5284" Type="http://schemas.openxmlformats.org/officeDocument/2006/relationships/image" Target="../media/image6628.wmf"/><Relationship Id="rId100" Type="http://schemas.openxmlformats.org/officeDocument/2006/relationships/image" Target="../media/image1444.wmf"/><Relationship Id="rId2878" Type="http://schemas.openxmlformats.org/officeDocument/2006/relationships/image" Target="../media/image4222.wmf"/><Relationship Id="rId3929" Type="http://schemas.openxmlformats.org/officeDocument/2006/relationships/image" Target="../media/image5273.wmf"/><Relationship Id="rId4093" Type="http://schemas.openxmlformats.org/officeDocument/2006/relationships/image" Target="../media/image5437.wmf"/><Relationship Id="rId5144" Type="http://schemas.openxmlformats.org/officeDocument/2006/relationships/image" Target="../media/image6488.wmf"/><Relationship Id="rId1687" Type="http://schemas.openxmlformats.org/officeDocument/2006/relationships/image" Target="../media/image3031.wmf"/><Relationship Id="rId1894" Type="http://schemas.openxmlformats.org/officeDocument/2006/relationships/image" Target="../media/image3238.wmf"/><Relationship Id="rId2738" Type="http://schemas.openxmlformats.org/officeDocument/2006/relationships/image" Target="../media/image4082.wmf"/><Relationship Id="rId2945" Type="http://schemas.openxmlformats.org/officeDocument/2006/relationships/image" Target="../media/image4289.wmf"/><Relationship Id="rId5351" Type="http://schemas.openxmlformats.org/officeDocument/2006/relationships/image" Target="../media/image6695.wmf"/><Relationship Id="rId917" Type="http://schemas.openxmlformats.org/officeDocument/2006/relationships/image" Target="../media/image2261.wmf"/><Relationship Id="rId1547" Type="http://schemas.openxmlformats.org/officeDocument/2006/relationships/image" Target="../media/image2891.wmf"/><Relationship Id="rId1754" Type="http://schemas.openxmlformats.org/officeDocument/2006/relationships/image" Target="../media/image3098.wmf"/><Relationship Id="rId1961" Type="http://schemas.openxmlformats.org/officeDocument/2006/relationships/image" Target="../media/image3305.wmf"/><Relationship Id="rId2805" Type="http://schemas.openxmlformats.org/officeDocument/2006/relationships/image" Target="../media/image4149.wmf"/><Relationship Id="rId4160" Type="http://schemas.openxmlformats.org/officeDocument/2006/relationships/image" Target="../media/image5504.wmf"/><Relationship Id="rId5004" Type="http://schemas.openxmlformats.org/officeDocument/2006/relationships/image" Target="../media/image6348.wmf"/><Relationship Id="rId5211" Type="http://schemas.openxmlformats.org/officeDocument/2006/relationships/image" Target="../media/image6555.wmf"/><Relationship Id="rId46" Type="http://schemas.openxmlformats.org/officeDocument/2006/relationships/image" Target="../media/image1390.wmf"/><Relationship Id="rId1407" Type="http://schemas.openxmlformats.org/officeDocument/2006/relationships/image" Target="../media/image2751.wmf"/><Relationship Id="rId1614" Type="http://schemas.openxmlformats.org/officeDocument/2006/relationships/image" Target="../media/image2958.wmf"/><Relationship Id="rId1821" Type="http://schemas.openxmlformats.org/officeDocument/2006/relationships/image" Target="../media/image3165.wmf"/><Relationship Id="rId4020" Type="http://schemas.openxmlformats.org/officeDocument/2006/relationships/image" Target="../media/image5364.wmf"/><Relationship Id="rId4977" Type="http://schemas.openxmlformats.org/officeDocument/2006/relationships/image" Target="../media/image6321.wmf"/><Relationship Id="rId3579" Type="http://schemas.openxmlformats.org/officeDocument/2006/relationships/image" Target="../media/image4923.wmf"/><Relationship Id="rId3786" Type="http://schemas.openxmlformats.org/officeDocument/2006/relationships/image" Target="../media/image5130.wmf"/><Relationship Id="rId2388" Type="http://schemas.openxmlformats.org/officeDocument/2006/relationships/image" Target="../media/image3732.wmf"/><Relationship Id="rId2595" Type="http://schemas.openxmlformats.org/officeDocument/2006/relationships/image" Target="../media/image3939.wmf"/><Relationship Id="rId3439" Type="http://schemas.openxmlformats.org/officeDocument/2006/relationships/image" Target="../media/image4783.wmf"/><Relationship Id="rId3993" Type="http://schemas.openxmlformats.org/officeDocument/2006/relationships/image" Target="../media/image5337.wmf"/><Relationship Id="rId4837" Type="http://schemas.openxmlformats.org/officeDocument/2006/relationships/image" Target="../media/image6181.wmf"/><Relationship Id="rId567" Type="http://schemas.openxmlformats.org/officeDocument/2006/relationships/image" Target="../media/image1911.wmf"/><Relationship Id="rId1197" Type="http://schemas.openxmlformats.org/officeDocument/2006/relationships/image" Target="../media/image2541.wmf"/><Relationship Id="rId2248" Type="http://schemas.openxmlformats.org/officeDocument/2006/relationships/image" Target="../media/image3592.wmf"/><Relationship Id="rId3646" Type="http://schemas.openxmlformats.org/officeDocument/2006/relationships/image" Target="../media/image4990.wmf"/><Relationship Id="rId3853" Type="http://schemas.openxmlformats.org/officeDocument/2006/relationships/image" Target="../media/image5197.wmf"/><Relationship Id="rId4904" Type="http://schemas.openxmlformats.org/officeDocument/2006/relationships/image" Target="../media/image6248.wmf"/><Relationship Id="rId774" Type="http://schemas.openxmlformats.org/officeDocument/2006/relationships/image" Target="../media/image2118.wmf"/><Relationship Id="rId981" Type="http://schemas.openxmlformats.org/officeDocument/2006/relationships/image" Target="../media/image2325.wmf"/><Relationship Id="rId1057" Type="http://schemas.openxmlformats.org/officeDocument/2006/relationships/image" Target="../media/image2401.wmf"/><Relationship Id="rId2455" Type="http://schemas.openxmlformats.org/officeDocument/2006/relationships/image" Target="../media/image3799.wmf"/><Relationship Id="rId2662" Type="http://schemas.openxmlformats.org/officeDocument/2006/relationships/image" Target="../media/image4006.wmf"/><Relationship Id="rId3506" Type="http://schemas.openxmlformats.org/officeDocument/2006/relationships/image" Target="../media/image4850.wmf"/><Relationship Id="rId3713" Type="http://schemas.openxmlformats.org/officeDocument/2006/relationships/image" Target="../media/image5057.wmf"/><Relationship Id="rId3920" Type="http://schemas.openxmlformats.org/officeDocument/2006/relationships/image" Target="../media/image5264.wmf"/><Relationship Id="rId427" Type="http://schemas.openxmlformats.org/officeDocument/2006/relationships/image" Target="../media/image1771.wmf"/><Relationship Id="rId634" Type="http://schemas.openxmlformats.org/officeDocument/2006/relationships/image" Target="../media/image1978.wmf"/><Relationship Id="rId841" Type="http://schemas.openxmlformats.org/officeDocument/2006/relationships/image" Target="../media/image2185.wmf"/><Relationship Id="rId1264" Type="http://schemas.openxmlformats.org/officeDocument/2006/relationships/image" Target="../media/image2608.wmf"/><Relationship Id="rId1471" Type="http://schemas.openxmlformats.org/officeDocument/2006/relationships/image" Target="../media/image2815.wmf"/><Relationship Id="rId2108" Type="http://schemas.openxmlformats.org/officeDocument/2006/relationships/image" Target="../media/image3452.wmf"/><Relationship Id="rId2315" Type="http://schemas.openxmlformats.org/officeDocument/2006/relationships/image" Target="../media/image3659.wmf"/><Relationship Id="rId2522" Type="http://schemas.openxmlformats.org/officeDocument/2006/relationships/image" Target="../media/image3866.wmf"/><Relationship Id="rId701" Type="http://schemas.openxmlformats.org/officeDocument/2006/relationships/image" Target="../media/image2045.wmf"/><Relationship Id="rId1124" Type="http://schemas.openxmlformats.org/officeDocument/2006/relationships/image" Target="../media/image2468.wmf"/><Relationship Id="rId1331" Type="http://schemas.openxmlformats.org/officeDocument/2006/relationships/image" Target="../media/image2675.wmf"/><Relationship Id="rId4487" Type="http://schemas.openxmlformats.org/officeDocument/2006/relationships/image" Target="../media/image5831.wmf"/><Relationship Id="rId4694" Type="http://schemas.openxmlformats.org/officeDocument/2006/relationships/image" Target="../media/image6038.wmf"/><Relationship Id="rId3089" Type="http://schemas.openxmlformats.org/officeDocument/2006/relationships/image" Target="../media/image4433.wmf"/><Relationship Id="rId3296" Type="http://schemas.openxmlformats.org/officeDocument/2006/relationships/image" Target="../media/image4640.wmf"/><Relationship Id="rId4347" Type="http://schemas.openxmlformats.org/officeDocument/2006/relationships/image" Target="../media/image5691.wmf"/><Relationship Id="rId4554" Type="http://schemas.openxmlformats.org/officeDocument/2006/relationships/image" Target="../media/image5898.wmf"/><Relationship Id="rId4761" Type="http://schemas.openxmlformats.org/officeDocument/2006/relationships/image" Target="../media/image6105.wmf"/><Relationship Id="rId3156" Type="http://schemas.openxmlformats.org/officeDocument/2006/relationships/image" Target="../media/image4500.wmf"/><Relationship Id="rId3363" Type="http://schemas.openxmlformats.org/officeDocument/2006/relationships/image" Target="../media/image4707.wmf"/><Relationship Id="rId4207" Type="http://schemas.openxmlformats.org/officeDocument/2006/relationships/image" Target="../media/image5551.wmf"/><Relationship Id="rId4414" Type="http://schemas.openxmlformats.org/officeDocument/2006/relationships/image" Target="../media/image5758.wmf"/><Relationship Id="rId284" Type="http://schemas.openxmlformats.org/officeDocument/2006/relationships/image" Target="../media/image1628.wmf"/><Relationship Id="rId491" Type="http://schemas.openxmlformats.org/officeDocument/2006/relationships/image" Target="../media/image1835.wmf"/><Relationship Id="rId2172" Type="http://schemas.openxmlformats.org/officeDocument/2006/relationships/image" Target="../media/image3516.wmf"/><Relationship Id="rId3016" Type="http://schemas.openxmlformats.org/officeDocument/2006/relationships/image" Target="../media/image4360.wmf"/><Relationship Id="rId3223" Type="http://schemas.openxmlformats.org/officeDocument/2006/relationships/image" Target="../media/image4567.wmf"/><Relationship Id="rId3570" Type="http://schemas.openxmlformats.org/officeDocument/2006/relationships/image" Target="../media/image4914.wmf"/><Relationship Id="rId4621" Type="http://schemas.openxmlformats.org/officeDocument/2006/relationships/image" Target="../media/image5965.wmf"/><Relationship Id="rId144" Type="http://schemas.openxmlformats.org/officeDocument/2006/relationships/image" Target="../media/image1488.wmf"/><Relationship Id="rId3430" Type="http://schemas.openxmlformats.org/officeDocument/2006/relationships/image" Target="../media/image4774.wmf"/><Relationship Id="rId5188" Type="http://schemas.openxmlformats.org/officeDocument/2006/relationships/image" Target="../media/image6532.wmf"/><Relationship Id="rId351" Type="http://schemas.openxmlformats.org/officeDocument/2006/relationships/image" Target="../media/image1695.wmf"/><Relationship Id="rId2032" Type="http://schemas.openxmlformats.org/officeDocument/2006/relationships/image" Target="../media/image3376.wmf"/><Relationship Id="rId2989" Type="http://schemas.openxmlformats.org/officeDocument/2006/relationships/image" Target="../media/image4333.wmf"/><Relationship Id="rId5395" Type="http://schemas.openxmlformats.org/officeDocument/2006/relationships/image" Target="../media/image6739.wmf"/><Relationship Id="rId211" Type="http://schemas.openxmlformats.org/officeDocument/2006/relationships/image" Target="../media/image1555.wmf"/><Relationship Id="rId1798" Type="http://schemas.openxmlformats.org/officeDocument/2006/relationships/image" Target="../media/image3142.wmf"/><Relationship Id="rId2849" Type="http://schemas.openxmlformats.org/officeDocument/2006/relationships/image" Target="../media/image4193.wmf"/><Relationship Id="rId5048" Type="http://schemas.openxmlformats.org/officeDocument/2006/relationships/image" Target="../media/image6392.wmf"/><Relationship Id="rId5255" Type="http://schemas.openxmlformats.org/officeDocument/2006/relationships/image" Target="../media/image6599.wmf"/><Relationship Id="rId1658" Type="http://schemas.openxmlformats.org/officeDocument/2006/relationships/image" Target="../media/image3002.wmf"/><Relationship Id="rId1865" Type="http://schemas.openxmlformats.org/officeDocument/2006/relationships/image" Target="../media/image3209.wmf"/><Relationship Id="rId2709" Type="http://schemas.openxmlformats.org/officeDocument/2006/relationships/image" Target="../media/image4053.wmf"/><Relationship Id="rId4064" Type="http://schemas.openxmlformats.org/officeDocument/2006/relationships/image" Target="../media/image5408.wmf"/><Relationship Id="rId4271" Type="http://schemas.openxmlformats.org/officeDocument/2006/relationships/image" Target="../media/image5615.wmf"/><Relationship Id="rId5115" Type="http://schemas.openxmlformats.org/officeDocument/2006/relationships/image" Target="../media/image6459.wmf"/><Relationship Id="rId5322" Type="http://schemas.openxmlformats.org/officeDocument/2006/relationships/image" Target="../media/image6666.wmf"/><Relationship Id="rId1518" Type="http://schemas.openxmlformats.org/officeDocument/2006/relationships/image" Target="../media/image2862.wmf"/><Relationship Id="rId2916" Type="http://schemas.openxmlformats.org/officeDocument/2006/relationships/image" Target="../media/image4260.wmf"/><Relationship Id="rId3080" Type="http://schemas.openxmlformats.org/officeDocument/2006/relationships/image" Target="../media/image4424.wmf"/><Relationship Id="rId4131" Type="http://schemas.openxmlformats.org/officeDocument/2006/relationships/image" Target="../media/image5475.wmf"/><Relationship Id="rId1725" Type="http://schemas.openxmlformats.org/officeDocument/2006/relationships/image" Target="../media/image3069.wmf"/><Relationship Id="rId1932" Type="http://schemas.openxmlformats.org/officeDocument/2006/relationships/image" Target="../media/image3276.wmf"/><Relationship Id="rId17" Type="http://schemas.openxmlformats.org/officeDocument/2006/relationships/image" Target="../media/image1361.wmf"/><Relationship Id="rId3897" Type="http://schemas.openxmlformats.org/officeDocument/2006/relationships/image" Target="../media/image5241.wmf"/><Relationship Id="rId4948" Type="http://schemas.openxmlformats.org/officeDocument/2006/relationships/image" Target="../media/image6292.wmf"/><Relationship Id="rId2499" Type="http://schemas.openxmlformats.org/officeDocument/2006/relationships/image" Target="../media/image3843.wmf"/><Relationship Id="rId3757" Type="http://schemas.openxmlformats.org/officeDocument/2006/relationships/image" Target="../media/image5101.wmf"/><Relationship Id="rId3964" Type="http://schemas.openxmlformats.org/officeDocument/2006/relationships/image" Target="../media/image5308.wmf"/><Relationship Id="rId4808" Type="http://schemas.openxmlformats.org/officeDocument/2006/relationships/image" Target="../media/image6152.wmf"/><Relationship Id="rId1" Type="http://schemas.openxmlformats.org/officeDocument/2006/relationships/image" Target="../media/image1345.wmf"/><Relationship Id="rId678" Type="http://schemas.openxmlformats.org/officeDocument/2006/relationships/image" Target="../media/image2022.wmf"/><Relationship Id="rId885" Type="http://schemas.openxmlformats.org/officeDocument/2006/relationships/image" Target="../media/image2229.wmf"/><Relationship Id="rId2359" Type="http://schemas.openxmlformats.org/officeDocument/2006/relationships/image" Target="../media/image3703.wmf"/><Relationship Id="rId2566" Type="http://schemas.openxmlformats.org/officeDocument/2006/relationships/image" Target="../media/image3910.wmf"/><Relationship Id="rId2773" Type="http://schemas.openxmlformats.org/officeDocument/2006/relationships/image" Target="../media/image4117.wmf"/><Relationship Id="rId2980" Type="http://schemas.openxmlformats.org/officeDocument/2006/relationships/image" Target="../media/image4324.wmf"/><Relationship Id="rId3617" Type="http://schemas.openxmlformats.org/officeDocument/2006/relationships/image" Target="../media/image4961.wmf"/><Relationship Id="rId3824" Type="http://schemas.openxmlformats.org/officeDocument/2006/relationships/image" Target="../media/image5168.wmf"/><Relationship Id="rId538" Type="http://schemas.openxmlformats.org/officeDocument/2006/relationships/image" Target="../media/image1882.wmf"/><Relationship Id="rId745" Type="http://schemas.openxmlformats.org/officeDocument/2006/relationships/image" Target="../media/image2089.wmf"/><Relationship Id="rId952" Type="http://schemas.openxmlformats.org/officeDocument/2006/relationships/image" Target="../media/image2296.wmf"/><Relationship Id="rId1168" Type="http://schemas.openxmlformats.org/officeDocument/2006/relationships/image" Target="../media/image2512.wmf"/><Relationship Id="rId1375" Type="http://schemas.openxmlformats.org/officeDocument/2006/relationships/image" Target="../media/image2719.wmf"/><Relationship Id="rId1582" Type="http://schemas.openxmlformats.org/officeDocument/2006/relationships/image" Target="../media/image2926.wmf"/><Relationship Id="rId2219" Type="http://schemas.openxmlformats.org/officeDocument/2006/relationships/image" Target="../media/image3563.wmf"/><Relationship Id="rId2426" Type="http://schemas.openxmlformats.org/officeDocument/2006/relationships/image" Target="../media/image3770.wmf"/><Relationship Id="rId2633" Type="http://schemas.openxmlformats.org/officeDocument/2006/relationships/image" Target="../media/image3977.wmf"/><Relationship Id="rId81" Type="http://schemas.openxmlformats.org/officeDocument/2006/relationships/image" Target="../media/image1425.wmf"/><Relationship Id="rId605" Type="http://schemas.openxmlformats.org/officeDocument/2006/relationships/image" Target="../media/image1949.wmf"/><Relationship Id="rId812" Type="http://schemas.openxmlformats.org/officeDocument/2006/relationships/image" Target="../media/image2156.wmf"/><Relationship Id="rId1028" Type="http://schemas.openxmlformats.org/officeDocument/2006/relationships/image" Target="../media/image2372.wmf"/><Relationship Id="rId1235" Type="http://schemas.openxmlformats.org/officeDocument/2006/relationships/image" Target="../media/image2579.wmf"/><Relationship Id="rId1442" Type="http://schemas.openxmlformats.org/officeDocument/2006/relationships/image" Target="../media/image2786.wmf"/><Relationship Id="rId2840" Type="http://schemas.openxmlformats.org/officeDocument/2006/relationships/image" Target="../media/image4184.wmf"/><Relationship Id="rId4598" Type="http://schemas.openxmlformats.org/officeDocument/2006/relationships/image" Target="../media/image5942.wmf"/><Relationship Id="rId1302" Type="http://schemas.openxmlformats.org/officeDocument/2006/relationships/image" Target="../media/image2646.wmf"/><Relationship Id="rId2700" Type="http://schemas.openxmlformats.org/officeDocument/2006/relationships/image" Target="../media/image4044.wmf"/><Relationship Id="rId4458" Type="http://schemas.openxmlformats.org/officeDocument/2006/relationships/image" Target="../media/image5802.wmf"/><Relationship Id="rId3267" Type="http://schemas.openxmlformats.org/officeDocument/2006/relationships/image" Target="../media/image4611.wmf"/><Relationship Id="rId4665" Type="http://schemas.openxmlformats.org/officeDocument/2006/relationships/image" Target="../media/image6009.wmf"/><Relationship Id="rId4872" Type="http://schemas.openxmlformats.org/officeDocument/2006/relationships/image" Target="../media/image6216.wmf"/><Relationship Id="rId188" Type="http://schemas.openxmlformats.org/officeDocument/2006/relationships/image" Target="../media/image1532.wmf"/><Relationship Id="rId395" Type="http://schemas.openxmlformats.org/officeDocument/2006/relationships/image" Target="../media/image1739.wmf"/><Relationship Id="rId2076" Type="http://schemas.openxmlformats.org/officeDocument/2006/relationships/image" Target="../media/image3420.wmf"/><Relationship Id="rId3474" Type="http://schemas.openxmlformats.org/officeDocument/2006/relationships/image" Target="../media/image4818.wmf"/><Relationship Id="rId3681" Type="http://schemas.openxmlformats.org/officeDocument/2006/relationships/image" Target="../media/image5025.wmf"/><Relationship Id="rId4318" Type="http://schemas.openxmlformats.org/officeDocument/2006/relationships/image" Target="../media/image5662.wmf"/><Relationship Id="rId4525" Type="http://schemas.openxmlformats.org/officeDocument/2006/relationships/image" Target="../media/image5869.wmf"/><Relationship Id="rId4732" Type="http://schemas.openxmlformats.org/officeDocument/2006/relationships/image" Target="../media/image6076.wmf"/><Relationship Id="rId2283" Type="http://schemas.openxmlformats.org/officeDocument/2006/relationships/image" Target="../media/image3627.wmf"/><Relationship Id="rId2490" Type="http://schemas.openxmlformats.org/officeDocument/2006/relationships/image" Target="../media/image3834.wmf"/><Relationship Id="rId3127" Type="http://schemas.openxmlformats.org/officeDocument/2006/relationships/image" Target="../media/image4471.wmf"/><Relationship Id="rId3334" Type="http://schemas.openxmlformats.org/officeDocument/2006/relationships/image" Target="../media/image4678.wmf"/><Relationship Id="rId3541" Type="http://schemas.openxmlformats.org/officeDocument/2006/relationships/image" Target="../media/image4885.wmf"/><Relationship Id="rId255" Type="http://schemas.openxmlformats.org/officeDocument/2006/relationships/image" Target="../media/image1599.wmf"/><Relationship Id="rId462" Type="http://schemas.openxmlformats.org/officeDocument/2006/relationships/image" Target="../media/image1806.wmf"/><Relationship Id="rId1092" Type="http://schemas.openxmlformats.org/officeDocument/2006/relationships/image" Target="../media/image2436.wmf"/><Relationship Id="rId2143" Type="http://schemas.openxmlformats.org/officeDocument/2006/relationships/image" Target="../media/image3487.wmf"/><Relationship Id="rId2350" Type="http://schemas.openxmlformats.org/officeDocument/2006/relationships/image" Target="../media/image3694.wmf"/><Relationship Id="rId3401" Type="http://schemas.openxmlformats.org/officeDocument/2006/relationships/image" Target="../media/image4745.wmf"/><Relationship Id="rId5299" Type="http://schemas.openxmlformats.org/officeDocument/2006/relationships/image" Target="../media/image6643.wmf"/><Relationship Id="rId115" Type="http://schemas.openxmlformats.org/officeDocument/2006/relationships/image" Target="../media/image1459.wmf"/><Relationship Id="rId322" Type="http://schemas.openxmlformats.org/officeDocument/2006/relationships/image" Target="../media/image1666.wmf"/><Relationship Id="rId2003" Type="http://schemas.openxmlformats.org/officeDocument/2006/relationships/image" Target="../media/image3347.wmf"/><Relationship Id="rId2210" Type="http://schemas.openxmlformats.org/officeDocument/2006/relationships/image" Target="../media/image3554.wmf"/><Relationship Id="rId5159" Type="http://schemas.openxmlformats.org/officeDocument/2006/relationships/image" Target="../media/image6503.wmf"/><Relationship Id="rId5366" Type="http://schemas.openxmlformats.org/officeDocument/2006/relationships/image" Target="../media/image6710.wmf"/><Relationship Id="rId4175" Type="http://schemas.openxmlformats.org/officeDocument/2006/relationships/image" Target="../media/image5519.wmf"/><Relationship Id="rId4382" Type="http://schemas.openxmlformats.org/officeDocument/2006/relationships/image" Target="../media/image5726.wmf"/><Relationship Id="rId5019" Type="http://schemas.openxmlformats.org/officeDocument/2006/relationships/image" Target="../media/image6363.wmf"/><Relationship Id="rId5226" Type="http://schemas.openxmlformats.org/officeDocument/2006/relationships/image" Target="../media/image6570.wmf"/><Relationship Id="rId1769" Type="http://schemas.openxmlformats.org/officeDocument/2006/relationships/image" Target="../media/image3113.wmf"/><Relationship Id="rId1976" Type="http://schemas.openxmlformats.org/officeDocument/2006/relationships/image" Target="../media/image3320.wmf"/><Relationship Id="rId3191" Type="http://schemas.openxmlformats.org/officeDocument/2006/relationships/image" Target="../media/image4535.wmf"/><Relationship Id="rId4035" Type="http://schemas.openxmlformats.org/officeDocument/2006/relationships/image" Target="../media/image5379.wmf"/><Relationship Id="rId4242" Type="http://schemas.openxmlformats.org/officeDocument/2006/relationships/image" Target="../media/image5586.wmf"/><Relationship Id="rId1629" Type="http://schemas.openxmlformats.org/officeDocument/2006/relationships/image" Target="../media/image2973.wmf"/><Relationship Id="rId1836" Type="http://schemas.openxmlformats.org/officeDocument/2006/relationships/image" Target="../media/image3180.wmf"/><Relationship Id="rId1903" Type="http://schemas.openxmlformats.org/officeDocument/2006/relationships/image" Target="../media/image3247.wmf"/><Relationship Id="rId3051" Type="http://schemas.openxmlformats.org/officeDocument/2006/relationships/image" Target="../media/image4395.wmf"/><Relationship Id="rId4102" Type="http://schemas.openxmlformats.org/officeDocument/2006/relationships/image" Target="../media/image5446.wmf"/><Relationship Id="rId3868" Type="http://schemas.openxmlformats.org/officeDocument/2006/relationships/image" Target="../media/image5212.wmf"/><Relationship Id="rId4919" Type="http://schemas.openxmlformats.org/officeDocument/2006/relationships/image" Target="../media/image6263.wmf"/><Relationship Id="rId789" Type="http://schemas.openxmlformats.org/officeDocument/2006/relationships/image" Target="../media/image2133.wmf"/><Relationship Id="rId996" Type="http://schemas.openxmlformats.org/officeDocument/2006/relationships/image" Target="../media/image2340.wmf"/><Relationship Id="rId2677" Type="http://schemas.openxmlformats.org/officeDocument/2006/relationships/image" Target="../media/image4021.wmf"/><Relationship Id="rId2884" Type="http://schemas.openxmlformats.org/officeDocument/2006/relationships/image" Target="../media/image4228.wmf"/><Relationship Id="rId3728" Type="http://schemas.openxmlformats.org/officeDocument/2006/relationships/image" Target="../media/image5072.wmf"/><Relationship Id="rId5083" Type="http://schemas.openxmlformats.org/officeDocument/2006/relationships/image" Target="../media/image6427.wmf"/><Relationship Id="rId5290" Type="http://schemas.openxmlformats.org/officeDocument/2006/relationships/image" Target="../media/image6634.wmf"/><Relationship Id="rId649" Type="http://schemas.openxmlformats.org/officeDocument/2006/relationships/image" Target="../media/image1993.wmf"/><Relationship Id="rId856" Type="http://schemas.openxmlformats.org/officeDocument/2006/relationships/image" Target="../media/image2200.wmf"/><Relationship Id="rId1279" Type="http://schemas.openxmlformats.org/officeDocument/2006/relationships/image" Target="../media/image2623.wmf"/><Relationship Id="rId1486" Type="http://schemas.openxmlformats.org/officeDocument/2006/relationships/image" Target="../media/image2830.wmf"/><Relationship Id="rId2537" Type="http://schemas.openxmlformats.org/officeDocument/2006/relationships/image" Target="../media/image3881.wmf"/><Relationship Id="rId3935" Type="http://schemas.openxmlformats.org/officeDocument/2006/relationships/image" Target="../media/image5279.wmf"/><Relationship Id="rId5150" Type="http://schemas.openxmlformats.org/officeDocument/2006/relationships/image" Target="../media/image6494.wmf"/><Relationship Id="rId509" Type="http://schemas.openxmlformats.org/officeDocument/2006/relationships/image" Target="../media/image1853.wmf"/><Relationship Id="rId1139" Type="http://schemas.openxmlformats.org/officeDocument/2006/relationships/image" Target="../media/image2483.wmf"/><Relationship Id="rId1346" Type="http://schemas.openxmlformats.org/officeDocument/2006/relationships/image" Target="../media/image2690.wmf"/><Relationship Id="rId1693" Type="http://schemas.openxmlformats.org/officeDocument/2006/relationships/image" Target="../media/image3037.wmf"/><Relationship Id="rId2744" Type="http://schemas.openxmlformats.org/officeDocument/2006/relationships/image" Target="../media/image4088.wmf"/><Relationship Id="rId2951" Type="http://schemas.openxmlformats.org/officeDocument/2006/relationships/image" Target="../media/image4295.wmf"/><Relationship Id="rId5010" Type="http://schemas.openxmlformats.org/officeDocument/2006/relationships/image" Target="../media/image6354.wmf"/><Relationship Id="rId716" Type="http://schemas.openxmlformats.org/officeDocument/2006/relationships/image" Target="../media/image2060.wmf"/><Relationship Id="rId923" Type="http://schemas.openxmlformats.org/officeDocument/2006/relationships/image" Target="../media/image2267.wmf"/><Relationship Id="rId1553" Type="http://schemas.openxmlformats.org/officeDocument/2006/relationships/image" Target="../media/image2897.wmf"/><Relationship Id="rId1760" Type="http://schemas.openxmlformats.org/officeDocument/2006/relationships/image" Target="../media/image3104.wmf"/><Relationship Id="rId2604" Type="http://schemas.openxmlformats.org/officeDocument/2006/relationships/image" Target="../media/image3948.wmf"/><Relationship Id="rId2811" Type="http://schemas.openxmlformats.org/officeDocument/2006/relationships/image" Target="../media/image4155.wmf"/><Relationship Id="rId52" Type="http://schemas.openxmlformats.org/officeDocument/2006/relationships/image" Target="../media/image1396.wmf"/><Relationship Id="rId1206" Type="http://schemas.openxmlformats.org/officeDocument/2006/relationships/image" Target="../media/image2550.wmf"/><Relationship Id="rId1413" Type="http://schemas.openxmlformats.org/officeDocument/2006/relationships/image" Target="../media/image2757.wmf"/><Relationship Id="rId1620" Type="http://schemas.openxmlformats.org/officeDocument/2006/relationships/image" Target="../media/image2964.wmf"/><Relationship Id="rId4569" Type="http://schemas.openxmlformats.org/officeDocument/2006/relationships/image" Target="../media/image5913.wmf"/><Relationship Id="rId4776" Type="http://schemas.openxmlformats.org/officeDocument/2006/relationships/image" Target="../media/image6120.wmf"/><Relationship Id="rId4983" Type="http://schemas.openxmlformats.org/officeDocument/2006/relationships/image" Target="../media/image6327.wmf"/><Relationship Id="rId3378" Type="http://schemas.openxmlformats.org/officeDocument/2006/relationships/image" Target="../media/image4722.wmf"/><Relationship Id="rId3585" Type="http://schemas.openxmlformats.org/officeDocument/2006/relationships/image" Target="../media/image4929.wmf"/><Relationship Id="rId3792" Type="http://schemas.openxmlformats.org/officeDocument/2006/relationships/image" Target="../media/image5136.wmf"/><Relationship Id="rId4429" Type="http://schemas.openxmlformats.org/officeDocument/2006/relationships/image" Target="../media/image5773.wmf"/><Relationship Id="rId4636" Type="http://schemas.openxmlformats.org/officeDocument/2006/relationships/image" Target="../media/image5980.wmf"/><Relationship Id="rId4843" Type="http://schemas.openxmlformats.org/officeDocument/2006/relationships/image" Target="../media/image6187.wmf"/><Relationship Id="rId299" Type="http://schemas.openxmlformats.org/officeDocument/2006/relationships/image" Target="../media/image1643.wmf"/><Relationship Id="rId2187" Type="http://schemas.openxmlformats.org/officeDocument/2006/relationships/image" Target="../media/image3531.wmf"/><Relationship Id="rId2394" Type="http://schemas.openxmlformats.org/officeDocument/2006/relationships/image" Target="../media/image3738.wmf"/><Relationship Id="rId3238" Type="http://schemas.openxmlformats.org/officeDocument/2006/relationships/image" Target="../media/image4582.wmf"/><Relationship Id="rId3445" Type="http://schemas.openxmlformats.org/officeDocument/2006/relationships/image" Target="../media/image4789.wmf"/><Relationship Id="rId3652" Type="http://schemas.openxmlformats.org/officeDocument/2006/relationships/image" Target="../media/image4996.wmf"/><Relationship Id="rId4703" Type="http://schemas.openxmlformats.org/officeDocument/2006/relationships/image" Target="../media/image6047.wmf"/><Relationship Id="rId159" Type="http://schemas.openxmlformats.org/officeDocument/2006/relationships/image" Target="../media/image1503.wmf"/><Relationship Id="rId366" Type="http://schemas.openxmlformats.org/officeDocument/2006/relationships/image" Target="../media/image1710.wmf"/><Relationship Id="rId573" Type="http://schemas.openxmlformats.org/officeDocument/2006/relationships/image" Target="../media/image1917.wmf"/><Relationship Id="rId780" Type="http://schemas.openxmlformats.org/officeDocument/2006/relationships/image" Target="../media/image2124.wmf"/><Relationship Id="rId2047" Type="http://schemas.openxmlformats.org/officeDocument/2006/relationships/image" Target="../media/image3391.wmf"/><Relationship Id="rId2254" Type="http://schemas.openxmlformats.org/officeDocument/2006/relationships/image" Target="../media/image3598.wmf"/><Relationship Id="rId2461" Type="http://schemas.openxmlformats.org/officeDocument/2006/relationships/image" Target="../media/image3805.wmf"/><Relationship Id="rId3305" Type="http://schemas.openxmlformats.org/officeDocument/2006/relationships/image" Target="../media/image4649.wmf"/><Relationship Id="rId3512" Type="http://schemas.openxmlformats.org/officeDocument/2006/relationships/image" Target="../media/image4856.wmf"/><Relationship Id="rId4910" Type="http://schemas.openxmlformats.org/officeDocument/2006/relationships/image" Target="../media/image6254.wmf"/><Relationship Id="rId226" Type="http://schemas.openxmlformats.org/officeDocument/2006/relationships/image" Target="../media/image1570.wmf"/><Relationship Id="rId433" Type="http://schemas.openxmlformats.org/officeDocument/2006/relationships/image" Target="../media/image1777.wmf"/><Relationship Id="rId1063" Type="http://schemas.openxmlformats.org/officeDocument/2006/relationships/image" Target="../media/image2407.wmf"/><Relationship Id="rId1270" Type="http://schemas.openxmlformats.org/officeDocument/2006/relationships/image" Target="../media/image2614.wmf"/><Relationship Id="rId2114" Type="http://schemas.openxmlformats.org/officeDocument/2006/relationships/image" Target="../media/image3458.wmf"/><Relationship Id="rId640" Type="http://schemas.openxmlformats.org/officeDocument/2006/relationships/image" Target="../media/image1984.wmf"/><Relationship Id="rId2321" Type="http://schemas.openxmlformats.org/officeDocument/2006/relationships/image" Target="../media/image3665.wmf"/><Relationship Id="rId4079" Type="http://schemas.openxmlformats.org/officeDocument/2006/relationships/image" Target="../media/image5423.wmf"/><Relationship Id="rId4286" Type="http://schemas.openxmlformats.org/officeDocument/2006/relationships/image" Target="../media/image5630.wmf"/><Relationship Id="rId500" Type="http://schemas.openxmlformats.org/officeDocument/2006/relationships/image" Target="../media/image1844.wmf"/><Relationship Id="rId1130" Type="http://schemas.openxmlformats.org/officeDocument/2006/relationships/image" Target="../media/image2474.wmf"/><Relationship Id="rId4493" Type="http://schemas.openxmlformats.org/officeDocument/2006/relationships/image" Target="../media/image5837.wmf"/><Relationship Id="rId5337" Type="http://schemas.openxmlformats.org/officeDocument/2006/relationships/image" Target="../media/image6681.wmf"/><Relationship Id="rId1947" Type="http://schemas.openxmlformats.org/officeDocument/2006/relationships/image" Target="../media/image3291.wmf"/><Relationship Id="rId3095" Type="http://schemas.openxmlformats.org/officeDocument/2006/relationships/image" Target="../media/image4439.wmf"/><Relationship Id="rId4146" Type="http://schemas.openxmlformats.org/officeDocument/2006/relationships/image" Target="../media/image5490.wmf"/><Relationship Id="rId4353" Type="http://schemas.openxmlformats.org/officeDocument/2006/relationships/image" Target="../media/image5697.wmf"/><Relationship Id="rId4560" Type="http://schemas.openxmlformats.org/officeDocument/2006/relationships/image" Target="../media/image5904.wmf"/><Relationship Id="rId1807" Type="http://schemas.openxmlformats.org/officeDocument/2006/relationships/image" Target="../media/image3151.wmf"/><Relationship Id="rId3162" Type="http://schemas.openxmlformats.org/officeDocument/2006/relationships/image" Target="../media/image4506.wmf"/><Relationship Id="rId4006" Type="http://schemas.openxmlformats.org/officeDocument/2006/relationships/image" Target="../media/image5350.wmf"/><Relationship Id="rId4213" Type="http://schemas.openxmlformats.org/officeDocument/2006/relationships/image" Target="../media/image5557.wmf"/><Relationship Id="rId4420" Type="http://schemas.openxmlformats.org/officeDocument/2006/relationships/image" Target="../media/image5764.wmf"/><Relationship Id="rId290" Type="http://schemas.openxmlformats.org/officeDocument/2006/relationships/image" Target="../media/image1634.wmf"/><Relationship Id="rId3022" Type="http://schemas.openxmlformats.org/officeDocument/2006/relationships/image" Target="../media/image4366.wmf"/><Relationship Id="rId150" Type="http://schemas.openxmlformats.org/officeDocument/2006/relationships/image" Target="../media/image1494.wmf"/><Relationship Id="rId3979" Type="http://schemas.openxmlformats.org/officeDocument/2006/relationships/image" Target="../media/image5323.wmf"/><Relationship Id="rId5194" Type="http://schemas.openxmlformats.org/officeDocument/2006/relationships/image" Target="../media/image6538.wmf"/><Relationship Id="rId2788" Type="http://schemas.openxmlformats.org/officeDocument/2006/relationships/image" Target="../media/image4132.wmf"/><Relationship Id="rId2995" Type="http://schemas.openxmlformats.org/officeDocument/2006/relationships/image" Target="../media/image4339.wmf"/><Relationship Id="rId3839" Type="http://schemas.openxmlformats.org/officeDocument/2006/relationships/image" Target="../media/image5183.wmf"/><Relationship Id="rId5054" Type="http://schemas.openxmlformats.org/officeDocument/2006/relationships/image" Target="../media/image6398.wmf"/><Relationship Id="rId967" Type="http://schemas.openxmlformats.org/officeDocument/2006/relationships/image" Target="../media/image2311.wmf"/><Relationship Id="rId1597" Type="http://schemas.openxmlformats.org/officeDocument/2006/relationships/image" Target="../media/image2941.wmf"/><Relationship Id="rId2648" Type="http://schemas.openxmlformats.org/officeDocument/2006/relationships/image" Target="../media/image3992.wmf"/><Relationship Id="rId2855" Type="http://schemas.openxmlformats.org/officeDocument/2006/relationships/image" Target="../media/image4199.wmf"/><Relationship Id="rId3906" Type="http://schemas.openxmlformats.org/officeDocument/2006/relationships/image" Target="../media/image5250.wmf"/><Relationship Id="rId5261" Type="http://schemas.openxmlformats.org/officeDocument/2006/relationships/image" Target="../media/image6605.wmf"/><Relationship Id="rId96" Type="http://schemas.openxmlformats.org/officeDocument/2006/relationships/image" Target="../media/image1440.wmf"/><Relationship Id="rId827" Type="http://schemas.openxmlformats.org/officeDocument/2006/relationships/image" Target="../media/image2171.wmf"/><Relationship Id="rId1457" Type="http://schemas.openxmlformats.org/officeDocument/2006/relationships/image" Target="../media/image2801.wmf"/><Relationship Id="rId1664" Type="http://schemas.openxmlformats.org/officeDocument/2006/relationships/image" Target="../media/image3008.wmf"/><Relationship Id="rId1871" Type="http://schemas.openxmlformats.org/officeDocument/2006/relationships/image" Target="../media/image3215.wmf"/><Relationship Id="rId2508" Type="http://schemas.openxmlformats.org/officeDocument/2006/relationships/image" Target="../media/image3852.wmf"/><Relationship Id="rId2715" Type="http://schemas.openxmlformats.org/officeDocument/2006/relationships/image" Target="../media/image4059.wmf"/><Relationship Id="rId2922" Type="http://schemas.openxmlformats.org/officeDocument/2006/relationships/image" Target="../media/image4266.wmf"/><Relationship Id="rId4070" Type="http://schemas.openxmlformats.org/officeDocument/2006/relationships/image" Target="../media/image5414.wmf"/><Relationship Id="rId5121" Type="http://schemas.openxmlformats.org/officeDocument/2006/relationships/image" Target="../media/image6465.wmf"/><Relationship Id="rId1317" Type="http://schemas.openxmlformats.org/officeDocument/2006/relationships/image" Target="../media/image2661.wmf"/><Relationship Id="rId1524" Type="http://schemas.openxmlformats.org/officeDocument/2006/relationships/image" Target="../media/image2868.wmf"/><Relationship Id="rId1731" Type="http://schemas.openxmlformats.org/officeDocument/2006/relationships/image" Target="../media/image3075.wmf"/><Relationship Id="rId4887" Type="http://schemas.openxmlformats.org/officeDocument/2006/relationships/image" Target="../media/image6231.wmf"/><Relationship Id="rId23" Type="http://schemas.openxmlformats.org/officeDocument/2006/relationships/image" Target="../media/image1367.wmf"/><Relationship Id="rId3489" Type="http://schemas.openxmlformats.org/officeDocument/2006/relationships/image" Target="../media/image4833.wmf"/><Relationship Id="rId3696" Type="http://schemas.openxmlformats.org/officeDocument/2006/relationships/image" Target="../media/image5040.wmf"/><Relationship Id="rId4747" Type="http://schemas.openxmlformats.org/officeDocument/2006/relationships/image" Target="../media/image6091.wmf"/><Relationship Id="rId2298" Type="http://schemas.openxmlformats.org/officeDocument/2006/relationships/image" Target="../media/image3642.wmf"/><Relationship Id="rId3349" Type="http://schemas.openxmlformats.org/officeDocument/2006/relationships/image" Target="../media/image4693.wmf"/><Relationship Id="rId3556" Type="http://schemas.openxmlformats.org/officeDocument/2006/relationships/image" Target="../media/image4900.wmf"/><Relationship Id="rId4954" Type="http://schemas.openxmlformats.org/officeDocument/2006/relationships/image" Target="../media/image6298.wmf"/><Relationship Id="rId477" Type="http://schemas.openxmlformats.org/officeDocument/2006/relationships/image" Target="../media/image1821.wmf"/><Relationship Id="rId684" Type="http://schemas.openxmlformats.org/officeDocument/2006/relationships/image" Target="../media/image2028.wmf"/><Relationship Id="rId2158" Type="http://schemas.openxmlformats.org/officeDocument/2006/relationships/image" Target="../media/image3502.wmf"/><Relationship Id="rId2365" Type="http://schemas.openxmlformats.org/officeDocument/2006/relationships/image" Target="../media/image3709.wmf"/><Relationship Id="rId3209" Type="http://schemas.openxmlformats.org/officeDocument/2006/relationships/image" Target="../media/image4553.wmf"/><Relationship Id="rId3763" Type="http://schemas.openxmlformats.org/officeDocument/2006/relationships/image" Target="../media/image5107.wmf"/><Relationship Id="rId3970" Type="http://schemas.openxmlformats.org/officeDocument/2006/relationships/image" Target="../media/image5314.wmf"/><Relationship Id="rId4607" Type="http://schemas.openxmlformats.org/officeDocument/2006/relationships/image" Target="../media/image5951.wmf"/><Relationship Id="rId4814" Type="http://schemas.openxmlformats.org/officeDocument/2006/relationships/image" Target="../media/image6158.wmf"/><Relationship Id="rId337" Type="http://schemas.openxmlformats.org/officeDocument/2006/relationships/image" Target="../media/image1681.wmf"/><Relationship Id="rId891" Type="http://schemas.openxmlformats.org/officeDocument/2006/relationships/image" Target="../media/image2235.wmf"/><Relationship Id="rId2018" Type="http://schemas.openxmlformats.org/officeDocument/2006/relationships/image" Target="../media/image3362.wmf"/><Relationship Id="rId2572" Type="http://schemas.openxmlformats.org/officeDocument/2006/relationships/image" Target="../media/image3916.wmf"/><Relationship Id="rId3416" Type="http://schemas.openxmlformats.org/officeDocument/2006/relationships/image" Target="../media/image4760.wmf"/><Relationship Id="rId3623" Type="http://schemas.openxmlformats.org/officeDocument/2006/relationships/image" Target="../media/image4967.wmf"/><Relationship Id="rId3830" Type="http://schemas.openxmlformats.org/officeDocument/2006/relationships/image" Target="../media/image5174.wmf"/><Relationship Id="rId544" Type="http://schemas.openxmlformats.org/officeDocument/2006/relationships/image" Target="../media/image1888.wmf"/><Relationship Id="rId751" Type="http://schemas.openxmlformats.org/officeDocument/2006/relationships/image" Target="../media/image2095.wmf"/><Relationship Id="rId1174" Type="http://schemas.openxmlformats.org/officeDocument/2006/relationships/image" Target="../media/image2518.wmf"/><Relationship Id="rId1381" Type="http://schemas.openxmlformats.org/officeDocument/2006/relationships/image" Target="../media/image2725.wmf"/><Relationship Id="rId2225" Type="http://schemas.openxmlformats.org/officeDocument/2006/relationships/image" Target="../media/image3569.wmf"/><Relationship Id="rId2432" Type="http://schemas.openxmlformats.org/officeDocument/2006/relationships/image" Target="../media/image3776.wmf"/><Relationship Id="rId404" Type="http://schemas.openxmlformats.org/officeDocument/2006/relationships/image" Target="../media/image1748.wmf"/><Relationship Id="rId611" Type="http://schemas.openxmlformats.org/officeDocument/2006/relationships/image" Target="../media/image1955.wmf"/><Relationship Id="rId1034" Type="http://schemas.openxmlformats.org/officeDocument/2006/relationships/image" Target="../media/image2378.wmf"/><Relationship Id="rId1241" Type="http://schemas.openxmlformats.org/officeDocument/2006/relationships/image" Target="../media/image2585.wmf"/><Relationship Id="rId4397" Type="http://schemas.openxmlformats.org/officeDocument/2006/relationships/image" Target="../media/image5741.wmf"/><Relationship Id="rId1101" Type="http://schemas.openxmlformats.org/officeDocument/2006/relationships/image" Target="../media/image2445.wmf"/><Relationship Id="rId4257" Type="http://schemas.openxmlformats.org/officeDocument/2006/relationships/image" Target="../media/image5601.wmf"/><Relationship Id="rId4464" Type="http://schemas.openxmlformats.org/officeDocument/2006/relationships/image" Target="../media/image5808.wmf"/><Relationship Id="rId4671" Type="http://schemas.openxmlformats.org/officeDocument/2006/relationships/image" Target="../media/image6015.wmf"/><Relationship Id="rId5308" Type="http://schemas.openxmlformats.org/officeDocument/2006/relationships/image" Target="../media/image6652.wmf"/><Relationship Id="rId3066" Type="http://schemas.openxmlformats.org/officeDocument/2006/relationships/image" Target="../media/image4410.wmf"/><Relationship Id="rId3273" Type="http://schemas.openxmlformats.org/officeDocument/2006/relationships/image" Target="../media/image4617.wmf"/><Relationship Id="rId3480" Type="http://schemas.openxmlformats.org/officeDocument/2006/relationships/image" Target="../media/image4824.wmf"/><Relationship Id="rId4117" Type="http://schemas.openxmlformats.org/officeDocument/2006/relationships/image" Target="../media/image5461.wmf"/><Relationship Id="rId4324" Type="http://schemas.openxmlformats.org/officeDocument/2006/relationships/image" Target="../media/image5668.wmf"/><Relationship Id="rId4531" Type="http://schemas.openxmlformats.org/officeDocument/2006/relationships/image" Target="../media/image5875.wmf"/><Relationship Id="rId194" Type="http://schemas.openxmlformats.org/officeDocument/2006/relationships/image" Target="../media/image1538.wmf"/><Relationship Id="rId1918" Type="http://schemas.openxmlformats.org/officeDocument/2006/relationships/image" Target="../media/image3262.wmf"/><Relationship Id="rId2082" Type="http://schemas.openxmlformats.org/officeDocument/2006/relationships/image" Target="../media/image3426.wmf"/><Relationship Id="rId3133" Type="http://schemas.openxmlformats.org/officeDocument/2006/relationships/image" Target="../media/image4477.wmf"/><Relationship Id="rId261" Type="http://schemas.openxmlformats.org/officeDocument/2006/relationships/image" Target="../media/image1605.wmf"/><Relationship Id="rId3340" Type="http://schemas.openxmlformats.org/officeDocument/2006/relationships/image" Target="../media/image4684.wmf"/><Relationship Id="rId5098" Type="http://schemas.openxmlformats.org/officeDocument/2006/relationships/image" Target="../media/image6442.wmf"/><Relationship Id="rId2899" Type="http://schemas.openxmlformats.org/officeDocument/2006/relationships/image" Target="../media/image4243.wmf"/><Relationship Id="rId3200" Type="http://schemas.openxmlformats.org/officeDocument/2006/relationships/image" Target="../media/image4544.wmf"/><Relationship Id="rId121" Type="http://schemas.openxmlformats.org/officeDocument/2006/relationships/image" Target="../media/image1465.wmf"/><Relationship Id="rId2759" Type="http://schemas.openxmlformats.org/officeDocument/2006/relationships/image" Target="../media/image4103.wmf"/><Relationship Id="rId2966" Type="http://schemas.openxmlformats.org/officeDocument/2006/relationships/image" Target="../media/image4310.wmf"/><Relationship Id="rId5165" Type="http://schemas.openxmlformats.org/officeDocument/2006/relationships/image" Target="../media/image6509.wmf"/><Relationship Id="rId5372" Type="http://schemas.openxmlformats.org/officeDocument/2006/relationships/image" Target="../media/image6716.wmf"/><Relationship Id="rId938" Type="http://schemas.openxmlformats.org/officeDocument/2006/relationships/image" Target="../media/image2282.wmf"/><Relationship Id="rId1568" Type="http://schemas.openxmlformats.org/officeDocument/2006/relationships/image" Target="../media/image2912.wmf"/><Relationship Id="rId1775" Type="http://schemas.openxmlformats.org/officeDocument/2006/relationships/image" Target="../media/image3119.wmf"/><Relationship Id="rId2619" Type="http://schemas.openxmlformats.org/officeDocument/2006/relationships/image" Target="../media/image3963.wmf"/><Relationship Id="rId2826" Type="http://schemas.openxmlformats.org/officeDocument/2006/relationships/image" Target="../media/image4170.wmf"/><Relationship Id="rId4181" Type="http://schemas.openxmlformats.org/officeDocument/2006/relationships/image" Target="../media/image5525.wmf"/><Relationship Id="rId5025" Type="http://schemas.openxmlformats.org/officeDocument/2006/relationships/image" Target="../media/image6369.wmf"/><Relationship Id="rId5232" Type="http://schemas.openxmlformats.org/officeDocument/2006/relationships/image" Target="../media/image6576.wmf"/><Relationship Id="rId67" Type="http://schemas.openxmlformats.org/officeDocument/2006/relationships/image" Target="../media/image1411.wmf"/><Relationship Id="rId1428" Type="http://schemas.openxmlformats.org/officeDocument/2006/relationships/image" Target="../media/image2772.wmf"/><Relationship Id="rId1635" Type="http://schemas.openxmlformats.org/officeDocument/2006/relationships/image" Target="../media/image2979.wmf"/><Relationship Id="rId1982" Type="http://schemas.openxmlformats.org/officeDocument/2006/relationships/image" Target="../media/image3326.wmf"/><Relationship Id="rId4041" Type="http://schemas.openxmlformats.org/officeDocument/2006/relationships/image" Target="../media/image5385.wmf"/><Relationship Id="rId1842" Type="http://schemas.openxmlformats.org/officeDocument/2006/relationships/image" Target="../media/image3186.wmf"/><Relationship Id="rId4998" Type="http://schemas.openxmlformats.org/officeDocument/2006/relationships/image" Target="../media/image6342.wmf"/><Relationship Id="rId1702" Type="http://schemas.openxmlformats.org/officeDocument/2006/relationships/image" Target="../media/image3046.wmf"/><Relationship Id="rId4858" Type="http://schemas.openxmlformats.org/officeDocument/2006/relationships/image" Target="../media/image6202.wmf"/><Relationship Id="rId3667" Type="http://schemas.openxmlformats.org/officeDocument/2006/relationships/image" Target="../media/image5011.wmf"/><Relationship Id="rId3874" Type="http://schemas.openxmlformats.org/officeDocument/2006/relationships/image" Target="../media/image5218.wmf"/><Relationship Id="rId4718" Type="http://schemas.openxmlformats.org/officeDocument/2006/relationships/image" Target="../media/image6062.wmf"/><Relationship Id="rId4925" Type="http://schemas.openxmlformats.org/officeDocument/2006/relationships/image" Target="../media/image6269.wmf"/><Relationship Id="rId588" Type="http://schemas.openxmlformats.org/officeDocument/2006/relationships/image" Target="../media/image1932.wmf"/><Relationship Id="rId795" Type="http://schemas.openxmlformats.org/officeDocument/2006/relationships/image" Target="../media/image2139.wmf"/><Relationship Id="rId2269" Type="http://schemas.openxmlformats.org/officeDocument/2006/relationships/image" Target="../media/image3613.wmf"/><Relationship Id="rId2476" Type="http://schemas.openxmlformats.org/officeDocument/2006/relationships/image" Target="../media/image3820.wmf"/><Relationship Id="rId2683" Type="http://schemas.openxmlformats.org/officeDocument/2006/relationships/image" Target="../media/image4027.wmf"/><Relationship Id="rId2890" Type="http://schemas.openxmlformats.org/officeDocument/2006/relationships/image" Target="../media/image4234.wmf"/><Relationship Id="rId3527" Type="http://schemas.openxmlformats.org/officeDocument/2006/relationships/image" Target="../media/image4871.wmf"/><Relationship Id="rId3734" Type="http://schemas.openxmlformats.org/officeDocument/2006/relationships/image" Target="../media/image5078.wmf"/><Relationship Id="rId3941" Type="http://schemas.openxmlformats.org/officeDocument/2006/relationships/image" Target="../media/image5285.wmf"/><Relationship Id="rId448" Type="http://schemas.openxmlformats.org/officeDocument/2006/relationships/image" Target="../media/image1792.wmf"/><Relationship Id="rId655" Type="http://schemas.openxmlformats.org/officeDocument/2006/relationships/image" Target="../media/image1999.wmf"/><Relationship Id="rId862" Type="http://schemas.openxmlformats.org/officeDocument/2006/relationships/image" Target="../media/image2206.wmf"/><Relationship Id="rId1078" Type="http://schemas.openxmlformats.org/officeDocument/2006/relationships/image" Target="../media/image2422.wmf"/><Relationship Id="rId1285" Type="http://schemas.openxmlformats.org/officeDocument/2006/relationships/image" Target="../media/image2629.wmf"/><Relationship Id="rId1492" Type="http://schemas.openxmlformats.org/officeDocument/2006/relationships/image" Target="../media/image2836.wmf"/><Relationship Id="rId2129" Type="http://schemas.openxmlformats.org/officeDocument/2006/relationships/image" Target="../media/image3473.wmf"/><Relationship Id="rId2336" Type="http://schemas.openxmlformats.org/officeDocument/2006/relationships/image" Target="../media/image3680.wmf"/><Relationship Id="rId2543" Type="http://schemas.openxmlformats.org/officeDocument/2006/relationships/image" Target="../media/image3887.wmf"/><Relationship Id="rId2750" Type="http://schemas.openxmlformats.org/officeDocument/2006/relationships/image" Target="../media/image4094.wmf"/><Relationship Id="rId3801" Type="http://schemas.openxmlformats.org/officeDocument/2006/relationships/image" Target="../media/image5145.wmf"/><Relationship Id="rId308" Type="http://schemas.openxmlformats.org/officeDocument/2006/relationships/image" Target="../media/image1652.wmf"/><Relationship Id="rId515" Type="http://schemas.openxmlformats.org/officeDocument/2006/relationships/image" Target="../media/image1859.wmf"/><Relationship Id="rId722" Type="http://schemas.openxmlformats.org/officeDocument/2006/relationships/image" Target="../media/image2066.wmf"/><Relationship Id="rId1145" Type="http://schemas.openxmlformats.org/officeDocument/2006/relationships/image" Target="../media/image2489.wmf"/><Relationship Id="rId1352" Type="http://schemas.openxmlformats.org/officeDocument/2006/relationships/image" Target="../media/image2696.wmf"/><Relationship Id="rId2403" Type="http://schemas.openxmlformats.org/officeDocument/2006/relationships/image" Target="../media/image3747.wmf"/><Relationship Id="rId1005" Type="http://schemas.openxmlformats.org/officeDocument/2006/relationships/image" Target="../media/image2349.wmf"/><Relationship Id="rId1212" Type="http://schemas.openxmlformats.org/officeDocument/2006/relationships/image" Target="../media/image2556.wmf"/><Relationship Id="rId2610" Type="http://schemas.openxmlformats.org/officeDocument/2006/relationships/image" Target="../media/image3954.wmf"/><Relationship Id="rId4368" Type="http://schemas.openxmlformats.org/officeDocument/2006/relationships/image" Target="../media/image5712.wmf"/><Relationship Id="rId4575" Type="http://schemas.openxmlformats.org/officeDocument/2006/relationships/image" Target="../media/image5919.wmf"/><Relationship Id="rId3177" Type="http://schemas.openxmlformats.org/officeDocument/2006/relationships/image" Target="../media/image4521.wmf"/><Relationship Id="rId4228" Type="http://schemas.openxmlformats.org/officeDocument/2006/relationships/image" Target="../media/image5572.wmf"/><Relationship Id="rId4782" Type="http://schemas.openxmlformats.org/officeDocument/2006/relationships/image" Target="../media/image6126.wmf"/><Relationship Id="rId3037" Type="http://schemas.openxmlformats.org/officeDocument/2006/relationships/image" Target="../media/image4381.wmf"/><Relationship Id="rId3384" Type="http://schemas.openxmlformats.org/officeDocument/2006/relationships/image" Target="../media/image4728.wmf"/><Relationship Id="rId3591" Type="http://schemas.openxmlformats.org/officeDocument/2006/relationships/image" Target="../media/image4935.wmf"/><Relationship Id="rId4435" Type="http://schemas.openxmlformats.org/officeDocument/2006/relationships/image" Target="../media/image5779.wmf"/><Relationship Id="rId4642" Type="http://schemas.openxmlformats.org/officeDocument/2006/relationships/image" Target="../media/image5986.wmf"/><Relationship Id="rId2193" Type="http://schemas.openxmlformats.org/officeDocument/2006/relationships/image" Target="../media/image3537.wmf"/><Relationship Id="rId3244" Type="http://schemas.openxmlformats.org/officeDocument/2006/relationships/image" Target="../media/image4588.wmf"/><Relationship Id="rId3451" Type="http://schemas.openxmlformats.org/officeDocument/2006/relationships/image" Target="../media/image4795.wmf"/><Relationship Id="rId4502" Type="http://schemas.openxmlformats.org/officeDocument/2006/relationships/image" Target="../media/image5846.wmf"/><Relationship Id="rId165" Type="http://schemas.openxmlformats.org/officeDocument/2006/relationships/image" Target="../media/image1509.wmf"/><Relationship Id="rId372" Type="http://schemas.openxmlformats.org/officeDocument/2006/relationships/image" Target="../media/image1716.wmf"/><Relationship Id="rId2053" Type="http://schemas.openxmlformats.org/officeDocument/2006/relationships/image" Target="../media/image3397.wmf"/><Relationship Id="rId2260" Type="http://schemas.openxmlformats.org/officeDocument/2006/relationships/image" Target="../media/image3604.wmf"/><Relationship Id="rId3104" Type="http://schemas.openxmlformats.org/officeDocument/2006/relationships/image" Target="../media/image4448.wmf"/><Relationship Id="rId3311" Type="http://schemas.openxmlformats.org/officeDocument/2006/relationships/image" Target="../media/image4655.wmf"/><Relationship Id="rId232" Type="http://schemas.openxmlformats.org/officeDocument/2006/relationships/image" Target="../media/image1576.wmf"/><Relationship Id="rId2120" Type="http://schemas.openxmlformats.org/officeDocument/2006/relationships/image" Target="../media/image3464.wmf"/><Relationship Id="rId5069" Type="http://schemas.openxmlformats.org/officeDocument/2006/relationships/image" Target="../media/image6413.wmf"/><Relationship Id="rId5276" Type="http://schemas.openxmlformats.org/officeDocument/2006/relationships/image" Target="../media/image6620.wmf"/><Relationship Id="rId1679" Type="http://schemas.openxmlformats.org/officeDocument/2006/relationships/image" Target="../media/image3023.wmf"/><Relationship Id="rId4085" Type="http://schemas.openxmlformats.org/officeDocument/2006/relationships/image" Target="../media/image5429.wmf"/><Relationship Id="rId4292" Type="http://schemas.openxmlformats.org/officeDocument/2006/relationships/image" Target="../media/image5636.wmf"/><Relationship Id="rId5136" Type="http://schemas.openxmlformats.org/officeDocument/2006/relationships/image" Target="../media/image6480.wmf"/><Relationship Id="rId5343" Type="http://schemas.openxmlformats.org/officeDocument/2006/relationships/image" Target="../media/image6687.wmf"/><Relationship Id="rId1886" Type="http://schemas.openxmlformats.org/officeDocument/2006/relationships/image" Target="../media/image3230.wmf"/><Relationship Id="rId2937" Type="http://schemas.openxmlformats.org/officeDocument/2006/relationships/image" Target="../media/image4281.wmf"/><Relationship Id="rId4152" Type="http://schemas.openxmlformats.org/officeDocument/2006/relationships/image" Target="../media/image5496.wmf"/><Relationship Id="rId5203" Type="http://schemas.openxmlformats.org/officeDocument/2006/relationships/image" Target="../media/image6547.wmf"/><Relationship Id="rId909" Type="http://schemas.openxmlformats.org/officeDocument/2006/relationships/image" Target="../media/image2253.wmf"/><Relationship Id="rId1539" Type="http://schemas.openxmlformats.org/officeDocument/2006/relationships/image" Target="../media/image2883.wmf"/><Relationship Id="rId1746" Type="http://schemas.openxmlformats.org/officeDocument/2006/relationships/image" Target="../media/image3090.wmf"/><Relationship Id="rId1953" Type="http://schemas.openxmlformats.org/officeDocument/2006/relationships/image" Target="../media/image3297.wmf"/><Relationship Id="rId38" Type="http://schemas.openxmlformats.org/officeDocument/2006/relationships/image" Target="../media/image1382.wmf"/><Relationship Id="rId1606" Type="http://schemas.openxmlformats.org/officeDocument/2006/relationships/image" Target="../media/image2950.wmf"/><Relationship Id="rId1813" Type="http://schemas.openxmlformats.org/officeDocument/2006/relationships/image" Target="../media/image3157.wmf"/><Relationship Id="rId4012" Type="http://schemas.openxmlformats.org/officeDocument/2006/relationships/image" Target="../media/image5356.wmf"/><Relationship Id="rId4969" Type="http://schemas.openxmlformats.org/officeDocument/2006/relationships/image" Target="../media/image6313.wmf"/><Relationship Id="rId3778" Type="http://schemas.openxmlformats.org/officeDocument/2006/relationships/image" Target="../media/image5122.wmf"/><Relationship Id="rId3985" Type="http://schemas.openxmlformats.org/officeDocument/2006/relationships/image" Target="../media/image5329.wmf"/><Relationship Id="rId4829" Type="http://schemas.openxmlformats.org/officeDocument/2006/relationships/image" Target="../media/image6173.wmf"/><Relationship Id="rId699" Type="http://schemas.openxmlformats.org/officeDocument/2006/relationships/image" Target="../media/image2043.wmf"/><Relationship Id="rId2587" Type="http://schemas.openxmlformats.org/officeDocument/2006/relationships/image" Target="../media/image3931.wmf"/><Relationship Id="rId2794" Type="http://schemas.openxmlformats.org/officeDocument/2006/relationships/image" Target="../media/image4138.wmf"/><Relationship Id="rId3638" Type="http://schemas.openxmlformats.org/officeDocument/2006/relationships/image" Target="../media/image4982.wmf"/><Relationship Id="rId3845" Type="http://schemas.openxmlformats.org/officeDocument/2006/relationships/image" Target="../media/image5189.wmf"/><Relationship Id="rId559" Type="http://schemas.openxmlformats.org/officeDocument/2006/relationships/image" Target="../media/image1903.wmf"/><Relationship Id="rId766" Type="http://schemas.openxmlformats.org/officeDocument/2006/relationships/image" Target="../media/image2110.wmf"/><Relationship Id="rId1189" Type="http://schemas.openxmlformats.org/officeDocument/2006/relationships/image" Target="../media/image2533.wmf"/><Relationship Id="rId1396" Type="http://schemas.openxmlformats.org/officeDocument/2006/relationships/image" Target="../media/image2740.wmf"/><Relationship Id="rId2447" Type="http://schemas.openxmlformats.org/officeDocument/2006/relationships/image" Target="../media/image3791.wmf"/><Relationship Id="rId5060" Type="http://schemas.openxmlformats.org/officeDocument/2006/relationships/image" Target="../media/image6404.wmf"/><Relationship Id="rId419" Type="http://schemas.openxmlformats.org/officeDocument/2006/relationships/image" Target="../media/image1763.wmf"/><Relationship Id="rId626" Type="http://schemas.openxmlformats.org/officeDocument/2006/relationships/image" Target="../media/image1970.wmf"/><Relationship Id="rId973" Type="http://schemas.openxmlformats.org/officeDocument/2006/relationships/image" Target="../media/image2317.wmf"/><Relationship Id="rId1049" Type="http://schemas.openxmlformats.org/officeDocument/2006/relationships/image" Target="../media/image2393.wmf"/><Relationship Id="rId1256" Type="http://schemas.openxmlformats.org/officeDocument/2006/relationships/image" Target="../media/image2600.wmf"/><Relationship Id="rId2307" Type="http://schemas.openxmlformats.org/officeDocument/2006/relationships/image" Target="../media/image3651.wmf"/><Relationship Id="rId2654" Type="http://schemas.openxmlformats.org/officeDocument/2006/relationships/image" Target="../media/image3998.wmf"/><Relationship Id="rId2861" Type="http://schemas.openxmlformats.org/officeDocument/2006/relationships/image" Target="../media/image4205.wmf"/><Relationship Id="rId3705" Type="http://schemas.openxmlformats.org/officeDocument/2006/relationships/image" Target="../media/image5049.wmf"/><Relationship Id="rId3912" Type="http://schemas.openxmlformats.org/officeDocument/2006/relationships/image" Target="../media/image5256.wmf"/><Relationship Id="rId833" Type="http://schemas.openxmlformats.org/officeDocument/2006/relationships/image" Target="../media/image2177.wmf"/><Relationship Id="rId1116" Type="http://schemas.openxmlformats.org/officeDocument/2006/relationships/image" Target="../media/image2460.wmf"/><Relationship Id="rId1463" Type="http://schemas.openxmlformats.org/officeDocument/2006/relationships/image" Target="../media/image2807.wmf"/><Relationship Id="rId1670" Type="http://schemas.openxmlformats.org/officeDocument/2006/relationships/image" Target="../media/image3014.wmf"/><Relationship Id="rId2514" Type="http://schemas.openxmlformats.org/officeDocument/2006/relationships/image" Target="../media/image3858.wmf"/><Relationship Id="rId2721" Type="http://schemas.openxmlformats.org/officeDocument/2006/relationships/image" Target="../media/image4065.wmf"/><Relationship Id="rId900" Type="http://schemas.openxmlformats.org/officeDocument/2006/relationships/image" Target="../media/image2244.wmf"/><Relationship Id="rId1323" Type="http://schemas.openxmlformats.org/officeDocument/2006/relationships/image" Target="../media/image2667.wmf"/><Relationship Id="rId1530" Type="http://schemas.openxmlformats.org/officeDocument/2006/relationships/image" Target="../media/image2874.wmf"/><Relationship Id="rId4479" Type="http://schemas.openxmlformats.org/officeDocument/2006/relationships/image" Target="../media/image5823.wmf"/><Relationship Id="rId4686" Type="http://schemas.openxmlformats.org/officeDocument/2006/relationships/image" Target="../media/image6030.wmf"/><Relationship Id="rId4893" Type="http://schemas.openxmlformats.org/officeDocument/2006/relationships/image" Target="../media/image6237.wmf"/><Relationship Id="rId3288" Type="http://schemas.openxmlformats.org/officeDocument/2006/relationships/image" Target="../media/image4632.wmf"/><Relationship Id="rId3495" Type="http://schemas.openxmlformats.org/officeDocument/2006/relationships/image" Target="../media/image4839.wmf"/><Relationship Id="rId4339" Type="http://schemas.openxmlformats.org/officeDocument/2006/relationships/image" Target="../media/image5683.wmf"/><Relationship Id="rId4546" Type="http://schemas.openxmlformats.org/officeDocument/2006/relationships/image" Target="../media/image5890.wmf"/><Relationship Id="rId4753" Type="http://schemas.openxmlformats.org/officeDocument/2006/relationships/image" Target="../media/image6097.wmf"/><Relationship Id="rId4960" Type="http://schemas.openxmlformats.org/officeDocument/2006/relationships/image" Target="../media/image6304.wmf"/><Relationship Id="rId2097" Type="http://schemas.openxmlformats.org/officeDocument/2006/relationships/image" Target="../media/image3441.wmf"/><Relationship Id="rId3148" Type="http://schemas.openxmlformats.org/officeDocument/2006/relationships/image" Target="../media/image4492.wmf"/><Relationship Id="rId3355" Type="http://schemas.openxmlformats.org/officeDocument/2006/relationships/image" Target="../media/image4699.wmf"/><Relationship Id="rId3562" Type="http://schemas.openxmlformats.org/officeDocument/2006/relationships/image" Target="../media/image4906.wmf"/><Relationship Id="rId4406" Type="http://schemas.openxmlformats.org/officeDocument/2006/relationships/image" Target="../media/image5750.wmf"/><Relationship Id="rId4613" Type="http://schemas.openxmlformats.org/officeDocument/2006/relationships/image" Target="../media/image5957.wmf"/><Relationship Id="rId276" Type="http://schemas.openxmlformats.org/officeDocument/2006/relationships/image" Target="../media/image1620.wmf"/><Relationship Id="rId483" Type="http://schemas.openxmlformats.org/officeDocument/2006/relationships/image" Target="../media/image1827.wmf"/><Relationship Id="rId690" Type="http://schemas.openxmlformats.org/officeDocument/2006/relationships/image" Target="../media/image2034.wmf"/><Relationship Id="rId2164" Type="http://schemas.openxmlformats.org/officeDocument/2006/relationships/image" Target="../media/image3508.wmf"/><Relationship Id="rId2371" Type="http://schemas.openxmlformats.org/officeDocument/2006/relationships/image" Target="../media/image3715.wmf"/><Relationship Id="rId3008" Type="http://schemas.openxmlformats.org/officeDocument/2006/relationships/image" Target="../media/image4352.wmf"/><Relationship Id="rId3215" Type="http://schemas.openxmlformats.org/officeDocument/2006/relationships/image" Target="../media/image4559.wmf"/><Relationship Id="rId3422" Type="http://schemas.openxmlformats.org/officeDocument/2006/relationships/image" Target="../media/image4766.wmf"/><Relationship Id="rId4820" Type="http://schemas.openxmlformats.org/officeDocument/2006/relationships/image" Target="../media/image6164.wmf"/><Relationship Id="rId136" Type="http://schemas.openxmlformats.org/officeDocument/2006/relationships/image" Target="../media/image1480.wmf"/><Relationship Id="rId343" Type="http://schemas.openxmlformats.org/officeDocument/2006/relationships/image" Target="../media/image1687.wmf"/><Relationship Id="rId550" Type="http://schemas.openxmlformats.org/officeDocument/2006/relationships/image" Target="../media/image1894.wmf"/><Relationship Id="rId1180" Type="http://schemas.openxmlformats.org/officeDocument/2006/relationships/image" Target="../media/image2524.wmf"/><Relationship Id="rId2024" Type="http://schemas.openxmlformats.org/officeDocument/2006/relationships/image" Target="../media/image3368.wmf"/><Relationship Id="rId2231" Type="http://schemas.openxmlformats.org/officeDocument/2006/relationships/image" Target="../media/image3575.wmf"/><Relationship Id="rId5387" Type="http://schemas.openxmlformats.org/officeDocument/2006/relationships/image" Target="../media/image6731.wmf"/><Relationship Id="rId203" Type="http://schemas.openxmlformats.org/officeDocument/2006/relationships/image" Target="../media/image1547.wmf"/><Relationship Id="rId1040" Type="http://schemas.openxmlformats.org/officeDocument/2006/relationships/image" Target="../media/image2384.wmf"/><Relationship Id="rId4196" Type="http://schemas.openxmlformats.org/officeDocument/2006/relationships/image" Target="../media/image5540.wmf"/><Relationship Id="rId5247" Type="http://schemas.openxmlformats.org/officeDocument/2006/relationships/image" Target="../media/image6591.wmf"/><Relationship Id="rId410" Type="http://schemas.openxmlformats.org/officeDocument/2006/relationships/image" Target="../media/image1754.wmf"/><Relationship Id="rId1997" Type="http://schemas.openxmlformats.org/officeDocument/2006/relationships/image" Target="../media/image3341.wmf"/><Relationship Id="rId4056" Type="http://schemas.openxmlformats.org/officeDocument/2006/relationships/image" Target="../media/image5400.wmf"/><Relationship Id="rId1857" Type="http://schemas.openxmlformats.org/officeDocument/2006/relationships/image" Target="../media/image3201.wmf"/><Relationship Id="rId2908" Type="http://schemas.openxmlformats.org/officeDocument/2006/relationships/image" Target="../media/image4252.wmf"/><Relationship Id="rId4263" Type="http://schemas.openxmlformats.org/officeDocument/2006/relationships/image" Target="../media/image5607.wmf"/><Relationship Id="rId4470" Type="http://schemas.openxmlformats.org/officeDocument/2006/relationships/image" Target="../media/image5814.wmf"/><Relationship Id="rId5107" Type="http://schemas.openxmlformats.org/officeDocument/2006/relationships/image" Target="../media/image6451.wmf"/><Relationship Id="rId5314" Type="http://schemas.openxmlformats.org/officeDocument/2006/relationships/image" Target="../media/image6658.wmf"/><Relationship Id="rId1717" Type="http://schemas.openxmlformats.org/officeDocument/2006/relationships/image" Target="../media/image3061.wmf"/><Relationship Id="rId1924" Type="http://schemas.openxmlformats.org/officeDocument/2006/relationships/image" Target="../media/image3268.wmf"/><Relationship Id="rId3072" Type="http://schemas.openxmlformats.org/officeDocument/2006/relationships/image" Target="../media/image4416.wmf"/><Relationship Id="rId4123" Type="http://schemas.openxmlformats.org/officeDocument/2006/relationships/image" Target="../media/image5467.wmf"/><Relationship Id="rId4330" Type="http://schemas.openxmlformats.org/officeDocument/2006/relationships/image" Target="../media/image5674.wmf"/><Relationship Id="rId3889" Type="http://schemas.openxmlformats.org/officeDocument/2006/relationships/image" Target="../media/image5233.wmf"/><Relationship Id="rId2698" Type="http://schemas.openxmlformats.org/officeDocument/2006/relationships/image" Target="../media/image4042.wmf"/><Relationship Id="rId3749" Type="http://schemas.openxmlformats.org/officeDocument/2006/relationships/image" Target="../media/image5093.wmf"/><Relationship Id="rId3956" Type="http://schemas.openxmlformats.org/officeDocument/2006/relationships/image" Target="../media/image5300.wmf"/><Relationship Id="rId5171" Type="http://schemas.openxmlformats.org/officeDocument/2006/relationships/image" Target="../media/image6515.wmf"/><Relationship Id="rId877" Type="http://schemas.openxmlformats.org/officeDocument/2006/relationships/image" Target="../media/image2221.wmf"/><Relationship Id="rId2558" Type="http://schemas.openxmlformats.org/officeDocument/2006/relationships/image" Target="../media/image3902.wmf"/><Relationship Id="rId2765" Type="http://schemas.openxmlformats.org/officeDocument/2006/relationships/image" Target="../media/image4109.wmf"/><Relationship Id="rId2972" Type="http://schemas.openxmlformats.org/officeDocument/2006/relationships/image" Target="../media/image4316.wmf"/><Relationship Id="rId3609" Type="http://schemas.openxmlformats.org/officeDocument/2006/relationships/image" Target="../media/image4953.wmf"/><Relationship Id="rId3816" Type="http://schemas.openxmlformats.org/officeDocument/2006/relationships/image" Target="../media/image5160.wmf"/><Relationship Id="rId737" Type="http://schemas.openxmlformats.org/officeDocument/2006/relationships/image" Target="../media/image2081.wmf"/><Relationship Id="rId944" Type="http://schemas.openxmlformats.org/officeDocument/2006/relationships/image" Target="../media/image2288.wmf"/><Relationship Id="rId1367" Type="http://schemas.openxmlformats.org/officeDocument/2006/relationships/image" Target="../media/image2711.wmf"/><Relationship Id="rId1574" Type="http://schemas.openxmlformats.org/officeDocument/2006/relationships/image" Target="../media/image2918.wmf"/><Relationship Id="rId1781" Type="http://schemas.openxmlformats.org/officeDocument/2006/relationships/image" Target="../media/image3125.wmf"/><Relationship Id="rId2418" Type="http://schemas.openxmlformats.org/officeDocument/2006/relationships/image" Target="../media/image3762.wmf"/><Relationship Id="rId2625" Type="http://schemas.openxmlformats.org/officeDocument/2006/relationships/image" Target="../media/image3969.wmf"/><Relationship Id="rId2832" Type="http://schemas.openxmlformats.org/officeDocument/2006/relationships/image" Target="../media/image4176.wmf"/><Relationship Id="rId5031" Type="http://schemas.openxmlformats.org/officeDocument/2006/relationships/image" Target="../media/image6375.wmf"/><Relationship Id="rId73" Type="http://schemas.openxmlformats.org/officeDocument/2006/relationships/image" Target="../media/image1417.wmf"/><Relationship Id="rId804" Type="http://schemas.openxmlformats.org/officeDocument/2006/relationships/image" Target="../media/image2148.wmf"/><Relationship Id="rId1227" Type="http://schemas.openxmlformats.org/officeDocument/2006/relationships/image" Target="../media/image2571.wmf"/><Relationship Id="rId1434" Type="http://schemas.openxmlformats.org/officeDocument/2006/relationships/image" Target="../media/image2778.wmf"/><Relationship Id="rId1641" Type="http://schemas.openxmlformats.org/officeDocument/2006/relationships/image" Target="../media/image2985.wmf"/><Relationship Id="rId4797" Type="http://schemas.openxmlformats.org/officeDocument/2006/relationships/image" Target="../media/image6141.wmf"/><Relationship Id="rId1501" Type="http://schemas.openxmlformats.org/officeDocument/2006/relationships/image" Target="../media/image2845.wmf"/><Relationship Id="rId3399" Type="http://schemas.openxmlformats.org/officeDocument/2006/relationships/image" Target="../media/image4743.wmf"/><Relationship Id="rId4657" Type="http://schemas.openxmlformats.org/officeDocument/2006/relationships/image" Target="../media/image6001.wmf"/><Relationship Id="rId4864" Type="http://schemas.openxmlformats.org/officeDocument/2006/relationships/image" Target="../media/image6208.wmf"/><Relationship Id="rId3259" Type="http://schemas.openxmlformats.org/officeDocument/2006/relationships/image" Target="../media/image4603.wmf"/><Relationship Id="rId3466" Type="http://schemas.openxmlformats.org/officeDocument/2006/relationships/image" Target="../media/image4810.wmf"/><Relationship Id="rId4517" Type="http://schemas.openxmlformats.org/officeDocument/2006/relationships/image" Target="../media/image5861.wmf"/><Relationship Id="rId387" Type="http://schemas.openxmlformats.org/officeDocument/2006/relationships/image" Target="../media/image1731.wmf"/><Relationship Id="rId594" Type="http://schemas.openxmlformats.org/officeDocument/2006/relationships/image" Target="../media/image1938.wmf"/><Relationship Id="rId2068" Type="http://schemas.openxmlformats.org/officeDocument/2006/relationships/image" Target="../media/image3412.wmf"/><Relationship Id="rId2275" Type="http://schemas.openxmlformats.org/officeDocument/2006/relationships/image" Target="../media/image3619.wmf"/><Relationship Id="rId3119" Type="http://schemas.openxmlformats.org/officeDocument/2006/relationships/image" Target="../media/image4463.wmf"/><Relationship Id="rId3326" Type="http://schemas.openxmlformats.org/officeDocument/2006/relationships/image" Target="../media/image4670.wmf"/><Relationship Id="rId3673" Type="http://schemas.openxmlformats.org/officeDocument/2006/relationships/image" Target="../media/image5017.wmf"/><Relationship Id="rId3880" Type="http://schemas.openxmlformats.org/officeDocument/2006/relationships/image" Target="../media/image5224.wmf"/><Relationship Id="rId4724" Type="http://schemas.openxmlformats.org/officeDocument/2006/relationships/image" Target="../media/image6068.wmf"/><Relationship Id="rId4931" Type="http://schemas.openxmlformats.org/officeDocument/2006/relationships/image" Target="../media/image6275.wmf"/><Relationship Id="rId247" Type="http://schemas.openxmlformats.org/officeDocument/2006/relationships/image" Target="../media/image1591.wmf"/><Relationship Id="rId1084" Type="http://schemas.openxmlformats.org/officeDocument/2006/relationships/image" Target="../media/image2428.wmf"/><Relationship Id="rId2482" Type="http://schemas.openxmlformats.org/officeDocument/2006/relationships/image" Target="../media/image3826.wmf"/><Relationship Id="rId3533" Type="http://schemas.openxmlformats.org/officeDocument/2006/relationships/image" Target="../media/image4877.wmf"/><Relationship Id="rId3740" Type="http://schemas.openxmlformats.org/officeDocument/2006/relationships/image" Target="../media/image5084.wmf"/><Relationship Id="rId107" Type="http://schemas.openxmlformats.org/officeDocument/2006/relationships/image" Target="../media/image1451.wmf"/><Relationship Id="rId454" Type="http://schemas.openxmlformats.org/officeDocument/2006/relationships/image" Target="../media/image1798.wmf"/><Relationship Id="rId661" Type="http://schemas.openxmlformats.org/officeDocument/2006/relationships/image" Target="../media/image2005.wmf"/><Relationship Id="rId1291" Type="http://schemas.openxmlformats.org/officeDocument/2006/relationships/image" Target="../media/image2635.wmf"/><Relationship Id="rId2135" Type="http://schemas.openxmlformats.org/officeDocument/2006/relationships/image" Target="../media/image3479.wmf"/><Relationship Id="rId2342" Type="http://schemas.openxmlformats.org/officeDocument/2006/relationships/image" Target="../media/image3686.wmf"/><Relationship Id="rId3600" Type="http://schemas.openxmlformats.org/officeDocument/2006/relationships/image" Target="../media/image4944.wmf"/><Relationship Id="rId314" Type="http://schemas.openxmlformats.org/officeDocument/2006/relationships/image" Target="../media/image1658.wmf"/><Relationship Id="rId521" Type="http://schemas.openxmlformats.org/officeDocument/2006/relationships/image" Target="../media/image1865.wmf"/><Relationship Id="rId1151" Type="http://schemas.openxmlformats.org/officeDocument/2006/relationships/image" Target="../media/image2495.wmf"/><Relationship Id="rId2202" Type="http://schemas.openxmlformats.org/officeDocument/2006/relationships/image" Target="../media/image3546.wmf"/><Relationship Id="rId5358" Type="http://schemas.openxmlformats.org/officeDocument/2006/relationships/image" Target="../media/image6702.wmf"/><Relationship Id="rId1011" Type="http://schemas.openxmlformats.org/officeDocument/2006/relationships/image" Target="../media/image2355.wmf"/><Relationship Id="rId1968" Type="http://schemas.openxmlformats.org/officeDocument/2006/relationships/image" Target="../media/image3312.wmf"/><Relationship Id="rId4167" Type="http://schemas.openxmlformats.org/officeDocument/2006/relationships/image" Target="../media/image5511.wmf"/><Relationship Id="rId4374" Type="http://schemas.openxmlformats.org/officeDocument/2006/relationships/image" Target="../media/image5718.wmf"/><Relationship Id="rId4581" Type="http://schemas.openxmlformats.org/officeDocument/2006/relationships/image" Target="../media/image5925.wmf"/><Relationship Id="rId5218" Type="http://schemas.openxmlformats.org/officeDocument/2006/relationships/image" Target="../media/image6562.wmf"/><Relationship Id="rId3183" Type="http://schemas.openxmlformats.org/officeDocument/2006/relationships/image" Target="../media/image4527.wmf"/><Relationship Id="rId3390" Type="http://schemas.openxmlformats.org/officeDocument/2006/relationships/image" Target="../media/image4734.wmf"/><Relationship Id="rId4027" Type="http://schemas.openxmlformats.org/officeDocument/2006/relationships/image" Target="../media/image5371.wmf"/><Relationship Id="rId4234" Type="http://schemas.openxmlformats.org/officeDocument/2006/relationships/image" Target="../media/image5578.wmf"/><Relationship Id="rId4441" Type="http://schemas.openxmlformats.org/officeDocument/2006/relationships/image" Target="../media/image5785.wmf"/><Relationship Id="rId1828" Type="http://schemas.openxmlformats.org/officeDocument/2006/relationships/image" Target="../media/image3172.wmf"/><Relationship Id="rId3043" Type="http://schemas.openxmlformats.org/officeDocument/2006/relationships/image" Target="../media/image4387.wmf"/><Relationship Id="rId3250" Type="http://schemas.openxmlformats.org/officeDocument/2006/relationships/image" Target="../media/image4594.wmf"/><Relationship Id="rId171" Type="http://schemas.openxmlformats.org/officeDocument/2006/relationships/image" Target="../media/image1515.wmf"/><Relationship Id="rId4301" Type="http://schemas.openxmlformats.org/officeDocument/2006/relationships/image" Target="../media/image5645.wmf"/><Relationship Id="rId3110" Type="http://schemas.openxmlformats.org/officeDocument/2006/relationships/image" Target="../media/image4454.wmf"/><Relationship Id="rId988" Type="http://schemas.openxmlformats.org/officeDocument/2006/relationships/image" Target="../media/image2332.wmf"/><Relationship Id="rId2669" Type="http://schemas.openxmlformats.org/officeDocument/2006/relationships/image" Target="../media/image4013.wmf"/><Relationship Id="rId2876" Type="http://schemas.openxmlformats.org/officeDocument/2006/relationships/image" Target="../media/image4220.wmf"/><Relationship Id="rId3927" Type="http://schemas.openxmlformats.org/officeDocument/2006/relationships/image" Target="../media/image5271.wmf"/><Relationship Id="rId5075" Type="http://schemas.openxmlformats.org/officeDocument/2006/relationships/image" Target="../media/image6419.wmf"/><Relationship Id="rId5282" Type="http://schemas.openxmlformats.org/officeDocument/2006/relationships/image" Target="../media/image6626.wmf"/><Relationship Id="rId848" Type="http://schemas.openxmlformats.org/officeDocument/2006/relationships/image" Target="../media/image2192.wmf"/><Relationship Id="rId1478" Type="http://schemas.openxmlformats.org/officeDocument/2006/relationships/image" Target="../media/image2822.wmf"/><Relationship Id="rId1685" Type="http://schemas.openxmlformats.org/officeDocument/2006/relationships/image" Target="../media/image3029.wmf"/><Relationship Id="rId1892" Type="http://schemas.openxmlformats.org/officeDocument/2006/relationships/image" Target="../media/image3236.wmf"/><Relationship Id="rId2529" Type="http://schemas.openxmlformats.org/officeDocument/2006/relationships/image" Target="../media/image3873.wmf"/><Relationship Id="rId2736" Type="http://schemas.openxmlformats.org/officeDocument/2006/relationships/image" Target="../media/image4080.wmf"/><Relationship Id="rId4091" Type="http://schemas.openxmlformats.org/officeDocument/2006/relationships/image" Target="../media/image5435.wmf"/><Relationship Id="rId5142" Type="http://schemas.openxmlformats.org/officeDocument/2006/relationships/image" Target="../media/image6486.wmf"/><Relationship Id="rId708" Type="http://schemas.openxmlformats.org/officeDocument/2006/relationships/image" Target="../media/image2052.wmf"/><Relationship Id="rId915" Type="http://schemas.openxmlformats.org/officeDocument/2006/relationships/image" Target="../media/image2259.wmf"/><Relationship Id="rId1338" Type="http://schemas.openxmlformats.org/officeDocument/2006/relationships/image" Target="../media/image2682.wmf"/><Relationship Id="rId1545" Type="http://schemas.openxmlformats.org/officeDocument/2006/relationships/image" Target="../media/image2889.wmf"/><Relationship Id="rId2943" Type="http://schemas.openxmlformats.org/officeDocument/2006/relationships/image" Target="../media/image4287.wmf"/><Relationship Id="rId5002" Type="http://schemas.openxmlformats.org/officeDocument/2006/relationships/image" Target="../media/image6346.wmf"/><Relationship Id="rId1405" Type="http://schemas.openxmlformats.org/officeDocument/2006/relationships/image" Target="../media/image2749.wmf"/><Relationship Id="rId1752" Type="http://schemas.openxmlformats.org/officeDocument/2006/relationships/image" Target="../media/image3096.wmf"/><Relationship Id="rId2803" Type="http://schemas.openxmlformats.org/officeDocument/2006/relationships/image" Target="../media/image4147.wmf"/><Relationship Id="rId44" Type="http://schemas.openxmlformats.org/officeDocument/2006/relationships/image" Target="../media/image1388.wmf"/><Relationship Id="rId1612" Type="http://schemas.openxmlformats.org/officeDocument/2006/relationships/image" Target="../media/image2956.wmf"/><Relationship Id="rId4768" Type="http://schemas.openxmlformats.org/officeDocument/2006/relationships/image" Target="../media/image6112.wmf"/><Relationship Id="rId4975" Type="http://schemas.openxmlformats.org/officeDocument/2006/relationships/image" Target="../media/image6319.wmf"/><Relationship Id="rId498" Type="http://schemas.openxmlformats.org/officeDocument/2006/relationships/image" Target="../media/image1842.wmf"/><Relationship Id="rId2179" Type="http://schemas.openxmlformats.org/officeDocument/2006/relationships/image" Target="../media/image3523.wmf"/><Relationship Id="rId3577" Type="http://schemas.openxmlformats.org/officeDocument/2006/relationships/image" Target="../media/image4921.wmf"/><Relationship Id="rId3784" Type="http://schemas.openxmlformats.org/officeDocument/2006/relationships/image" Target="../media/image5128.wmf"/><Relationship Id="rId3991" Type="http://schemas.openxmlformats.org/officeDocument/2006/relationships/image" Target="../media/image5335.wmf"/><Relationship Id="rId4628" Type="http://schemas.openxmlformats.org/officeDocument/2006/relationships/image" Target="../media/image5972.wmf"/><Relationship Id="rId4835" Type="http://schemas.openxmlformats.org/officeDocument/2006/relationships/image" Target="../media/image6179.wmf"/><Relationship Id="rId2386" Type="http://schemas.openxmlformats.org/officeDocument/2006/relationships/image" Target="../media/image3730.wmf"/><Relationship Id="rId2593" Type="http://schemas.openxmlformats.org/officeDocument/2006/relationships/image" Target="../media/image3937.wmf"/><Relationship Id="rId3437" Type="http://schemas.openxmlformats.org/officeDocument/2006/relationships/image" Target="../media/image4781.wmf"/><Relationship Id="rId3644" Type="http://schemas.openxmlformats.org/officeDocument/2006/relationships/image" Target="../media/image4988.wmf"/><Relationship Id="rId3851" Type="http://schemas.openxmlformats.org/officeDocument/2006/relationships/image" Target="../media/image5195.wmf"/><Relationship Id="rId4902" Type="http://schemas.openxmlformats.org/officeDocument/2006/relationships/image" Target="../media/image6246.wmf"/><Relationship Id="rId358" Type="http://schemas.openxmlformats.org/officeDocument/2006/relationships/image" Target="../media/image1702.wmf"/><Relationship Id="rId565" Type="http://schemas.openxmlformats.org/officeDocument/2006/relationships/image" Target="../media/image1909.wmf"/><Relationship Id="rId772" Type="http://schemas.openxmlformats.org/officeDocument/2006/relationships/image" Target="../media/image2116.wmf"/><Relationship Id="rId1195" Type="http://schemas.openxmlformats.org/officeDocument/2006/relationships/image" Target="../media/image2539.wmf"/><Relationship Id="rId2039" Type="http://schemas.openxmlformats.org/officeDocument/2006/relationships/image" Target="../media/image3383.wmf"/><Relationship Id="rId2246" Type="http://schemas.openxmlformats.org/officeDocument/2006/relationships/image" Target="../media/image3590.wmf"/><Relationship Id="rId2453" Type="http://schemas.openxmlformats.org/officeDocument/2006/relationships/image" Target="../media/image3797.wmf"/><Relationship Id="rId2660" Type="http://schemas.openxmlformats.org/officeDocument/2006/relationships/image" Target="../media/image4004.wmf"/><Relationship Id="rId3504" Type="http://schemas.openxmlformats.org/officeDocument/2006/relationships/image" Target="../media/image4848.wmf"/><Relationship Id="rId3711" Type="http://schemas.openxmlformats.org/officeDocument/2006/relationships/image" Target="../media/image5055.wmf"/><Relationship Id="rId218" Type="http://schemas.openxmlformats.org/officeDocument/2006/relationships/image" Target="../media/image1562.wmf"/><Relationship Id="rId425" Type="http://schemas.openxmlformats.org/officeDocument/2006/relationships/image" Target="../media/image1769.wmf"/><Relationship Id="rId632" Type="http://schemas.openxmlformats.org/officeDocument/2006/relationships/image" Target="../media/image1976.wmf"/><Relationship Id="rId1055" Type="http://schemas.openxmlformats.org/officeDocument/2006/relationships/image" Target="../media/image2399.wmf"/><Relationship Id="rId1262" Type="http://schemas.openxmlformats.org/officeDocument/2006/relationships/image" Target="../media/image2606.wmf"/><Relationship Id="rId2106" Type="http://schemas.openxmlformats.org/officeDocument/2006/relationships/image" Target="../media/image3450.wmf"/><Relationship Id="rId2313" Type="http://schemas.openxmlformats.org/officeDocument/2006/relationships/image" Target="../media/image3657.wmf"/><Relationship Id="rId2520" Type="http://schemas.openxmlformats.org/officeDocument/2006/relationships/image" Target="../media/image3864.wmf"/><Relationship Id="rId1122" Type="http://schemas.openxmlformats.org/officeDocument/2006/relationships/image" Target="../media/image2466.wmf"/><Relationship Id="rId4278" Type="http://schemas.openxmlformats.org/officeDocument/2006/relationships/image" Target="../media/image5622.wmf"/><Relationship Id="rId4485" Type="http://schemas.openxmlformats.org/officeDocument/2006/relationships/image" Target="../media/image5829.wmf"/><Relationship Id="rId5329" Type="http://schemas.openxmlformats.org/officeDocument/2006/relationships/image" Target="../media/image6673.wmf"/><Relationship Id="rId3087" Type="http://schemas.openxmlformats.org/officeDocument/2006/relationships/image" Target="../media/image4431.wmf"/><Relationship Id="rId3294" Type="http://schemas.openxmlformats.org/officeDocument/2006/relationships/image" Target="../media/image4638.wmf"/><Relationship Id="rId4138" Type="http://schemas.openxmlformats.org/officeDocument/2006/relationships/image" Target="../media/image5482.wmf"/><Relationship Id="rId4345" Type="http://schemas.openxmlformats.org/officeDocument/2006/relationships/image" Target="../media/image5689.wmf"/><Relationship Id="rId4692" Type="http://schemas.openxmlformats.org/officeDocument/2006/relationships/image" Target="../media/image6036.wmf"/><Relationship Id="rId1939" Type="http://schemas.openxmlformats.org/officeDocument/2006/relationships/image" Target="../media/image3283.wmf"/><Relationship Id="rId4552" Type="http://schemas.openxmlformats.org/officeDocument/2006/relationships/image" Target="../media/image5896.wmf"/><Relationship Id="rId3154" Type="http://schemas.openxmlformats.org/officeDocument/2006/relationships/image" Target="../media/image4498.wmf"/><Relationship Id="rId3361" Type="http://schemas.openxmlformats.org/officeDocument/2006/relationships/image" Target="../media/image4705.wmf"/><Relationship Id="rId4205" Type="http://schemas.openxmlformats.org/officeDocument/2006/relationships/image" Target="../media/image5549.wmf"/><Relationship Id="rId4412" Type="http://schemas.openxmlformats.org/officeDocument/2006/relationships/image" Target="../media/image5756.wmf"/><Relationship Id="rId282" Type="http://schemas.openxmlformats.org/officeDocument/2006/relationships/image" Target="../media/image1626.wmf"/><Relationship Id="rId2170" Type="http://schemas.openxmlformats.org/officeDocument/2006/relationships/image" Target="../media/image3514.wmf"/><Relationship Id="rId3014" Type="http://schemas.openxmlformats.org/officeDocument/2006/relationships/image" Target="../media/image4358.wmf"/><Relationship Id="rId3221" Type="http://schemas.openxmlformats.org/officeDocument/2006/relationships/image" Target="../media/image4565.wmf"/><Relationship Id="rId8" Type="http://schemas.openxmlformats.org/officeDocument/2006/relationships/image" Target="../media/image1352.wmf"/><Relationship Id="rId142" Type="http://schemas.openxmlformats.org/officeDocument/2006/relationships/image" Target="../media/image1486.wmf"/><Relationship Id="rId2030" Type="http://schemas.openxmlformats.org/officeDocument/2006/relationships/image" Target="../media/image3374.wmf"/><Relationship Id="rId2987" Type="http://schemas.openxmlformats.org/officeDocument/2006/relationships/image" Target="../media/image4331.wmf"/><Relationship Id="rId5186" Type="http://schemas.openxmlformats.org/officeDocument/2006/relationships/image" Target="../media/image6530.wmf"/><Relationship Id="rId5393" Type="http://schemas.openxmlformats.org/officeDocument/2006/relationships/image" Target="../media/image6737.wmf"/><Relationship Id="rId959" Type="http://schemas.openxmlformats.org/officeDocument/2006/relationships/image" Target="../media/image2303.wmf"/><Relationship Id="rId1589" Type="http://schemas.openxmlformats.org/officeDocument/2006/relationships/image" Target="../media/image2933.wmf"/><Relationship Id="rId5046" Type="http://schemas.openxmlformats.org/officeDocument/2006/relationships/image" Target="../media/image6390.wmf"/><Relationship Id="rId5253" Type="http://schemas.openxmlformats.org/officeDocument/2006/relationships/image" Target="../media/image6597.wmf"/><Relationship Id="rId1449" Type="http://schemas.openxmlformats.org/officeDocument/2006/relationships/image" Target="../media/image2793.wmf"/><Relationship Id="rId1796" Type="http://schemas.openxmlformats.org/officeDocument/2006/relationships/image" Target="../media/image3140.wmf"/><Relationship Id="rId2847" Type="http://schemas.openxmlformats.org/officeDocument/2006/relationships/image" Target="../media/image4191.wmf"/><Relationship Id="rId4062" Type="http://schemas.openxmlformats.org/officeDocument/2006/relationships/image" Target="../media/image5406.wmf"/><Relationship Id="rId5113" Type="http://schemas.openxmlformats.org/officeDocument/2006/relationships/image" Target="../media/image6457.wmf"/><Relationship Id="rId88" Type="http://schemas.openxmlformats.org/officeDocument/2006/relationships/image" Target="../media/image1432.wmf"/><Relationship Id="rId819" Type="http://schemas.openxmlformats.org/officeDocument/2006/relationships/image" Target="../media/image2163.wmf"/><Relationship Id="rId1656" Type="http://schemas.openxmlformats.org/officeDocument/2006/relationships/image" Target="../media/image3000.wmf"/><Relationship Id="rId1863" Type="http://schemas.openxmlformats.org/officeDocument/2006/relationships/image" Target="../media/image3207.wmf"/><Relationship Id="rId2707" Type="http://schemas.openxmlformats.org/officeDocument/2006/relationships/image" Target="../media/image4051.wmf"/><Relationship Id="rId2914" Type="http://schemas.openxmlformats.org/officeDocument/2006/relationships/image" Target="../media/image4258.wmf"/><Relationship Id="rId5320" Type="http://schemas.openxmlformats.org/officeDocument/2006/relationships/image" Target="../media/image6664.wmf"/><Relationship Id="rId1309" Type="http://schemas.openxmlformats.org/officeDocument/2006/relationships/image" Target="../media/image2653.wmf"/><Relationship Id="rId1516" Type="http://schemas.openxmlformats.org/officeDocument/2006/relationships/image" Target="../media/image2860.wmf"/><Relationship Id="rId1723" Type="http://schemas.openxmlformats.org/officeDocument/2006/relationships/image" Target="../media/image3067.wmf"/><Relationship Id="rId1930" Type="http://schemas.openxmlformats.org/officeDocument/2006/relationships/image" Target="../media/image3274.wmf"/><Relationship Id="rId4879" Type="http://schemas.openxmlformats.org/officeDocument/2006/relationships/image" Target="../media/image6223.wmf"/><Relationship Id="rId15" Type="http://schemas.openxmlformats.org/officeDocument/2006/relationships/image" Target="../media/image1359.wmf"/><Relationship Id="rId3688" Type="http://schemas.openxmlformats.org/officeDocument/2006/relationships/image" Target="../media/image5032.wmf"/><Relationship Id="rId3895" Type="http://schemas.openxmlformats.org/officeDocument/2006/relationships/image" Target="../media/image5239.wmf"/><Relationship Id="rId4739" Type="http://schemas.openxmlformats.org/officeDocument/2006/relationships/image" Target="../media/image6083.wmf"/><Relationship Id="rId4946" Type="http://schemas.openxmlformats.org/officeDocument/2006/relationships/image" Target="../media/image6290.wmf"/><Relationship Id="rId2497" Type="http://schemas.openxmlformats.org/officeDocument/2006/relationships/image" Target="../media/image3841.wmf"/><Relationship Id="rId3548" Type="http://schemas.openxmlformats.org/officeDocument/2006/relationships/image" Target="../media/image4892.wmf"/><Relationship Id="rId3755" Type="http://schemas.openxmlformats.org/officeDocument/2006/relationships/image" Target="../media/image5099.wmf"/><Relationship Id="rId4806" Type="http://schemas.openxmlformats.org/officeDocument/2006/relationships/image" Target="../media/image6150.wmf"/><Relationship Id="rId469" Type="http://schemas.openxmlformats.org/officeDocument/2006/relationships/image" Target="../media/image1813.wmf"/><Relationship Id="rId676" Type="http://schemas.openxmlformats.org/officeDocument/2006/relationships/image" Target="../media/image2020.wmf"/><Relationship Id="rId883" Type="http://schemas.openxmlformats.org/officeDocument/2006/relationships/image" Target="../media/image2227.wmf"/><Relationship Id="rId1099" Type="http://schemas.openxmlformats.org/officeDocument/2006/relationships/image" Target="../media/image2443.wmf"/><Relationship Id="rId2357" Type="http://schemas.openxmlformats.org/officeDocument/2006/relationships/image" Target="../media/image3701.wmf"/><Relationship Id="rId2564" Type="http://schemas.openxmlformats.org/officeDocument/2006/relationships/image" Target="../media/image3908.wmf"/><Relationship Id="rId3408" Type="http://schemas.openxmlformats.org/officeDocument/2006/relationships/image" Target="../media/image4752.wmf"/><Relationship Id="rId3615" Type="http://schemas.openxmlformats.org/officeDocument/2006/relationships/image" Target="../media/image4959.wmf"/><Relationship Id="rId3962" Type="http://schemas.openxmlformats.org/officeDocument/2006/relationships/image" Target="../media/image5306.wmf"/><Relationship Id="rId329" Type="http://schemas.openxmlformats.org/officeDocument/2006/relationships/image" Target="../media/image1673.wmf"/><Relationship Id="rId536" Type="http://schemas.openxmlformats.org/officeDocument/2006/relationships/image" Target="../media/image1880.wmf"/><Relationship Id="rId1166" Type="http://schemas.openxmlformats.org/officeDocument/2006/relationships/image" Target="../media/image2510.wmf"/><Relationship Id="rId1373" Type="http://schemas.openxmlformats.org/officeDocument/2006/relationships/image" Target="../media/image2717.wmf"/><Relationship Id="rId2217" Type="http://schemas.openxmlformats.org/officeDocument/2006/relationships/image" Target="../media/image3561.wmf"/><Relationship Id="rId2771" Type="http://schemas.openxmlformats.org/officeDocument/2006/relationships/image" Target="../media/image4115.wmf"/><Relationship Id="rId3822" Type="http://schemas.openxmlformats.org/officeDocument/2006/relationships/image" Target="../media/image5166.wmf"/><Relationship Id="rId743" Type="http://schemas.openxmlformats.org/officeDocument/2006/relationships/image" Target="../media/image2087.wmf"/><Relationship Id="rId950" Type="http://schemas.openxmlformats.org/officeDocument/2006/relationships/image" Target="../media/image2294.wmf"/><Relationship Id="rId1026" Type="http://schemas.openxmlformats.org/officeDocument/2006/relationships/image" Target="../media/image2370.wmf"/><Relationship Id="rId1580" Type="http://schemas.openxmlformats.org/officeDocument/2006/relationships/image" Target="../media/image2924.wmf"/><Relationship Id="rId2424" Type="http://schemas.openxmlformats.org/officeDocument/2006/relationships/image" Target="../media/image3768.wmf"/><Relationship Id="rId2631" Type="http://schemas.openxmlformats.org/officeDocument/2006/relationships/image" Target="../media/image3975.wmf"/><Relationship Id="rId4389" Type="http://schemas.openxmlformats.org/officeDocument/2006/relationships/image" Target="../media/image5733.wmf"/><Relationship Id="rId603" Type="http://schemas.openxmlformats.org/officeDocument/2006/relationships/image" Target="../media/image1947.wmf"/><Relationship Id="rId810" Type="http://schemas.openxmlformats.org/officeDocument/2006/relationships/image" Target="../media/image2154.wmf"/><Relationship Id="rId1233" Type="http://schemas.openxmlformats.org/officeDocument/2006/relationships/image" Target="../media/image2577.wmf"/><Relationship Id="rId1440" Type="http://schemas.openxmlformats.org/officeDocument/2006/relationships/image" Target="../media/image2784.wmf"/><Relationship Id="rId4596" Type="http://schemas.openxmlformats.org/officeDocument/2006/relationships/image" Target="../media/image5940.wmf"/><Relationship Id="rId1300" Type="http://schemas.openxmlformats.org/officeDocument/2006/relationships/image" Target="../media/image2644.wmf"/><Relationship Id="rId3198" Type="http://schemas.openxmlformats.org/officeDocument/2006/relationships/image" Target="../media/image4542.wmf"/><Relationship Id="rId4249" Type="http://schemas.openxmlformats.org/officeDocument/2006/relationships/image" Target="../media/image5593.wmf"/><Relationship Id="rId4456" Type="http://schemas.openxmlformats.org/officeDocument/2006/relationships/image" Target="../media/image5800.wmf"/><Relationship Id="rId4663" Type="http://schemas.openxmlformats.org/officeDocument/2006/relationships/image" Target="../media/image6007.wmf"/><Relationship Id="rId4870" Type="http://schemas.openxmlformats.org/officeDocument/2006/relationships/image" Target="../media/image6214.wmf"/><Relationship Id="rId3058" Type="http://schemas.openxmlformats.org/officeDocument/2006/relationships/image" Target="../media/image4402.wmf"/><Relationship Id="rId3265" Type="http://schemas.openxmlformats.org/officeDocument/2006/relationships/image" Target="../media/image4609.wmf"/><Relationship Id="rId3472" Type="http://schemas.openxmlformats.org/officeDocument/2006/relationships/image" Target="../media/image4816.wmf"/><Relationship Id="rId4109" Type="http://schemas.openxmlformats.org/officeDocument/2006/relationships/image" Target="../media/image5453.wmf"/><Relationship Id="rId4316" Type="http://schemas.openxmlformats.org/officeDocument/2006/relationships/image" Target="../media/image5660.wmf"/><Relationship Id="rId4523" Type="http://schemas.openxmlformats.org/officeDocument/2006/relationships/image" Target="../media/image5867.wmf"/><Relationship Id="rId4730" Type="http://schemas.openxmlformats.org/officeDocument/2006/relationships/image" Target="../media/image6074.wmf"/><Relationship Id="rId186" Type="http://schemas.openxmlformats.org/officeDocument/2006/relationships/image" Target="../media/image1530.wmf"/><Relationship Id="rId393" Type="http://schemas.openxmlformats.org/officeDocument/2006/relationships/image" Target="../media/image1737.wmf"/><Relationship Id="rId2074" Type="http://schemas.openxmlformats.org/officeDocument/2006/relationships/image" Target="../media/image3418.wmf"/><Relationship Id="rId2281" Type="http://schemas.openxmlformats.org/officeDocument/2006/relationships/image" Target="../media/image3625.wmf"/><Relationship Id="rId3125" Type="http://schemas.openxmlformats.org/officeDocument/2006/relationships/image" Target="../media/image4469.wmf"/><Relationship Id="rId3332" Type="http://schemas.openxmlformats.org/officeDocument/2006/relationships/image" Target="../media/image4676.wmf"/><Relationship Id="rId253" Type="http://schemas.openxmlformats.org/officeDocument/2006/relationships/image" Target="../media/image1597.wmf"/><Relationship Id="rId460" Type="http://schemas.openxmlformats.org/officeDocument/2006/relationships/image" Target="../media/image1804.wmf"/><Relationship Id="rId1090" Type="http://schemas.openxmlformats.org/officeDocument/2006/relationships/image" Target="../media/image2434.wmf"/><Relationship Id="rId2141" Type="http://schemas.openxmlformats.org/officeDocument/2006/relationships/image" Target="../media/image3485.wmf"/><Relationship Id="rId5297" Type="http://schemas.openxmlformats.org/officeDocument/2006/relationships/image" Target="../media/image6641.wmf"/><Relationship Id="rId113" Type="http://schemas.openxmlformats.org/officeDocument/2006/relationships/image" Target="../media/image1457.wmf"/><Relationship Id="rId320" Type="http://schemas.openxmlformats.org/officeDocument/2006/relationships/image" Target="../media/image1664.wmf"/><Relationship Id="rId2001" Type="http://schemas.openxmlformats.org/officeDocument/2006/relationships/image" Target="../media/image3345.wmf"/><Relationship Id="rId5157" Type="http://schemas.openxmlformats.org/officeDocument/2006/relationships/image" Target="../media/image6501.wmf"/><Relationship Id="rId2958" Type="http://schemas.openxmlformats.org/officeDocument/2006/relationships/image" Target="../media/image4302.wmf"/><Relationship Id="rId5017" Type="http://schemas.openxmlformats.org/officeDocument/2006/relationships/image" Target="../media/image6361.wmf"/><Relationship Id="rId5364" Type="http://schemas.openxmlformats.org/officeDocument/2006/relationships/image" Target="../media/image6708.wmf"/><Relationship Id="rId1767" Type="http://schemas.openxmlformats.org/officeDocument/2006/relationships/image" Target="../media/image3111.wmf"/><Relationship Id="rId1974" Type="http://schemas.openxmlformats.org/officeDocument/2006/relationships/image" Target="../media/image3318.wmf"/><Relationship Id="rId2818" Type="http://schemas.openxmlformats.org/officeDocument/2006/relationships/image" Target="../media/image4162.wmf"/><Relationship Id="rId4173" Type="http://schemas.openxmlformats.org/officeDocument/2006/relationships/image" Target="../media/image5517.wmf"/><Relationship Id="rId4380" Type="http://schemas.openxmlformats.org/officeDocument/2006/relationships/image" Target="../media/image5724.wmf"/><Relationship Id="rId5224" Type="http://schemas.openxmlformats.org/officeDocument/2006/relationships/image" Target="../media/image6568.wmf"/><Relationship Id="rId59" Type="http://schemas.openxmlformats.org/officeDocument/2006/relationships/image" Target="../media/image1403.wmf"/><Relationship Id="rId1627" Type="http://schemas.openxmlformats.org/officeDocument/2006/relationships/image" Target="../media/image2971.wmf"/><Relationship Id="rId1834" Type="http://schemas.openxmlformats.org/officeDocument/2006/relationships/image" Target="../media/image3178.wmf"/><Relationship Id="rId4033" Type="http://schemas.openxmlformats.org/officeDocument/2006/relationships/image" Target="../media/image5377.wmf"/><Relationship Id="rId4240" Type="http://schemas.openxmlformats.org/officeDocument/2006/relationships/image" Target="../media/image5584.wmf"/><Relationship Id="rId3799" Type="http://schemas.openxmlformats.org/officeDocument/2006/relationships/image" Target="../media/image5143.wmf"/><Relationship Id="rId4100" Type="http://schemas.openxmlformats.org/officeDocument/2006/relationships/image" Target="../media/image5444.wmf"/><Relationship Id="rId1901" Type="http://schemas.openxmlformats.org/officeDocument/2006/relationships/image" Target="../media/image3245.wmf"/><Relationship Id="rId3659" Type="http://schemas.openxmlformats.org/officeDocument/2006/relationships/image" Target="../media/image5003.wmf"/><Relationship Id="rId3866" Type="http://schemas.openxmlformats.org/officeDocument/2006/relationships/image" Target="../media/image5210.wmf"/><Relationship Id="rId4917" Type="http://schemas.openxmlformats.org/officeDocument/2006/relationships/image" Target="../media/image6261.wmf"/><Relationship Id="rId5081" Type="http://schemas.openxmlformats.org/officeDocument/2006/relationships/image" Target="../media/image6425.wmf"/><Relationship Id="rId787" Type="http://schemas.openxmlformats.org/officeDocument/2006/relationships/image" Target="../media/image2131.wmf"/><Relationship Id="rId994" Type="http://schemas.openxmlformats.org/officeDocument/2006/relationships/image" Target="../media/image2338.wmf"/><Relationship Id="rId2468" Type="http://schemas.openxmlformats.org/officeDocument/2006/relationships/image" Target="../media/image3812.wmf"/><Relationship Id="rId2675" Type="http://schemas.openxmlformats.org/officeDocument/2006/relationships/image" Target="../media/image4019.wmf"/><Relationship Id="rId2882" Type="http://schemas.openxmlformats.org/officeDocument/2006/relationships/image" Target="../media/image4226.wmf"/><Relationship Id="rId3519" Type="http://schemas.openxmlformats.org/officeDocument/2006/relationships/image" Target="../media/image4863.wmf"/><Relationship Id="rId3726" Type="http://schemas.openxmlformats.org/officeDocument/2006/relationships/image" Target="../media/image5070.wmf"/><Relationship Id="rId3933" Type="http://schemas.openxmlformats.org/officeDocument/2006/relationships/image" Target="../media/image5277.wmf"/><Relationship Id="rId647" Type="http://schemas.openxmlformats.org/officeDocument/2006/relationships/image" Target="../media/image1991.wmf"/><Relationship Id="rId854" Type="http://schemas.openxmlformats.org/officeDocument/2006/relationships/image" Target="../media/image2198.wmf"/><Relationship Id="rId1277" Type="http://schemas.openxmlformats.org/officeDocument/2006/relationships/image" Target="../media/image2621.wmf"/><Relationship Id="rId1484" Type="http://schemas.openxmlformats.org/officeDocument/2006/relationships/image" Target="../media/image2828.wmf"/><Relationship Id="rId1691" Type="http://schemas.openxmlformats.org/officeDocument/2006/relationships/image" Target="../media/image3035.wmf"/><Relationship Id="rId2328" Type="http://schemas.openxmlformats.org/officeDocument/2006/relationships/image" Target="../media/image3672.wmf"/><Relationship Id="rId2535" Type="http://schemas.openxmlformats.org/officeDocument/2006/relationships/image" Target="../media/image3879.wmf"/><Relationship Id="rId2742" Type="http://schemas.openxmlformats.org/officeDocument/2006/relationships/image" Target="../media/image4086.wmf"/><Relationship Id="rId507" Type="http://schemas.openxmlformats.org/officeDocument/2006/relationships/image" Target="../media/image1851.wmf"/><Relationship Id="rId714" Type="http://schemas.openxmlformats.org/officeDocument/2006/relationships/image" Target="../media/image2058.wmf"/><Relationship Id="rId921" Type="http://schemas.openxmlformats.org/officeDocument/2006/relationships/image" Target="../media/image2265.wmf"/><Relationship Id="rId1137" Type="http://schemas.openxmlformats.org/officeDocument/2006/relationships/image" Target="../media/image2481.wmf"/><Relationship Id="rId1344" Type="http://schemas.openxmlformats.org/officeDocument/2006/relationships/image" Target="../media/image2688.wmf"/><Relationship Id="rId1551" Type="http://schemas.openxmlformats.org/officeDocument/2006/relationships/image" Target="../media/image2895.wmf"/><Relationship Id="rId2602" Type="http://schemas.openxmlformats.org/officeDocument/2006/relationships/image" Target="../media/image3946.wmf"/><Relationship Id="rId50" Type="http://schemas.openxmlformats.org/officeDocument/2006/relationships/image" Target="../media/image1394.wmf"/><Relationship Id="rId1204" Type="http://schemas.openxmlformats.org/officeDocument/2006/relationships/image" Target="../media/image2548.wmf"/><Relationship Id="rId1411" Type="http://schemas.openxmlformats.org/officeDocument/2006/relationships/image" Target="../media/image2755.wmf"/><Relationship Id="rId4567" Type="http://schemas.openxmlformats.org/officeDocument/2006/relationships/image" Target="../media/image5911.wmf"/><Relationship Id="rId4774" Type="http://schemas.openxmlformats.org/officeDocument/2006/relationships/image" Target="../media/image6118.wmf"/><Relationship Id="rId3169" Type="http://schemas.openxmlformats.org/officeDocument/2006/relationships/image" Target="../media/image4513.wmf"/><Relationship Id="rId3376" Type="http://schemas.openxmlformats.org/officeDocument/2006/relationships/image" Target="../media/image4720.wmf"/><Relationship Id="rId3583" Type="http://schemas.openxmlformats.org/officeDocument/2006/relationships/image" Target="../media/image4927.wmf"/><Relationship Id="rId4427" Type="http://schemas.openxmlformats.org/officeDocument/2006/relationships/image" Target="../media/image5771.wmf"/><Relationship Id="rId4981" Type="http://schemas.openxmlformats.org/officeDocument/2006/relationships/image" Target="../media/image6325.wmf"/><Relationship Id="rId297" Type="http://schemas.openxmlformats.org/officeDocument/2006/relationships/image" Target="../media/image1641.wmf"/><Relationship Id="rId2185" Type="http://schemas.openxmlformats.org/officeDocument/2006/relationships/image" Target="../media/image3529.wmf"/><Relationship Id="rId2392" Type="http://schemas.openxmlformats.org/officeDocument/2006/relationships/image" Target="../media/image3736.wmf"/><Relationship Id="rId3029" Type="http://schemas.openxmlformats.org/officeDocument/2006/relationships/image" Target="../media/image4373.wmf"/><Relationship Id="rId3236" Type="http://schemas.openxmlformats.org/officeDocument/2006/relationships/image" Target="../media/image4580.wmf"/><Relationship Id="rId3790" Type="http://schemas.openxmlformats.org/officeDocument/2006/relationships/image" Target="../media/image5134.wmf"/><Relationship Id="rId4634" Type="http://schemas.openxmlformats.org/officeDocument/2006/relationships/image" Target="../media/image5978.wmf"/><Relationship Id="rId4841" Type="http://schemas.openxmlformats.org/officeDocument/2006/relationships/image" Target="../media/image6185.wmf"/><Relationship Id="rId157" Type="http://schemas.openxmlformats.org/officeDocument/2006/relationships/image" Target="../media/image1501.wmf"/><Relationship Id="rId364" Type="http://schemas.openxmlformats.org/officeDocument/2006/relationships/image" Target="../media/image1708.wmf"/><Relationship Id="rId2045" Type="http://schemas.openxmlformats.org/officeDocument/2006/relationships/image" Target="../media/image3389.wmf"/><Relationship Id="rId3443" Type="http://schemas.openxmlformats.org/officeDocument/2006/relationships/image" Target="../media/image4787.wmf"/><Relationship Id="rId3650" Type="http://schemas.openxmlformats.org/officeDocument/2006/relationships/image" Target="../media/image4994.wmf"/><Relationship Id="rId4701" Type="http://schemas.openxmlformats.org/officeDocument/2006/relationships/image" Target="../media/image6045.wmf"/><Relationship Id="rId571" Type="http://schemas.openxmlformats.org/officeDocument/2006/relationships/image" Target="../media/image1915.wmf"/><Relationship Id="rId2252" Type="http://schemas.openxmlformats.org/officeDocument/2006/relationships/image" Target="../media/image3596.wmf"/><Relationship Id="rId3303" Type="http://schemas.openxmlformats.org/officeDocument/2006/relationships/image" Target="../media/image4647.wmf"/><Relationship Id="rId3510" Type="http://schemas.openxmlformats.org/officeDocument/2006/relationships/image" Target="../media/image4854.wmf"/><Relationship Id="rId224" Type="http://schemas.openxmlformats.org/officeDocument/2006/relationships/image" Target="../media/image1568.wmf"/><Relationship Id="rId431" Type="http://schemas.openxmlformats.org/officeDocument/2006/relationships/image" Target="../media/image1775.wmf"/><Relationship Id="rId1061" Type="http://schemas.openxmlformats.org/officeDocument/2006/relationships/image" Target="../media/image2405.wmf"/><Relationship Id="rId2112" Type="http://schemas.openxmlformats.org/officeDocument/2006/relationships/image" Target="../media/image3456.wmf"/><Relationship Id="rId5268" Type="http://schemas.openxmlformats.org/officeDocument/2006/relationships/image" Target="../media/image6612.wmf"/><Relationship Id="rId1878" Type="http://schemas.openxmlformats.org/officeDocument/2006/relationships/image" Target="../media/image3222.wmf"/><Relationship Id="rId2929" Type="http://schemas.openxmlformats.org/officeDocument/2006/relationships/image" Target="../media/image4273.wmf"/><Relationship Id="rId4077" Type="http://schemas.openxmlformats.org/officeDocument/2006/relationships/image" Target="../media/image5421.wmf"/><Relationship Id="rId4284" Type="http://schemas.openxmlformats.org/officeDocument/2006/relationships/image" Target="../media/image5628.wmf"/><Relationship Id="rId4491" Type="http://schemas.openxmlformats.org/officeDocument/2006/relationships/image" Target="../media/image5835.wmf"/><Relationship Id="rId5128" Type="http://schemas.openxmlformats.org/officeDocument/2006/relationships/image" Target="../media/image6472.wmf"/><Relationship Id="rId5335" Type="http://schemas.openxmlformats.org/officeDocument/2006/relationships/image" Target="../media/image6679.wmf"/><Relationship Id="rId1738" Type="http://schemas.openxmlformats.org/officeDocument/2006/relationships/image" Target="../media/image3082.wmf"/><Relationship Id="rId3093" Type="http://schemas.openxmlformats.org/officeDocument/2006/relationships/image" Target="../media/image4437.wmf"/><Relationship Id="rId4144" Type="http://schemas.openxmlformats.org/officeDocument/2006/relationships/image" Target="../media/image5488.wmf"/><Relationship Id="rId4351" Type="http://schemas.openxmlformats.org/officeDocument/2006/relationships/image" Target="../media/image5695.wmf"/><Relationship Id="rId1945" Type="http://schemas.openxmlformats.org/officeDocument/2006/relationships/image" Target="../media/image3289.wmf"/><Relationship Id="rId3160" Type="http://schemas.openxmlformats.org/officeDocument/2006/relationships/image" Target="../media/image4504.wmf"/><Relationship Id="rId4004" Type="http://schemas.openxmlformats.org/officeDocument/2006/relationships/image" Target="../media/image5348.wmf"/><Relationship Id="rId4211" Type="http://schemas.openxmlformats.org/officeDocument/2006/relationships/image" Target="../media/image5555.wmf"/><Relationship Id="rId1805" Type="http://schemas.openxmlformats.org/officeDocument/2006/relationships/image" Target="../media/image3149.wmf"/><Relationship Id="rId3020" Type="http://schemas.openxmlformats.org/officeDocument/2006/relationships/image" Target="../media/image4364.wmf"/><Relationship Id="rId3977" Type="http://schemas.openxmlformats.org/officeDocument/2006/relationships/image" Target="../media/image5321.wmf"/><Relationship Id="rId898" Type="http://schemas.openxmlformats.org/officeDocument/2006/relationships/image" Target="../media/image2242.wmf"/><Relationship Id="rId2579" Type="http://schemas.openxmlformats.org/officeDocument/2006/relationships/image" Target="../media/image3923.wmf"/><Relationship Id="rId2786" Type="http://schemas.openxmlformats.org/officeDocument/2006/relationships/image" Target="../media/image4130.wmf"/><Relationship Id="rId2993" Type="http://schemas.openxmlformats.org/officeDocument/2006/relationships/image" Target="../media/image4337.wmf"/><Relationship Id="rId3837" Type="http://schemas.openxmlformats.org/officeDocument/2006/relationships/image" Target="../media/image5181.wmf"/><Relationship Id="rId5192" Type="http://schemas.openxmlformats.org/officeDocument/2006/relationships/image" Target="../media/image6536.wmf"/><Relationship Id="rId758" Type="http://schemas.openxmlformats.org/officeDocument/2006/relationships/image" Target="../media/image2102.wmf"/><Relationship Id="rId965" Type="http://schemas.openxmlformats.org/officeDocument/2006/relationships/image" Target="../media/image2309.wmf"/><Relationship Id="rId1388" Type="http://schemas.openxmlformats.org/officeDocument/2006/relationships/image" Target="../media/image2732.wmf"/><Relationship Id="rId1595" Type="http://schemas.openxmlformats.org/officeDocument/2006/relationships/image" Target="../media/image2939.wmf"/><Relationship Id="rId2439" Type="http://schemas.openxmlformats.org/officeDocument/2006/relationships/image" Target="../media/image3783.wmf"/><Relationship Id="rId2646" Type="http://schemas.openxmlformats.org/officeDocument/2006/relationships/image" Target="../media/image3990.wmf"/><Relationship Id="rId2853" Type="http://schemas.openxmlformats.org/officeDocument/2006/relationships/image" Target="../media/image4197.wmf"/><Relationship Id="rId3904" Type="http://schemas.openxmlformats.org/officeDocument/2006/relationships/image" Target="../media/image5248.wmf"/><Relationship Id="rId5052" Type="http://schemas.openxmlformats.org/officeDocument/2006/relationships/image" Target="../media/image6396.wmf"/><Relationship Id="rId94" Type="http://schemas.openxmlformats.org/officeDocument/2006/relationships/image" Target="../media/image1438.wmf"/><Relationship Id="rId618" Type="http://schemas.openxmlformats.org/officeDocument/2006/relationships/image" Target="../media/image1962.wmf"/><Relationship Id="rId825" Type="http://schemas.openxmlformats.org/officeDocument/2006/relationships/image" Target="../media/image2169.wmf"/><Relationship Id="rId1248" Type="http://schemas.openxmlformats.org/officeDocument/2006/relationships/image" Target="../media/image2592.wmf"/><Relationship Id="rId1455" Type="http://schemas.openxmlformats.org/officeDocument/2006/relationships/image" Target="../media/image2799.wmf"/><Relationship Id="rId1662" Type="http://schemas.openxmlformats.org/officeDocument/2006/relationships/image" Target="../media/image3006.wmf"/><Relationship Id="rId2506" Type="http://schemas.openxmlformats.org/officeDocument/2006/relationships/image" Target="../media/image3850.wmf"/><Relationship Id="rId1108" Type="http://schemas.openxmlformats.org/officeDocument/2006/relationships/image" Target="../media/image2452.wmf"/><Relationship Id="rId1315" Type="http://schemas.openxmlformats.org/officeDocument/2006/relationships/image" Target="../media/image2659.wmf"/><Relationship Id="rId2713" Type="http://schemas.openxmlformats.org/officeDocument/2006/relationships/image" Target="../media/image4057.wmf"/><Relationship Id="rId2920" Type="http://schemas.openxmlformats.org/officeDocument/2006/relationships/image" Target="../media/image4264.wmf"/><Relationship Id="rId4678" Type="http://schemas.openxmlformats.org/officeDocument/2006/relationships/image" Target="../media/image6022.wmf"/><Relationship Id="rId1522" Type="http://schemas.openxmlformats.org/officeDocument/2006/relationships/image" Target="../media/image2866.wmf"/><Relationship Id="rId4885" Type="http://schemas.openxmlformats.org/officeDocument/2006/relationships/image" Target="../media/image6229.wmf"/><Relationship Id="rId21" Type="http://schemas.openxmlformats.org/officeDocument/2006/relationships/image" Target="../media/image1365.wmf"/><Relationship Id="rId2089" Type="http://schemas.openxmlformats.org/officeDocument/2006/relationships/image" Target="../media/image3433.wmf"/><Relationship Id="rId3487" Type="http://schemas.openxmlformats.org/officeDocument/2006/relationships/image" Target="../media/image4831.wmf"/><Relationship Id="rId3694" Type="http://schemas.openxmlformats.org/officeDocument/2006/relationships/image" Target="../media/image5038.wmf"/><Relationship Id="rId4538" Type="http://schemas.openxmlformats.org/officeDocument/2006/relationships/image" Target="../media/image5882.wmf"/><Relationship Id="rId4745" Type="http://schemas.openxmlformats.org/officeDocument/2006/relationships/image" Target="../media/image6089.wmf"/><Relationship Id="rId4952" Type="http://schemas.openxmlformats.org/officeDocument/2006/relationships/image" Target="../media/image6296.wmf"/><Relationship Id="rId2296" Type="http://schemas.openxmlformats.org/officeDocument/2006/relationships/image" Target="../media/image3640.wmf"/><Relationship Id="rId3347" Type="http://schemas.openxmlformats.org/officeDocument/2006/relationships/image" Target="../media/image4691.wmf"/><Relationship Id="rId3554" Type="http://schemas.openxmlformats.org/officeDocument/2006/relationships/image" Target="../media/image4898.wmf"/><Relationship Id="rId3761" Type="http://schemas.openxmlformats.org/officeDocument/2006/relationships/image" Target="../media/image5105.wmf"/><Relationship Id="rId4605" Type="http://schemas.openxmlformats.org/officeDocument/2006/relationships/image" Target="../media/image5949.wmf"/><Relationship Id="rId4812" Type="http://schemas.openxmlformats.org/officeDocument/2006/relationships/image" Target="../media/image6156.wmf"/><Relationship Id="rId268" Type="http://schemas.openxmlformats.org/officeDocument/2006/relationships/image" Target="../media/image1612.wmf"/><Relationship Id="rId475" Type="http://schemas.openxmlformats.org/officeDocument/2006/relationships/image" Target="../media/image1819.wmf"/><Relationship Id="rId682" Type="http://schemas.openxmlformats.org/officeDocument/2006/relationships/image" Target="../media/image2026.wmf"/><Relationship Id="rId2156" Type="http://schemas.openxmlformats.org/officeDocument/2006/relationships/image" Target="../media/image3500.wmf"/><Relationship Id="rId2363" Type="http://schemas.openxmlformats.org/officeDocument/2006/relationships/image" Target="../media/image3707.wmf"/><Relationship Id="rId2570" Type="http://schemas.openxmlformats.org/officeDocument/2006/relationships/image" Target="../media/image3914.wmf"/><Relationship Id="rId3207" Type="http://schemas.openxmlformats.org/officeDocument/2006/relationships/image" Target="../media/image4551.wmf"/><Relationship Id="rId3414" Type="http://schemas.openxmlformats.org/officeDocument/2006/relationships/image" Target="../media/image4758.wmf"/><Relationship Id="rId3621" Type="http://schemas.openxmlformats.org/officeDocument/2006/relationships/image" Target="../media/image4965.wmf"/><Relationship Id="rId128" Type="http://schemas.openxmlformats.org/officeDocument/2006/relationships/image" Target="../media/image1472.wmf"/><Relationship Id="rId335" Type="http://schemas.openxmlformats.org/officeDocument/2006/relationships/image" Target="../media/image1679.wmf"/><Relationship Id="rId542" Type="http://schemas.openxmlformats.org/officeDocument/2006/relationships/image" Target="../media/image1886.wmf"/><Relationship Id="rId1172" Type="http://schemas.openxmlformats.org/officeDocument/2006/relationships/image" Target="../media/image2516.wmf"/><Relationship Id="rId2016" Type="http://schemas.openxmlformats.org/officeDocument/2006/relationships/image" Target="../media/image3360.wmf"/><Relationship Id="rId2223" Type="http://schemas.openxmlformats.org/officeDocument/2006/relationships/image" Target="../media/image3567.wmf"/><Relationship Id="rId2430" Type="http://schemas.openxmlformats.org/officeDocument/2006/relationships/image" Target="../media/image3774.wmf"/><Relationship Id="rId5379" Type="http://schemas.openxmlformats.org/officeDocument/2006/relationships/image" Target="../media/image6723.wmf"/><Relationship Id="rId402" Type="http://schemas.openxmlformats.org/officeDocument/2006/relationships/image" Target="../media/image1746.wmf"/><Relationship Id="rId1032" Type="http://schemas.openxmlformats.org/officeDocument/2006/relationships/image" Target="../media/image2376.wmf"/><Relationship Id="rId4188" Type="http://schemas.openxmlformats.org/officeDocument/2006/relationships/image" Target="../media/image5532.wmf"/><Relationship Id="rId4395" Type="http://schemas.openxmlformats.org/officeDocument/2006/relationships/image" Target="../media/image5739.wmf"/><Relationship Id="rId5239" Type="http://schemas.openxmlformats.org/officeDocument/2006/relationships/image" Target="../media/image6583.wmf"/><Relationship Id="rId1989" Type="http://schemas.openxmlformats.org/officeDocument/2006/relationships/image" Target="../media/image3333.wmf"/><Relationship Id="rId4048" Type="http://schemas.openxmlformats.org/officeDocument/2006/relationships/image" Target="../media/image5392.wmf"/><Relationship Id="rId4255" Type="http://schemas.openxmlformats.org/officeDocument/2006/relationships/image" Target="../media/image5599.wmf"/><Relationship Id="rId5306" Type="http://schemas.openxmlformats.org/officeDocument/2006/relationships/image" Target="../media/image6650.wmf"/><Relationship Id="rId1849" Type="http://schemas.openxmlformats.org/officeDocument/2006/relationships/image" Target="../media/image3193.wmf"/><Relationship Id="rId3064" Type="http://schemas.openxmlformats.org/officeDocument/2006/relationships/image" Target="../media/image4408.wmf"/><Relationship Id="rId4462" Type="http://schemas.openxmlformats.org/officeDocument/2006/relationships/image" Target="../media/image5806.wmf"/><Relationship Id="rId192" Type="http://schemas.openxmlformats.org/officeDocument/2006/relationships/image" Target="../media/image1536.wmf"/><Relationship Id="rId1709" Type="http://schemas.openxmlformats.org/officeDocument/2006/relationships/image" Target="../media/image3053.wmf"/><Relationship Id="rId1916" Type="http://schemas.openxmlformats.org/officeDocument/2006/relationships/image" Target="../media/image3260.wmf"/><Relationship Id="rId3271" Type="http://schemas.openxmlformats.org/officeDocument/2006/relationships/image" Target="../media/image4615.wmf"/><Relationship Id="rId4115" Type="http://schemas.openxmlformats.org/officeDocument/2006/relationships/image" Target="../media/image5459.wmf"/><Relationship Id="rId4322" Type="http://schemas.openxmlformats.org/officeDocument/2006/relationships/image" Target="../media/image5666.wmf"/><Relationship Id="rId2080" Type="http://schemas.openxmlformats.org/officeDocument/2006/relationships/image" Target="../media/image3424.wmf"/><Relationship Id="rId3131" Type="http://schemas.openxmlformats.org/officeDocument/2006/relationships/image" Target="../media/image4475.wmf"/><Relationship Id="rId2897" Type="http://schemas.openxmlformats.org/officeDocument/2006/relationships/image" Target="../media/image4241.wmf"/><Relationship Id="rId3948" Type="http://schemas.openxmlformats.org/officeDocument/2006/relationships/image" Target="../media/image5292.wmf"/><Relationship Id="rId5096" Type="http://schemas.openxmlformats.org/officeDocument/2006/relationships/image" Target="../media/image6440.wmf"/><Relationship Id="rId869" Type="http://schemas.openxmlformats.org/officeDocument/2006/relationships/image" Target="../media/image2213.wmf"/><Relationship Id="rId1499" Type="http://schemas.openxmlformats.org/officeDocument/2006/relationships/image" Target="../media/image2843.wmf"/><Relationship Id="rId5163" Type="http://schemas.openxmlformats.org/officeDocument/2006/relationships/image" Target="../media/image6507.wmf"/><Relationship Id="rId5370" Type="http://schemas.openxmlformats.org/officeDocument/2006/relationships/image" Target="../media/image6714.wmf"/><Relationship Id="rId729" Type="http://schemas.openxmlformats.org/officeDocument/2006/relationships/image" Target="../media/image2073.wmf"/><Relationship Id="rId1359" Type="http://schemas.openxmlformats.org/officeDocument/2006/relationships/image" Target="../media/image2703.wmf"/><Relationship Id="rId2757" Type="http://schemas.openxmlformats.org/officeDocument/2006/relationships/image" Target="../media/image4101.wmf"/><Relationship Id="rId2964" Type="http://schemas.openxmlformats.org/officeDocument/2006/relationships/image" Target="../media/image4308.wmf"/><Relationship Id="rId3808" Type="http://schemas.openxmlformats.org/officeDocument/2006/relationships/image" Target="../media/image5152.wmf"/><Relationship Id="rId5023" Type="http://schemas.openxmlformats.org/officeDocument/2006/relationships/image" Target="../media/image6367.wmf"/><Relationship Id="rId5230" Type="http://schemas.openxmlformats.org/officeDocument/2006/relationships/image" Target="../media/image6574.wmf"/><Relationship Id="rId936" Type="http://schemas.openxmlformats.org/officeDocument/2006/relationships/image" Target="../media/image2280.wmf"/><Relationship Id="rId1219" Type="http://schemas.openxmlformats.org/officeDocument/2006/relationships/image" Target="../media/image2563.wmf"/><Relationship Id="rId1566" Type="http://schemas.openxmlformats.org/officeDocument/2006/relationships/image" Target="../media/image2910.wmf"/><Relationship Id="rId1773" Type="http://schemas.openxmlformats.org/officeDocument/2006/relationships/image" Target="../media/image3117.wmf"/><Relationship Id="rId1980" Type="http://schemas.openxmlformats.org/officeDocument/2006/relationships/image" Target="../media/image3324.wmf"/><Relationship Id="rId2617" Type="http://schemas.openxmlformats.org/officeDocument/2006/relationships/image" Target="../media/image3961.wmf"/><Relationship Id="rId2824" Type="http://schemas.openxmlformats.org/officeDocument/2006/relationships/image" Target="../media/image4168.wmf"/><Relationship Id="rId65" Type="http://schemas.openxmlformats.org/officeDocument/2006/relationships/image" Target="../media/image1409.wmf"/><Relationship Id="rId1426" Type="http://schemas.openxmlformats.org/officeDocument/2006/relationships/image" Target="../media/image2770.wmf"/><Relationship Id="rId1633" Type="http://schemas.openxmlformats.org/officeDocument/2006/relationships/image" Target="../media/image2977.wmf"/><Relationship Id="rId1840" Type="http://schemas.openxmlformats.org/officeDocument/2006/relationships/image" Target="../media/image3184.wmf"/><Relationship Id="rId4789" Type="http://schemas.openxmlformats.org/officeDocument/2006/relationships/image" Target="../media/image6133.wmf"/><Relationship Id="rId4996" Type="http://schemas.openxmlformats.org/officeDocument/2006/relationships/image" Target="../media/image6340.wmf"/><Relationship Id="rId1700" Type="http://schemas.openxmlformats.org/officeDocument/2006/relationships/image" Target="../media/image3044.wmf"/><Relationship Id="rId3598" Type="http://schemas.openxmlformats.org/officeDocument/2006/relationships/image" Target="../media/image4942.wmf"/><Relationship Id="rId4649" Type="http://schemas.openxmlformats.org/officeDocument/2006/relationships/image" Target="../media/image5993.wmf"/><Relationship Id="rId4856" Type="http://schemas.openxmlformats.org/officeDocument/2006/relationships/image" Target="../media/image6200.wmf"/><Relationship Id="rId3458" Type="http://schemas.openxmlformats.org/officeDocument/2006/relationships/image" Target="../media/image4802.wmf"/><Relationship Id="rId3665" Type="http://schemas.openxmlformats.org/officeDocument/2006/relationships/image" Target="../media/image5009.wmf"/><Relationship Id="rId3872" Type="http://schemas.openxmlformats.org/officeDocument/2006/relationships/image" Target="../media/image5216.wmf"/><Relationship Id="rId4509" Type="http://schemas.openxmlformats.org/officeDocument/2006/relationships/image" Target="../media/image5853.wmf"/><Relationship Id="rId4716" Type="http://schemas.openxmlformats.org/officeDocument/2006/relationships/image" Target="../media/image6060.wmf"/><Relationship Id="rId379" Type="http://schemas.openxmlformats.org/officeDocument/2006/relationships/image" Target="../media/image1723.wmf"/><Relationship Id="rId586" Type="http://schemas.openxmlformats.org/officeDocument/2006/relationships/image" Target="../media/image1930.wmf"/><Relationship Id="rId793" Type="http://schemas.openxmlformats.org/officeDocument/2006/relationships/image" Target="../media/image2137.wmf"/><Relationship Id="rId2267" Type="http://schemas.openxmlformats.org/officeDocument/2006/relationships/image" Target="../media/image3611.wmf"/><Relationship Id="rId2474" Type="http://schemas.openxmlformats.org/officeDocument/2006/relationships/image" Target="../media/image3818.wmf"/><Relationship Id="rId2681" Type="http://schemas.openxmlformats.org/officeDocument/2006/relationships/image" Target="../media/image4025.wmf"/><Relationship Id="rId3318" Type="http://schemas.openxmlformats.org/officeDocument/2006/relationships/image" Target="../media/image4662.wmf"/><Relationship Id="rId3525" Type="http://schemas.openxmlformats.org/officeDocument/2006/relationships/image" Target="../media/image4869.wmf"/><Relationship Id="rId4923" Type="http://schemas.openxmlformats.org/officeDocument/2006/relationships/image" Target="../media/image6267.wmf"/><Relationship Id="rId239" Type="http://schemas.openxmlformats.org/officeDocument/2006/relationships/image" Target="../media/image1583.wmf"/><Relationship Id="rId446" Type="http://schemas.openxmlformats.org/officeDocument/2006/relationships/image" Target="../media/image1790.wmf"/><Relationship Id="rId653" Type="http://schemas.openxmlformats.org/officeDocument/2006/relationships/image" Target="../media/image1997.wmf"/><Relationship Id="rId1076" Type="http://schemas.openxmlformats.org/officeDocument/2006/relationships/image" Target="../media/image2420.wmf"/><Relationship Id="rId1283" Type="http://schemas.openxmlformats.org/officeDocument/2006/relationships/image" Target="../media/image2627.wmf"/><Relationship Id="rId1490" Type="http://schemas.openxmlformats.org/officeDocument/2006/relationships/image" Target="../media/image2834.wmf"/><Relationship Id="rId2127" Type="http://schemas.openxmlformats.org/officeDocument/2006/relationships/image" Target="../media/image3471.wmf"/><Relationship Id="rId2334" Type="http://schemas.openxmlformats.org/officeDocument/2006/relationships/image" Target="../media/image3678.wmf"/><Relationship Id="rId3732" Type="http://schemas.openxmlformats.org/officeDocument/2006/relationships/image" Target="../media/image5076.wmf"/><Relationship Id="rId306" Type="http://schemas.openxmlformats.org/officeDocument/2006/relationships/image" Target="../media/image1650.wmf"/><Relationship Id="rId860" Type="http://schemas.openxmlformats.org/officeDocument/2006/relationships/image" Target="../media/image2204.wmf"/><Relationship Id="rId1143" Type="http://schemas.openxmlformats.org/officeDocument/2006/relationships/image" Target="../media/image2487.wmf"/><Relationship Id="rId2541" Type="http://schemas.openxmlformats.org/officeDocument/2006/relationships/image" Target="../media/image3885.wmf"/><Relationship Id="rId4299" Type="http://schemas.openxmlformats.org/officeDocument/2006/relationships/image" Target="../media/image5643.wmf"/><Relationship Id="rId513" Type="http://schemas.openxmlformats.org/officeDocument/2006/relationships/image" Target="../media/image1857.wmf"/><Relationship Id="rId720" Type="http://schemas.openxmlformats.org/officeDocument/2006/relationships/image" Target="../media/image2064.wmf"/><Relationship Id="rId1350" Type="http://schemas.openxmlformats.org/officeDocument/2006/relationships/image" Target="../media/image2694.wmf"/><Relationship Id="rId2401" Type="http://schemas.openxmlformats.org/officeDocument/2006/relationships/image" Target="../media/image3745.wmf"/><Relationship Id="rId4159" Type="http://schemas.openxmlformats.org/officeDocument/2006/relationships/image" Target="../media/image5503.wmf"/><Relationship Id="rId1003" Type="http://schemas.openxmlformats.org/officeDocument/2006/relationships/image" Target="../media/image2347.wmf"/><Relationship Id="rId1210" Type="http://schemas.openxmlformats.org/officeDocument/2006/relationships/image" Target="../media/image2554.wmf"/><Relationship Id="rId4366" Type="http://schemas.openxmlformats.org/officeDocument/2006/relationships/image" Target="../media/image5710.wmf"/><Relationship Id="rId4573" Type="http://schemas.openxmlformats.org/officeDocument/2006/relationships/image" Target="../media/image5917.wmf"/><Relationship Id="rId4780" Type="http://schemas.openxmlformats.org/officeDocument/2006/relationships/image" Target="../media/image6124.wmf"/><Relationship Id="rId3175" Type="http://schemas.openxmlformats.org/officeDocument/2006/relationships/image" Target="../media/image4519.wmf"/><Relationship Id="rId3382" Type="http://schemas.openxmlformats.org/officeDocument/2006/relationships/image" Target="../media/image4726.wmf"/><Relationship Id="rId4019" Type="http://schemas.openxmlformats.org/officeDocument/2006/relationships/image" Target="../media/image5363.wmf"/><Relationship Id="rId4226" Type="http://schemas.openxmlformats.org/officeDocument/2006/relationships/image" Target="../media/image5570.wmf"/><Relationship Id="rId4433" Type="http://schemas.openxmlformats.org/officeDocument/2006/relationships/image" Target="../media/image5777.wmf"/><Relationship Id="rId4640" Type="http://schemas.openxmlformats.org/officeDocument/2006/relationships/image" Target="../media/image5984.wmf"/><Relationship Id="rId2191" Type="http://schemas.openxmlformats.org/officeDocument/2006/relationships/image" Target="../media/image3535.wmf"/><Relationship Id="rId3035" Type="http://schemas.openxmlformats.org/officeDocument/2006/relationships/image" Target="../media/image4379.wmf"/><Relationship Id="rId3242" Type="http://schemas.openxmlformats.org/officeDocument/2006/relationships/image" Target="../media/image4586.wmf"/><Relationship Id="rId4500" Type="http://schemas.openxmlformats.org/officeDocument/2006/relationships/image" Target="../media/image5844.wmf"/><Relationship Id="rId163" Type="http://schemas.openxmlformats.org/officeDocument/2006/relationships/image" Target="../media/image1507.wmf"/><Relationship Id="rId370" Type="http://schemas.openxmlformats.org/officeDocument/2006/relationships/image" Target="../media/image1714.wmf"/><Relationship Id="rId2051" Type="http://schemas.openxmlformats.org/officeDocument/2006/relationships/image" Target="../media/image3395.wmf"/><Relationship Id="rId3102" Type="http://schemas.openxmlformats.org/officeDocument/2006/relationships/image" Target="../media/image4446.wmf"/><Relationship Id="rId230" Type="http://schemas.openxmlformats.org/officeDocument/2006/relationships/image" Target="../media/image1574.wmf"/><Relationship Id="rId5067" Type="http://schemas.openxmlformats.org/officeDocument/2006/relationships/image" Target="../media/image6411.wmf"/><Relationship Id="rId5274" Type="http://schemas.openxmlformats.org/officeDocument/2006/relationships/image" Target="../media/image6618.wmf"/><Relationship Id="rId2868" Type="http://schemas.openxmlformats.org/officeDocument/2006/relationships/image" Target="../media/image4212.wmf"/><Relationship Id="rId3919" Type="http://schemas.openxmlformats.org/officeDocument/2006/relationships/image" Target="../media/image5263.wmf"/><Relationship Id="rId4083" Type="http://schemas.openxmlformats.org/officeDocument/2006/relationships/image" Target="../media/image5427.wmf"/><Relationship Id="rId1677" Type="http://schemas.openxmlformats.org/officeDocument/2006/relationships/image" Target="../media/image3021.wmf"/><Relationship Id="rId1884" Type="http://schemas.openxmlformats.org/officeDocument/2006/relationships/image" Target="../media/image3228.wmf"/><Relationship Id="rId2728" Type="http://schemas.openxmlformats.org/officeDocument/2006/relationships/image" Target="../media/image4072.wmf"/><Relationship Id="rId2935" Type="http://schemas.openxmlformats.org/officeDocument/2006/relationships/image" Target="../media/image4279.wmf"/><Relationship Id="rId4290" Type="http://schemas.openxmlformats.org/officeDocument/2006/relationships/image" Target="../media/image5634.wmf"/><Relationship Id="rId5134" Type="http://schemas.openxmlformats.org/officeDocument/2006/relationships/image" Target="../media/image6478.wmf"/><Relationship Id="rId5341" Type="http://schemas.openxmlformats.org/officeDocument/2006/relationships/image" Target="../media/image6685.wmf"/><Relationship Id="rId907" Type="http://schemas.openxmlformats.org/officeDocument/2006/relationships/image" Target="../media/image2251.wmf"/><Relationship Id="rId1537" Type="http://schemas.openxmlformats.org/officeDocument/2006/relationships/image" Target="../media/image2881.wmf"/><Relationship Id="rId1744" Type="http://schemas.openxmlformats.org/officeDocument/2006/relationships/image" Target="../media/image3088.wmf"/><Relationship Id="rId1951" Type="http://schemas.openxmlformats.org/officeDocument/2006/relationships/image" Target="../media/image3295.wmf"/><Relationship Id="rId4150" Type="http://schemas.openxmlformats.org/officeDocument/2006/relationships/image" Target="../media/image5494.wmf"/><Relationship Id="rId5201" Type="http://schemas.openxmlformats.org/officeDocument/2006/relationships/image" Target="../media/image6545.wmf"/><Relationship Id="rId36" Type="http://schemas.openxmlformats.org/officeDocument/2006/relationships/image" Target="../media/image1380.wmf"/><Relationship Id="rId1604" Type="http://schemas.openxmlformats.org/officeDocument/2006/relationships/image" Target="../media/image2948.wmf"/><Relationship Id="rId4010" Type="http://schemas.openxmlformats.org/officeDocument/2006/relationships/image" Target="../media/image5354.wmf"/><Relationship Id="rId4967" Type="http://schemas.openxmlformats.org/officeDocument/2006/relationships/image" Target="../media/image6311.wmf"/><Relationship Id="rId1811" Type="http://schemas.openxmlformats.org/officeDocument/2006/relationships/image" Target="../media/image3155.wmf"/><Relationship Id="rId3569" Type="http://schemas.openxmlformats.org/officeDocument/2006/relationships/image" Target="../media/image4913.wmf"/><Relationship Id="rId697" Type="http://schemas.openxmlformats.org/officeDocument/2006/relationships/image" Target="../media/image2041.wmf"/><Relationship Id="rId2378" Type="http://schemas.openxmlformats.org/officeDocument/2006/relationships/image" Target="../media/image3722.wmf"/><Relationship Id="rId3429" Type="http://schemas.openxmlformats.org/officeDocument/2006/relationships/image" Target="../media/image4773.wmf"/><Relationship Id="rId3776" Type="http://schemas.openxmlformats.org/officeDocument/2006/relationships/image" Target="../media/image5120.wmf"/><Relationship Id="rId3983" Type="http://schemas.openxmlformats.org/officeDocument/2006/relationships/image" Target="../media/image5327.wmf"/><Relationship Id="rId4827" Type="http://schemas.openxmlformats.org/officeDocument/2006/relationships/image" Target="../media/image6171.wmf"/><Relationship Id="rId1187" Type="http://schemas.openxmlformats.org/officeDocument/2006/relationships/image" Target="../media/image2531.wmf"/><Relationship Id="rId2585" Type="http://schemas.openxmlformats.org/officeDocument/2006/relationships/image" Target="../media/image3929.wmf"/><Relationship Id="rId2792" Type="http://schemas.openxmlformats.org/officeDocument/2006/relationships/image" Target="../media/image4136.wmf"/><Relationship Id="rId3636" Type="http://schemas.openxmlformats.org/officeDocument/2006/relationships/image" Target="../media/image4980.wmf"/><Relationship Id="rId3843" Type="http://schemas.openxmlformats.org/officeDocument/2006/relationships/image" Target="../media/image5187.wmf"/><Relationship Id="rId557" Type="http://schemas.openxmlformats.org/officeDocument/2006/relationships/image" Target="../media/image1901.wmf"/><Relationship Id="rId764" Type="http://schemas.openxmlformats.org/officeDocument/2006/relationships/image" Target="../media/image2108.wmf"/><Relationship Id="rId971" Type="http://schemas.openxmlformats.org/officeDocument/2006/relationships/image" Target="../media/image2315.wmf"/><Relationship Id="rId1394" Type="http://schemas.openxmlformats.org/officeDocument/2006/relationships/image" Target="../media/image2738.wmf"/><Relationship Id="rId2238" Type="http://schemas.openxmlformats.org/officeDocument/2006/relationships/image" Target="../media/image3582.wmf"/><Relationship Id="rId2445" Type="http://schemas.openxmlformats.org/officeDocument/2006/relationships/image" Target="../media/image3789.wmf"/><Relationship Id="rId2652" Type="http://schemas.openxmlformats.org/officeDocument/2006/relationships/image" Target="../media/image3996.wmf"/><Relationship Id="rId3703" Type="http://schemas.openxmlformats.org/officeDocument/2006/relationships/image" Target="../media/image5047.wmf"/><Relationship Id="rId3910" Type="http://schemas.openxmlformats.org/officeDocument/2006/relationships/image" Target="../media/image5254.wmf"/><Relationship Id="rId417" Type="http://schemas.openxmlformats.org/officeDocument/2006/relationships/image" Target="../media/image1761.wmf"/><Relationship Id="rId624" Type="http://schemas.openxmlformats.org/officeDocument/2006/relationships/image" Target="../media/image1968.wmf"/><Relationship Id="rId831" Type="http://schemas.openxmlformats.org/officeDocument/2006/relationships/image" Target="../media/image2175.wmf"/><Relationship Id="rId1047" Type="http://schemas.openxmlformats.org/officeDocument/2006/relationships/image" Target="../media/image2391.wmf"/><Relationship Id="rId1254" Type="http://schemas.openxmlformats.org/officeDocument/2006/relationships/image" Target="../media/image2598.wmf"/><Relationship Id="rId1461" Type="http://schemas.openxmlformats.org/officeDocument/2006/relationships/image" Target="../media/image2805.wmf"/><Relationship Id="rId2305" Type="http://schemas.openxmlformats.org/officeDocument/2006/relationships/image" Target="../media/image3649.wmf"/><Relationship Id="rId2512" Type="http://schemas.openxmlformats.org/officeDocument/2006/relationships/image" Target="../media/image3856.wmf"/><Relationship Id="rId1114" Type="http://schemas.openxmlformats.org/officeDocument/2006/relationships/image" Target="../media/image2458.wmf"/><Relationship Id="rId1321" Type="http://schemas.openxmlformats.org/officeDocument/2006/relationships/image" Target="../media/image2665.wmf"/><Relationship Id="rId4477" Type="http://schemas.openxmlformats.org/officeDocument/2006/relationships/image" Target="../media/image5821.wmf"/><Relationship Id="rId4684" Type="http://schemas.openxmlformats.org/officeDocument/2006/relationships/image" Target="../media/image6028.wmf"/><Relationship Id="rId4891" Type="http://schemas.openxmlformats.org/officeDocument/2006/relationships/image" Target="../media/image6235.wmf"/><Relationship Id="rId3079" Type="http://schemas.openxmlformats.org/officeDocument/2006/relationships/image" Target="../media/image4423.wmf"/><Relationship Id="rId3286" Type="http://schemas.openxmlformats.org/officeDocument/2006/relationships/image" Target="../media/image4630.wmf"/><Relationship Id="rId3493" Type="http://schemas.openxmlformats.org/officeDocument/2006/relationships/image" Target="../media/image4837.wmf"/><Relationship Id="rId4337" Type="http://schemas.openxmlformats.org/officeDocument/2006/relationships/image" Target="../media/image5681.wmf"/><Relationship Id="rId4544" Type="http://schemas.openxmlformats.org/officeDocument/2006/relationships/image" Target="../media/image5888.wmf"/><Relationship Id="rId2095" Type="http://schemas.openxmlformats.org/officeDocument/2006/relationships/image" Target="../media/image3439.wmf"/><Relationship Id="rId3146" Type="http://schemas.openxmlformats.org/officeDocument/2006/relationships/image" Target="../media/image4490.wmf"/><Relationship Id="rId3353" Type="http://schemas.openxmlformats.org/officeDocument/2006/relationships/image" Target="../media/image4697.wmf"/><Relationship Id="rId4751" Type="http://schemas.openxmlformats.org/officeDocument/2006/relationships/image" Target="../media/image6095.wmf"/><Relationship Id="rId274" Type="http://schemas.openxmlformats.org/officeDocument/2006/relationships/image" Target="../media/image1618.wmf"/><Relationship Id="rId481" Type="http://schemas.openxmlformats.org/officeDocument/2006/relationships/image" Target="../media/image1825.wmf"/><Relationship Id="rId2162" Type="http://schemas.openxmlformats.org/officeDocument/2006/relationships/image" Target="../media/image3506.wmf"/><Relationship Id="rId3006" Type="http://schemas.openxmlformats.org/officeDocument/2006/relationships/image" Target="../media/image4350.wmf"/><Relationship Id="rId3560" Type="http://schemas.openxmlformats.org/officeDocument/2006/relationships/image" Target="../media/image4904.wmf"/><Relationship Id="rId4404" Type="http://schemas.openxmlformats.org/officeDocument/2006/relationships/image" Target="../media/image5748.wmf"/><Relationship Id="rId4611" Type="http://schemas.openxmlformats.org/officeDocument/2006/relationships/image" Target="../media/image5955.wmf"/><Relationship Id="rId134" Type="http://schemas.openxmlformats.org/officeDocument/2006/relationships/image" Target="../media/image1478.wmf"/><Relationship Id="rId3213" Type="http://schemas.openxmlformats.org/officeDocument/2006/relationships/image" Target="../media/image4557.wmf"/><Relationship Id="rId3420" Type="http://schemas.openxmlformats.org/officeDocument/2006/relationships/image" Target="../media/image4764.wmf"/><Relationship Id="rId341" Type="http://schemas.openxmlformats.org/officeDocument/2006/relationships/image" Target="../media/image1685.wmf"/><Relationship Id="rId2022" Type="http://schemas.openxmlformats.org/officeDocument/2006/relationships/image" Target="../media/image3366.wmf"/><Relationship Id="rId2979" Type="http://schemas.openxmlformats.org/officeDocument/2006/relationships/image" Target="../media/image4323.wmf"/><Relationship Id="rId5178" Type="http://schemas.openxmlformats.org/officeDocument/2006/relationships/image" Target="../media/image6522.wmf"/><Relationship Id="rId5385" Type="http://schemas.openxmlformats.org/officeDocument/2006/relationships/image" Target="../media/image6729.wmf"/><Relationship Id="rId201" Type="http://schemas.openxmlformats.org/officeDocument/2006/relationships/image" Target="../media/image1545.wmf"/><Relationship Id="rId1788" Type="http://schemas.openxmlformats.org/officeDocument/2006/relationships/image" Target="../media/image3132.wmf"/><Relationship Id="rId1995" Type="http://schemas.openxmlformats.org/officeDocument/2006/relationships/image" Target="../media/image3339.wmf"/><Relationship Id="rId2839" Type="http://schemas.openxmlformats.org/officeDocument/2006/relationships/image" Target="../media/image4183.wmf"/><Relationship Id="rId4194" Type="http://schemas.openxmlformats.org/officeDocument/2006/relationships/image" Target="../media/image5538.wmf"/><Relationship Id="rId5038" Type="http://schemas.openxmlformats.org/officeDocument/2006/relationships/image" Target="../media/image6382.wmf"/><Relationship Id="rId5245" Type="http://schemas.openxmlformats.org/officeDocument/2006/relationships/image" Target="../media/image6589.wmf"/><Relationship Id="rId1648" Type="http://schemas.openxmlformats.org/officeDocument/2006/relationships/image" Target="../media/image2992.wmf"/><Relationship Id="rId4054" Type="http://schemas.openxmlformats.org/officeDocument/2006/relationships/image" Target="../media/image5398.wmf"/><Relationship Id="rId4261" Type="http://schemas.openxmlformats.org/officeDocument/2006/relationships/image" Target="../media/image5605.wmf"/><Relationship Id="rId5105" Type="http://schemas.openxmlformats.org/officeDocument/2006/relationships/image" Target="../media/image6449.wmf"/><Relationship Id="rId5312" Type="http://schemas.openxmlformats.org/officeDocument/2006/relationships/image" Target="../media/image6656.wmf"/><Relationship Id="rId1508" Type="http://schemas.openxmlformats.org/officeDocument/2006/relationships/image" Target="../media/image2852.wmf"/><Relationship Id="rId1855" Type="http://schemas.openxmlformats.org/officeDocument/2006/relationships/image" Target="../media/image3199.wmf"/><Relationship Id="rId2906" Type="http://schemas.openxmlformats.org/officeDocument/2006/relationships/image" Target="../media/image4250.wmf"/><Relationship Id="rId3070" Type="http://schemas.openxmlformats.org/officeDocument/2006/relationships/image" Target="../media/image4414.wmf"/><Relationship Id="rId4121" Type="http://schemas.openxmlformats.org/officeDocument/2006/relationships/image" Target="../media/image5465.wmf"/><Relationship Id="rId1715" Type="http://schemas.openxmlformats.org/officeDocument/2006/relationships/image" Target="../media/image3059.wmf"/><Relationship Id="rId1922" Type="http://schemas.openxmlformats.org/officeDocument/2006/relationships/image" Target="../media/image3266.wmf"/><Relationship Id="rId3887" Type="http://schemas.openxmlformats.org/officeDocument/2006/relationships/image" Target="../media/image5231.wmf"/><Relationship Id="rId4938" Type="http://schemas.openxmlformats.org/officeDocument/2006/relationships/image" Target="../media/image6282.wmf"/><Relationship Id="rId2489" Type="http://schemas.openxmlformats.org/officeDocument/2006/relationships/image" Target="../media/image3833.wmf"/><Relationship Id="rId2696" Type="http://schemas.openxmlformats.org/officeDocument/2006/relationships/image" Target="../media/image4040.wmf"/><Relationship Id="rId3747" Type="http://schemas.openxmlformats.org/officeDocument/2006/relationships/image" Target="../media/image5091.wmf"/><Relationship Id="rId3954" Type="http://schemas.openxmlformats.org/officeDocument/2006/relationships/image" Target="../media/image5298.wmf"/><Relationship Id="rId668" Type="http://schemas.openxmlformats.org/officeDocument/2006/relationships/image" Target="../media/image2012.wmf"/><Relationship Id="rId875" Type="http://schemas.openxmlformats.org/officeDocument/2006/relationships/image" Target="../media/image2219.wmf"/><Relationship Id="rId1298" Type="http://schemas.openxmlformats.org/officeDocument/2006/relationships/image" Target="../media/image2642.wmf"/><Relationship Id="rId2349" Type="http://schemas.openxmlformats.org/officeDocument/2006/relationships/image" Target="../media/image3693.wmf"/><Relationship Id="rId2556" Type="http://schemas.openxmlformats.org/officeDocument/2006/relationships/image" Target="../media/image3900.wmf"/><Relationship Id="rId2763" Type="http://schemas.openxmlformats.org/officeDocument/2006/relationships/image" Target="../media/image4107.wmf"/><Relationship Id="rId2970" Type="http://schemas.openxmlformats.org/officeDocument/2006/relationships/image" Target="../media/image4314.wmf"/><Relationship Id="rId3607" Type="http://schemas.openxmlformats.org/officeDocument/2006/relationships/image" Target="../media/image4951.wmf"/><Relationship Id="rId3814" Type="http://schemas.openxmlformats.org/officeDocument/2006/relationships/image" Target="../media/image5158.wmf"/><Relationship Id="rId528" Type="http://schemas.openxmlformats.org/officeDocument/2006/relationships/image" Target="../media/image1872.wmf"/><Relationship Id="rId735" Type="http://schemas.openxmlformats.org/officeDocument/2006/relationships/image" Target="../media/image2079.wmf"/><Relationship Id="rId942" Type="http://schemas.openxmlformats.org/officeDocument/2006/relationships/image" Target="../media/image2286.wmf"/><Relationship Id="rId1158" Type="http://schemas.openxmlformats.org/officeDocument/2006/relationships/image" Target="../media/image2502.wmf"/><Relationship Id="rId1365" Type="http://schemas.openxmlformats.org/officeDocument/2006/relationships/image" Target="../media/image2709.wmf"/><Relationship Id="rId1572" Type="http://schemas.openxmlformats.org/officeDocument/2006/relationships/image" Target="../media/image2916.wmf"/><Relationship Id="rId2209" Type="http://schemas.openxmlformats.org/officeDocument/2006/relationships/image" Target="../media/image3553.wmf"/><Relationship Id="rId2416" Type="http://schemas.openxmlformats.org/officeDocument/2006/relationships/image" Target="../media/image3760.wmf"/><Relationship Id="rId2623" Type="http://schemas.openxmlformats.org/officeDocument/2006/relationships/image" Target="../media/image3967.wmf"/><Relationship Id="rId1018" Type="http://schemas.openxmlformats.org/officeDocument/2006/relationships/image" Target="../media/image2362.wmf"/><Relationship Id="rId1225" Type="http://schemas.openxmlformats.org/officeDocument/2006/relationships/image" Target="../media/image2569.wmf"/><Relationship Id="rId1432" Type="http://schemas.openxmlformats.org/officeDocument/2006/relationships/image" Target="../media/image2776.wmf"/><Relationship Id="rId2830" Type="http://schemas.openxmlformats.org/officeDocument/2006/relationships/image" Target="../media/image4174.wmf"/><Relationship Id="rId4588" Type="http://schemas.openxmlformats.org/officeDocument/2006/relationships/image" Target="../media/image5932.wmf"/><Relationship Id="rId71" Type="http://schemas.openxmlformats.org/officeDocument/2006/relationships/image" Target="../media/image1415.wmf"/><Relationship Id="rId802" Type="http://schemas.openxmlformats.org/officeDocument/2006/relationships/image" Target="../media/image2146.wmf"/><Relationship Id="rId3397" Type="http://schemas.openxmlformats.org/officeDocument/2006/relationships/image" Target="../media/image4741.wmf"/><Relationship Id="rId4795" Type="http://schemas.openxmlformats.org/officeDocument/2006/relationships/image" Target="../media/image6139.wmf"/><Relationship Id="rId4448" Type="http://schemas.openxmlformats.org/officeDocument/2006/relationships/image" Target="../media/image5792.wmf"/><Relationship Id="rId4655" Type="http://schemas.openxmlformats.org/officeDocument/2006/relationships/image" Target="../media/image5999.wmf"/><Relationship Id="rId4862" Type="http://schemas.openxmlformats.org/officeDocument/2006/relationships/image" Target="../media/image6206.wmf"/><Relationship Id="rId178" Type="http://schemas.openxmlformats.org/officeDocument/2006/relationships/image" Target="../media/image1522.wmf"/><Relationship Id="rId3257" Type="http://schemas.openxmlformats.org/officeDocument/2006/relationships/image" Target="../media/image4601.wmf"/><Relationship Id="rId3464" Type="http://schemas.openxmlformats.org/officeDocument/2006/relationships/image" Target="../media/image4808.wmf"/><Relationship Id="rId3671" Type="http://schemas.openxmlformats.org/officeDocument/2006/relationships/image" Target="../media/image5015.wmf"/><Relationship Id="rId4308" Type="http://schemas.openxmlformats.org/officeDocument/2006/relationships/image" Target="../media/image5652.wmf"/><Relationship Id="rId4515" Type="http://schemas.openxmlformats.org/officeDocument/2006/relationships/image" Target="../media/image5859.wmf"/><Relationship Id="rId4722" Type="http://schemas.openxmlformats.org/officeDocument/2006/relationships/image" Target="../media/image6066.wmf"/><Relationship Id="rId385" Type="http://schemas.openxmlformats.org/officeDocument/2006/relationships/image" Target="../media/image1729.wmf"/><Relationship Id="rId592" Type="http://schemas.openxmlformats.org/officeDocument/2006/relationships/image" Target="../media/image1936.wmf"/><Relationship Id="rId2066" Type="http://schemas.openxmlformats.org/officeDocument/2006/relationships/image" Target="../media/image3410.wmf"/><Relationship Id="rId2273" Type="http://schemas.openxmlformats.org/officeDocument/2006/relationships/image" Target="../media/image3617.wmf"/><Relationship Id="rId2480" Type="http://schemas.openxmlformats.org/officeDocument/2006/relationships/image" Target="../media/image3824.wmf"/><Relationship Id="rId3117" Type="http://schemas.openxmlformats.org/officeDocument/2006/relationships/image" Target="../media/image4461.wmf"/><Relationship Id="rId3324" Type="http://schemas.openxmlformats.org/officeDocument/2006/relationships/image" Target="../media/image4668.wmf"/><Relationship Id="rId3531" Type="http://schemas.openxmlformats.org/officeDocument/2006/relationships/image" Target="../media/image4875.wmf"/><Relationship Id="rId245" Type="http://schemas.openxmlformats.org/officeDocument/2006/relationships/image" Target="../media/image1589.wmf"/><Relationship Id="rId452" Type="http://schemas.openxmlformats.org/officeDocument/2006/relationships/image" Target="../media/image1796.wmf"/><Relationship Id="rId1082" Type="http://schemas.openxmlformats.org/officeDocument/2006/relationships/image" Target="../media/image2426.wmf"/><Relationship Id="rId2133" Type="http://schemas.openxmlformats.org/officeDocument/2006/relationships/image" Target="../media/image3477.wmf"/><Relationship Id="rId2340" Type="http://schemas.openxmlformats.org/officeDocument/2006/relationships/image" Target="../media/image3684.wmf"/><Relationship Id="rId5289" Type="http://schemas.openxmlformats.org/officeDocument/2006/relationships/image" Target="../media/image6633.wmf"/><Relationship Id="rId105" Type="http://schemas.openxmlformats.org/officeDocument/2006/relationships/image" Target="../media/image1449.wmf"/><Relationship Id="rId312" Type="http://schemas.openxmlformats.org/officeDocument/2006/relationships/image" Target="../media/image1656.wmf"/><Relationship Id="rId2200" Type="http://schemas.openxmlformats.org/officeDocument/2006/relationships/image" Target="../media/image3544.wmf"/><Relationship Id="rId4098" Type="http://schemas.openxmlformats.org/officeDocument/2006/relationships/image" Target="../media/image5442.wmf"/><Relationship Id="rId5149" Type="http://schemas.openxmlformats.org/officeDocument/2006/relationships/image" Target="../media/image6493.wmf"/><Relationship Id="rId5356" Type="http://schemas.openxmlformats.org/officeDocument/2006/relationships/image" Target="../media/image6700.wmf"/><Relationship Id="rId1899" Type="http://schemas.openxmlformats.org/officeDocument/2006/relationships/image" Target="../media/image3243.wmf"/><Relationship Id="rId4165" Type="http://schemas.openxmlformats.org/officeDocument/2006/relationships/image" Target="../media/image5509.wmf"/><Relationship Id="rId4372" Type="http://schemas.openxmlformats.org/officeDocument/2006/relationships/image" Target="../media/image5716.wmf"/><Relationship Id="rId5009" Type="http://schemas.openxmlformats.org/officeDocument/2006/relationships/image" Target="../media/image6353.wmf"/><Relationship Id="rId5216" Type="http://schemas.openxmlformats.org/officeDocument/2006/relationships/image" Target="../media/image6560.wmf"/><Relationship Id="rId1759" Type="http://schemas.openxmlformats.org/officeDocument/2006/relationships/image" Target="../media/image3103.wmf"/><Relationship Id="rId1966" Type="http://schemas.openxmlformats.org/officeDocument/2006/relationships/image" Target="../media/image3310.wmf"/><Relationship Id="rId3181" Type="http://schemas.openxmlformats.org/officeDocument/2006/relationships/image" Target="../media/image4525.wmf"/><Relationship Id="rId4025" Type="http://schemas.openxmlformats.org/officeDocument/2006/relationships/image" Target="../media/image5369.wmf"/><Relationship Id="rId1619" Type="http://schemas.openxmlformats.org/officeDocument/2006/relationships/image" Target="../media/image2963.wmf"/><Relationship Id="rId1826" Type="http://schemas.openxmlformats.org/officeDocument/2006/relationships/image" Target="../media/image3170.wmf"/><Relationship Id="rId4232" Type="http://schemas.openxmlformats.org/officeDocument/2006/relationships/image" Target="../media/image5576.wmf"/><Relationship Id="rId3041" Type="http://schemas.openxmlformats.org/officeDocument/2006/relationships/image" Target="../media/image4385.wmf"/><Relationship Id="rId3998" Type="http://schemas.openxmlformats.org/officeDocument/2006/relationships/image" Target="../media/image5342.wmf"/><Relationship Id="rId3858" Type="http://schemas.openxmlformats.org/officeDocument/2006/relationships/image" Target="../media/image5202.wmf"/><Relationship Id="rId4909" Type="http://schemas.openxmlformats.org/officeDocument/2006/relationships/image" Target="../media/image6253.wmf"/><Relationship Id="rId779" Type="http://schemas.openxmlformats.org/officeDocument/2006/relationships/image" Target="../media/image2123.wmf"/><Relationship Id="rId986" Type="http://schemas.openxmlformats.org/officeDocument/2006/relationships/image" Target="../media/image2330.wmf"/><Relationship Id="rId2667" Type="http://schemas.openxmlformats.org/officeDocument/2006/relationships/image" Target="../media/image4011.wmf"/><Relationship Id="rId3718" Type="http://schemas.openxmlformats.org/officeDocument/2006/relationships/image" Target="../media/image5062.wmf"/><Relationship Id="rId5073" Type="http://schemas.openxmlformats.org/officeDocument/2006/relationships/image" Target="../media/image6417.wmf"/><Relationship Id="rId5280" Type="http://schemas.openxmlformats.org/officeDocument/2006/relationships/image" Target="../media/image6624.wmf"/><Relationship Id="rId639" Type="http://schemas.openxmlformats.org/officeDocument/2006/relationships/image" Target="../media/image1983.wmf"/><Relationship Id="rId1269" Type="http://schemas.openxmlformats.org/officeDocument/2006/relationships/image" Target="../media/image2613.wmf"/><Relationship Id="rId1476" Type="http://schemas.openxmlformats.org/officeDocument/2006/relationships/image" Target="../media/image2820.wmf"/><Relationship Id="rId2874" Type="http://schemas.openxmlformats.org/officeDocument/2006/relationships/image" Target="../media/image4218.wmf"/><Relationship Id="rId3925" Type="http://schemas.openxmlformats.org/officeDocument/2006/relationships/image" Target="../media/image5269.wmf"/><Relationship Id="rId5140" Type="http://schemas.openxmlformats.org/officeDocument/2006/relationships/image" Target="../media/image6484.wmf"/><Relationship Id="rId846" Type="http://schemas.openxmlformats.org/officeDocument/2006/relationships/image" Target="../media/image2190.wmf"/><Relationship Id="rId1129" Type="http://schemas.openxmlformats.org/officeDocument/2006/relationships/image" Target="../media/image2473.wmf"/><Relationship Id="rId1683" Type="http://schemas.openxmlformats.org/officeDocument/2006/relationships/image" Target="../media/image3027.wmf"/><Relationship Id="rId1890" Type="http://schemas.openxmlformats.org/officeDocument/2006/relationships/image" Target="../media/image3234.wmf"/><Relationship Id="rId2527" Type="http://schemas.openxmlformats.org/officeDocument/2006/relationships/image" Target="../media/image3871.wmf"/><Relationship Id="rId2734" Type="http://schemas.openxmlformats.org/officeDocument/2006/relationships/image" Target="../media/image4078.wmf"/><Relationship Id="rId2941" Type="http://schemas.openxmlformats.org/officeDocument/2006/relationships/image" Target="../media/image4285.wmf"/><Relationship Id="rId5000" Type="http://schemas.openxmlformats.org/officeDocument/2006/relationships/image" Target="../media/image6344.wmf"/><Relationship Id="rId706" Type="http://schemas.openxmlformats.org/officeDocument/2006/relationships/image" Target="../media/image2050.wmf"/><Relationship Id="rId913" Type="http://schemas.openxmlformats.org/officeDocument/2006/relationships/image" Target="../media/image2257.wmf"/><Relationship Id="rId1336" Type="http://schemas.openxmlformats.org/officeDocument/2006/relationships/image" Target="../media/image2680.wmf"/><Relationship Id="rId1543" Type="http://schemas.openxmlformats.org/officeDocument/2006/relationships/image" Target="../media/image2887.wmf"/><Relationship Id="rId1750" Type="http://schemas.openxmlformats.org/officeDocument/2006/relationships/image" Target="../media/image3094.wmf"/><Relationship Id="rId2801" Type="http://schemas.openxmlformats.org/officeDocument/2006/relationships/image" Target="../media/image4145.wmf"/><Relationship Id="rId4699" Type="http://schemas.openxmlformats.org/officeDocument/2006/relationships/image" Target="../media/image6043.wmf"/><Relationship Id="rId42" Type="http://schemas.openxmlformats.org/officeDocument/2006/relationships/image" Target="../media/image1386.wmf"/><Relationship Id="rId1403" Type="http://schemas.openxmlformats.org/officeDocument/2006/relationships/image" Target="../media/image2747.wmf"/><Relationship Id="rId1610" Type="http://schemas.openxmlformats.org/officeDocument/2006/relationships/image" Target="../media/image2954.wmf"/><Relationship Id="rId4559" Type="http://schemas.openxmlformats.org/officeDocument/2006/relationships/image" Target="../media/image5903.wmf"/><Relationship Id="rId4766" Type="http://schemas.openxmlformats.org/officeDocument/2006/relationships/image" Target="../media/image6110.wmf"/><Relationship Id="rId4973" Type="http://schemas.openxmlformats.org/officeDocument/2006/relationships/image" Target="../media/image6317.wmf"/><Relationship Id="rId3368" Type="http://schemas.openxmlformats.org/officeDocument/2006/relationships/image" Target="../media/image4712.wmf"/><Relationship Id="rId3575" Type="http://schemas.openxmlformats.org/officeDocument/2006/relationships/image" Target="../media/image4919.wmf"/><Relationship Id="rId3782" Type="http://schemas.openxmlformats.org/officeDocument/2006/relationships/image" Target="../media/image5126.wmf"/><Relationship Id="rId4419" Type="http://schemas.openxmlformats.org/officeDocument/2006/relationships/image" Target="../media/image5763.wmf"/><Relationship Id="rId4626" Type="http://schemas.openxmlformats.org/officeDocument/2006/relationships/image" Target="../media/image5970.wmf"/><Relationship Id="rId4833" Type="http://schemas.openxmlformats.org/officeDocument/2006/relationships/image" Target="../media/image6177.wmf"/><Relationship Id="rId289" Type="http://schemas.openxmlformats.org/officeDocument/2006/relationships/image" Target="../media/image1633.wmf"/><Relationship Id="rId496" Type="http://schemas.openxmlformats.org/officeDocument/2006/relationships/image" Target="../media/image1840.wmf"/><Relationship Id="rId2177" Type="http://schemas.openxmlformats.org/officeDocument/2006/relationships/image" Target="../media/image3521.wmf"/><Relationship Id="rId2384" Type="http://schemas.openxmlformats.org/officeDocument/2006/relationships/image" Target="../media/image3728.wmf"/><Relationship Id="rId2591" Type="http://schemas.openxmlformats.org/officeDocument/2006/relationships/image" Target="../media/image3935.wmf"/><Relationship Id="rId3228" Type="http://schemas.openxmlformats.org/officeDocument/2006/relationships/image" Target="../media/image4572.wmf"/><Relationship Id="rId3435" Type="http://schemas.openxmlformats.org/officeDocument/2006/relationships/image" Target="../media/image4779.wmf"/><Relationship Id="rId3642" Type="http://schemas.openxmlformats.org/officeDocument/2006/relationships/image" Target="../media/image4986.wmf"/><Relationship Id="rId149" Type="http://schemas.openxmlformats.org/officeDocument/2006/relationships/image" Target="../media/image1493.wmf"/><Relationship Id="rId356" Type="http://schemas.openxmlformats.org/officeDocument/2006/relationships/image" Target="../media/image1700.wmf"/><Relationship Id="rId563" Type="http://schemas.openxmlformats.org/officeDocument/2006/relationships/image" Target="../media/image1907.wmf"/><Relationship Id="rId770" Type="http://schemas.openxmlformats.org/officeDocument/2006/relationships/image" Target="../media/image2114.wmf"/><Relationship Id="rId1193" Type="http://schemas.openxmlformats.org/officeDocument/2006/relationships/image" Target="../media/image2537.wmf"/><Relationship Id="rId2037" Type="http://schemas.openxmlformats.org/officeDocument/2006/relationships/image" Target="../media/image3381.wmf"/><Relationship Id="rId2244" Type="http://schemas.openxmlformats.org/officeDocument/2006/relationships/image" Target="../media/image3588.wmf"/><Relationship Id="rId2451" Type="http://schemas.openxmlformats.org/officeDocument/2006/relationships/image" Target="../media/image3795.wmf"/><Relationship Id="rId4900" Type="http://schemas.openxmlformats.org/officeDocument/2006/relationships/image" Target="../media/image6244.wmf"/><Relationship Id="rId216" Type="http://schemas.openxmlformats.org/officeDocument/2006/relationships/image" Target="../media/image1560.wmf"/><Relationship Id="rId423" Type="http://schemas.openxmlformats.org/officeDocument/2006/relationships/image" Target="../media/image1767.wmf"/><Relationship Id="rId1053" Type="http://schemas.openxmlformats.org/officeDocument/2006/relationships/image" Target="../media/image2397.wmf"/><Relationship Id="rId1260" Type="http://schemas.openxmlformats.org/officeDocument/2006/relationships/image" Target="../media/image2604.wmf"/><Relationship Id="rId2104" Type="http://schemas.openxmlformats.org/officeDocument/2006/relationships/image" Target="../media/image3448.wmf"/><Relationship Id="rId3502" Type="http://schemas.openxmlformats.org/officeDocument/2006/relationships/image" Target="../media/image4846.wmf"/><Relationship Id="rId630" Type="http://schemas.openxmlformats.org/officeDocument/2006/relationships/image" Target="../media/image1974.wmf"/><Relationship Id="rId2311" Type="http://schemas.openxmlformats.org/officeDocument/2006/relationships/image" Target="../media/image3655.wmf"/><Relationship Id="rId4069" Type="http://schemas.openxmlformats.org/officeDocument/2006/relationships/image" Target="../media/image5413.wmf"/><Relationship Id="rId1120" Type="http://schemas.openxmlformats.org/officeDocument/2006/relationships/image" Target="../media/image2464.wmf"/><Relationship Id="rId4276" Type="http://schemas.openxmlformats.org/officeDocument/2006/relationships/image" Target="../media/image5620.wmf"/><Relationship Id="rId4483" Type="http://schemas.openxmlformats.org/officeDocument/2006/relationships/image" Target="../media/image5827.wmf"/><Relationship Id="rId4690" Type="http://schemas.openxmlformats.org/officeDocument/2006/relationships/image" Target="../media/image6034.wmf"/><Relationship Id="rId5327" Type="http://schemas.openxmlformats.org/officeDocument/2006/relationships/image" Target="../media/image6671.wmf"/><Relationship Id="rId1937" Type="http://schemas.openxmlformats.org/officeDocument/2006/relationships/image" Target="../media/image3281.wmf"/><Relationship Id="rId3085" Type="http://schemas.openxmlformats.org/officeDocument/2006/relationships/image" Target="../media/image4429.wmf"/><Relationship Id="rId3292" Type="http://schemas.openxmlformats.org/officeDocument/2006/relationships/image" Target="../media/image4636.wmf"/><Relationship Id="rId4136" Type="http://schemas.openxmlformats.org/officeDocument/2006/relationships/image" Target="../media/image5480.wmf"/><Relationship Id="rId4343" Type="http://schemas.openxmlformats.org/officeDocument/2006/relationships/image" Target="../media/image5687.wmf"/><Relationship Id="rId4550" Type="http://schemas.openxmlformats.org/officeDocument/2006/relationships/image" Target="../media/image5894.wmf"/><Relationship Id="rId3152" Type="http://schemas.openxmlformats.org/officeDocument/2006/relationships/image" Target="../media/image4496.wmf"/><Relationship Id="rId4203" Type="http://schemas.openxmlformats.org/officeDocument/2006/relationships/image" Target="../media/image5547.wmf"/><Relationship Id="rId4410" Type="http://schemas.openxmlformats.org/officeDocument/2006/relationships/image" Target="../media/image5754.wmf"/><Relationship Id="rId280" Type="http://schemas.openxmlformats.org/officeDocument/2006/relationships/image" Target="../media/image1624.wmf"/><Relationship Id="rId3012" Type="http://schemas.openxmlformats.org/officeDocument/2006/relationships/image" Target="../media/image4356.wmf"/><Relationship Id="rId140" Type="http://schemas.openxmlformats.org/officeDocument/2006/relationships/image" Target="../media/image1484.wmf"/><Relationship Id="rId3969" Type="http://schemas.openxmlformats.org/officeDocument/2006/relationships/image" Target="../media/image5313.wmf"/><Relationship Id="rId5184" Type="http://schemas.openxmlformats.org/officeDocument/2006/relationships/image" Target="../media/image6528.wmf"/><Relationship Id="rId5391" Type="http://schemas.openxmlformats.org/officeDocument/2006/relationships/image" Target="../media/image6735.wmf"/><Relationship Id="rId6" Type="http://schemas.openxmlformats.org/officeDocument/2006/relationships/image" Target="../media/image1350.wmf"/><Relationship Id="rId2778" Type="http://schemas.openxmlformats.org/officeDocument/2006/relationships/image" Target="../media/image4122.wmf"/><Relationship Id="rId2985" Type="http://schemas.openxmlformats.org/officeDocument/2006/relationships/image" Target="../media/image4329.wmf"/><Relationship Id="rId3829" Type="http://schemas.openxmlformats.org/officeDocument/2006/relationships/image" Target="../media/image5173.wmf"/><Relationship Id="rId5044" Type="http://schemas.openxmlformats.org/officeDocument/2006/relationships/image" Target="../media/image6388.wmf"/><Relationship Id="rId957" Type="http://schemas.openxmlformats.org/officeDocument/2006/relationships/image" Target="../media/image2301.wmf"/><Relationship Id="rId1587" Type="http://schemas.openxmlformats.org/officeDocument/2006/relationships/image" Target="../media/image2931.wmf"/><Relationship Id="rId1794" Type="http://schemas.openxmlformats.org/officeDocument/2006/relationships/image" Target="../media/image3138.wmf"/><Relationship Id="rId2638" Type="http://schemas.openxmlformats.org/officeDocument/2006/relationships/image" Target="../media/image3982.wmf"/><Relationship Id="rId2845" Type="http://schemas.openxmlformats.org/officeDocument/2006/relationships/image" Target="../media/image4189.wmf"/><Relationship Id="rId5251" Type="http://schemas.openxmlformats.org/officeDocument/2006/relationships/image" Target="../media/image6595.wmf"/><Relationship Id="rId86" Type="http://schemas.openxmlformats.org/officeDocument/2006/relationships/image" Target="../media/image1430.wmf"/><Relationship Id="rId817" Type="http://schemas.openxmlformats.org/officeDocument/2006/relationships/image" Target="../media/image2161.wmf"/><Relationship Id="rId1447" Type="http://schemas.openxmlformats.org/officeDocument/2006/relationships/image" Target="../media/image2791.wmf"/><Relationship Id="rId1654" Type="http://schemas.openxmlformats.org/officeDocument/2006/relationships/image" Target="../media/image2998.wmf"/><Relationship Id="rId1861" Type="http://schemas.openxmlformats.org/officeDocument/2006/relationships/image" Target="../media/image3205.wmf"/><Relationship Id="rId2705" Type="http://schemas.openxmlformats.org/officeDocument/2006/relationships/image" Target="../media/image4049.wmf"/><Relationship Id="rId2912" Type="http://schemas.openxmlformats.org/officeDocument/2006/relationships/image" Target="../media/image4256.wmf"/><Relationship Id="rId4060" Type="http://schemas.openxmlformats.org/officeDocument/2006/relationships/image" Target="../media/image5404.wmf"/><Relationship Id="rId5111" Type="http://schemas.openxmlformats.org/officeDocument/2006/relationships/image" Target="../media/image6455.wmf"/><Relationship Id="rId1307" Type="http://schemas.openxmlformats.org/officeDocument/2006/relationships/image" Target="../media/image2651.wmf"/><Relationship Id="rId1514" Type="http://schemas.openxmlformats.org/officeDocument/2006/relationships/image" Target="../media/image2858.wmf"/><Relationship Id="rId1721" Type="http://schemas.openxmlformats.org/officeDocument/2006/relationships/image" Target="../media/image3065.wmf"/><Relationship Id="rId4877" Type="http://schemas.openxmlformats.org/officeDocument/2006/relationships/image" Target="../media/image6221.wmf"/><Relationship Id="rId13" Type="http://schemas.openxmlformats.org/officeDocument/2006/relationships/image" Target="../media/image1357.wmf"/><Relationship Id="rId3479" Type="http://schemas.openxmlformats.org/officeDocument/2006/relationships/image" Target="../media/image4823.wmf"/><Relationship Id="rId3686" Type="http://schemas.openxmlformats.org/officeDocument/2006/relationships/image" Target="../media/image5030.wmf"/><Relationship Id="rId2288" Type="http://schemas.openxmlformats.org/officeDocument/2006/relationships/image" Target="../media/image3632.wmf"/><Relationship Id="rId2495" Type="http://schemas.openxmlformats.org/officeDocument/2006/relationships/image" Target="../media/image3839.wmf"/><Relationship Id="rId3339" Type="http://schemas.openxmlformats.org/officeDocument/2006/relationships/image" Target="../media/image4683.wmf"/><Relationship Id="rId3893" Type="http://schemas.openxmlformats.org/officeDocument/2006/relationships/image" Target="../media/image5237.wmf"/><Relationship Id="rId4737" Type="http://schemas.openxmlformats.org/officeDocument/2006/relationships/image" Target="../media/image6081.wmf"/><Relationship Id="rId4944" Type="http://schemas.openxmlformats.org/officeDocument/2006/relationships/image" Target="../media/image6288.wmf"/><Relationship Id="rId467" Type="http://schemas.openxmlformats.org/officeDocument/2006/relationships/image" Target="../media/image1811.wmf"/><Relationship Id="rId1097" Type="http://schemas.openxmlformats.org/officeDocument/2006/relationships/image" Target="../media/image2441.wmf"/><Relationship Id="rId2148" Type="http://schemas.openxmlformats.org/officeDocument/2006/relationships/image" Target="../media/image3492.wmf"/><Relationship Id="rId3546" Type="http://schemas.openxmlformats.org/officeDocument/2006/relationships/image" Target="../media/image4890.wmf"/><Relationship Id="rId3753" Type="http://schemas.openxmlformats.org/officeDocument/2006/relationships/image" Target="../media/image5097.wmf"/><Relationship Id="rId3960" Type="http://schemas.openxmlformats.org/officeDocument/2006/relationships/image" Target="../media/image5304.wmf"/><Relationship Id="rId4804" Type="http://schemas.openxmlformats.org/officeDocument/2006/relationships/image" Target="../media/image6148.wmf"/><Relationship Id="rId674" Type="http://schemas.openxmlformats.org/officeDocument/2006/relationships/image" Target="../media/image2018.wmf"/><Relationship Id="rId881" Type="http://schemas.openxmlformats.org/officeDocument/2006/relationships/image" Target="../media/image2225.wmf"/><Relationship Id="rId2355" Type="http://schemas.openxmlformats.org/officeDocument/2006/relationships/image" Target="../media/image3699.wmf"/><Relationship Id="rId2562" Type="http://schemas.openxmlformats.org/officeDocument/2006/relationships/image" Target="../media/image3906.wmf"/><Relationship Id="rId3406" Type="http://schemas.openxmlformats.org/officeDocument/2006/relationships/image" Target="../media/image4750.wmf"/><Relationship Id="rId3613" Type="http://schemas.openxmlformats.org/officeDocument/2006/relationships/image" Target="../media/image4957.wmf"/><Relationship Id="rId3820" Type="http://schemas.openxmlformats.org/officeDocument/2006/relationships/image" Target="../media/image5164.wmf"/><Relationship Id="rId327" Type="http://schemas.openxmlformats.org/officeDocument/2006/relationships/image" Target="../media/image1671.wmf"/><Relationship Id="rId534" Type="http://schemas.openxmlformats.org/officeDocument/2006/relationships/image" Target="../media/image1878.wmf"/><Relationship Id="rId741" Type="http://schemas.openxmlformats.org/officeDocument/2006/relationships/image" Target="../media/image2085.wmf"/><Relationship Id="rId1164" Type="http://schemas.openxmlformats.org/officeDocument/2006/relationships/image" Target="../media/image2508.wmf"/><Relationship Id="rId1371" Type="http://schemas.openxmlformats.org/officeDocument/2006/relationships/image" Target="../media/image2715.wmf"/><Relationship Id="rId2008" Type="http://schemas.openxmlformats.org/officeDocument/2006/relationships/image" Target="../media/image3352.wmf"/><Relationship Id="rId2215" Type="http://schemas.openxmlformats.org/officeDocument/2006/relationships/image" Target="../media/image3559.wmf"/><Relationship Id="rId2422" Type="http://schemas.openxmlformats.org/officeDocument/2006/relationships/image" Target="../media/image3766.wmf"/><Relationship Id="rId601" Type="http://schemas.openxmlformats.org/officeDocument/2006/relationships/image" Target="../media/image1945.wmf"/><Relationship Id="rId1024" Type="http://schemas.openxmlformats.org/officeDocument/2006/relationships/image" Target="../media/image2368.wmf"/><Relationship Id="rId1231" Type="http://schemas.openxmlformats.org/officeDocument/2006/relationships/image" Target="../media/image2575.wmf"/><Relationship Id="rId4387" Type="http://schemas.openxmlformats.org/officeDocument/2006/relationships/image" Target="../media/image5731.wmf"/><Relationship Id="rId4594" Type="http://schemas.openxmlformats.org/officeDocument/2006/relationships/image" Target="../media/image5938.wmf"/><Relationship Id="rId3196" Type="http://schemas.openxmlformats.org/officeDocument/2006/relationships/image" Target="../media/image4540.wmf"/><Relationship Id="rId4247" Type="http://schemas.openxmlformats.org/officeDocument/2006/relationships/image" Target="../media/image5591.wmf"/><Relationship Id="rId4454" Type="http://schemas.openxmlformats.org/officeDocument/2006/relationships/image" Target="../media/image5798.wmf"/><Relationship Id="rId4661" Type="http://schemas.openxmlformats.org/officeDocument/2006/relationships/image" Target="../media/image6005.wmf"/><Relationship Id="rId3056" Type="http://schemas.openxmlformats.org/officeDocument/2006/relationships/image" Target="../media/image4400.wmf"/><Relationship Id="rId3263" Type="http://schemas.openxmlformats.org/officeDocument/2006/relationships/image" Target="../media/image4607.wmf"/><Relationship Id="rId3470" Type="http://schemas.openxmlformats.org/officeDocument/2006/relationships/image" Target="../media/image4814.wmf"/><Relationship Id="rId4107" Type="http://schemas.openxmlformats.org/officeDocument/2006/relationships/image" Target="../media/image5451.wmf"/><Relationship Id="rId4314" Type="http://schemas.openxmlformats.org/officeDocument/2006/relationships/image" Target="../media/image5658.wmf"/><Relationship Id="rId184" Type="http://schemas.openxmlformats.org/officeDocument/2006/relationships/image" Target="../media/image1528.wmf"/><Relationship Id="rId391" Type="http://schemas.openxmlformats.org/officeDocument/2006/relationships/image" Target="../media/image1735.wmf"/><Relationship Id="rId1908" Type="http://schemas.openxmlformats.org/officeDocument/2006/relationships/image" Target="../media/image3252.wmf"/><Relationship Id="rId2072" Type="http://schemas.openxmlformats.org/officeDocument/2006/relationships/image" Target="../media/image3416.wmf"/><Relationship Id="rId3123" Type="http://schemas.openxmlformats.org/officeDocument/2006/relationships/image" Target="../media/image4467.wmf"/><Relationship Id="rId4521" Type="http://schemas.openxmlformats.org/officeDocument/2006/relationships/image" Target="../media/image5865.wmf"/><Relationship Id="rId251" Type="http://schemas.openxmlformats.org/officeDocument/2006/relationships/image" Target="../media/image1595.wmf"/><Relationship Id="rId3330" Type="http://schemas.openxmlformats.org/officeDocument/2006/relationships/image" Target="../media/image4674.wmf"/><Relationship Id="rId5088" Type="http://schemas.openxmlformats.org/officeDocument/2006/relationships/image" Target="../media/image6432.wmf"/><Relationship Id="rId2889" Type="http://schemas.openxmlformats.org/officeDocument/2006/relationships/image" Target="../media/image4233.wmf"/><Relationship Id="rId5295" Type="http://schemas.openxmlformats.org/officeDocument/2006/relationships/image" Target="../media/image6639.wmf"/><Relationship Id="rId111" Type="http://schemas.openxmlformats.org/officeDocument/2006/relationships/image" Target="../media/image1455.wmf"/><Relationship Id="rId1698" Type="http://schemas.openxmlformats.org/officeDocument/2006/relationships/image" Target="../media/image3042.wmf"/><Relationship Id="rId2749" Type="http://schemas.openxmlformats.org/officeDocument/2006/relationships/image" Target="../media/image4093.wmf"/><Relationship Id="rId2956" Type="http://schemas.openxmlformats.org/officeDocument/2006/relationships/image" Target="../media/image4300.wmf"/><Relationship Id="rId5155" Type="http://schemas.openxmlformats.org/officeDocument/2006/relationships/image" Target="../media/image6499.wmf"/><Relationship Id="rId5362" Type="http://schemas.openxmlformats.org/officeDocument/2006/relationships/image" Target="../media/image6706.wmf"/><Relationship Id="rId928" Type="http://schemas.openxmlformats.org/officeDocument/2006/relationships/image" Target="../media/image2272.wmf"/><Relationship Id="rId1558" Type="http://schemas.openxmlformats.org/officeDocument/2006/relationships/image" Target="../media/image2902.wmf"/><Relationship Id="rId1765" Type="http://schemas.openxmlformats.org/officeDocument/2006/relationships/image" Target="../media/image3109.wmf"/><Relationship Id="rId2609" Type="http://schemas.openxmlformats.org/officeDocument/2006/relationships/image" Target="../media/image3953.wmf"/><Relationship Id="rId4171" Type="http://schemas.openxmlformats.org/officeDocument/2006/relationships/image" Target="../media/image5515.wmf"/><Relationship Id="rId5015" Type="http://schemas.openxmlformats.org/officeDocument/2006/relationships/image" Target="../media/image6359.wmf"/><Relationship Id="rId5222" Type="http://schemas.openxmlformats.org/officeDocument/2006/relationships/image" Target="../media/image6566.wmf"/><Relationship Id="rId57" Type="http://schemas.openxmlformats.org/officeDocument/2006/relationships/image" Target="../media/image1401.wmf"/><Relationship Id="rId1418" Type="http://schemas.openxmlformats.org/officeDocument/2006/relationships/image" Target="../media/image2762.wmf"/><Relationship Id="rId1972" Type="http://schemas.openxmlformats.org/officeDocument/2006/relationships/image" Target="../media/image3316.wmf"/><Relationship Id="rId2816" Type="http://schemas.openxmlformats.org/officeDocument/2006/relationships/image" Target="../media/image4160.wmf"/><Relationship Id="rId4031" Type="http://schemas.openxmlformats.org/officeDocument/2006/relationships/image" Target="../media/image5375.wmf"/><Relationship Id="rId1625" Type="http://schemas.openxmlformats.org/officeDocument/2006/relationships/image" Target="../media/image2969.wmf"/><Relationship Id="rId1832" Type="http://schemas.openxmlformats.org/officeDocument/2006/relationships/image" Target="../media/image3176.wmf"/><Relationship Id="rId4988" Type="http://schemas.openxmlformats.org/officeDocument/2006/relationships/image" Target="../media/image6332.wmf"/><Relationship Id="rId3797" Type="http://schemas.openxmlformats.org/officeDocument/2006/relationships/image" Target="../media/image5141.wmf"/><Relationship Id="rId4848" Type="http://schemas.openxmlformats.org/officeDocument/2006/relationships/image" Target="../media/image6192.wmf"/><Relationship Id="rId2399" Type="http://schemas.openxmlformats.org/officeDocument/2006/relationships/image" Target="../media/image3743.wmf"/><Relationship Id="rId3657" Type="http://schemas.openxmlformats.org/officeDocument/2006/relationships/image" Target="../media/image5001.wmf"/><Relationship Id="rId3864" Type="http://schemas.openxmlformats.org/officeDocument/2006/relationships/image" Target="../media/image5208.wmf"/><Relationship Id="rId4708" Type="http://schemas.openxmlformats.org/officeDocument/2006/relationships/image" Target="../media/image6052.wmf"/><Relationship Id="rId4915" Type="http://schemas.openxmlformats.org/officeDocument/2006/relationships/image" Target="../media/image6259.wmf"/><Relationship Id="rId578" Type="http://schemas.openxmlformats.org/officeDocument/2006/relationships/image" Target="../media/image1922.wmf"/><Relationship Id="rId785" Type="http://schemas.openxmlformats.org/officeDocument/2006/relationships/image" Target="../media/image2129.wmf"/><Relationship Id="rId992" Type="http://schemas.openxmlformats.org/officeDocument/2006/relationships/image" Target="../media/image2336.wmf"/><Relationship Id="rId2259" Type="http://schemas.openxmlformats.org/officeDocument/2006/relationships/image" Target="../media/image3603.wmf"/><Relationship Id="rId2466" Type="http://schemas.openxmlformats.org/officeDocument/2006/relationships/image" Target="../media/image3810.wmf"/><Relationship Id="rId2673" Type="http://schemas.openxmlformats.org/officeDocument/2006/relationships/image" Target="../media/image4017.wmf"/><Relationship Id="rId2880" Type="http://schemas.openxmlformats.org/officeDocument/2006/relationships/image" Target="../media/image4224.wmf"/><Relationship Id="rId3517" Type="http://schemas.openxmlformats.org/officeDocument/2006/relationships/image" Target="../media/image4861.wmf"/><Relationship Id="rId3724" Type="http://schemas.openxmlformats.org/officeDocument/2006/relationships/image" Target="../media/image5068.wmf"/><Relationship Id="rId3931" Type="http://schemas.openxmlformats.org/officeDocument/2006/relationships/image" Target="../media/image5275.wmf"/><Relationship Id="rId438" Type="http://schemas.openxmlformats.org/officeDocument/2006/relationships/image" Target="../media/image1782.wmf"/><Relationship Id="rId645" Type="http://schemas.openxmlformats.org/officeDocument/2006/relationships/image" Target="../media/image1989.wmf"/><Relationship Id="rId852" Type="http://schemas.openxmlformats.org/officeDocument/2006/relationships/image" Target="../media/image2196.wmf"/><Relationship Id="rId1068" Type="http://schemas.openxmlformats.org/officeDocument/2006/relationships/image" Target="../media/image2412.wmf"/><Relationship Id="rId1275" Type="http://schemas.openxmlformats.org/officeDocument/2006/relationships/image" Target="../media/image2619.wmf"/><Relationship Id="rId1482" Type="http://schemas.openxmlformats.org/officeDocument/2006/relationships/image" Target="../media/image2826.wmf"/><Relationship Id="rId2119" Type="http://schemas.openxmlformats.org/officeDocument/2006/relationships/image" Target="../media/image3463.wmf"/><Relationship Id="rId2326" Type="http://schemas.openxmlformats.org/officeDocument/2006/relationships/image" Target="../media/image3670.wmf"/><Relationship Id="rId2533" Type="http://schemas.openxmlformats.org/officeDocument/2006/relationships/image" Target="../media/image3877.wmf"/><Relationship Id="rId2740" Type="http://schemas.openxmlformats.org/officeDocument/2006/relationships/image" Target="../media/image4084.wmf"/><Relationship Id="rId505" Type="http://schemas.openxmlformats.org/officeDocument/2006/relationships/image" Target="../media/image1849.wmf"/><Relationship Id="rId712" Type="http://schemas.openxmlformats.org/officeDocument/2006/relationships/image" Target="../media/image2056.wmf"/><Relationship Id="rId1135" Type="http://schemas.openxmlformats.org/officeDocument/2006/relationships/image" Target="../media/image2479.wmf"/><Relationship Id="rId1342" Type="http://schemas.openxmlformats.org/officeDocument/2006/relationships/image" Target="../media/image2686.wmf"/><Relationship Id="rId4498" Type="http://schemas.openxmlformats.org/officeDocument/2006/relationships/image" Target="../media/image5842.wmf"/><Relationship Id="rId1202" Type="http://schemas.openxmlformats.org/officeDocument/2006/relationships/image" Target="../media/image2546.wmf"/><Relationship Id="rId2600" Type="http://schemas.openxmlformats.org/officeDocument/2006/relationships/image" Target="../media/image3944.wmf"/><Relationship Id="rId4358" Type="http://schemas.openxmlformats.org/officeDocument/2006/relationships/image" Target="../media/image5702.wmf"/><Relationship Id="rId3167" Type="http://schemas.openxmlformats.org/officeDocument/2006/relationships/image" Target="../media/image4511.wmf"/><Relationship Id="rId4565" Type="http://schemas.openxmlformats.org/officeDocument/2006/relationships/image" Target="../media/image5909.wmf"/><Relationship Id="rId4772" Type="http://schemas.openxmlformats.org/officeDocument/2006/relationships/image" Target="../media/image6116.wmf"/><Relationship Id="rId295" Type="http://schemas.openxmlformats.org/officeDocument/2006/relationships/image" Target="../media/image1639.wmf"/><Relationship Id="rId3374" Type="http://schemas.openxmlformats.org/officeDocument/2006/relationships/image" Target="../media/image4718.wmf"/><Relationship Id="rId3581" Type="http://schemas.openxmlformats.org/officeDocument/2006/relationships/image" Target="../media/image4925.wmf"/><Relationship Id="rId4218" Type="http://schemas.openxmlformats.org/officeDocument/2006/relationships/image" Target="../media/image5562.wmf"/><Relationship Id="rId4425" Type="http://schemas.openxmlformats.org/officeDocument/2006/relationships/image" Target="../media/image5769.wmf"/><Relationship Id="rId4632" Type="http://schemas.openxmlformats.org/officeDocument/2006/relationships/image" Target="../media/image5976.wmf"/><Relationship Id="rId2183" Type="http://schemas.openxmlformats.org/officeDocument/2006/relationships/image" Target="../media/image3527.wmf"/><Relationship Id="rId2390" Type="http://schemas.openxmlformats.org/officeDocument/2006/relationships/image" Target="../media/image3734.wmf"/><Relationship Id="rId3027" Type="http://schemas.openxmlformats.org/officeDocument/2006/relationships/image" Target="../media/image4371.wmf"/><Relationship Id="rId3234" Type="http://schemas.openxmlformats.org/officeDocument/2006/relationships/image" Target="../media/image4578.wmf"/><Relationship Id="rId3441" Type="http://schemas.openxmlformats.org/officeDocument/2006/relationships/image" Target="../media/image4785.wmf"/><Relationship Id="rId155" Type="http://schemas.openxmlformats.org/officeDocument/2006/relationships/image" Target="../media/image1499.wmf"/><Relationship Id="rId362" Type="http://schemas.openxmlformats.org/officeDocument/2006/relationships/image" Target="../media/image1706.wmf"/><Relationship Id="rId2043" Type="http://schemas.openxmlformats.org/officeDocument/2006/relationships/image" Target="../media/image3387.wmf"/><Relationship Id="rId2250" Type="http://schemas.openxmlformats.org/officeDocument/2006/relationships/image" Target="../media/image3594.wmf"/><Relationship Id="rId3301" Type="http://schemas.openxmlformats.org/officeDocument/2006/relationships/image" Target="../media/image4645.wmf"/><Relationship Id="rId5199" Type="http://schemas.openxmlformats.org/officeDocument/2006/relationships/image" Target="../media/image6543.wmf"/><Relationship Id="rId222" Type="http://schemas.openxmlformats.org/officeDocument/2006/relationships/image" Target="../media/image1566.wmf"/><Relationship Id="rId2110" Type="http://schemas.openxmlformats.org/officeDocument/2006/relationships/image" Target="../media/image3454.wmf"/><Relationship Id="rId5059" Type="http://schemas.openxmlformats.org/officeDocument/2006/relationships/image" Target="../media/image6403.wmf"/><Relationship Id="rId5266" Type="http://schemas.openxmlformats.org/officeDocument/2006/relationships/image" Target="../media/image6610.wmf"/><Relationship Id="rId4075" Type="http://schemas.openxmlformats.org/officeDocument/2006/relationships/image" Target="../media/image5419.wmf"/><Relationship Id="rId4282" Type="http://schemas.openxmlformats.org/officeDocument/2006/relationships/image" Target="../media/image5626.wmf"/><Relationship Id="rId5126" Type="http://schemas.openxmlformats.org/officeDocument/2006/relationships/image" Target="../media/image6470.wmf"/><Relationship Id="rId5333" Type="http://schemas.openxmlformats.org/officeDocument/2006/relationships/image" Target="../media/image6677.wmf"/><Relationship Id="rId1669" Type="http://schemas.openxmlformats.org/officeDocument/2006/relationships/image" Target="../media/image3013.wmf"/><Relationship Id="rId1876" Type="http://schemas.openxmlformats.org/officeDocument/2006/relationships/image" Target="../media/image3220.wmf"/><Relationship Id="rId2927" Type="http://schemas.openxmlformats.org/officeDocument/2006/relationships/image" Target="../media/image4271.wmf"/><Relationship Id="rId3091" Type="http://schemas.openxmlformats.org/officeDocument/2006/relationships/image" Target="../media/image4435.wmf"/><Relationship Id="rId4142" Type="http://schemas.openxmlformats.org/officeDocument/2006/relationships/image" Target="../media/image5486.wmf"/><Relationship Id="rId1529" Type="http://schemas.openxmlformats.org/officeDocument/2006/relationships/image" Target="../media/image2873.wmf"/><Relationship Id="rId1736" Type="http://schemas.openxmlformats.org/officeDocument/2006/relationships/image" Target="../media/image3080.wmf"/><Relationship Id="rId1943" Type="http://schemas.openxmlformats.org/officeDocument/2006/relationships/image" Target="../media/image3287.wmf"/><Relationship Id="rId5400" Type="http://schemas.openxmlformats.org/officeDocument/2006/relationships/image" Target="../media/image6744.wmf"/><Relationship Id="rId28" Type="http://schemas.openxmlformats.org/officeDocument/2006/relationships/image" Target="../media/image1372.wmf"/><Relationship Id="rId1803" Type="http://schemas.openxmlformats.org/officeDocument/2006/relationships/image" Target="../media/image3147.wmf"/><Relationship Id="rId4002" Type="http://schemas.openxmlformats.org/officeDocument/2006/relationships/image" Target="../media/image5346.wmf"/><Relationship Id="rId4959" Type="http://schemas.openxmlformats.org/officeDocument/2006/relationships/image" Target="../media/image6303.wmf"/><Relationship Id="rId3768" Type="http://schemas.openxmlformats.org/officeDocument/2006/relationships/image" Target="../media/image5112.wmf"/><Relationship Id="rId3975" Type="http://schemas.openxmlformats.org/officeDocument/2006/relationships/image" Target="../media/image5319.wmf"/><Relationship Id="rId4819" Type="http://schemas.openxmlformats.org/officeDocument/2006/relationships/image" Target="../media/image6163.wmf"/><Relationship Id="rId689" Type="http://schemas.openxmlformats.org/officeDocument/2006/relationships/image" Target="../media/image2033.wmf"/><Relationship Id="rId896" Type="http://schemas.openxmlformats.org/officeDocument/2006/relationships/image" Target="../media/image2240.wmf"/><Relationship Id="rId2577" Type="http://schemas.openxmlformats.org/officeDocument/2006/relationships/image" Target="../media/image3921.wmf"/><Relationship Id="rId2784" Type="http://schemas.openxmlformats.org/officeDocument/2006/relationships/image" Target="../media/image4128.wmf"/><Relationship Id="rId3628" Type="http://schemas.openxmlformats.org/officeDocument/2006/relationships/image" Target="../media/image4972.wmf"/><Relationship Id="rId5190" Type="http://schemas.openxmlformats.org/officeDocument/2006/relationships/image" Target="../media/image6534.wmf"/><Relationship Id="rId549" Type="http://schemas.openxmlformats.org/officeDocument/2006/relationships/image" Target="../media/image1893.wmf"/><Relationship Id="rId756" Type="http://schemas.openxmlformats.org/officeDocument/2006/relationships/image" Target="../media/image2100.wmf"/><Relationship Id="rId1179" Type="http://schemas.openxmlformats.org/officeDocument/2006/relationships/image" Target="../media/image2523.wmf"/><Relationship Id="rId1386" Type="http://schemas.openxmlformats.org/officeDocument/2006/relationships/image" Target="../media/image2730.wmf"/><Relationship Id="rId1593" Type="http://schemas.openxmlformats.org/officeDocument/2006/relationships/image" Target="../media/image2937.wmf"/><Relationship Id="rId2437" Type="http://schemas.openxmlformats.org/officeDocument/2006/relationships/image" Target="../media/image3781.wmf"/><Relationship Id="rId2991" Type="http://schemas.openxmlformats.org/officeDocument/2006/relationships/image" Target="../media/image4335.wmf"/><Relationship Id="rId3835" Type="http://schemas.openxmlformats.org/officeDocument/2006/relationships/image" Target="../media/image5179.wmf"/><Relationship Id="rId5050" Type="http://schemas.openxmlformats.org/officeDocument/2006/relationships/image" Target="../media/image6394.wmf"/><Relationship Id="rId409" Type="http://schemas.openxmlformats.org/officeDocument/2006/relationships/image" Target="../media/image1753.wmf"/><Relationship Id="rId963" Type="http://schemas.openxmlformats.org/officeDocument/2006/relationships/image" Target="../media/image2307.wmf"/><Relationship Id="rId1039" Type="http://schemas.openxmlformats.org/officeDocument/2006/relationships/image" Target="../media/image2383.wmf"/><Relationship Id="rId1246" Type="http://schemas.openxmlformats.org/officeDocument/2006/relationships/image" Target="../media/image2590.wmf"/><Relationship Id="rId2644" Type="http://schemas.openxmlformats.org/officeDocument/2006/relationships/image" Target="../media/image3988.wmf"/><Relationship Id="rId2851" Type="http://schemas.openxmlformats.org/officeDocument/2006/relationships/image" Target="../media/image4195.wmf"/><Relationship Id="rId3902" Type="http://schemas.openxmlformats.org/officeDocument/2006/relationships/image" Target="../media/image5246.wmf"/><Relationship Id="rId92" Type="http://schemas.openxmlformats.org/officeDocument/2006/relationships/image" Target="../media/image1436.wmf"/><Relationship Id="rId616" Type="http://schemas.openxmlformats.org/officeDocument/2006/relationships/image" Target="../media/image1960.wmf"/><Relationship Id="rId823" Type="http://schemas.openxmlformats.org/officeDocument/2006/relationships/image" Target="../media/image2167.wmf"/><Relationship Id="rId1453" Type="http://schemas.openxmlformats.org/officeDocument/2006/relationships/image" Target="../media/image2797.wmf"/><Relationship Id="rId1660" Type="http://schemas.openxmlformats.org/officeDocument/2006/relationships/image" Target="../media/image3004.wmf"/><Relationship Id="rId2504" Type="http://schemas.openxmlformats.org/officeDocument/2006/relationships/image" Target="../media/image3848.wmf"/><Relationship Id="rId2711" Type="http://schemas.openxmlformats.org/officeDocument/2006/relationships/image" Target="../media/image4055.wmf"/><Relationship Id="rId1106" Type="http://schemas.openxmlformats.org/officeDocument/2006/relationships/image" Target="../media/image2450.wmf"/><Relationship Id="rId1313" Type="http://schemas.openxmlformats.org/officeDocument/2006/relationships/image" Target="../media/image2657.wmf"/><Relationship Id="rId1520" Type="http://schemas.openxmlformats.org/officeDocument/2006/relationships/image" Target="../media/image2864.wmf"/><Relationship Id="rId4469" Type="http://schemas.openxmlformats.org/officeDocument/2006/relationships/image" Target="../media/image5813.wmf"/><Relationship Id="rId4676" Type="http://schemas.openxmlformats.org/officeDocument/2006/relationships/image" Target="../media/image6020.wmf"/><Relationship Id="rId4883" Type="http://schemas.openxmlformats.org/officeDocument/2006/relationships/image" Target="../media/image6227.wmf"/><Relationship Id="rId3278" Type="http://schemas.openxmlformats.org/officeDocument/2006/relationships/image" Target="../media/image4622.wmf"/><Relationship Id="rId3485" Type="http://schemas.openxmlformats.org/officeDocument/2006/relationships/image" Target="../media/image4829.wmf"/><Relationship Id="rId3692" Type="http://schemas.openxmlformats.org/officeDocument/2006/relationships/image" Target="../media/image5036.wmf"/><Relationship Id="rId4329" Type="http://schemas.openxmlformats.org/officeDocument/2006/relationships/image" Target="../media/image5673.wmf"/><Relationship Id="rId4536" Type="http://schemas.openxmlformats.org/officeDocument/2006/relationships/image" Target="../media/image5880.wmf"/><Relationship Id="rId4743" Type="http://schemas.openxmlformats.org/officeDocument/2006/relationships/image" Target="../media/image6087.wmf"/><Relationship Id="rId4950" Type="http://schemas.openxmlformats.org/officeDocument/2006/relationships/image" Target="../media/image6294.wmf"/><Relationship Id="rId199" Type="http://schemas.openxmlformats.org/officeDocument/2006/relationships/image" Target="../media/image1543.wmf"/><Relationship Id="rId2087" Type="http://schemas.openxmlformats.org/officeDocument/2006/relationships/image" Target="../media/image3431.wmf"/><Relationship Id="rId2294" Type="http://schemas.openxmlformats.org/officeDocument/2006/relationships/image" Target="../media/image3638.wmf"/><Relationship Id="rId3138" Type="http://schemas.openxmlformats.org/officeDocument/2006/relationships/image" Target="../media/image4482.wmf"/><Relationship Id="rId3345" Type="http://schemas.openxmlformats.org/officeDocument/2006/relationships/image" Target="../media/image4689.wmf"/><Relationship Id="rId3552" Type="http://schemas.openxmlformats.org/officeDocument/2006/relationships/image" Target="../media/image4896.wmf"/><Relationship Id="rId4603" Type="http://schemas.openxmlformats.org/officeDocument/2006/relationships/image" Target="../media/image5947.wmf"/><Relationship Id="rId266" Type="http://schemas.openxmlformats.org/officeDocument/2006/relationships/image" Target="../media/image1610.wmf"/><Relationship Id="rId473" Type="http://schemas.openxmlformats.org/officeDocument/2006/relationships/image" Target="../media/image1817.wmf"/><Relationship Id="rId680" Type="http://schemas.openxmlformats.org/officeDocument/2006/relationships/image" Target="../media/image2024.wmf"/><Relationship Id="rId2154" Type="http://schemas.openxmlformats.org/officeDocument/2006/relationships/image" Target="../media/image3498.wmf"/><Relationship Id="rId2361" Type="http://schemas.openxmlformats.org/officeDocument/2006/relationships/image" Target="../media/image3705.wmf"/><Relationship Id="rId3205" Type="http://schemas.openxmlformats.org/officeDocument/2006/relationships/image" Target="../media/image4549.wmf"/><Relationship Id="rId3412" Type="http://schemas.openxmlformats.org/officeDocument/2006/relationships/image" Target="../media/image4756.wmf"/><Relationship Id="rId4810" Type="http://schemas.openxmlformats.org/officeDocument/2006/relationships/image" Target="../media/image6154.wmf"/><Relationship Id="rId126" Type="http://schemas.openxmlformats.org/officeDocument/2006/relationships/image" Target="../media/image1470.wmf"/><Relationship Id="rId333" Type="http://schemas.openxmlformats.org/officeDocument/2006/relationships/image" Target="../media/image1677.wmf"/><Relationship Id="rId540" Type="http://schemas.openxmlformats.org/officeDocument/2006/relationships/image" Target="../media/image1884.wmf"/><Relationship Id="rId1170" Type="http://schemas.openxmlformats.org/officeDocument/2006/relationships/image" Target="../media/image2514.wmf"/><Relationship Id="rId2014" Type="http://schemas.openxmlformats.org/officeDocument/2006/relationships/image" Target="../media/image3358.wmf"/><Relationship Id="rId2221" Type="http://schemas.openxmlformats.org/officeDocument/2006/relationships/image" Target="../media/image3565.wmf"/><Relationship Id="rId5377" Type="http://schemas.openxmlformats.org/officeDocument/2006/relationships/image" Target="../media/image6721.wmf"/><Relationship Id="rId1030" Type="http://schemas.openxmlformats.org/officeDocument/2006/relationships/image" Target="../media/image2374.wmf"/><Relationship Id="rId4186" Type="http://schemas.openxmlformats.org/officeDocument/2006/relationships/image" Target="../media/image5530.wmf"/><Relationship Id="rId400" Type="http://schemas.openxmlformats.org/officeDocument/2006/relationships/image" Target="../media/image1744.wmf"/><Relationship Id="rId1987" Type="http://schemas.openxmlformats.org/officeDocument/2006/relationships/image" Target="../media/image3331.wmf"/><Relationship Id="rId4393" Type="http://schemas.openxmlformats.org/officeDocument/2006/relationships/image" Target="../media/image5737.wmf"/><Relationship Id="rId5237" Type="http://schemas.openxmlformats.org/officeDocument/2006/relationships/image" Target="../media/image6581.wmf"/><Relationship Id="rId1847" Type="http://schemas.openxmlformats.org/officeDocument/2006/relationships/image" Target="../media/image3191.wmf"/><Relationship Id="rId4046" Type="http://schemas.openxmlformats.org/officeDocument/2006/relationships/image" Target="../media/image5390.wmf"/><Relationship Id="rId4253" Type="http://schemas.openxmlformats.org/officeDocument/2006/relationships/image" Target="../media/image5597.wmf"/><Relationship Id="rId4460" Type="http://schemas.openxmlformats.org/officeDocument/2006/relationships/image" Target="../media/image5804.wmf"/><Relationship Id="rId5304" Type="http://schemas.openxmlformats.org/officeDocument/2006/relationships/image" Target="../media/image6648.wmf"/><Relationship Id="rId1707" Type="http://schemas.openxmlformats.org/officeDocument/2006/relationships/image" Target="../media/image3051.wmf"/><Relationship Id="rId3062" Type="http://schemas.openxmlformats.org/officeDocument/2006/relationships/image" Target="../media/image4406.wmf"/><Relationship Id="rId4113" Type="http://schemas.openxmlformats.org/officeDocument/2006/relationships/image" Target="../media/image5457.wmf"/><Relationship Id="rId4320" Type="http://schemas.openxmlformats.org/officeDocument/2006/relationships/image" Target="../media/image5664.wmf"/><Relationship Id="rId190" Type="http://schemas.openxmlformats.org/officeDocument/2006/relationships/image" Target="../media/image1534.wmf"/><Relationship Id="rId1914" Type="http://schemas.openxmlformats.org/officeDocument/2006/relationships/image" Target="../media/image3258.wmf"/><Relationship Id="rId3879" Type="http://schemas.openxmlformats.org/officeDocument/2006/relationships/image" Target="../media/image5223.wmf"/><Relationship Id="rId5094" Type="http://schemas.openxmlformats.org/officeDocument/2006/relationships/image" Target="../media/image6438.wmf"/><Relationship Id="rId2688" Type="http://schemas.openxmlformats.org/officeDocument/2006/relationships/image" Target="../media/image4032.wmf"/><Relationship Id="rId2895" Type="http://schemas.openxmlformats.org/officeDocument/2006/relationships/image" Target="../media/image4239.wmf"/><Relationship Id="rId3739" Type="http://schemas.openxmlformats.org/officeDocument/2006/relationships/image" Target="../media/image5083.wmf"/><Relationship Id="rId3946" Type="http://schemas.openxmlformats.org/officeDocument/2006/relationships/image" Target="../media/image5290.wmf"/><Relationship Id="rId5161" Type="http://schemas.openxmlformats.org/officeDocument/2006/relationships/image" Target="../media/image6505.wmf"/><Relationship Id="rId867" Type="http://schemas.openxmlformats.org/officeDocument/2006/relationships/image" Target="../media/image2211.wmf"/><Relationship Id="rId1497" Type="http://schemas.openxmlformats.org/officeDocument/2006/relationships/image" Target="../media/image2841.wmf"/><Relationship Id="rId2548" Type="http://schemas.openxmlformats.org/officeDocument/2006/relationships/image" Target="../media/image3892.wmf"/><Relationship Id="rId2755" Type="http://schemas.openxmlformats.org/officeDocument/2006/relationships/image" Target="../media/image4099.wmf"/><Relationship Id="rId2962" Type="http://schemas.openxmlformats.org/officeDocument/2006/relationships/image" Target="../media/image4306.wmf"/><Relationship Id="rId3806" Type="http://schemas.openxmlformats.org/officeDocument/2006/relationships/image" Target="../media/image5150.wmf"/><Relationship Id="rId727" Type="http://schemas.openxmlformats.org/officeDocument/2006/relationships/image" Target="../media/image2071.wmf"/><Relationship Id="rId934" Type="http://schemas.openxmlformats.org/officeDocument/2006/relationships/image" Target="../media/image2278.wmf"/><Relationship Id="rId1357" Type="http://schemas.openxmlformats.org/officeDocument/2006/relationships/image" Target="../media/image2701.wmf"/><Relationship Id="rId1564" Type="http://schemas.openxmlformats.org/officeDocument/2006/relationships/image" Target="../media/image2908.wmf"/><Relationship Id="rId1771" Type="http://schemas.openxmlformats.org/officeDocument/2006/relationships/image" Target="../media/image3115.wmf"/><Relationship Id="rId2408" Type="http://schemas.openxmlformats.org/officeDocument/2006/relationships/image" Target="../media/image3752.wmf"/><Relationship Id="rId2615" Type="http://schemas.openxmlformats.org/officeDocument/2006/relationships/image" Target="../media/image3959.wmf"/><Relationship Id="rId2822" Type="http://schemas.openxmlformats.org/officeDocument/2006/relationships/image" Target="../media/image4166.wmf"/><Relationship Id="rId5021" Type="http://schemas.openxmlformats.org/officeDocument/2006/relationships/image" Target="../media/image6365.wmf"/><Relationship Id="rId63" Type="http://schemas.openxmlformats.org/officeDocument/2006/relationships/image" Target="../media/image1407.wmf"/><Relationship Id="rId1217" Type="http://schemas.openxmlformats.org/officeDocument/2006/relationships/image" Target="../media/image2561.wmf"/><Relationship Id="rId1424" Type="http://schemas.openxmlformats.org/officeDocument/2006/relationships/image" Target="../media/image2768.wmf"/><Relationship Id="rId1631" Type="http://schemas.openxmlformats.org/officeDocument/2006/relationships/image" Target="../media/image2975.wmf"/><Relationship Id="rId4787" Type="http://schemas.openxmlformats.org/officeDocument/2006/relationships/image" Target="../media/image6131.wmf"/><Relationship Id="rId4994" Type="http://schemas.openxmlformats.org/officeDocument/2006/relationships/image" Target="../media/image6338.wmf"/><Relationship Id="rId3389" Type="http://schemas.openxmlformats.org/officeDocument/2006/relationships/image" Target="../media/image4733.wmf"/><Relationship Id="rId3596" Type="http://schemas.openxmlformats.org/officeDocument/2006/relationships/image" Target="../media/image4940.wmf"/><Relationship Id="rId4647" Type="http://schemas.openxmlformats.org/officeDocument/2006/relationships/image" Target="../media/image5991.wmf"/><Relationship Id="rId2198" Type="http://schemas.openxmlformats.org/officeDocument/2006/relationships/image" Target="../media/image3542.wmf"/><Relationship Id="rId3249" Type="http://schemas.openxmlformats.org/officeDocument/2006/relationships/image" Target="../media/image4593.wmf"/><Relationship Id="rId3456" Type="http://schemas.openxmlformats.org/officeDocument/2006/relationships/image" Target="../media/image4800.wmf"/><Relationship Id="rId4854" Type="http://schemas.openxmlformats.org/officeDocument/2006/relationships/image" Target="../media/image6198.wmf"/><Relationship Id="rId377" Type="http://schemas.openxmlformats.org/officeDocument/2006/relationships/image" Target="../media/image1721.wmf"/><Relationship Id="rId584" Type="http://schemas.openxmlformats.org/officeDocument/2006/relationships/image" Target="../media/image1928.wmf"/><Relationship Id="rId2058" Type="http://schemas.openxmlformats.org/officeDocument/2006/relationships/image" Target="../media/image3402.wmf"/><Relationship Id="rId2265" Type="http://schemas.openxmlformats.org/officeDocument/2006/relationships/image" Target="../media/image3609.wmf"/><Relationship Id="rId3109" Type="http://schemas.openxmlformats.org/officeDocument/2006/relationships/image" Target="../media/image4453.wmf"/><Relationship Id="rId3663" Type="http://schemas.openxmlformats.org/officeDocument/2006/relationships/image" Target="../media/image5007.wmf"/><Relationship Id="rId3870" Type="http://schemas.openxmlformats.org/officeDocument/2006/relationships/image" Target="../media/image5214.wmf"/><Relationship Id="rId4507" Type="http://schemas.openxmlformats.org/officeDocument/2006/relationships/image" Target="../media/image5851.wmf"/><Relationship Id="rId4714" Type="http://schemas.openxmlformats.org/officeDocument/2006/relationships/image" Target="../media/image6058.wmf"/><Relationship Id="rId4921" Type="http://schemas.openxmlformats.org/officeDocument/2006/relationships/image" Target="../media/image6265.wmf"/><Relationship Id="rId237" Type="http://schemas.openxmlformats.org/officeDocument/2006/relationships/image" Target="../media/image1581.wmf"/><Relationship Id="rId791" Type="http://schemas.openxmlformats.org/officeDocument/2006/relationships/image" Target="../media/image2135.wmf"/><Relationship Id="rId1074" Type="http://schemas.openxmlformats.org/officeDocument/2006/relationships/image" Target="../media/image2418.wmf"/><Relationship Id="rId2472" Type="http://schemas.openxmlformats.org/officeDocument/2006/relationships/image" Target="../media/image3816.wmf"/><Relationship Id="rId3316" Type="http://schemas.openxmlformats.org/officeDocument/2006/relationships/image" Target="../media/image4660.wmf"/><Relationship Id="rId3523" Type="http://schemas.openxmlformats.org/officeDocument/2006/relationships/image" Target="../media/image4867.wmf"/><Relationship Id="rId3730" Type="http://schemas.openxmlformats.org/officeDocument/2006/relationships/image" Target="../media/image5074.wmf"/><Relationship Id="rId444" Type="http://schemas.openxmlformats.org/officeDocument/2006/relationships/image" Target="../media/image1788.wmf"/><Relationship Id="rId651" Type="http://schemas.openxmlformats.org/officeDocument/2006/relationships/image" Target="../media/image1995.wmf"/><Relationship Id="rId1281" Type="http://schemas.openxmlformats.org/officeDocument/2006/relationships/image" Target="../media/image2625.wmf"/><Relationship Id="rId2125" Type="http://schemas.openxmlformats.org/officeDocument/2006/relationships/image" Target="../media/image3469.wmf"/><Relationship Id="rId2332" Type="http://schemas.openxmlformats.org/officeDocument/2006/relationships/image" Target="../media/image3676.wmf"/><Relationship Id="rId304" Type="http://schemas.openxmlformats.org/officeDocument/2006/relationships/image" Target="../media/image1648.wmf"/><Relationship Id="rId511" Type="http://schemas.openxmlformats.org/officeDocument/2006/relationships/image" Target="../media/image1855.wmf"/><Relationship Id="rId1141" Type="http://schemas.openxmlformats.org/officeDocument/2006/relationships/image" Target="../media/image2485.wmf"/><Relationship Id="rId4297" Type="http://schemas.openxmlformats.org/officeDocument/2006/relationships/image" Target="../media/image5641.wmf"/><Relationship Id="rId5348" Type="http://schemas.openxmlformats.org/officeDocument/2006/relationships/image" Target="../media/image6692.wmf"/><Relationship Id="rId1001" Type="http://schemas.openxmlformats.org/officeDocument/2006/relationships/image" Target="../media/image2345.wmf"/><Relationship Id="rId4157" Type="http://schemas.openxmlformats.org/officeDocument/2006/relationships/image" Target="../media/image5501.wmf"/><Relationship Id="rId4364" Type="http://schemas.openxmlformats.org/officeDocument/2006/relationships/image" Target="../media/image5708.wmf"/><Relationship Id="rId4571" Type="http://schemas.openxmlformats.org/officeDocument/2006/relationships/image" Target="../media/image5915.wmf"/><Relationship Id="rId5208" Type="http://schemas.openxmlformats.org/officeDocument/2006/relationships/image" Target="../media/image6552.wmf"/><Relationship Id="rId1958" Type="http://schemas.openxmlformats.org/officeDocument/2006/relationships/image" Target="../media/image3302.wmf"/><Relationship Id="rId3173" Type="http://schemas.openxmlformats.org/officeDocument/2006/relationships/image" Target="../media/image4517.wmf"/><Relationship Id="rId3380" Type="http://schemas.openxmlformats.org/officeDocument/2006/relationships/image" Target="../media/image4724.wmf"/><Relationship Id="rId4017" Type="http://schemas.openxmlformats.org/officeDocument/2006/relationships/image" Target="../media/image5361.wmf"/><Relationship Id="rId4224" Type="http://schemas.openxmlformats.org/officeDocument/2006/relationships/image" Target="../media/image5568.wmf"/><Relationship Id="rId4431" Type="http://schemas.openxmlformats.org/officeDocument/2006/relationships/image" Target="../media/image5775.wmf"/><Relationship Id="rId1818" Type="http://schemas.openxmlformats.org/officeDocument/2006/relationships/image" Target="../media/image3162.wmf"/><Relationship Id="rId3033" Type="http://schemas.openxmlformats.org/officeDocument/2006/relationships/image" Target="../media/image4377.wmf"/><Relationship Id="rId3240" Type="http://schemas.openxmlformats.org/officeDocument/2006/relationships/image" Target="../media/image4584.wmf"/><Relationship Id="rId161" Type="http://schemas.openxmlformats.org/officeDocument/2006/relationships/image" Target="../media/image1505.wmf"/><Relationship Id="rId2799" Type="http://schemas.openxmlformats.org/officeDocument/2006/relationships/image" Target="../media/image4143.wmf"/><Relationship Id="rId3100" Type="http://schemas.openxmlformats.org/officeDocument/2006/relationships/image" Target="../media/image4444.wmf"/><Relationship Id="rId978" Type="http://schemas.openxmlformats.org/officeDocument/2006/relationships/image" Target="../media/image2322.wmf"/><Relationship Id="rId2659" Type="http://schemas.openxmlformats.org/officeDocument/2006/relationships/image" Target="../media/image4003.wmf"/><Relationship Id="rId2866" Type="http://schemas.openxmlformats.org/officeDocument/2006/relationships/image" Target="../media/image4210.wmf"/><Relationship Id="rId3917" Type="http://schemas.openxmlformats.org/officeDocument/2006/relationships/image" Target="../media/image5261.wmf"/><Relationship Id="rId5065" Type="http://schemas.openxmlformats.org/officeDocument/2006/relationships/image" Target="../media/image6409.wmf"/><Relationship Id="rId5272" Type="http://schemas.openxmlformats.org/officeDocument/2006/relationships/image" Target="../media/image6616.wmf"/><Relationship Id="rId838" Type="http://schemas.openxmlformats.org/officeDocument/2006/relationships/image" Target="../media/image2182.wmf"/><Relationship Id="rId1468" Type="http://schemas.openxmlformats.org/officeDocument/2006/relationships/image" Target="../media/image2812.wmf"/><Relationship Id="rId1675" Type="http://schemas.openxmlformats.org/officeDocument/2006/relationships/image" Target="../media/image3019.wmf"/><Relationship Id="rId1882" Type="http://schemas.openxmlformats.org/officeDocument/2006/relationships/image" Target="../media/image3226.wmf"/><Relationship Id="rId2519" Type="http://schemas.openxmlformats.org/officeDocument/2006/relationships/image" Target="../media/image3863.wmf"/><Relationship Id="rId2726" Type="http://schemas.openxmlformats.org/officeDocument/2006/relationships/image" Target="../media/image4070.wmf"/><Relationship Id="rId4081" Type="http://schemas.openxmlformats.org/officeDocument/2006/relationships/image" Target="../media/image5425.wmf"/><Relationship Id="rId5132" Type="http://schemas.openxmlformats.org/officeDocument/2006/relationships/image" Target="../media/image6476.wmf"/><Relationship Id="rId1328" Type="http://schemas.openxmlformats.org/officeDocument/2006/relationships/image" Target="../media/image2672.wmf"/><Relationship Id="rId1535" Type="http://schemas.openxmlformats.org/officeDocument/2006/relationships/image" Target="../media/image2879.wmf"/><Relationship Id="rId2933" Type="http://schemas.openxmlformats.org/officeDocument/2006/relationships/image" Target="../media/image4277.wmf"/><Relationship Id="rId905" Type="http://schemas.openxmlformats.org/officeDocument/2006/relationships/image" Target="../media/image2249.wmf"/><Relationship Id="rId1742" Type="http://schemas.openxmlformats.org/officeDocument/2006/relationships/image" Target="../media/image3086.wmf"/><Relationship Id="rId4898" Type="http://schemas.openxmlformats.org/officeDocument/2006/relationships/image" Target="../media/image6242.wmf"/><Relationship Id="rId34" Type="http://schemas.openxmlformats.org/officeDocument/2006/relationships/image" Target="../media/image1378.wmf"/><Relationship Id="rId1602" Type="http://schemas.openxmlformats.org/officeDocument/2006/relationships/image" Target="../media/image2946.wmf"/><Relationship Id="rId4758" Type="http://schemas.openxmlformats.org/officeDocument/2006/relationships/image" Target="../media/image6102.wmf"/><Relationship Id="rId4965" Type="http://schemas.openxmlformats.org/officeDocument/2006/relationships/image" Target="../media/image6309.wmf"/><Relationship Id="rId3567" Type="http://schemas.openxmlformats.org/officeDocument/2006/relationships/image" Target="../media/image4911.wmf"/><Relationship Id="rId3774" Type="http://schemas.openxmlformats.org/officeDocument/2006/relationships/image" Target="../media/image5118.wmf"/><Relationship Id="rId3981" Type="http://schemas.openxmlformats.org/officeDocument/2006/relationships/image" Target="../media/image5325.wmf"/><Relationship Id="rId4618" Type="http://schemas.openxmlformats.org/officeDocument/2006/relationships/image" Target="../media/image5962.wmf"/><Relationship Id="rId4825" Type="http://schemas.openxmlformats.org/officeDocument/2006/relationships/image" Target="../media/image6169.wmf"/><Relationship Id="rId488" Type="http://schemas.openxmlformats.org/officeDocument/2006/relationships/image" Target="../media/image1832.wmf"/><Relationship Id="rId695" Type="http://schemas.openxmlformats.org/officeDocument/2006/relationships/image" Target="../media/image2039.wmf"/><Relationship Id="rId2169" Type="http://schemas.openxmlformats.org/officeDocument/2006/relationships/image" Target="../media/image3513.wmf"/><Relationship Id="rId2376" Type="http://schemas.openxmlformats.org/officeDocument/2006/relationships/image" Target="../media/image3720.wmf"/><Relationship Id="rId2583" Type="http://schemas.openxmlformats.org/officeDocument/2006/relationships/image" Target="../media/image3927.wmf"/><Relationship Id="rId2790" Type="http://schemas.openxmlformats.org/officeDocument/2006/relationships/image" Target="../media/image4134.wmf"/><Relationship Id="rId3427" Type="http://schemas.openxmlformats.org/officeDocument/2006/relationships/image" Target="../media/image4771.wmf"/><Relationship Id="rId3634" Type="http://schemas.openxmlformats.org/officeDocument/2006/relationships/image" Target="../media/image4978.wmf"/><Relationship Id="rId3841" Type="http://schemas.openxmlformats.org/officeDocument/2006/relationships/image" Target="../media/image5185.wmf"/><Relationship Id="rId348" Type="http://schemas.openxmlformats.org/officeDocument/2006/relationships/image" Target="../media/image1692.wmf"/><Relationship Id="rId555" Type="http://schemas.openxmlformats.org/officeDocument/2006/relationships/image" Target="../media/image1899.wmf"/><Relationship Id="rId762" Type="http://schemas.openxmlformats.org/officeDocument/2006/relationships/image" Target="../media/image2106.wmf"/><Relationship Id="rId1185" Type="http://schemas.openxmlformats.org/officeDocument/2006/relationships/image" Target="../media/image2529.wmf"/><Relationship Id="rId1392" Type="http://schemas.openxmlformats.org/officeDocument/2006/relationships/image" Target="../media/image2736.wmf"/><Relationship Id="rId2029" Type="http://schemas.openxmlformats.org/officeDocument/2006/relationships/image" Target="../media/image3373.wmf"/><Relationship Id="rId2236" Type="http://schemas.openxmlformats.org/officeDocument/2006/relationships/image" Target="../media/image3580.wmf"/><Relationship Id="rId2443" Type="http://schemas.openxmlformats.org/officeDocument/2006/relationships/image" Target="../media/image3787.wmf"/><Relationship Id="rId2650" Type="http://schemas.openxmlformats.org/officeDocument/2006/relationships/image" Target="../media/image3994.wmf"/><Relationship Id="rId3701" Type="http://schemas.openxmlformats.org/officeDocument/2006/relationships/image" Target="../media/image5045.wmf"/><Relationship Id="rId208" Type="http://schemas.openxmlformats.org/officeDocument/2006/relationships/image" Target="../media/image1552.wmf"/><Relationship Id="rId415" Type="http://schemas.openxmlformats.org/officeDocument/2006/relationships/image" Target="../media/image1759.wmf"/><Relationship Id="rId622" Type="http://schemas.openxmlformats.org/officeDocument/2006/relationships/image" Target="../media/image1966.wmf"/><Relationship Id="rId1045" Type="http://schemas.openxmlformats.org/officeDocument/2006/relationships/image" Target="../media/image2389.wmf"/><Relationship Id="rId1252" Type="http://schemas.openxmlformats.org/officeDocument/2006/relationships/image" Target="../media/image2596.wmf"/><Relationship Id="rId2303" Type="http://schemas.openxmlformats.org/officeDocument/2006/relationships/image" Target="../media/image3647.wmf"/><Relationship Id="rId2510" Type="http://schemas.openxmlformats.org/officeDocument/2006/relationships/image" Target="../media/image3854.wmf"/><Relationship Id="rId1112" Type="http://schemas.openxmlformats.org/officeDocument/2006/relationships/image" Target="../media/image2456.wmf"/><Relationship Id="rId4268" Type="http://schemas.openxmlformats.org/officeDocument/2006/relationships/image" Target="../media/image5612.wmf"/><Relationship Id="rId4475" Type="http://schemas.openxmlformats.org/officeDocument/2006/relationships/image" Target="../media/image5819.wmf"/><Relationship Id="rId5319" Type="http://schemas.openxmlformats.org/officeDocument/2006/relationships/image" Target="../media/image6663.wmf"/><Relationship Id="rId3077" Type="http://schemas.openxmlformats.org/officeDocument/2006/relationships/image" Target="../media/image4421.wmf"/><Relationship Id="rId3284" Type="http://schemas.openxmlformats.org/officeDocument/2006/relationships/image" Target="../media/image4628.wmf"/><Relationship Id="rId4128" Type="http://schemas.openxmlformats.org/officeDocument/2006/relationships/image" Target="../media/image5472.wmf"/><Relationship Id="rId4682" Type="http://schemas.openxmlformats.org/officeDocument/2006/relationships/image" Target="../media/image6026.wmf"/><Relationship Id="rId1929" Type="http://schemas.openxmlformats.org/officeDocument/2006/relationships/image" Target="../media/image3273.wmf"/><Relationship Id="rId2093" Type="http://schemas.openxmlformats.org/officeDocument/2006/relationships/image" Target="../media/image3437.wmf"/><Relationship Id="rId3491" Type="http://schemas.openxmlformats.org/officeDocument/2006/relationships/image" Target="../media/image4835.wmf"/><Relationship Id="rId4335" Type="http://schemas.openxmlformats.org/officeDocument/2006/relationships/image" Target="../media/image5679.wmf"/><Relationship Id="rId4542" Type="http://schemas.openxmlformats.org/officeDocument/2006/relationships/image" Target="../media/image5886.wmf"/><Relationship Id="rId3144" Type="http://schemas.openxmlformats.org/officeDocument/2006/relationships/image" Target="../media/image4488.wmf"/><Relationship Id="rId3351" Type="http://schemas.openxmlformats.org/officeDocument/2006/relationships/image" Target="../media/image4695.wmf"/><Relationship Id="rId4402" Type="http://schemas.openxmlformats.org/officeDocument/2006/relationships/image" Target="../media/image5746.wmf"/><Relationship Id="rId272" Type="http://schemas.openxmlformats.org/officeDocument/2006/relationships/image" Target="../media/image1616.wmf"/><Relationship Id="rId2160" Type="http://schemas.openxmlformats.org/officeDocument/2006/relationships/image" Target="../media/image3504.wmf"/><Relationship Id="rId3004" Type="http://schemas.openxmlformats.org/officeDocument/2006/relationships/image" Target="../media/image4348.wmf"/><Relationship Id="rId3211" Type="http://schemas.openxmlformats.org/officeDocument/2006/relationships/image" Target="../media/image4555.wmf"/><Relationship Id="rId132" Type="http://schemas.openxmlformats.org/officeDocument/2006/relationships/image" Target="../media/image1476.wmf"/><Relationship Id="rId2020" Type="http://schemas.openxmlformats.org/officeDocument/2006/relationships/image" Target="../media/image3364.wmf"/><Relationship Id="rId5176" Type="http://schemas.openxmlformats.org/officeDocument/2006/relationships/image" Target="../media/image6520.wmf"/><Relationship Id="rId5383" Type="http://schemas.openxmlformats.org/officeDocument/2006/relationships/image" Target="../media/image6727.wmf"/><Relationship Id="rId1579" Type="http://schemas.openxmlformats.org/officeDocument/2006/relationships/image" Target="../media/image2923.wmf"/><Relationship Id="rId2977" Type="http://schemas.openxmlformats.org/officeDocument/2006/relationships/image" Target="../media/image4321.wmf"/><Relationship Id="rId4192" Type="http://schemas.openxmlformats.org/officeDocument/2006/relationships/image" Target="../media/image5536.wmf"/><Relationship Id="rId5036" Type="http://schemas.openxmlformats.org/officeDocument/2006/relationships/image" Target="../media/image6380.wmf"/><Relationship Id="rId5243" Type="http://schemas.openxmlformats.org/officeDocument/2006/relationships/image" Target="../media/image6587.wmf"/><Relationship Id="rId949" Type="http://schemas.openxmlformats.org/officeDocument/2006/relationships/image" Target="../media/image2293.wmf"/><Relationship Id="rId1786" Type="http://schemas.openxmlformats.org/officeDocument/2006/relationships/image" Target="../media/image3130.wmf"/><Relationship Id="rId1993" Type="http://schemas.openxmlformats.org/officeDocument/2006/relationships/image" Target="../media/image3337.wmf"/><Relationship Id="rId2837" Type="http://schemas.openxmlformats.org/officeDocument/2006/relationships/image" Target="../media/image4181.wmf"/><Relationship Id="rId4052" Type="http://schemas.openxmlformats.org/officeDocument/2006/relationships/image" Target="../media/image5396.wmf"/><Relationship Id="rId5103" Type="http://schemas.openxmlformats.org/officeDocument/2006/relationships/image" Target="../media/image6447.wmf"/><Relationship Id="rId78" Type="http://schemas.openxmlformats.org/officeDocument/2006/relationships/image" Target="../media/image1422.wmf"/><Relationship Id="rId809" Type="http://schemas.openxmlformats.org/officeDocument/2006/relationships/image" Target="../media/image2153.wmf"/><Relationship Id="rId1439" Type="http://schemas.openxmlformats.org/officeDocument/2006/relationships/image" Target="../media/image2783.wmf"/><Relationship Id="rId1646" Type="http://schemas.openxmlformats.org/officeDocument/2006/relationships/image" Target="../media/image2990.wmf"/><Relationship Id="rId1853" Type="http://schemas.openxmlformats.org/officeDocument/2006/relationships/image" Target="../media/image3197.wmf"/><Relationship Id="rId2904" Type="http://schemas.openxmlformats.org/officeDocument/2006/relationships/image" Target="../media/image4248.wmf"/><Relationship Id="rId5310" Type="http://schemas.openxmlformats.org/officeDocument/2006/relationships/image" Target="../media/image6654.wmf"/><Relationship Id="rId1506" Type="http://schemas.openxmlformats.org/officeDocument/2006/relationships/image" Target="../media/image2850.wmf"/><Relationship Id="rId1713" Type="http://schemas.openxmlformats.org/officeDocument/2006/relationships/image" Target="../media/image3057.wmf"/><Relationship Id="rId1920" Type="http://schemas.openxmlformats.org/officeDocument/2006/relationships/image" Target="../media/image3264.wmf"/><Relationship Id="rId4869" Type="http://schemas.openxmlformats.org/officeDocument/2006/relationships/image" Target="../media/image6213.wmf"/><Relationship Id="rId3678" Type="http://schemas.openxmlformats.org/officeDocument/2006/relationships/image" Target="../media/image5022.wmf"/><Relationship Id="rId3885" Type="http://schemas.openxmlformats.org/officeDocument/2006/relationships/image" Target="../media/image5229.wmf"/><Relationship Id="rId4729" Type="http://schemas.openxmlformats.org/officeDocument/2006/relationships/image" Target="../media/image6073.wmf"/><Relationship Id="rId4936" Type="http://schemas.openxmlformats.org/officeDocument/2006/relationships/image" Target="../media/image6280.wmf"/><Relationship Id="rId599" Type="http://schemas.openxmlformats.org/officeDocument/2006/relationships/image" Target="../media/image1943.wmf"/><Relationship Id="rId2487" Type="http://schemas.openxmlformats.org/officeDocument/2006/relationships/image" Target="../media/image3831.wmf"/><Relationship Id="rId2694" Type="http://schemas.openxmlformats.org/officeDocument/2006/relationships/image" Target="../media/image4038.wmf"/><Relationship Id="rId3538" Type="http://schemas.openxmlformats.org/officeDocument/2006/relationships/image" Target="../media/image4882.wmf"/><Relationship Id="rId3745" Type="http://schemas.openxmlformats.org/officeDocument/2006/relationships/image" Target="../media/image5089.wmf"/><Relationship Id="rId459" Type="http://schemas.openxmlformats.org/officeDocument/2006/relationships/image" Target="../media/image1803.wmf"/><Relationship Id="rId666" Type="http://schemas.openxmlformats.org/officeDocument/2006/relationships/image" Target="../media/image2010.wmf"/><Relationship Id="rId873" Type="http://schemas.openxmlformats.org/officeDocument/2006/relationships/image" Target="../media/image2217.wmf"/><Relationship Id="rId1089" Type="http://schemas.openxmlformats.org/officeDocument/2006/relationships/image" Target="../media/image2433.wmf"/><Relationship Id="rId1296" Type="http://schemas.openxmlformats.org/officeDocument/2006/relationships/image" Target="../media/image2640.wmf"/><Relationship Id="rId2347" Type="http://schemas.openxmlformats.org/officeDocument/2006/relationships/image" Target="../media/image3691.wmf"/><Relationship Id="rId2554" Type="http://schemas.openxmlformats.org/officeDocument/2006/relationships/image" Target="../media/image3898.wmf"/><Relationship Id="rId3952" Type="http://schemas.openxmlformats.org/officeDocument/2006/relationships/image" Target="../media/image5296.wmf"/><Relationship Id="rId319" Type="http://schemas.openxmlformats.org/officeDocument/2006/relationships/image" Target="../media/image1663.wmf"/><Relationship Id="rId526" Type="http://schemas.openxmlformats.org/officeDocument/2006/relationships/image" Target="../media/image1870.wmf"/><Relationship Id="rId1156" Type="http://schemas.openxmlformats.org/officeDocument/2006/relationships/image" Target="../media/image2500.wmf"/><Relationship Id="rId1363" Type="http://schemas.openxmlformats.org/officeDocument/2006/relationships/image" Target="../media/image2707.wmf"/><Relationship Id="rId2207" Type="http://schemas.openxmlformats.org/officeDocument/2006/relationships/image" Target="../media/image3551.wmf"/><Relationship Id="rId2761" Type="http://schemas.openxmlformats.org/officeDocument/2006/relationships/image" Target="../media/image4105.wmf"/><Relationship Id="rId3605" Type="http://schemas.openxmlformats.org/officeDocument/2006/relationships/image" Target="../media/image4949.wmf"/><Relationship Id="rId3812" Type="http://schemas.openxmlformats.org/officeDocument/2006/relationships/image" Target="../media/image5156.wmf"/><Relationship Id="rId733" Type="http://schemas.openxmlformats.org/officeDocument/2006/relationships/image" Target="../media/image2077.wmf"/><Relationship Id="rId940" Type="http://schemas.openxmlformats.org/officeDocument/2006/relationships/image" Target="../media/image2284.wmf"/><Relationship Id="rId1016" Type="http://schemas.openxmlformats.org/officeDocument/2006/relationships/image" Target="../media/image2360.wmf"/><Relationship Id="rId1570" Type="http://schemas.openxmlformats.org/officeDocument/2006/relationships/image" Target="../media/image2914.wmf"/><Relationship Id="rId2414" Type="http://schemas.openxmlformats.org/officeDocument/2006/relationships/image" Target="../media/image3758.wmf"/><Relationship Id="rId2621" Type="http://schemas.openxmlformats.org/officeDocument/2006/relationships/image" Target="../media/image3965.wmf"/><Relationship Id="rId800" Type="http://schemas.openxmlformats.org/officeDocument/2006/relationships/image" Target="../media/image2144.wmf"/><Relationship Id="rId1223" Type="http://schemas.openxmlformats.org/officeDocument/2006/relationships/image" Target="../media/image2567.wmf"/><Relationship Id="rId1430" Type="http://schemas.openxmlformats.org/officeDocument/2006/relationships/image" Target="../media/image2774.wmf"/><Relationship Id="rId4379" Type="http://schemas.openxmlformats.org/officeDocument/2006/relationships/image" Target="../media/image5723.wmf"/><Relationship Id="rId4586" Type="http://schemas.openxmlformats.org/officeDocument/2006/relationships/image" Target="../media/image5930.wmf"/><Relationship Id="rId4793" Type="http://schemas.openxmlformats.org/officeDocument/2006/relationships/image" Target="../media/image6137.wmf"/><Relationship Id="rId3188" Type="http://schemas.openxmlformats.org/officeDocument/2006/relationships/image" Target="../media/image4532.wmf"/><Relationship Id="rId3395" Type="http://schemas.openxmlformats.org/officeDocument/2006/relationships/image" Target="../media/image4739.wmf"/><Relationship Id="rId4239" Type="http://schemas.openxmlformats.org/officeDocument/2006/relationships/image" Target="../media/image5583.wmf"/><Relationship Id="rId4446" Type="http://schemas.openxmlformats.org/officeDocument/2006/relationships/image" Target="../media/image5790.wmf"/><Relationship Id="rId4653" Type="http://schemas.openxmlformats.org/officeDocument/2006/relationships/image" Target="../media/image5997.wmf"/><Relationship Id="rId4860" Type="http://schemas.openxmlformats.org/officeDocument/2006/relationships/image" Target="../media/image6204.wmf"/><Relationship Id="rId3048" Type="http://schemas.openxmlformats.org/officeDocument/2006/relationships/image" Target="../media/image4392.wmf"/><Relationship Id="rId3255" Type="http://schemas.openxmlformats.org/officeDocument/2006/relationships/image" Target="../media/image4599.wmf"/><Relationship Id="rId3462" Type="http://schemas.openxmlformats.org/officeDocument/2006/relationships/image" Target="../media/image4806.wmf"/><Relationship Id="rId4306" Type="http://schemas.openxmlformats.org/officeDocument/2006/relationships/image" Target="../media/image5650.wmf"/><Relationship Id="rId4513" Type="http://schemas.openxmlformats.org/officeDocument/2006/relationships/image" Target="../media/image5857.wmf"/><Relationship Id="rId4720" Type="http://schemas.openxmlformats.org/officeDocument/2006/relationships/image" Target="../media/image6064.wmf"/><Relationship Id="rId176" Type="http://schemas.openxmlformats.org/officeDocument/2006/relationships/image" Target="../media/image1520.wmf"/><Relationship Id="rId383" Type="http://schemas.openxmlformats.org/officeDocument/2006/relationships/image" Target="../media/image1727.wmf"/><Relationship Id="rId590" Type="http://schemas.openxmlformats.org/officeDocument/2006/relationships/image" Target="../media/image1934.wmf"/><Relationship Id="rId2064" Type="http://schemas.openxmlformats.org/officeDocument/2006/relationships/image" Target="../media/image3408.wmf"/><Relationship Id="rId2271" Type="http://schemas.openxmlformats.org/officeDocument/2006/relationships/image" Target="../media/image3615.wmf"/><Relationship Id="rId3115" Type="http://schemas.openxmlformats.org/officeDocument/2006/relationships/image" Target="../media/image4459.wmf"/><Relationship Id="rId3322" Type="http://schemas.openxmlformats.org/officeDocument/2006/relationships/image" Target="../media/image4666.wmf"/><Relationship Id="rId243" Type="http://schemas.openxmlformats.org/officeDocument/2006/relationships/image" Target="../media/image1587.wmf"/><Relationship Id="rId450" Type="http://schemas.openxmlformats.org/officeDocument/2006/relationships/image" Target="../media/image1794.wmf"/><Relationship Id="rId1080" Type="http://schemas.openxmlformats.org/officeDocument/2006/relationships/image" Target="../media/image2424.wmf"/><Relationship Id="rId2131" Type="http://schemas.openxmlformats.org/officeDocument/2006/relationships/image" Target="../media/image3475.wmf"/><Relationship Id="rId5287" Type="http://schemas.openxmlformats.org/officeDocument/2006/relationships/image" Target="../media/image6631.wmf"/><Relationship Id="rId103" Type="http://schemas.openxmlformats.org/officeDocument/2006/relationships/image" Target="../media/image1447.wmf"/><Relationship Id="rId310" Type="http://schemas.openxmlformats.org/officeDocument/2006/relationships/image" Target="../media/image1654.wmf"/><Relationship Id="rId4096" Type="http://schemas.openxmlformats.org/officeDocument/2006/relationships/image" Target="../media/image5440.wmf"/><Relationship Id="rId5147" Type="http://schemas.openxmlformats.org/officeDocument/2006/relationships/image" Target="../media/image6491.wmf"/><Relationship Id="rId1897" Type="http://schemas.openxmlformats.org/officeDocument/2006/relationships/image" Target="../media/image3241.wmf"/><Relationship Id="rId2948" Type="http://schemas.openxmlformats.org/officeDocument/2006/relationships/image" Target="../media/image4292.wmf"/><Relationship Id="rId5354" Type="http://schemas.openxmlformats.org/officeDocument/2006/relationships/image" Target="../media/image6698.wmf"/><Relationship Id="rId1757" Type="http://schemas.openxmlformats.org/officeDocument/2006/relationships/image" Target="../media/image3101.wmf"/><Relationship Id="rId1964" Type="http://schemas.openxmlformats.org/officeDocument/2006/relationships/image" Target="../media/image3308.wmf"/><Relationship Id="rId2808" Type="http://schemas.openxmlformats.org/officeDocument/2006/relationships/image" Target="../media/image4152.wmf"/><Relationship Id="rId4163" Type="http://schemas.openxmlformats.org/officeDocument/2006/relationships/image" Target="../media/image5507.wmf"/><Relationship Id="rId4370" Type="http://schemas.openxmlformats.org/officeDocument/2006/relationships/image" Target="../media/image5714.wmf"/><Relationship Id="rId5007" Type="http://schemas.openxmlformats.org/officeDocument/2006/relationships/image" Target="../media/image6351.wmf"/><Relationship Id="rId5214" Type="http://schemas.openxmlformats.org/officeDocument/2006/relationships/image" Target="../media/image6558.wmf"/><Relationship Id="rId49" Type="http://schemas.openxmlformats.org/officeDocument/2006/relationships/image" Target="../media/image1393.wmf"/><Relationship Id="rId1617" Type="http://schemas.openxmlformats.org/officeDocument/2006/relationships/image" Target="../media/image2961.wmf"/><Relationship Id="rId1824" Type="http://schemas.openxmlformats.org/officeDocument/2006/relationships/image" Target="../media/image3168.wmf"/><Relationship Id="rId4023" Type="http://schemas.openxmlformats.org/officeDocument/2006/relationships/image" Target="../media/image5367.wmf"/><Relationship Id="rId4230" Type="http://schemas.openxmlformats.org/officeDocument/2006/relationships/image" Target="../media/image5574.wmf"/><Relationship Id="rId3789" Type="http://schemas.openxmlformats.org/officeDocument/2006/relationships/image" Target="../media/image5133.wmf"/><Relationship Id="rId2598" Type="http://schemas.openxmlformats.org/officeDocument/2006/relationships/image" Target="../media/image3942.wmf"/><Relationship Id="rId3996" Type="http://schemas.openxmlformats.org/officeDocument/2006/relationships/image" Target="../media/image5340.wmf"/><Relationship Id="rId3649" Type="http://schemas.openxmlformats.org/officeDocument/2006/relationships/image" Target="../media/image4993.wmf"/><Relationship Id="rId3856" Type="http://schemas.openxmlformats.org/officeDocument/2006/relationships/image" Target="../media/image5200.wmf"/><Relationship Id="rId4907" Type="http://schemas.openxmlformats.org/officeDocument/2006/relationships/image" Target="../media/image6251.wmf"/><Relationship Id="rId5071" Type="http://schemas.openxmlformats.org/officeDocument/2006/relationships/image" Target="../media/image6415.wmf"/><Relationship Id="rId777" Type="http://schemas.openxmlformats.org/officeDocument/2006/relationships/image" Target="../media/image2121.wmf"/><Relationship Id="rId984" Type="http://schemas.openxmlformats.org/officeDocument/2006/relationships/image" Target="../media/image2328.wmf"/><Relationship Id="rId2458" Type="http://schemas.openxmlformats.org/officeDocument/2006/relationships/image" Target="../media/image3802.wmf"/><Relationship Id="rId2665" Type="http://schemas.openxmlformats.org/officeDocument/2006/relationships/image" Target="../media/image4009.wmf"/><Relationship Id="rId2872" Type="http://schemas.openxmlformats.org/officeDocument/2006/relationships/image" Target="../media/image4216.wmf"/><Relationship Id="rId3509" Type="http://schemas.openxmlformats.org/officeDocument/2006/relationships/image" Target="../media/image4853.wmf"/><Relationship Id="rId3716" Type="http://schemas.openxmlformats.org/officeDocument/2006/relationships/image" Target="../media/image5060.wmf"/><Relationship Id="rId3923" Type="http://schemas.openxmlformats.org/officeDocument/2006/relationships/image" Target="../media/image5267.wmf"/><Relationship Id="rId637" Type="http://schemas.openxmlformats.org/officeDocument/2006/relationships/image" Target="../media/image1981.wmf"/><Relationship Id="rId844" Type="http://schemas.openxmlformats.org/officeDocument/2006/relationships/image" Target="../media/image2188.wmf"/><Relationship Id="rId1267" Type="http://schemas.openxmlformats.org/officeDocument/2006/relationships/image" Target="../media/image2611.wmf"/><Relationship Id="rId1474" Type="http://schemas.openxmlformats.org/officeDocument/2006/relationships/image" Target="../media/image2818.wmf"/><Relationship Id="rId1681" Type="http://schemas.openxmlformats.org/officeDocument/2006/relationships/image" Target="../media/image3025.wmf"/><Relationship Id="rId2318" Type="http://schemas.openxmlformats.org/officeDocument/2006/relationships/image" Target="../media/image3662.wmf"/><Relationship Id="rId2525" Type="http://schemas.openxmlformats.org/officeDocument/2006/relationships/image" Target="../media/image3869.wmf"/><Relationship Id="rId2732" Type="http://schemas.openxmlformats.org/officeDocument/2006/relationships/image" Target="../media/image4076.wmf"/><Relationship Id="rId704" Type="http://schemas.openxmlformats.org/officeDocument/2006/relationships/image" Target="../media/image2048.wmf"/><Relationship Id="rId911" Type="http://schemas.openxmlformats.org/officeDocument/2006/relationships/image" Target="../media/image2255.wmf"/><Relationship Id="rId1127" Type="http://schemas.openxmlformats.org/officeDocument/2006/relationships/image" Target="../media/image2471.wmf"/><Relationship Id="rId1334" Type="http://schemas.openxmlformats.org/officeDocument/2006/relationships/image" Target="../media/image2678.wmf"/><Relationship Id="rId1541" Type="http://schemas.openxmlformats.org/officeDocument/2006/relationships/image" Target="../media/image2885.wmf"/><Relationship Id="rId4697" Type="http://schemas.openxmlformats.org/officeDocument/2006/relationships/image" Target="../media/image6041.wmf"/><Relationship Id="rId40" Type="http://schemas.openxmlformats.org/officeDocument/2006/relationships/image" Target="../media/image1384.wmf"/><Relationship Id="rId1401" Type="http://schemas.openxmlformats.org/officeDocument/2006/relationships/image" Target="../media/image2745.wmf"/><Relationship Id="rId3299" Type="http://schemas.openxmlformats.org/officeDocument/2006/relationships/image" Target="../media/image4643.wmf"/><Relationship Id="rId4557" Type="http://schemas.openxmlformats.org/officeDocument/2006/relationships/image" Target="../media/image5901.wmf"/><Relationship Id="rId4764" Type="http://schemas.openxmlformats.org/officeDocument/2006/relationships/image" Target="../media/image6108.wmf"/><Relationship Id="rId3159" Type="http://schemas.openxmlformats.org/officeDocument/2006/relationships/image" Target="../media/image4503.wmf"/><Relationship Id="rId3366" Type="http://schemas.openxmlformats.org/officeDocument/2006/relationships/image" Target="../media/image4710.wmf"/><Relationship Id="rId3573" Type="http://schemas.openxmlformats.org/officeDocument/2006/relationships/image" Target="../media/image4917.wmf"/><Relationship Id="rId4417" Type="http://schemas.openxmlformats.org/officeDocument/2006/relationships/image" Target="../media/image5761.wmf"/><Relationship Id="rId4971" Type="http://schemas.openxmlformats.org/officeDocument/2006/relationships/image" Target="../media/image6315.wmf"/><Relationship Id="rId287" Type="http://schemas.openxmlformats.org/officeDocument/2006/relationships/image" Target="../media/image1631.wmf"/><Relationship Id="rId494" Type="http://schemas.openxmlformats.org/officeDocument/2006/relationships/image" Target="../media/image1838.wmf"/><Relationship Id="rId2175" Type="http://schemas.openxmlformats.org/officeDocument/2006/relationships/image" Target="../media/image3519.wmf"/><Relationship Id="rId2382" Type="http://schemas.openxmlformats.org/officeDocument/2006/relationships/image" Target="../media/image3726.wmf"/><Relationship Id="rId3019" Type="http://schemas.openxmlformats.org/officeDocument/2006/relationships/image" Target="../media/image4363.wmf"/><Relationship Id="rId3226" Type="http://schemas.openxmlformats.org/officeDocument/2006/relationships/image" Target="../media/image4570.wmf"/><Relationship Id="rId3780" Type="http://schemas.openxmlformats.org/officeDocument/2006/relationships/image" Target="../media/image5124.wmf"/><Relationship Id="rId4624" Type="http://schemas.openxmlformats.org/officeDocument/2006/relationships/image" Target="../media/image5968.wmf"/><Relationship Id="rId4831" Type="http://schemas.openxmlformats.org/officeDocument/2006/relationships/image" Target="../media/image6175.wmf"/><Relationship Id="rId147" Type="http://schemas.openxmlformats.org/officeDocument/2006/relationships/image" Target="../media/image1491.wmf"/><Relationship Id="rId354" Type="http://schemas.openxmlformats.org/officeDocument/2006/relationships/image" Target="../media/image1698.wmf"/><Relationship Id="rId1191" Type="http://schemas.openxmlformats.org/officeDocument/2006/relationships/image" Target="../media/image2535.wmf"/><Relationship Id="rId2035" Type="http://schemas.openxmlformats.org/officeDocument/2006/relationships/image" Target="../media/image3379.wmf"/><Relationship Id="rId3433" Type="http://schemas.openxmlformats.org/officeDocument/2006/relationships/image" Target="../media/image4777.wmf"/><Relationship Id="rId3640" Type="http://schemas.openxmlformats.org/officeDocument/2006/relationships/image" Target="../media/image4984.wmf"/><Relationship Id="rId561" Type="http://schemas.openxmlformats.org/officeDocument/2006/relationships/image" Target="../media/image1905.wmf"/><Relationship Id="rId2242" Type="http://schemas.openxmlformats.org/officeDocument/2006/relationships/image" Target="../media/image3586.wmf"/><Relationship Id="rId3500" Type="http://schemas.openxmlformats.org/officeDocument/2006/relationships/image" Target="../media/image4844.wmf"/><Relationship Id="rId5398" Type="http://schemas.openxmlformats.org/officeDocument/2006/relationships/image" Target="../media/image6742.wmf"/><Relationship Id="rId214" Type="http://schemas.openxmlformats.org/officeDocument/2006/relationships/image" Target="../media/image1558.wmf"/><Relationship Id="rId421" Type="http://schemas.openxmlformats.org/officeDocument/2006/relationships/image" Target="../media/image1765.wmf"/><Relationship Id="rId1051" Type="http://schemas.openxmlformats.org/officeDocument/2006/relationships/image" Target="../media/image2395.wmf"/><Relationship Id="rId2102" Type="http://schemas.openxmlformats.org/officeDocument/2006/relationships/image" Target="../media/image3446.wmf"/><Relationship Id="rId5258" Type="http://schemas.openxmlformats.org/officeDocument/2006/relationships/image" Target="../media/image6602.wmf"/><Relationship Id="rId1868" Type="http://schemas.openxmlformats.org/officeDocument/2006/relationships/image" Target="../media/image3212.wmf"/><Relationship Id="rId4067" Type="http://schemas.openxmlformats.org/officeDocument/2006/relationships/image" Target="../media/image5411.wmf"/><Relationship Id="rId4274" Type="http://schemas.openxmlformats.org/officeDocument/2006/relationships/image" Target="../media/image5618.wmf"/><Relationship Id="rId4481" Type="http://schemas.openxmlformats.org/officeDocument/2006/relationships/image" Target="../media/image5825.wmf"/><Relationship Id="rId5118" Type="http://schemas.openxmlformats.org/officeDocument/2006/relationships/image" Target="../media/image6462.wmf"/><Relationship Id="rId5325" Type="http://schemas.openxmlformats.org/officeDocument/2006/relationships/image" Target="../media/image6669.wmf"/><Relationship Id="rId2919" Type="http://schemas.openxmlformats.org/officeDocument/2006/relationships/image" Target="../media/image4263.wmf"/><Relationship Id="rId3083" Type="http://schemas.openxmlformats.org/officeDocument/2006/relationships/image" Target="../media/image4427.wmf"/><Relationship Id="rId3290" Type="http://schemas.openxmlformats.org/officeDocument/2006/relationships/image" Target="../media/image4634.wmf"/><Relationship Id="rId4134" Type="http://schemas.openxmlformats.org/officeDocument/2006/relationships/image" Target="../media/image5478.wmf"/><Relationship Id="rId4341" Type="http://schemas.openxmlformats.org/officeDocument/2006/relationships/image" Target="../media/image5685.wmf"/><Relationship Id="rId1728" Type="http://schemas.openxmlformats.org/officeDocument/2006/relationships/image" Target="../media/image3072.wmf"/><Relationship Id="rId1935" Type="http://schemas.openxmlformats.org/officeDocument/2006/relationships/image" Target="../media/image3279.wmf"/><Relationship Id="rId3150" Type="http://schemas.openxmlformats.org/officeDocument/2006/relationships/image" Target="../media/image4494.wmf"/><Relationship Id="rId4201" Type="http://schemas.openxmlformats.org/officeDocument/2006/relationships/image" Target="../media/image5545.wmf"/><Relationship Id="rId3010" Type="http://schemas.openxmlformats.org/officeDocument/2006/relationships/image" Target="../media/image4354.wmf"/><Relationship Id="rId3967" Type="http://schemas.openxmlformats.org/officeDocument/2006/relationships/image" Target="../media/image5311.wmf"/><Relationship Id="rId4" Type="http://schemas.openxmlformats.org/officeDocument/2006/relationships/image" Target="../media/image1348.wmf"/><Relationship Id="rId888" Type="http://schemas.openxmlformats.org/officeDocument/2006/relationships/image" Target="../media/image2232.wmf"/><Relationship Id="rId2569" Type="http://schemas.openxmlformats.org/officeDocument/2006/relationships/image" Target="../media/image3913.wmf"/><Relationship Id="rId2776" Type="http://schemas.openxmlformats.org/officeDocument/2006/relationships/image" Target="../media/image4120.wmf"/><Relationship Id="rId2983" Type="http://schemas.openxmlformats.org/officeDocument/2006/relationships/image" Target="../media/image4327.wmf"/><Relationship Id="rId3827" Type="http://schemas.openxmlformats.org/officeDocument/2006/relationships/image" Target="../media/image5171.wmf"/><Relationship Id="rId5182" Type="http://schemas.openxmlformats.org/officeDocument/2006/relationships/image" Target="../media/image6526.wmf"/><Relationship Id="rId748" Type="http://schemas.openxmlformats.org/officeDocument/2006/relationships/image" Target="../media/image2092.wmf"/><Relationship Id="rId955" Type="http://schemas.openxmlformats.org/officeDocument/2006/relationships/image" Target="../media/image2299.wmf"/><Relationship Id="rId1378" Type="http://schemas.openxmlformats.org/officeDocument/2006/relationships/image" Target="../media/image2722.wmf"/><Relationship Id="rId1585" Type="http://schemas.openxmlformats.org/officeDocument/2006/relationships/image" Target="../media/image2929.wmf"/><Relationship Id="rId1792" Type="http://schemas.openxmlformats.org/officeDocument/2006/relationships/image" Target="../media/image3136.wmf"/><Relationship Id="rId2429" Type="http://schemas.openxmlformats.org/officeDocument/2006/relationships/image" Target="../media/image3773.wmf"/><Relationship Id="rId2636" Type="http://schemas.openxmlformats.org/officeDocument/2006/relationships/image" Target="../media/image3980.wmf"/><Relationship Id="rId2843" Type="http://schemas.openxmlformats.org/officeDocument/2006/relationships/image" Target="../media/image4187.wmf"/><Relationship Id="rId5042" Type="http://schemas.openxmlformats.org/officeDocument/2006/relationships/image" Target="../media/image6386.wmf"/><Relationship Id="rId84" Type="http://schemas.openxmlformats.org/officeDocument/2006/relationships/image" Target="../media/image1428.wmf"/><Relationship Id="rId608" Type="http://schemas.openxmlformats.org/officeDocument/2006/relationships/image" Target="../media/image1952.wmf"/><Relationship Id="rId815" Type="http://schemas.openxmlformats.org/officeDocument/2006/relationships/image" Target="../media/image2159.wmf"/><Relationship Id="rId1238" Type="http://schemas.openxmlformats.org/officeDocument/2006/relationships/image" Target="../media/image2582.wmf"/><Relationship Id="rId1445" Type="http://schemas.openxmlformats.org/officeDocument/2006/relationships/image" Target="../media/image2789.wmf"/><Relationship Id="rId1652" Type="http://schemas.openxmlformats.org/officeDocument/2006/relationships/image" Target="../media/image2996.wmf"/><Relationship Id="rId1305" Type="http://schemas.openxmlformats.org/officeDocument/2006/relationships/image" Target="../media/image2649.wmf"/><Relationship Id="rId2703" Type="http://schemas.openxmlformats.org/officeDocument/2006/relationships/image" Target="../media/image4047.wmf"/><Relationship Id="rId2910" Type="http://schemas.openxmlformats.org/officeDocument/2006/relationships/image" Target="../media/image4254.wmf"/><Relationship Id="rId1512" Type="http://schemas.openxmlformats.org/officeDocument/2006/relationships/image" Target="../media/image2856.wmf"/><Relationship Id="rId4668" Type="http://schemas.openxmlformats.org/officeDocument/2006/relationships/image" Target="../media/image6012.wmf"/><Relationship Id="rId4875" Type="http://schemas.openxmlformats.org/officeDocument/2006/relationships/image" Target="../media/image6219.wmf"/><Relationship Id="rId11" Type="http://schemas.openxmlformats.org/officeDocument/2006/relationships/image" Target="../media/image1355.wmf"/><Relationship Id="rId398" Type="http://schemas.openxmlformats.org/officeDocument/2006/relationships/image" Target="../media/image1742.wmf"/><Relationship Id="rId2079" Type="http://schemas.openxmlformats.org/officeDocument/2006/relationships/image" Target="../media/image3423.wmf"/><Relationship Id="rId3477" Type="http://schemas.openxmlformats.org/officeDocument/2006/relationships/image" Target="../media/image4821.wmf"/><Relationship Id="rId3684" Type="http://schemas.openxmlformats.org/officeDocument/2006/relationships/image" Target="../media/image5028.wmf"/><Relationship Id="rId3891" Type="http://schemas.openxmlformats.org/officeDocument/2006/relationships/image" Target="../media/image5235.wmf"/><Relationship Id="rId4528" Type="http://schemas.openxmlformats.org/officeDocument/2006/relationships/image" Target="../media/image5872.wmf"/><Relationship Id="rId4735" Type="http://schemas.openxmlformats.org/officeDocument/2006/relationships/image" Target="../media/image6079.wmf"/><Relationship Id="rId4942" Type="http://schemas.openxmlformats.org/officeDocument/2006/relationships/image" Target="../media/image6286.wmf"/><Relationship Id="rId2286" Type="http://schemas.openxmlformats.org/officeDocument/2006/relationships/image" Target="../media/image3630.wmf"/><Relationship Id="rId2493" Type="http://schemas.openxmlformats.org/officeDocument/2006/relationships/image" Target="../media/image3837.wmf"/><Relationship Id="rId3337" Type="http://schemas.openxmlformats.org/officeDocument/2006/relationships/image" Target="../media/image4681.wmf"/><Relationship Id="rId3544" Type="http://schemas.openxmlformats.org/officeDocument/2006/relationships/image" Target="../media/image4888.wmf"/><Relationship Id="rId3751" Type="http://schemas.openxmlformats.org/officeDocument/2006/relationships/image" Target="../media/image5095.wmf"/><Relationship Id="rId4802" Type="http://schemas.openxmlformats.org/officeDocument/2006/relationships/image" Target="../media/image6146.wmf"/><Relationship Id="rId258" Type="http://schemas.openxmlformats.org/officeDocument/2006/relationships/image" Target="../media/image1602.wmf"/><Relationship Id="rId465" Type="http://schemas.openxmlformats.org/officeDocument/2006/relationships/image" Target="../media/image1809.wmf"/><Relationship Id="rId672" Type="http://schemas.openxmlformats.org/officeDocument/2006/relationships/image" Target="../media/image2016.wmf"/><Relationship Id="rId1095" Type="http://schemas.openxmlformats.org/officeDocument/2006/relationships/image" Target="../media/image2439.wmf"/><Relationship Id="rId2146" Type="http://schemas.openxmlformats.org/officeDocument/2006/relationships/image" Target="../media/image3490.wmf"/><Relationship Id="rId2353" Type="http://schemas.openxmlformats.org/officeDocument/2006/relationships/image" Target="../media/image3697.wmf"/><Relationship Id="rId2560" Type="http://schemas.openxmlformats.org/officeDocument/2006/relationships/image" Target="../media/image3904.wmf"/><Relationship Id="rId3404" Type="http://schemas.openxmlformats.org/officeDocument/2006/relationships/image" Target="../media/image4748.wmf"/><Relationship Id="rId3611" Type="http://schemas.openxmlformats.org/officeDocument/2006/relationships/image" Target="../media/image4955.wmf"/><Relationship Id="rId118" Type="http://schemas.openxmlformats.org/officeDocument/2006/relationships/image" Target="../media/image1462.wmf"/><Relationship Id="rId325" Type="http://schemas.openxmlformats.org/officeDocument/2006/relationships/image" Target="../media/image1669.wmf"/><Relationship Id="rId532" Type="http://schemas.openxmlformats.org/officeDocument/2006/relationships/image" Target="../media/image1876.wmf"/><Relationship Id="rId1162" Type="http://schemas.openxmlformats.org/officeDocument/2006/relationships/image" Target="../media/image2506.wmf"/><Relationship Id="rId2006" Type="http://schemas.openxmlformats.org/officeDocument/2006/relationships/image" Target="../media/image3350.wmf"/><Relationship Id="rId2213" Type="http://schemas.openxmlformats.org/officeDocument/2006/relationships/image" Target="../media/image3557.wmf"/><Relationship Id="rId2420" Type="http://schemas.openxmlformats.org/officeDocument/2006/relationships/image" Target="../media/image3764.wmf"/><Relationship Id="rId5369" Type="http://schemas.openxmlformats.org/officeDocument/2006/relationships/image" Target="../media/image6713.wmf"/><Relationship Id="rId1022" Type="http://schemas.openxmlformats.org/officeDocument/2006/relationships/image" Target="../media/image2366.wmf"/><Relationship Id="rId4178" Type="http://schemas.openxmlformats.org/officeDocument/2006/relationships/image" Target="../media/image5522.wmf"/><Relationship Id="rId4385" Type="http://schemas.openxmlformats.org/officeDocument/2006/relationships/image" Target="../media/image5729.wmf"/><Relationship Id="rId4592" Type="http://schemas.openxmlformats.org/officeDocument/2006/relationships/image" Target="../media/image5936.wmf"/><Relationship Id="rId5229" Type="http://schemas.openxmlformats.org/officeDocument/2006/relationships/image" Target="../media/image6573.wmf"/><Relationship Id="rId1979" Type="http://schemas.openxmlformats.org/officeDocument/2006/relationships/image" Target="../media/image3323.wmf"/><Relationship Id="rId3194" Type="http://schemas.openxmlformats.org/officeDocument/2006/relationships/image" Target="../media/image4538.wmf"/><Relationship Id="rId4038" Type="http://schemas.openxmlformats.org/officeDocument/2006/relationships/image" Target="../media/image5382.wmf"/><Relationship Id="rId4245" Type="http://schemas.openxmlformats.org/officeDocument/2006/relationships/image" Target="../media/image5589.wmf"/><Relationship Id="rId1839" Type="http://schemas.openxmlformats.org/officeDocument/2006/relationships/image" Target="../media/image3183.wmf"/><Relationship Id="rId3054" Type="http://schemas.openxmlformats.org/officeDocument/2006/relationships/image" Target="../media/image4398.wmf"/><Relationship Id="rId4452" Type="http://schemas.openxmlformats.org/officeDocument/2006/relationships/image" Target="../media/image5796.wmf"/><Relationship Id="rId182" Type="http://schemas.openxmlformats.org/officeDocument/2006/relationships/image" Target="../media/image1526.wmf"/><Relationship Id="rId1906" Type="http://schemas.openxmlformats.org/officeDocument/2006/relationships/image" Target="../media/image3250.wmf"/><Relationship Id="rId3261" Type="http://schemas.openxmlformats.org/officeDocument/2006/relationships/image" Target="../media/image4605.wmf"/><Relationship Id="rId4105" Type="http://schemas.openxmlformats.org/officeDocument/2006/relationships/image" Target="../media/image5449.wmf"/><Relationship Id="rId4312" Type="http://schemas.openxmlformats.org/officeDocument/2006/relationships/image" Target="../media/image5656.wmf"/><Relationship Id="rId2070" Type="http://schemas.openxmlformats.org/officeDocument/2006/relationships/image" Target="../media/image3414.wmf"/><Relationship Id="rId3121" Type="http://schemas.openxmlformats.org/officeDocument/2006/relationships/image" Target="../media/image4465.wmf"/><Relationship Id="rId999" Type="http://schemas.openxmlformats.org/officeDocument/2006/relationships/image" Target="../media/image2343.wmf"/><Relationship Id="rId2887" Type="http://schemas.openxmlformats.org/officeDocument/2006/relationships/image" Target="../media/image4231.wmf"/><Relationship Id="rId5086" Type="http://schemas.openxmlformats.org/officeDocument/2006/relationships/image" Target="../media/image6430.wmf"/><Relationship Id="rId5293" Type="http://schemas.openxmlformats.org/officeDocument/2006/relationships/image" Target="../media/image6637.wmf"/><Relationship Id="rId859" Type="http://schemas.openxmlformats.org/officeDocument/2006/relationships/image" Target="../media/image2203.wmf"/><Relationship Id="rId1489" Type="http://schemas.openxmlformats.org/officeDocument/2006/relationships/image" Target="../media/image2833.wmf"/><Relationship Id="rId1696" Type="http://schemas.openxmlformats.org/officeDocument/2006/relationships/image" Target="../media/image3040.wmf"/><Relationship Id="rId3938" Type="http://schemas.openxmlformats.org/officeDocument/2006/relationships/image" Target="../media/image5282.wmf"/><Relationship Id="rId5153" Type="http://schemas.openxmlformats.org/officeDocument/2006/relationships/image" Target="../media/image6497.wmf"/><Relationship Id="rId5360" Type="http://schemas.openxmlformats.org/officeDocument/2006/relationships/image" Target="../media/image6704.wmf"/><Relationship Id="rId1349" Type="http://schemas.openxmlformats.org/officeDocument/2006/relationships/image" Target="../media/image2693.wmf"/><Relationship Id="rId2747" Type="http://schemas.openxmlformats.org/officeDocument/2006/relationships/image" Target="../media/image4091.wmf"/><Relationship Id="rId2954" Type="http://schemas.openxmlformats.org/officeDocument/2006/relationships/image" Target="../media/image4298.wmf"/><Relationship Id="rId5013" Type="http://schemas.openxmlformats.org/officeDocument/2006/relationships/image" Target="../media/image6357.wmf"/><Relationship Id="rId5220" Type="http://schemas.openxmlformats.org/officeDocument/2006/relationships/image" Target="../media/image6564.wmf"/><Relationship Id="rId719" Type="http://schemas.openxmlformats.org/officeDocument/2006/relationships/image" Target="../media/image2063.wmf"/><Relationship Id="rId926" Type="http://schemas.openxmlformats.org/officeDocument/2006/relationships/image" Target="../media/image2270.wmf"/><Relationship Id="rId1556" Type="http://schemas.openxmlformats.org/officeDocument/2006/relationships/image" Target="../media/image2900.wmf"/><Relationship Id="rId1763" Type="http://schemas.openxmlformats.org/officeDocument/2006/relationships/image" Target="../media/image3107.wmf"/><Relationship Id="rId1970" Type="http://schemas.openxmlformats.org/officeDocument/2006/relationships/image" Target="../media/image3314.wmf"/><Relationship Id="rId2607" Type="http://schemas.openxmlformats.org/officeDocument/2006/relationships/image" Target="../media/image3951.wmf"/><Relationship Id="rId2814" Type="http://schemas.openxmlformats.org/officeDocument/2006/relationships/image" Target="../media/image4158.wmf"/><Relationship Id="rId55" Type="http://schemas.openxmlformats.org/officeDocument/2006/relationships/image" Target="../media/image1399.wmf"/><Relationship Id="rId1209" Type="http://schemas.openxmlformats.org/officeDocument/2006/relationships/image" Target="../media/image2553.wmf"/><Relationship Id="rId1416" Type="http://schemas.openxmlformats.org/officeDocument/2006/relationships/image" Target="../media/image2760.wmf"/><Relationship Id="rId1623" Type="http://schemas.openxmlformats.org/officeDocument/2006/relationships/image" Target="../media/image2967.wmf"/><Relationship Id="rId1830" Type="http://schemas.openxmlformats.org/officeDocument/2006/relationships/image" Target="../media/image3174.wmf"/><Relationship Id="rId4779" Type="http://schemas.openxmlformats.org/officeDocument/2006/relationships/image" Target="../media/image6123.wmf"/><Relationship Id="rId4986" Type="http://schemas.openxmlformats.org/officeDocument/2006/relationships/image" Target="../media/image6330.wmf"/><Relationship Id="rId3588" Type="http://schemas.openxmlformats.org/officeDocument/2006/relationships/image" Target="../media/image4932.wmf"/><Relationship Id="rId3795" Type="http://schemas.openxmlformats.org/officeDocument/2006/relationships/image" Target="../media/image5139.wmf"/><Relationship Id="rId4639" Type="http://schemas.openxmlformats.org/officeDocument/2006/relationships/image" Target="../media/image5983.wmf"/><Relationship Id="rId4846" Type="http://schemas.openxmlformats.org/officeDocument/2006/relationships/image" Target="../media/image6190.wmf"/><Relationship Id="rId2397" Type="http://schemas.openxmlformats.org/officeDocument/2006/relationships/image" Target="../media/image3741.wmf"/><Relationship Id="rId3448" Type="http://schemas.openxmlformats.org/officeDocument/2006/relationships/image" Target="../media/image4792.wmf"/><Relationship Id="rId3655" Type="http://schemas.openxmlformats.org/officeDocument/2006/relationships/image" Target="../media/image4999.wmf"/><Relationship Id="rId3862" Type="http://schemas.openxmlformats.org/officeDocument/2006/relationships/image" Target="../media/image5206.wmf"/><Relationship Id="rId4706" Type="http://schemas.openxmlformats.org/officeDocument/2006/relationships/image" Target="../media/image6050.wmf"/><Relationship Id="rId369" Type="http://schemas.openxmlformats.org/officeDocument/2006/relationships/image" Target="../media/image1713.wmf"/><Relationship Id="rId576" Type="http://schemas.openxmlformats.org/officeDocument/2006/relationships/image" Target="../media/image1920.wmf"/><Relationship Id="rId783" Type="http://schemas.openxmlformats.org/officeDocument/2006/relationships/image" Target="../media/image2127.wmf"/><Relationship Id="rId990" Type="http://schemas.openxmlformats.org/officeDocument/2006/relationships/image" Target="../media/image2334.wmf"/><Relationship Id="rId2257" Type="http://schemas.openxmlformats.org/officeDocument/2006/relationships/image" Target="../media/image3601.wmf"/><Relationship Id="rId2464" Type="http://schemas.openxmlformats.org/officeDocument/2006/relationships/image" Target="../media/image3808.wmf"/><Relationship Id="rId2671" Type="http://schemas.openxmlformats.org/officeDocument/2006/relationships/image" Target="../media/image4015.wmf"/><Relationship Id="rId3308" Type="http://schemas.openxmlformats.org/officeDocument/2006/relationships/image" Target="../media/image4652.wmf"/><Relationship Id="rId3515" Type="http://schemas.openxmlformats.org/officeDocument/2006/relationships/image" Target="../media/image4859.wmf"/><Relationship Id="rId4913" Type="http://schemas.openxmlformats.org/officeDocument/2006/relationships/image" Target="../media/image6257.wmf"/><Relationship Id="rId229" Type="http://schemas.openxmlformats.org/officeDocument/2006/relationships/image" Target="../media/image1573.wmf"/><Relationship Id="rId436" Type="http://schemas.openxmlformats.org/officeDocument/2006/relationships/image" Target="../media/image1780.wmf"/><Relationship Id="rId643" Type="http://schemas.openxmlformats.org/officeDocument/2006/relationships/image" Target="../media/image1987.wmf"/><Relationship Id="rId1066" Type="http://schemas.openxmlformats.org/officeDocument/2006/relationships/image" Target="../media/image2410.wmf"/><Relationship Id="rId1273" Type="http://schemas.openxmlformats.org/officeDocument/2006/relationships/image" Target="../media/image2617.wmf"/><Relationship Id="rId1480" Type="http://schemas.openxmlformats.org/officeDocument/2006/relationships/image" Target="../media/image2824.wmf"/><Relationship Id="rId2117" Type="http://schemas.openxmlformats.org/officeDocument/2006/relationships/image" Target="../media/image3461.wmf"/><Relationship Id="rId2324" Type="http://schemas.openxmlformats.org/officeDocument/2006/relationships/image" Target="../media/image3668.wmf"/><Relationship Id="rId3722" Type="http://schemas.openxmlformats.org/officeDocument/2006/relationships/image" Target="../media/image5066.wmf"/><Relationship Id="rId850" Type="http://schemas.openxmlformats.org/officeDocument/2006/relationships/image" Target="../media/image2194.wmf"/><Relationship Id="rId1133" Type="http://schemas.openxmlformats.org/officeDocument/2006/relationships/image" Target="../media/image2477.wmf"/><Relationship Id="rId2531" Type="http://schemas.openxmlformats.org/officeDocument/2006/relationships/image" Target="../media/image3875.wmf"/><Relationship Id="rId4289" Type="http://schemas.openxmlformats.org/officeDocument/2006/relationships/image" Target="../media/image5633.wmf"/><Relationship Id="rId503" Type="http://schemas.openxmlformats.org/officeDocument/2006/relationships/image" Target="../media/image1847.wmf"/><Relationship Id="rId710" Type="http://schemas.openxmlformats.org/officeDocument/2006/relationships/image" Target="../media/image2054.wmf"/><Relationship Id="rId1340" Type="http://schemas.openxmlformats.org/officeDocument/2006/relationships/image" Target="../media/image2684.wmf"/><Relationship Id="rId3098" Type="http://schemas.openxmlformats.org/officeDocument/2006/relationships/image" Target="../media/image4442.wmf"/><Relationship Id="rId4496" Type="http://schemas.openxmlformats.org/officeDocument/2006/relationships/image" Target="../media/image5840.wmf"/><Relationship Id="rId1200" Type="http://schemas.openxmlformats.org/officeDocument/2006/relationships/image" Target="../media/image2544.wmf"/><Relationship Id="rId4149" Type="http://schemas.openxmlformats.org/officeDocument/2006/relationships/image" Target="../media/image5493.wmf"/><Relationship Id="rId4356" Type="http://schemas.openxmlformats.org/officeDocument/2006/relationships/image" Target="../media/image5700.wmf"/><Relationship Id="rId4563" Type="http://schemas.openxmlformats.org/officeDocument/2006/relationships/image" Target="../media/image5907.wmf"/><Relationship Id="rId4770" Type="http://schemas.openxmlformats.org/officeDocument/2006/relationships/image" Target="../media/image6114.wmf"/><Relationship Id="rId3165" Type="http://schemas.openxmlformats.org/officeDocument/2006/relationships/image" Target="../media/image4509.wmf"/><Relationship Id="rId3372" Type="http://schemas.openxmlformats.org/officeDocument/2006/relationships/image" Target="../media/image4716.wmf"/><Relationship Id="rId4009" Type="http://schemas.openxmlformats.org/officeDocument/2006/relationships/image" Target="../media/image5353.wmf"/><Relationship Id="rId4216" Type="http://schemas.openxmlformats.org/officeDocument/2006/relationships/image" Target="../media/image5560.wmf"/><Relationship Id="rId4423" Type="http://schemas.openxmlformats.org/officeDocument/2006/relationships/image" Target="../media/image5767.wmf"/><Relationship Id="rId4630" Type="http://schemas.openxmlformats.org/officeDocument/2006/relationships/image" Target="../media/image5974.wmf"/><Relationship Id="rId293" Type="http://schemas.openxmlformats.org/officeDocument/2006/relationships/image" Target="../media/image1637.wmf"/><Relationship Id="rId2181" Type="http://schemas.openxmlformats.org/officeDocument/2006/relationships/image" Target="../media/image3525.wmf"/><Relationship Id="rId3025" Type="http://schemas.openxmlformats.org/officeDocument/2006/relationships/image" Target="../media/image4369.wmf"/><Relationship Id="rId3232" Type="http://schemas.openxmlformats.org/officeDocument/2006/relationships/image" Target="../media/image4576.wmf"/><Relationship Id="rId153" Type="http://schemas.openxmlformats.org/officeDocument/2006/relationships/image" Target="../media/image1497.wmf"/><Relationship Id="rId360" Type="http://schemas.openxmlformats.org/officeDocument/2006/relationships/image" Target="../media/image1704.wmf"/><Relationship Id="rId2041" Type="http://schemas.openxmlformats.org/officeDocument/2006/relationships/image" Target="../media/image3385.wmf"/><Relationship Id="rId5197" Type="http://schemas.openxmlformats.org/officeDocument/2006/relationships/image" Target="../media/image6541.wmf"/><Relationship Id="rId220" Type="http://schemas.openxmlformats.org/officeDocument/2006/relationships/image" Target="../media/image1564.wmf"/><Relationship Id="rId2998" Type="http://schemas.openxmlformats.org/officeDocument/2006/relationships/image" Target="../media/image4342.wmf"/><Relationship Id="rId5057" Type="http://schemas.openxmlformats.org/officeDocument/2006/relationships/image" Target="../media/image6401.wmf"/><Relationship Id="rId5264" Type="http://schemas.openxmlformats.org/officeDocument/2006/relationships/image" Target="../media/image6608.wmf"/><Relationship Id="rId2858" Type="http://schemas.openxmlformats.org/officeDocument/2006/relationships/image" Target="../media/image4202.wmf"/><Relationship Id="rId3909" Type="http://schemas.openxmlformats.org/officeDocument/2006/relationships/image" Target="../media/image5253.wmf"/><Relationship Id="rId4073" Type="http://schemas.openxmlformats.org/officeDocument/2006/relationships/image" Target="../media/image5417.wmf"/><Relationship Id="rId99" Type="http://schemas.openxmlformats.org/officeDocument/2006/relationships/image" Target="../media/image1443.wmf"/><Relationship Id="rId1667" Type="http://schemas.openxmlformats.org/officeDocument/2006/relationships/image" Target="../media/image3011.wmf"/><Relationship Id="rId1874" Type="http://schemas.openxmlformats.org/officeDocument/2006/relationships/image" Target="../media/image3218.wmf"/><Relationship Id="rId2718" Type="http://schemas.openxmlformats.org/officeDocument/2006/relationships/image" Target="../media/image4062.wmf"/><Relationship Id="rId2925" Type="http://schemas.openxmlformats.org/officeDocument/2006/relationships/image" Target="../media/image4269.wmf"/><Relationship Id="rId4280" Type="http://schemas.openxmlformats.org/officeDocument/2006/relationships/image" Target="../media/image5624.wmf"/><Relationship Id="rId5124" Type="http://schemas.openxmlformats.org/officeDocument/2006/relationships/image" Target="../media/image6468.wmf"/><Relationship Id="rId5331" Type="http://schemas.openxmlformats.org/officeDocument/2006/relationships/image" Target="../media/image6675.wmf"/><Relationship Id="rId1527" Type="http://schemas.openxmlformats.org/officeDocument/2006/relationships/image" Target="../media/image2871.wmf"/><Relationship Id="rId1734" Type="http://schemas.openxmlformats.org/officeDocument/2006/relationships/image" Target="../media/image3078.wmf"/><Relationship Id="rId1941" Type="http://schemas.openxmlformats.org/officeDocument/2006/relationships/image" Target="../media/image3285.wmf"/><Relationship Id="rId4140" Type="http://schemas.openxmlformats.org/officeDocument/2006/relationships/image" Target="../media/image5484.wmf"/><Relationship Id="rId26" Type="http://schemas.openxmlformats.org/officeDocument/2006/relationships/image" Target="../media/image1370.wmf"/><Relationship Id="rId3699" Type="http://schemas.openxmlformats.org/officeDocument/2006/relationships/image" Target="../media/image5043.wmf"/><Relationship Id="rId4000" Type="http://schemas.openxmlformats.org/officeDocument/2006/relationships/image" Target="../media/image5344.wmf"/><Relationship Id="rId1801" Type="http://schemas.openxmlformats.org/officeDocument/2006/relationships/image" Target="../media/image3145.wmf"/><Relationship Id="rId3559" Type="http://schemas.openxmlformats.org/officeDocument/2006/relationships/image" Target="../media/image4903.wmf"/><Relationship Id="rId4957" Type="http://schemas.openxmlformats.org/officeDocument/2006/relationships/image" Target="../media/image6301.wmf"/><Relationship Id="rId687" Type="http://schemas.openxmlformats.org/officeDocument/2006/relationships/image" Target="../media/image2031.wmf"/><Relationship Id="rId2368" Type="http://schemas.openxmlformats.org/officeDocument/2006/relationships/image" Target="../media/image3712.wmf"/><Relationship Id="rId3766" Type="http://schemas.openxmlformats.org/officeDocument/2006/relationships/image" Target="../media/image5110.wmf"/><Relationship Id="rId3973" Type="http://schemas.openxmlformats.org/officeDocument/2006/relationships/image" Target="../media/image5317.wmf"/><Relationship Id="rId4817" Type="http://schemas.openxmlformats.org/officeDocument/2006/relationships/image" Target="../media/image6161.wmf"/><Relationship Id="rId894" Type="http://schemas.openxmlformats.org/officeDocument/2006/relationships/image" Target="../media/image2238.wmf"/><Relationship Id="rId1177" Type="http://schemas.openxmlformats.org/officeDocument/2006/relationships/image" Target="../media/image2521.wmf"/><Relationship Id="rId2575" Type="http://schemas.openxmlformats.org/officeDocument/2006/relationships/image" Target="../media/image3919.wmf"/><Relationship Id="rId2782" Type="http://schemas.openxmlformats.org/officeDocument/2006/relationships/image" Target="../media/image4126.wmf"/><Relationship Id="rId3419" Type="http://schemas.openxmlformats.org/officeDocument/2006/relationships/image" Target="../media/image4763.wmf"/><Relationship Id="rId3626" Type="http://schemas.openxmlformats.org/officeDocument/2006/relationships/image" Target="../media/image4970.wmf"/><Relationship Id="rId3833" Type="http://schemas.openxmlformats.org/officeDocument/2006/relationships/image" Target="../media/image5177.wmf"/><Relationship Id="rId547" Type="http://schemas.openxmlformats.org/officeDocument/2006/relationships/image" Target="../media/image1891.wmf"/><Relationship Id="rId754" Type="http://schemas.openxmlformats.org/officeDocument/2006/relationships/image" Target="../media/image2098.wmf"/><Relationship Id="rId961" Type="http://schemas.openxmlformats.org/officeDocument/2006/relationships/image" Target="../media/image2305.wmf"/><Relationship Id="rId1384" Type="http://schemas.openxmlformats.org/officeDocument/2006/relationships/image" Target="../media/image2728.wmf"/><Relationship Id="rId1591" Type="http://schemas.openxmlformats.org/officeDocument/2006/relationships/image" Target="../media/image2935.wmf"/><Relationship Id="rId2228" Type="http://schemas.openxmlformats.org/officeDocument/2006/relationships/image" Target="../media/image3572.wmf"/><Relationship Id="rId2435" Type="http://schemas.openxmlformats.org/officeDocument/2006/relationships/image" Target="../media/image3779.wmf"/><Relationship Id="rId2642" Type="http://schemas.openxmlformats.org/officeDocument/2006/relationships/image" Target="../media/image3986.wmf"/><Relationship Id="rId3900" Type="http://schemas.openxmlformats.org/officeDocument/2006/relationships/image" Target="../media/image5244.wmf"/><Relationship Id="rId90" Type="http://schemas.openxmlformats.org/officeDocument/2006/relationships/image" Target="../media/image1434.wmf"/><Relationship Id="rId407" Type="http://schemas.openxmlformats.org/officeDocument/2006/relationships/image" Target="../media/image1751.wmf"/><Relationship Id="rId614" Type="http://schemas.openxmlformats.org/officeDocument/2006/relationships/image" Target="../media/image1958.wmf"/><Relationship Id="rId821" Type="http://schemas.openxmlformats.org/officeDocument/2006/relationships/image" Target="../media/image2165.wmf"/><Relationship Id="rId1037" Type="http://schemas.openxmlformats.org/officeDocument/2006/relationships/image" Target="../media/image2381.wmf"/><Relationship Id="rId1244" Type="http://schemas.openxmlformats.org/officeDocument/2006/relationships/image" Target="../media/image2588.wmf"/><Relationship Id="rId1451" Type="http://schemas.openxmlformats.org/officeDocument/2006/relationships/image" Target="../media/image2795.wmf"/><Relationship Id="rId2502" Type="http://schemas.openxmlformats.org/officeDocument/2006/relationships/image" Target="../media/image3846.wmf"/><Relationship Id="rId1104" Type="http://schemas.openxmlformats.org/officeDocument/2006/relationships/image" Target="../media/image2448.wmf"/><Relationship Id="rId1311" Type="http://schemas.openxmlformats.org/officeDocument/2006/relationships/image" Target="../media/image2655.wmf"/><Relationship Id="rId4467" Type="http://schemas.openxmlformats.org/officeDocument/2006/relationships/image" Target="../media/image5811.wmf"/><Relationship Id="rId4674" Type="http://schemas.openxmlformats.org/officeDocument/2006/relationships/image" Target="../media/image6018.wmf"/><Relationship Id="rId4881" Type="http://schemas.openxmlformats.org/officeDocument/2006/relationships/image" Target="../media/image6225.wmf"/><Relationship Id="rId3069" Type="http://schemas.openxmlformats.org/officeDocument/2006/relationships/image" Target="../media/image4413.wmf"/><Relationship Id="rId3276" Type="http://schemas.openxmlformats.org/officeDocument/2006/relationships/image" Target="../media/image4620.wmf"/><Relationship Id="rId3483" Type="http://schemas.openxmlformats.org/officeDocument/2006/relationships/image" Target="../media/image4827.wmf"/><Relationship Id="rId3690" Type="http://schemas.openxmlformats.org/officeDocument/2006/relationships/image" Target="../media/image5034.wmf"/><Relationship Id="rId4327" Type="http://schemas.openxmlformats.org/officeDocument/2006/relationships/image" Target="../media/image5671.wmf"/><Relationship Id="rId4534" Type="http://schemas.openxmlformats.org/officeDocument/2006/relationships/image" Target="../media/image5878.wmf"/><Relationship Id="rId197" Type="http://schemas.openxmlformats.org/officeDocument/2006/relationships/image" Target="../media/image1541.wmf"/><Relationship Id="rId2085" Type="http://schemas.openxmlformats.org/officeDocument/2006/relationships/image" Target="../media/image3429.wmf"/><Relationship Id="rId2292" Type="http://schemas.openxmlformats.org/officeDocument/2006/relationships/image" Target="../media/image3636.wmf"/><Relationship Id="rId3136" Type="http://schemas.openxmlformats.org/officeDocument/2006/relationships/image" Target="../media/image4480.wmf"/><Relationship Id="rId3343" Type="http://schemas.openxmlformats.org/officeDocument/2006/relationships/image" Target="../media/image4687.wmf"/><Relationship Id="rId4741" Type="http://schemas.openxmlformats.org/officeDocument/2006/relationships/image" Target="../media/image6085.wmf"/><Relationship Id="rId264" Type="http://schemas.openxmlformats.org/officeDocument/2006/relationships/image" Target="../media/image1608.wmf"/><Relationship Id="rId471" Type="http://schemas.openxmlformats.org/officeDocument/2006/relationships/image" Target="../media/image1815.wmf"/><Relationship Id="rId2152" Type="http://schemas.openxmlformats.org/officeDocument/2006/relationships/image" Target="../media/image3496.wmf"/><Relationship Id="rId3550" Type="http://schemas.openxmlformats.org/officeDocument/2006/relationships/image" Target="../media/image4894.wmf"/><Relationship Id="rId4601" Type="http://schemas.openxmlformats.org/officeDocument/2006/relationships/image" Target="../media/image5945.wmf"/><Relationship Id="rId124" Type="http://schemas.openxmlformats.org/officeDocument/2006/relationships/image" Target="../media/image1468.wmf"/><Relationship Id="rId3203" Type="http://schemas.openxmlformats.org/officeDocument/2006/relationships/image" Target="../media/image4547.wmf"/><Relationship Id="rId3410" Type="http://schemas.openxmlformats.org/officeDocument/2006/relationships/image" Target="../media/image4754.wmf"/><Relationship Id="rId331" Type="http://schemas.openxmlformats.org/officeDocument/2006/relationships/image" Target="../media/image1675.wmf"/><Relationship Id="rId2012" Type="http://schemas.openxmlformats.org/officeDocument/2006/relationships/image" Target="../media/image3356.wmf"/><Relationship Id="rId2969" Type="http://schemas.openxmlformats.org/officeDocument/2006/relationships/image" Target="../media/image4313.wmf"/><Relationship Id="rId5168" Type="http://schemas.openxmlformats.org/officeDocument/2006/relationships/image" Target="../media/image6512.wmf"/><Relationship Id="rId5375" Type="http://schemas.openxmlformats.org/officeDocument/2006/relationships/image" Target="../media/image6719.wmf"/><Relationship Id="rId1778" Type="http://schemas.openxmlformats.org/officeDocument/2006/relationships/image" Target="../media/image3122.wmf"/><Relationship Id="rId1985" Type="http://schemas.openxmlformats.org/officeDocument/2006/relationships/image" Target="../media/image3329.wmf"/><Relationship Id="rId2829" Type="http://schemas.openxmlformats.org/officeDocument/2006/relationships/image" Target="../media/image4173.wmf"/><Relationship Id="rId4184" Type="http://schemas.openxmlformats.org/officeDocument/2006/relationships/image" Target="../media/image5528.wmf"/><Relationship Id="rId4391" Type="http://schemas.openxmlformats.org/officeDocument/2006/relationships/image" Target="../media/image5735.wmf"/><Relationship Id="rId5028" Type="http://schemas.openxmlformats.org/officeDocument/2006/relationships/image" Target="../media/image6372.wmf"/><Relationship Id="rId5235" Type="http://schemas.openxmlformats.org/officeDocument/2006/relationships/image" Target="../media/image6579.wmf"/><Relationship Id="rId1638" Type="http://schemas.openxmlformats.org/officeDocument/2006/relationships/image" Target="../media/image2982.wmf"/><Relationship Id="rId4044" Type="http://schemas.openxmlformats.org/officeDocument/2006/relationships/image" Target="../media/image5388.wmf"/><Relationship Id="rId4251" Type="http://schemas.openxmlformats.org/officeDocument/2006/relationships/image" Target="../media/image5595.wmf"/><Relationship Id="rId5302" Type="http://schemas.openxmlformats.org/officeDocument/2006/relationships/image" Target="../media/image6646.wmf"/><Relationship Id="rId1845" Type="http://schemas.openxmlformats.org/officeDocument/2006/relationships/image" Target="../media/image3189.wmf"/><Relationship Id="rId3060" Type="http://schemas.openxmlformats.org/officeDocument/2006/relationships/image" Target="../media/image4404.wmf"/><Relationship Id="rId4111" Type="http://schemas.openxmlformats.org/officeDocument/2006/relationships/image" Target="../media/image5455.wmf"/><Relationship Id="rId1705" Type="http://schemas.openxmlformats.org/officeDocument/2006/relationships/image" Target="../media/image3049.wmf"/><Relationship Id="rId1912" Type="http://schemas.openxmlformats.org/officeDocument/2006/relationships/image" Target="../media/image3256.wmf"/><Relationship Id="rId3877" Type="http://schemas.openxmlformats.org/officeDocument/2006/relationships/image" Target="../media/image5221.wmf"/><Relationship Id="rId4928" Type="http://schemas.openxmlformats.org/officeDocument/2006/relationships/image" Target="../media/image6272.wmf"/><Relationship Id="rId5092" Type="http://schemas.openxmlformats.org/officeDocument/2006/relationships/image" Target="../media/image6436.wmf"/><Relationship Id="rId798" Type="http://schemas.openxmlformats.org/officeDocument/2006/relationships/image" Target="../media/image2142.wmf"/><Relationship Id="rId2479" Type="http://schemas.openxmlformats.org/officeDocument/2006/relationships/image" Target="../media/image3823.wmf"/><Relationship Id="rId2686" Type="http://schemas.openxmlformats.org/officeDocument/2006/relationships/image" Target="../media/image4030.wmf"/><Relationship Id="rId2893" Type="http://schemas.openxmlformats.org/officeDocument/2006/relationships/image" Target="../media/image4237.wmf"/><Relationship Id="rId3737" Type="http://schemas.openxmlformats.org/officeDocument/2006/relationships/image" Target="../media/image5081.wmf"/><Relationship Id="rId3944" Type="http://schemas.openxmlformats.org/officeDocument/2006/relationships/image" Target="../media/image5288.wmf"/><Relationship Id="rId658" Type="http://schemas.openxmlformats.org/officeDocument/2006/relationships/image" Target="../media/image2002.wmf"/><Relationship Id="rId865" Type="http://schemas.openxmlformats.org/officeDocument/2006/relationships/image" Target="../media/image2209.wmf"/><Relationship Id="rId1288" Type="http://schemas.openxmlformats.org/officeDocument/2006/relationships/image" Target="../media/image2632.wmf"/><Relationship Id="rId1495" Type="http://schemas.openxmlformats.org/officeDocument/2006/relationships/image" Target="../media/image2839.wmf"/><Relationship Id="rId2339" Type="http://schemas.openxmlformats.org/officeDocument/2006/relationships/image" Target="../media/image3683.wmf"/><Relationship Id="rId2546" Type="http://schemas.openxmlformats.org/officeDocument/2006/relationships/image" Target="../media/image3890.wmf"/><Relationship Id="rId2753" Type="http://schemas.openxmlformats.org/officeDocument/2006/relationships/image" Target="../media/image4097.wmf"/><Relationship Id="rId2960" Type="http://schemas.openxmlformats.org/officeDocument/2006/relationships/image" Target="../media/image4304.wmf"/><Relationship Id="rId3804" Type="http://schemas.openxmlformats.org/officeDocument/2006/relationships/image" Target="../media/image5148.wmf"/><Relationship Id="rId518" Type="http://schemas.openxmlformats.org/officeDocument/2006/relationships/image" Target="../media/image1862.wmf"/><Relationship Id="rId725" Type="http://schemas.openxmlformats.org/officeDocument/2006/relationships/image" Target="../media/image2069.wmf"/><Relationship Id="rId932" Type="http://schemas.openxmlformats.org/officeDocument/2006/relationships/image" Target="../media/image2276.wmf"/><Relationship Id="rId1148" Type="http://schemas.openxmlformats.org/officeDocument/2006/relationships/image" Target="../media/image2492.wmf"/><Relationship Id="rId1355" Type="http://schemas.openxmlformats.org/officeDocument/2006/relationships/image" Target="../media/image2699.wmf"/><Relationship Id="rId1562" Type="http://schemas.openxmlformats.org/officeDocument/2006/relationships/image" Target="../media/image2906.wmf"/><Relationship Id="rId2406" Type="http://schemas.openxmlformats.org/officeDocument/2006/relationships/image" Target="../media/image3750.wmf"/><Relationship Id="rId2613" Type="http://schemas.openxmlformats.org/officeDocument/2006/relationships/image" Target="../media/image3957.wmf"/><Relationship Id="rId1008" Type="http://schemas.openxmlformats.org/officeDocument/2006/relationships/image" Target="../media/image2352.wmf"/><Relationship Id="rId1215" Type="http://schemas.openxmlformats.org/officeDocument/2006/relationships/image" Target="../media/image2559.wmf"/><Relationship Id="rId1422" Type="http://schemas.openxmlformats.org/officeDocument/2006/relationships/image" Target="../media/image2766.wmf"/><Relationship Id="rId2820" Type="http://schemas.openxmlformats.org/officeDocument/2006/relationships/image" Target="../media/image4164.wmf"/><Relationship Id="rId4578" Type="http://schemas.openxmlformats.org/officeDocument/2006/relationships/image" Target="../media/image5922.wmf"/><Relationship Id="rId61" Type="http://schemas.openxmlformats.org/officeDocument/2006/relationships/image" Target="../media/image1405.wmf"/><Relationship Id="rId3387" Type="http://schemas.openxmlformats.org/officeDocument/2006/relationships/image" Target="../media/image4731.wmf"/><Relationship Id="rId4785" Type="http://schemas.openxmlformats.org/officeDocument/2006/relationships/image" Target="../media/image6129.wmf"/><Relationship Id="rId4992" Type="http://schemas.openxmlformats.org/officeDocument/2006/relationships/image" Target="../media/image6336.wmf"/><Relationship Id="rId2196" Type="http://schemas.openxmlformats.org/officeDocument/2006/relationships/image" Target="../media/image3540.wmf"/><Relationship Id="rId3594" Type="http://schemas.openxmlformats.org/officeDocument/2006/relationships/image" Target="../media/image4938.wmf"/><Relationship Id="rId4438" Type="http://schemas.openxmlformats.org/officeDocument/2006/relationships/image" Target="../media/image5782.wmf"/><Relationship Id="rId4645" Type="http://schemas.openxmlformats.org/officeDocument/2006/relationships/image" Target="../media/image5989.wmf"/><Relationship Id="rId4852" Type="http://schemas.openxmlformats.org/officeDocument/2006/relationships/image" Target="../media/image6196.wmf"/><Relationship Id="rId168" Type="http://schemas.openxmlformats.org/officeDocument/2006/relationships/image" Target="../media/image1512.wmf"/><Relationship Id="rId3247" Type="http://schemas.openxmlformats.org/officeDocument/2006/relationships/image" Target="../media/image4591.wmf"/><Relationship Id="rId3454" Type="http://schemas.openxmlformats.org/officeDocument/2006/relationships/image" Target="../media/image4798.wmf"/><Relationship Id="rId3661" Type="http://schemas.openxmlformats.org/officeDocument/2006/relationships/image" Target="../media/image5005.wmf"/><Relationship Id="rId4505" Type="http://schemas.openxmlformats.org/officeDocument/2006/relationships/image" Target="../media/image5849.wmf"/><Relationship Id="rId4712" Type="http://schemas.openxmlformats.org/officeDocument/2006/relationships/image" Target="../media/image6056.wmf"/><Relationship Id="rId375" Type="http://schemas.openxmlformats.org/officeDocument/2006/relationships/image" Target="../media/image1719.wmf"/><Relationship Id="rId582" Type="http://schemas.openxmlformats.org/officeDocument/2006/relationships/image" Target="../media/image1926.wmf"/><Relationship Id="rId2056" Type="http://schemas.openxmlformats.org/officeDocument/2006/relationships/image" Target="../media/image3400.wmf"/><Relationship Id="rId2263" Type="http://schemas.openxmlformats.org/officeDocument/2006/relationships/image" Target="../media/image3607.wmf"/><Relationship Id="rId2470" Type="http://schemas.openxmlformats.org/officeDocument/2006/relationships/image" Target="../media/image3814.wmf"/><Relationship Id="rId3107" Type="http://schemas.openxmlformats.org/officeDocument/2006/relationships/image" Target="../media/image4451.wmf"/><Relationship Id="rId3314" Type="http://schemas.openxmlformats.org/officeDocument/2006/relationships/image" Target="../media/image4658.wmf"/><Relationship Id="rId3521" Type="http://schemas.openxmlformats.org/officeDocument/2006/relationships/image" Target="../media/image4865.wmf"/><Relationship Id="rId235" Type="http://schemas.openxmlformats.org/officeDocument/2006/relationships/image" Target="../media/image1579.wmf"/><Relationship Id="rId442" Type="http://schemas.openxmlformats.org/officeDocument/2006/relationships/image" Target="../media/image1786.wmf"/><Relationship Id="rId1072" Type="http://schemas.openxmlformats.org/officeDocument/2006/relationships/image" Target="../media/image2416.wmf"/><Relationship Id="rId2123" Type="http://schemas.openxmlformats.org/officeDocument/2006/relationships/image" Target="../media/image3467.wmf"/><Relationship Id="rId2330" Type="http://schemas.openxmlformats.org/officeDocument/2006/relationships/image" Target="../media/image3674.wmf"/><Relationship Id="rId5279" Type="http://schemas.openxmlformats.org/officeDocument/2006/relationships/image" Target="../media/image6623.wmf"/><Relationship Id="rId302" Type="http://schemas.openxmlformats.org/officeDocument/2006/relationships/image" Target="../media/image1646.wmf"/><Relationship Id="rId4088" Type="http://schemas.openxmlformats.org/officeDocument/2006/relationships/image" Target="../media/image5432.wmf"/><Relationship Id="rId4295" Type="http://schemas.openxmlformats.org/officeDocument/2006/relationships/image" Target="../media/image5639.wmf"/><Relationship Id="rId5139" Type="http://schemas.openxmlformats.org/officeDocument/2006/relationships/image" Target="../media/image6483.wmf"/><Relationship Id="rId5346" Type="http://schemas.openxmlformats.org/officeDocument/2006/relationships/image" Target="../media/image6690.wmf"/><Relationship Id="rId1889" Type="http://schemas.openxmlformats.org/officeDocument/2006/relationships/image" Target="../media/image3233.wmf"/><Relationship Id="rId4155" Type="http://schemas.openxmlformats.org/officeDocument/2006/relationships/image" Target="../media/image5499.wmf"/><Relationship Id="rId4362" Type="http://schemas.openxmlformats.org/officeDocument/2006/relationships/image" Target="../media/image5706.wmf"/><Relationship Id="rId5206" Type="http://schemas.openxmlformats.org/officeDocument/2006/relationships/image" Target="../media/image6550.wmf"/><Relationship Id="rId1749" Type="http://schemas.openxmlformats.org/officeDocument/2006/relationships/image" Target="../media/image3093.wmf"/><Relationship Id="rId1956" Type="http://schemas.openxmlformats.org/officeDocument/2006/relationships/image" Target="../media/image3300.wmf"/><Relationship Id="rId3171" Type="http://schemas.openxmlformats.org/officeDocument/2006/relationships/image" Target="../media/image4515.wmf"/><Relationship Id="rId4015" Type="http://schemas.openxmlformats.org/officeDocument/2006/relationships/image" Target="../media/image5359.wmf"/><Relationship Id="rId1609" Type="http://schemas.openxmlformats.org/officeDocument/2006/relationships/image" Target="../media/image2953.wmf"/><Relationship Id="rId1816" Type="http://schemas.openxmlformats.org/officeDocument/2006/relationships/image" Target="../media/image3160.wmf"/><Relationship Id="rId4222" Type="http://schemas.openxmlformats.org/officeDocument/2006/relationships/image" Target="../media/image5566.wmf"/><Relationship Id="rId3031" Type="http://schemas.openxmlformats.org/officeDocument/2006/relationships/image" Target="../media/image4375.wmf"/><Relationship Id="rId3988" Type="http://schemas.openxmlformats.org/officeDocument/2006/relationships/image" Target="../media/image5332.wmf"/><Relationship Id="rId2797" Type="http://schemas.openxmlformats.org/officeDocument/2006/relationships/image" Target="../media/image4141.wmf"/><Relationship Id="rId3848" Type="http://schemas.openxmlformats.org/officeDocument/2006/relationships/image" Target="../media/image5192.wmf"/><Relationship Id="rId769" Type="http://schemas.openxmlformats.org/officeDocument/2006/relationships/image" Target="../media/image2113.wmf"/><Relationship Id="rId976" Type="http://schemas.openxmlformats.org/officeDocument/2006/relationships/image" Target="../media/image2320.wmf"/><Relationship Id="rId1399" Type="http://schemas.openxmlformats.org/officeDocument/2006/relationships/image" Target="../media/image2743.wmf"/><Relationship Id="rId2657" Type="http://schemas.openxmlformats.org/officeDocument/2006/relationships/image" Target="../media/image4001.wmf"/><Relationship Id="rId5063" Type="http://schemas.openxmlformats.org/officeDocument/2006/relationships/image" Target="../media/image6407.wmf"/><Relationship Id="rId5270" Type="http://schemas.openxmlformats.org/officeDocument/2006/relationships/image" Target="../media/image6614.wmf"/><Relationship Id="rId629" Type="http://schemas.openxmlformats.org/officeDocument/2006/relationships/image" Target="../media/image1973.wmf"/><Relationship Id="rId1259" Type="http://schemas.openxmlformats.org/officeDocument/2006/relationships/image" Target="../media/image2603.wmf"/><Relationship Id="rId1466" Type="http://schemas.openxmlformats.org/officeDocument/2006/relationships/image" Target="../media/image2810.wmf"/><Relationship Id="rId2864" Type="http://schemas.openxmlformats.org/officeDocument/2006/relationships/image" Target="../media/image4208.wmf"/><Relationship Id="rId3708" Type="http://schemas.openxmlformats.org/officeDocument/2006/relationships/image" Target="../media/image5052.wmf"/><Relationship Id="rId3915" Type="http://schemas.openxmlformats.org/officeDocument/2006/relationships/image" Target="../media/image5259.wmf"/><Relationship Id="rId5130" Type="http://schemas.openxmlformats.org/officeDocument/2006/relationships/image" Target="../media/image6474.wmf"/><Relationship Id="rId836" Type="http://schemas.openxmlformats.org/officeDocument/2006/relationships/image" Target="../media/image2180.wmf"/><Relationship Id="rId1119" Type="http://schemas.openxmlformats.org/officeDocument/2006/relationships/image" Target="../media/image2463.wmf"/><Relationship Id="rId1673" Type="http://schemas.openxmlformats.org/officeDocument/2006/relationships/image" Target="../media/image3017.wmf"/><Relationship Id="rId1880" Type="http://schemas.openxmlformats.org/officeDocument/2006/relationships/image" Target="../media/image3224.wmf"/><Relationship Id="rId2517" Type="http://schemas.openxmlformats.org/officeDocument/2006/relationships/image" Target="../media/image3861.wmf"/><Relationship Id="rId2724" Type="http://schemas.openxmlformats.org/officeDocument/2006/relationships/image" Target="../media/image4068.wmf"/><Relationship Id="rId2931" Type="http://schemas.openxmlformats.org/officeDocument/2006/relationships/image" Target="../media/image4275.wmf"/><Relationship Id="rId903" Type="http://schemas.openxmlformats.org/officeDocument/2006/relationships/image" Target="../media/image2247.wmf"/><Relationship Id="rId1326" Type="http://schemas.openxmlformats.org/officeDocument/2006/relationships/image" Target="../media/image2670.wmf"/><Relationship Id="rId1533" Type="http://schemas.openxmlformats.org/officeDocument/2006/relationships/image" Target="../media/image2877.wmf"/><Relationship Id="rId1740" Type="http://schemas.openxmlformats.org/officeDocument/2006/relationships/image" Target="../media/image3084.wmf"/><Relationship Id="rId4689" Type="http://schemas.openxmlformats.org/officeDocument/2006/relationships/image" Target="../media/image6033.wmf"/><Relationship Id="rId4896" Type="http://schemas.openxmlformats.org/officeDocument/2006/relationships/image" Target="../media/image6240.wmf"/><Relationship Id="rId32" Type="http://schemas.openxmlformats.org/officeDocument/2006/relationships/image" Target="../media/image1376.wmf"/><Relationship Id="rId1600" Type="http://schemas.openxmlformats.org/officeDocument/2006/relationships/image" Target="../media/image2944.wmf"/><Relationship Id="rId3498" Type="http://schemas.openxmlformats.org/officeDocument/2006/relationships/image" Target="../media/image4842.wmf"/><Relationship Id="rId4549" Type="http://schemas.openxmlformats.org/officeDocument/2006/relationships/image" Target="../media/image5893.wmf"/><Relationship Id="rId4756" Type="http://schemas.openxmlformats.org/officeDocument/2006/relationships/image" Target="../media/image6100.wmf"/><Relationship Id="rId4963" Type="http://schemas.openxmlformats.org/officeDocument/2006/relationships/image" Target="../media/image6307.wmf"/><Relationship Id="rId3358" Type="http://schemas.openxmlformats.org/officeDocument/2006/relationships/image" Target="../media/image4702.wmf"/><Relationship Id="rId3565" Type="http://schemas.openxmlformats.org/officeDocument/2006/relationships/image" Target="../media/image4909.wmf"/><Relationship Id="rId3772" Type="http://schemas.openxmlformats.org/officeDocument/2006/relationships/image" Target="../media/image5116.wmf"/><Relationship Id="rId4409" Type="http://schemas.openxmlformats.org/officeDocument/2006/relationships/image" Target="../media/image5753.wmf"/><Relationship Id="rId4616" Type="http://schemas.openxmlformats.org/officeDocument/2006/relationships/image" Target="../media/image5960.wmf"/><Relationship Id="rId4823" Type="http://schemas.openxmlformats.org/officeDocument/2006/relationships/image" Target="../media/image6167.wmf"/><Relationship Id="rId279" Type="http://schemas.openxmlformats.org/officeDocument/2006/relationships/image" Target="../media/image1623.wmf"/><Relationship Id="rId486" Type="http://schemas.openxmlformats.org/officeDocument/2006/relationships/image" Target="../media/image1830.wmf"/><Relationship Id="rId693" Type="http://schemas.openxmlformats.org/officeDocument/2006/relationships/image" Target="../media/image2037.wmf"/><Relationship Id="rId2167" Type="http://schemas.openxmlformats.org/officeDocument/2006/relationships/image" Target="../media/image3511.wmf"/><Relationship Id="rId2374" Type="http://schemas.openxmlformats.org/officeDocument/2006/relationships/image" Target="../media/image3718.wmf"/><Relationship Id="rId2581" Type="http://schemas.openxmlformats.org/officeDocument/2006/relationships/image" Target="../media/image3925.wmf"/><Relationship Id="rId3218" Type="http://schemas.openxmlformats.org/officeDocument/2006/relationships/image" Target="../media/image4562.wmf"/><Relationship Id="rId3425" Type="http://schemas.openxmlformats.org/officeDocument/2006/relationships/image" Target="../media/image4769.wmf"/><Relationship Id="rId3632" Type="http://schemas.openxmlformats.org/officeDocument/2006/relationships/image" Target="../media/image4976.wmf"/><Relationship Id="rId139" Type="http://schemas.openxmlformats.org/officeDocument/2006/relationships/image" Target="../media/image1483.wmf"/><Relationship Id="rId346" Type="http://schemas.openxmlformats.org/officeDocument/2006/relationships/image" Target="../media/image1690.wmf"/><Relationship Id="rId553" Type="http://schemas.openxmlformats.org/officeDocument/2006/relationships/image" Target="../media/image1897.wmf"/><Relationship Id="rId760" Type="http://schemas.openxmlformats.org/officeDocument/2006/relationships/image" Target="../media/image2104.wmf"/><Relationship Id="rId1183" Type="http://schemas.openxmlformats.org/officeDocument/2006/relationships/image" Target="../media/image2527.wmf"/><Relationship Id="rId1390" Type="http://schemas.openxmlformats.org/officeDocument/2006/relationships/image" Target="../media/image2734.wmf"/><Relationship Id="rId2027" Type="http://schemas.openxmlformats.org/officeDocument/2006/relationships/image" Target="../media/image3371.wmf"/><Relationship Id="rId2234" Type="http://schemas.openxmlformats.org/officeDocument/2006/relationships/image" Target="../media/image3578.wmf"/><Relationship Id="rId2441" Type="http://schemas.openxmlformats.org/officeDocument/2006/relationships/image" Target="../media/image3785.wmf"/><Relationship Id="rId206" Type="http://schemas.openxmlformats.org/officeDocument/2006/relationships/image" Target="../media/image1550.wmf"/><Relationship Id="rId413" Type="http://schemas.openxmlformats.org/officeDocument/2006/relationships/image" Target="../media/image1757.wmf"/><Relationship Id="rId1043" Type="http://schemas.openxmlformats.org/officeDocument/2006/relationships/image" Target="../media/image2387.wmf"/><Relationship Id="rId4199" Type="http://schemas.openxmlformats.org/officeDocument/2006/relationships/image" Target="../media/image5543.wmf"/><Relationship Id="rId620" Type="http://schemas.openxmlformats.org/officeDocument/2006/relationships/image" Target="../media/image1964.wmf"/><Relationship Id="rId1250" Type="http://schemas.openxmlformats.org/officeDocument/2006/relationships/image" Target="../media/image2594.wmf"/><Relationship Id="rId2301" Type="http://schemas.openxmlformats.org/officeDocument/2006/relationships/image" Target="../media/image3645.wmf"/><Relationship Id="rId4059" Type="http://schemas.openxmlformats.org/officeDocument/2006/relationships/image" Target="../media/image5403.wmf"/><Relationship Id="rId1110" Type="http://schemas.openxmlformats.org/officeDocument/2006/relationships/image" Target="../media/image2454.wmf"/><Relationship Id="rId4266" Type="http://schemas.openxmlformats.org/officeDocument/2006/relationships/image" Target="../media/image5610.wmf"/><Relationship Id="rId4473" Type="http://schemas.openxmlformats.org/officeDocument/2006/relationships/image" Target="../media/image5817.wmf"/><Relationship Id="rId4680" Type="http://schemas.openxmlformats.org/officeDocument/2006/relationships/image" Target="../media/image6024.wmf"/><Relationship Id="rId5317" Type="http://schemas.openxmlformats.org/officeDocument/2006/relationships/image" Target="../media/image6661.wmf"/><Relationship Id="rId1927" Type="http://schemas.openxmlformats.org/officeDocument/2006/relationships/image" Target="../media/image3271.wmf"/><Relationship Id="rId3075" Type="http://schemas.openxmlformats.org/officeDocument/2006/relationships/image" Target="../media/image4419.wmf"/><Relationship Id="rId3282" Type="http://schemas.openxmlformats.org/officeDocument/2006/relationships/image" Target="../media/image4626.wmf"/><Relationship Id="rId4126" Type="http://schemas.openxmlformats.org/officeDocument/2006/relationships/image" Target="../media/image5470.wmf"/><Relationship Id="rId4333" Type="http://schemas.openxmlformats.org/officeDocument/2006/relationships/image" Target="../media/image5677.wmf"/><Relationship Id="rId4540" Type="http://schemas.openxmlformats.org/officeDocument/2006/relationships/image" Target="../media/image5884.wmf"/><Relationship Id="rId2091" Type="http://schemas.openxmlformats.org/officeDocument/2006/relationships/image" Target="../media/image3435.wmf"/><Relationship Id="rId3142" Type="http://schemas.openxmlformats.org/officeDocument/2006/relationships/image" Target="../media/image4486.wmf"/><Relationship Id="rId4400" Type="http://schemas.openxmlformats.org/officeDocument/2006/relationships/image" Target="../media/image5744.wmf"/><Relationship Id="rId270" Type="http://schemas.openxmlformats.org/officeDocument/2006/relationships/image" Target="../media/image1614.wmf"/><Relationship Id="rId3002" Type="http://schemas.openxmlformats.org/officeDocument/2006/relationships/image" Target="../media/image4346.wmf"/><Relationship Id="rId130" Type="http://schemas.openxmlformats.org/officeDocument/2006/relationships/image" Target="../media/image1474.wmf"/><Relationship Id="rId3959" Type="http://schemas.openxmlformats.org/officeDocument/2006/relationships/image" Target="../media/image5303.wmf"/><Relationship Id="rId5174" Type="http://schemas.openxmlformats.org/officeDocument/2006/relationships/image" Target="../media/image6518.wmf"/><Relationship Id="rId5381" Type="http://schemas.openxmlformats.org/officeDocument/2006/relationships/image" Target="../media/image6725.wmf"/><Relationship Id="rId2768" Type="http://schemas.openxmlformats.org/officeDocument/2006/relationships/image" Target="../media/image4112.wmf"/><Relationship Id="rId2975" Type="http://schemas.openxmlformats.org/officeDocument/2006/relationships/image" Target="../media/image4319.wmf"/><Relationship Id="rId3819" Type="http://schemas.openxmlformats.org/officeDocument/2006/relationships/image" Target="../media/image5163.wmf"/><Relationship Id="rId5034" Type="http://schemas.openxmlformats.org/officeDocument/2006/relationships/image" Target="../media/image6378.wmf"/><Relationship Id="rId947" Type="http://schemas.openxmlformats.org/officeDocument/2006/relationships/image" Target="../media/image2291.wmf"/><Relationship Id="rId1577" Type="http://schemas.openxmlformats.org/officeDocument/2006/relationships/image" Target="../media/image2921.wmf"/><Relationship Id="rId1784" Type="http://schemas.openxmlformats.org/officeDocument/2006/relationships/image" Target="../media/image3128.wmf"/><Relationship Id="rId1991" Type="http://schemas.openxmlformats.org/officeDocument/2006/relationships/image" Target="../media/image3335.wmf"/><Relationship Id="rId2628" Type="http://schemas.openxmlformats.org/officeDocument/2006/relationships/image" Target="../media/image3972.wmf"/><Relationship Id="rId2835" Type="http://schemas.openxmlformats.org/officeDocument/2006/relationships/image" Target="../media/image4179.wmf"/><Relationship Id="rId4190" Type="http://schemas.openxmlformats.org/officeDocument/2006/relationships/image" Target="../media/image5534.wmf"/><Relationship Id="rId5241" Type="http://schemas.openxmlformats.org/officeDocument/2006/relationships/image" Target="../media/image6585.wmf"/><Relationship Id="rId76" Type="http://schemas.openxmlformats.org/officeDocument/2006/relationships/image" Target="../media/image1420.wmf"/><Relationship Id="rId807" Type="http://schemas.openxmlformats.org/officeDocument/2006/relationships/image" Target="../media/image2151.wmf"/><Relationship Id="rId1437" Type="http://schemas.openxmlformats.org/officeDocument/2006/relationships/image" Target="../media/image2781.wmf"/><Relationship Id="rId1644" Type="http://schemas.openxmlformats.org/officeDocument/2006/relationships/image" Target="../media/image2988.wmf"/><Relationship Id="rId1851" Type="http://schemas.openxmlformats.org/officeDocument/2006/relationships/image" Target="../media/image3195.wmf"/><Relationship Id="rId2902" Type="http://schemas.openxmlformats.org/officeDocument/2006/relationships/image" Target="../media/image4246.wmf"/><Relationship Id="rId4050" Type="http://schemas.openxmlformats.org/officeDocument/2006/relationships/image" Target="../media/image5394.wmf"/><Relationship Id="rId5101" Type="http://schemas.openxmlformats.org/officeDocument/2006/relationships/image" Target="../media/image6445.wmf"/><Relationship Id="rId1504" Type="http://schemas.openxmlformats.org/officeDocument/2006/relationships/image" Target="../media/image2848.wmf"/><Relationship Id="rId1711" Type="http://schemas.openxmlformats.org/officeDocument/2006/relationships/image" Target="../media/image3055.wmf"/><Relationship Id="rId4867" Type="http://schemas.openxmlformats.org/officeDocument/2006/relationships/image" Target="../media/image6211.wmf"/><Relationship Id="rId3469" Type="http://schemas.openxmlformats.org/officeDocument/2006/relationships/image" Target="../media/image4813.wmf"/><Relationship Id="rId3676" Type="http://schemas.openxmlformats.org/officeDocument/2006/relationships/image" Target="../media/image5020.wmf"/><Relationship Id="rId597" Type="http://schemas.openxmlformats.org/officeDocument/2006/relationships/image" Target="../media/image1941.wmf"/><Relationship Id="rId2278" Type="http://schemas.openxmlformats.org/officeDocument/2006/relationships/image" Target="../media/image3622.wmf"/><Relationship Id="rId2485" Type="http://schemas.openxmlformats.org/officeDocument/2006/relationships/image" Target="../media/image3829.wmf"/><Relationship Id="rId3329" Type="http://schemas.openxmlformats.org/officeDocument/2006/relationships/image" Target="../media/image4673.wmf"/><Relationship Id="rId3883" Type="http://schemas.openxmlformats.org/officeDocument/2006/relationships/image" Target="../media/image5227.wmf"/><Relationship Id="rId4727" Type="http://schemas.openxmlformats.org/officeDocument/2006/relationships/image" Target="../media/image6071.wmf"/><Relationship Id="rId4934" Type="http://schemas.openxmlformats.org/officeDocument/2006/relationships/image" Target="../media/image6278.wmf"/><Relationship Id="rId457" Type="http://schemas.openxmlformats.org/officeDocument/2006/relationships/image" Target="../media/image1801.wmf"/><Relationship Id="rId1087" Type="http://schemas.openxmlformats.org/officeDocument/2006/relationships/image" Target="../media/image2431.wmf"/><Relationship Id="rId1294" Type="http://schemas.openxmlformats.org/officeDocument/2006/relationships/image" Target="../media/image2638.wmf"/><Relationship Id="rId2138" Type="http://schemas.openxmlformats.org/officeDocument/2006/relationships/image" Target="../media/image3482.wmf"/><Relationship Id="rId2692" Type="http://schemas.openxmlformats.org/officeDocument/2006/relationships/image" Target="../media/image4036.wmf"/><Relationship Id="rId3536" Type="http://schemas.openxmlformats.org/officeDocument/2006/relationships/image" Target="../media/image4880.wmf"/><Relationship Id="rId3743" Type="http://schemas.openxmlformats.org/officeDocument/2006/relationships/image" Target="../media/image5087.wmf"/><Relationship Id="rId3950" Type="http://schemas.openxmlformats.org/officeDocument/2006/relationships/image" Target="../media/image5294.wmf"/><Relationship Id="rId664" Type="http://schemas.openxmlformats.org/officeDocument/2006/relationships/image" Target="../media/image2008.wmf"/><Relationship Id="rId871" Type="http://schemas.openxmlformats.org/officeDocument/2006/relationships/image" Target="../media/image2215.wmf"/><Relationship Id="rId2345" Type="http://schemas.openxmlformats.org/officeDocument/2006/relationships/image" Target="../media/image3689.wmf"/><Relationship Id="rId2552" Type="http://schemas.openxmlformats.org/officeDocument/2006/relationships/image" Target="../media/image3896.wmf"/><Relationship Id="rId3603" Type="http://schemas.openxmlformats.org/officeDocument/2006/relationships/image" Target="../media/image4947.wmf"/><Relationship Id="rId3810" Type="http://schemas.openxmlformats.org/officeDocument/2006/relationships/image" Target="../media/image5154.wmf"/><Relationship Id="rId317" Type="http://schemas.openxmlformats.org/officeDocument/2006/relationships/image" Target="../media/image1661.wmf"/><Relationship Id="rId524" Type="http://schemas.openxmlformats.org/officeDocument/2006/relationships/image" Target="../media/image1868.wmf"/><Relationship Id="rId731" Type="http://schemas.openxmlformats.org/officeDocument/2006/relationships/image" Target="../media/image2075.wmf"/><Relationship Id="rId1154" Type="http://schemas.openxmlformats.org/officeDocument/2006/relationships/image" Target="../media/image2498.wmf"/><Relationship Id="rId1361" Type="http://schemas.openxmlformats.org/officeDocument/2006/relationships/image" Target="../media/image2705.wmf"/><Relationship Id="rId2205" Type="http://schemas.openxmlformats.org/officeDocument/2006/relationships/image" Target="../media/image3549.wmf"/><Relationship Id="rId2412" Type="http://schemas.openxmlformats.org/officeDocument/2006/relationships/image" Target="../media/image3756.wmf"/><Relationship Id="rId1014" Type="http://schemas.openxmlformats.org/officeDocument/2006/relationships/image" Target="../media/image2358.wmf"/><Relationship Id="rId1221" Type="http://schemas.openxmlformats.org/officeDocument/2006/relationships/image" Target="../media/image2565.wmf"/><Relationship Id="rId4377" Type="http://schemas.openxmlformats.org/officeDocument/2006/relationships/image" Target="../media/image5721.wmf"/><Relationship Id="rId4584" Type="http://schemas.openxmlformats.org/officeDocument/2006/relationships/image" Target="../media/image5928.wmf"/><Relationship Id="rId4791" Type="http://schemas.openxmlformats.org/officeDocument/2006/relationships/image" Target="../media/image6135.wmf"/><Relationship Id="rId3186" Type="http://schemas.openxmlformats.org/officeDocument/2006/relationships/image" Target="../media/image4530.wmf"/><Relationship Id="rId3393" Type="http://schemas.openxmlformats.org/officeDocument/2006/relationships/image" Target="../media/image4737.wmf"/><Relationship Id="rId4237" Type="http://schemas.openxmlformats.org/officeDocument/2006/relationships/image" Target="../media/image5581.wmf"/><Relationship Id="rId4444" Type="http://schemas.openxmlformats.org/officeDocument/2006/relationships/image" Target="../media/image5788.wmf"/><Relationship Id="rId4651" Type="http://schemas.openxmlformats.org/officeDocument/2006/relationships/image" Target="../media/image5995.wmf"/><Relationship Id="rId3046" Type="http://schemas.openxmlformats.org/officeDocument/2006/relationships/image" Target="../media/image4390.wmf"/><Relationship Id="rId3253" Type="http://schemas.openxmlformats.org/officeDocument/2006/relationships/image" Target="../media/image4597.wmf"/><Relationship Id="rId3460" Type="http://schemas.openxmlformats.org/officeDocument/2006/relationships/image" Target="../media/image4804.wmf"/><Relationship Id="rId4304" Type="http://schemas.openxmlformats.org/officeDocument/2006/relationships/image" Target="../media/image5648.wmf"/><Relationship Id="rId174" Type="http://schemas.openxmlformats.org/officeDocument/2006/relationships/image" Target="../media/image1518.wmf"/><Relationship Id="rId381" Type="http://schemas.openxmlformats.org/officeDocument/2006/relationships/image" Target="../media/image1725.wmf"/><Relationship Id="rId2062" Type="http://schemas.openxmlformats.org/officeDocument/2006/relationships/image" Target="../media/image3406.wmf"/><Relationship Id="rId3113" Type="http://schemas.openxmlformats.org/officeDocument/2006/relationships/image" Target="../media/image4457.wmf"/><Relationship Id="rId4511" Type="http://schemas.openxmlformats.org/officeDocument/2006/relationships/image" Target="../media/image5855.wmf"/><Relationship Id="rId241" Type="http://schemas.openxmlformats.org/officeDocument/2006/relationships/image" Target="../media/image1585.wmf"/><Relationship Id="rId3320" Type="http://schemas.openxmlformats.org/officeDocument/2006/relationships/image" Target="../media/image4664.wmf"/><Relationship Id="rId5078" Type="http://schemas.openxmlformats.org/officeDocument/2006/relationships/image" Target="../media/image6422.wmf"/><Relationship Id="rId2879" Type="http://schemas.openxmlformats.org/officeDocument/2006/relationships/image" Target="../media/image4223.wmf"/><Relationship Id="rId5285" Type="http://schemas.openxmlformats.org/officeDocument/2006/relationships/image" Target="../media/image6629.wmf"/><Relationship Id="rId101" Type="http://schemas.openxmlformats.org/officeDocument/2006/relationships/image" Target="../media/image1445.wmf"/><Relationship Id="rId1688" Type="http://schemas.openxmlformats.org/officeDocument/2006/relationships/image" Target="../media/image3032.wmf"/><Relationship Id="rId1895" Type="http://schemas.openxmlformats.org/officeDocument/2006/relationships/image" Target="../media/image3239.wmf"/><Relationship Id="rId2739" Type="http://schemas.openxmlformats.org/officeDocument/2006/relationships/image" Target="../media/image4083.wmf"/><Relationship Id="rId2946" Type="http://schemas.openxmlformats.org/officeDocument/2006/relationships/image" Target="../media/image4290.wmf"/><Relationship Id="rId4094" Type="http://schemas.openxmlformats.org/officeDocument/2006/relationships/image" Target="../media/image5438.wmf"/><Relationship Id="rId5145" Type="http://schemas.openxmlformats.org/officeDocument/2006/relationships/image" Target="../media/image6489.wmf"/><Relationship Id="rId5352" Type="http://schemas.openxmlformats.org/officeDocument/2006/relationships/image" Target="../media/image6696.wmf"/><Relationship Id="rId918" Type="http://schemas.openxmlformats.org/officeDocument/2006/relationships/image" Target="../media/image2262.wmf"/><Relationship Id="rId1548" Type="http://schemas.openxmlformats.org/officeDocument/2006/relationships/image" Target="../media/image2892.wmf"/><Relationship Id="rId1755" Type="http://schemas.openxmlformats.org/officeDocument/2006/relationships/image" Target="../media/image3099.wmf"/><Relationship Id="rId4161" Type="http://schemas.openxmlformats.org/officeDocument/2006/relationships/image" Target="../media/image5505.wmf"/><Relationship Id="rId5005" Type="http://schemas.openxmlformats.org/officeDocument/2006/relationships/image" Target="../media/image6349.wmf"/><Relationship Id="rId5212" Type="http://schemas.openxmlformats.org/officeDocument/2006/relationships/image" Target="../media/image6556.wmf"/><Relationship Id="rId1408" Type="http://schemas.openxmlformats.org/officeDocument/2006/relationships/image" Target="../media/image2752.wmf"/><Relationship Id="rId1962" Type="http://schemas.openxmlformats.org/officeDocument/2006/relationships/image" Target="../media/image3306.wmf"/><Relationship Id="rId2806" Type="http://schemas.openxmlformats.org/officeDocument/2006/relationships/image" Target="../media/image4150.wmf"/><Relationship Id="rId4021" Type="http://schemas.openxmlformats.org/officeDocument/2006/relationships/image" Target="../media/image5365.wmf"/><Relationship Id="rId47" Type="http://schemas.openxmlformats.org/officeDocument/2006/relationships/image" Target="../media/image1391.wmf"/><Relationship Id="rId1615" Type="http://schemas.openxmlformats.org/officeDocument/2006/relationships/image" Target="../media/image2959.wmf"/><Relationship Id="rId1822" Type="http://schemas.openxmlformats.org/officeDocument/2006/relationships/image" Target="../media/image3166.wmf"/><Relationship Id="rId4978" Type="http://schemas.openxmlformats.org/officeDocument/2006/relationships/image" Target="../media/image6322.wmf"/><Relationship Id="rId3787" Type="http://schemas.openxmlformats.org/officeDocument/2006/relationships/image" Target="../media/image5131.wmf"/><Relationship Id="rId3994" Type="http://schemas.openxmlformats.org/officeDocument/2006/relationships/image" Target="../media/image5338.wmf"/><Relationship Id="rId4838" Type="http://schemas.openxmlformats.org/officeDocument/2006/relationships/image" Target="../media/image6182.wmf"/><Relationship Id="rId2389" Type="http://schemas.openxmlformats.org/officeDocument/2006/relationships/image" Target="../media/image3733.wmf"/><Relationship Id="rId2596" Type="http://schemas.openxmlformats.org/officeDocument/2006/relationships/image" Target="../media/image3940.wmf"/><Relationship Id="rId3647" Type="http://schemas.openxmlformats.org/officeDocument/2006/relationships/image" Target="../media/image4991.wmf"/><Relationship Id="rId3854" Type="http://schemas.openxmlformats.org/officeDocument/2006/relationships/image" Target="../media/image5198.wmf"/><Relationship Id="rId4905" Type="http://schemas.openxmlformats.org/officeDocument/2006/relationships/image" Target="../media/image6249.wmf"/><Relationship Id="rId568" Type="http://schemas.openxmlformats.org/officeDocument/2006/relationships/image" Target="../media/image1912.wmf"/><Relationship Id="rId775" Type="http://schemas.openxmlformats.org/officeDocument/2006/relationships/image" Target="../media/image2119.wmf"/><Relationship Id="rId982" Type="http://schemas.openxmlformats.org/officeDocument/2006/relationships/image" Target="../media/image2326.wmf"/><Relationship Id="rId1198" Type="http://schemas.openxmlformats.org/officeDocument/2006/relationships/image" Target="../media/image2542.wmf"/><Relationship Id="rId2249" Type="http://schemas.openxmlformats.org/officeDocument/2006/relationships/image" Target="../media/image3593.wmf"/><Relationship Id="rId2456" Type="http://schemas.openxmlformats.org/officeDocument/2006/relationships/image" Target="../media/image3800.wmf"/><Relationship Id="rId2663" Type="http://schemas.openxmlformats.org/officeDocument/2006/relationships/image" Target="../media/image4007.wmf"/><Relationship Id="rId2870" Type="http://schemas.openxmlformats.org/officeDocument/2006/relationships/image" Target="../media/image4214.wmf"/><Relationship Id="rId3507" Type="http://schemas.openxmlformats.org/officeDocument/2006/relationships/image" Target="../media/image4851.wmf"/><Relationship Id="rId3714" Type="http://schemas.openxmlformats.org/officeDocument/2006/relationships/image" Target="../media/image5058.wmf"/><Relationship Id="rId3921" Type="http://schemas.openxmlformats.org/officeDocument/2006/relationships/image" Target="../media/image5265.wmf"/><Relationship Id="rId428" Type="http://schemas.openxmlformats.org/officeDocument/2006/relationships/image" Target="../media/image1772.wmf"/><Relationship Id="rId635" Type="http://schemas.openxmlformats.org/officeDocument/2006/relationships/image" Target="../media/image1979.wmf"/><Relationship Id="rId842" Type="http://schemas.openxmlformats.org/officeDocument/2006/relationships/image" Target="../media/image2186.wmf"/><Relationship Id="rId1058" Type="http://schemas.openxmlformats.org/officeDocument/2006/relationships/image" Target="../media/image2402.wmf"/><Relationship Id="rId1265" Type="http://schemas.openxmlformats.org/officeDocument/2006/relationships/image" Target="../media/image2609.wmf"/><Relationship Id="rId1472" Type="http://schemas.openxmlformats.org/officeDocument/2006/relationships/image" Target="../media/image2816.wmf"/><Relationship Id="rId2109" Type="http://schemas.openxmlformats.org/officeDocument/2006/relationships/image" Target="../media/image3453.wmf"/><Relationship Id="rId2316" Type="http://schemas.openxmlformats.org/officeDocument/2006/relationships/image" Target="../media/image3660.wmf"/><Relationship Id="rId2523" Type="http://schemas.openxmlformats.org/officeDocument/2006/relationships/image" Target="../media/image3867.wmf"/><Relationship Id="rId2730" Type="http://schemas.openxmlformats.org/officeDocument/2006/relationships/image" Target="../media/image4074.wmf"/><Relationship Id="rId702" Type="http://schemas.openxmlformats.org/officeDocument/2006/relationships/image" Target="../media/image2046.wmf"/><Relationship Id="rId1125" Type="http://schemas.openxmlformats.org/officeDocument/2006/relationships/image" Target="../media/image2469.wmf"/><Relationship Id="rId1332" Type="http://schemas.openxmlformats.org/officeDocument/2006/relationships/image" Target="../media/image2676.wmf"/><Relationship Id="rId4488" Type="http://schemas.openxmlformats.org/officeDocument/2006/relationships/image" Target="../media/image5832.wmf"/><Relationship Id="rId4695" Type="http://schemas.openxmlformats.org/officeDocument/2006/relationships/image" Target="../media/image6039.wmf"/><Relationship Id="rId3297" Type="http://schemas.openxmlformats.org/officeDocument/2006/relationships/image" Target="../media/image4641.wmf"/><Relationship Id="rId4348" Type="http://schemas.openxmlformats.org/officeDocument/2006/relationships/image" Target="../media/image5692.wmf"/><Relationship Id="rId3157" Type="http://schemas.openxmlformats.org/officeDocument/2006/relationships/image" Target="../media/image4501.wmf"/><Relationship Id="rId4555" Type="http://schemas.openxmlformats.org/officeDocument/2006/relationships/image" Target="../media/image5899.wmf"/><Relationship Id="rId4762" Type="http://schemas.openxmlformats.org/officeDocument/2006/relationships/image" Target="../media/image6106.wmf"/><Relationship Id="rId285" Type="http://schemas.openxmlformats.org/officeDocument/2006/relationships/image" Target="../media/image1629.wmf"/><Relationship Id="rId3364" Type="http://schemas.openxmlformats.org/officeDocument/2006/relationships/image" Target="../media/image4708.wmf"/><Relationship Id="rId3571" Type="http://schemas.openxmlformats.org/officeDocument/2006/relationships/image" Target="../media/image4915.wmf"/><Relationship Id="rId4208" Type="http://schemas.openxmlformats.org/officeDocument/2006/relationships/image" Target="../media/image5552.wmf"/><Relationship Id="rId4415" Type="http://schemas.openxmlformats.org/officeDocument/2006/relationships/image" Target="../media/image5759.wmf"/><Relationship Id="rId4622" Type="http://schemas.openxmlformats.org/officeDocument/2006/relationships/image" Target="../media/image5966.wmf"/><Relationship Id="rId492" Type="http://schemas.openxmlformats.org/officeDocument/2006/relationships/image" Target="../media/image1836.wmf"/><Relationship Id="rId2173" Type="http://schemas.openxmlformats.org/officeDocument/2006/relationships/image" Target="../media/image3517.wmf"/><Relationship Id="rId2380" Type="http://schemas.openxmlformats.org/officeDocument/2006/relationships/image" Target="../media/image3724.wmf"/><Relationship Id="rId3017" Type="http://schemas.openxmlformats.org/officeDocument/2006/relationships/image" Target="../media/image4361.wmf"/><Relationship Id="rId3224" Type="http://schemas.openxmlformats.org/officeDocument/2006/relationships/image" Target="../media/image4568.wmf"/><Relationship Id="rId3431" Type="http://schemas.openxmlformats.org/officeDocument/2006/relationships/image" Target="../media/image4775.wmf"/><Relationship Id="rId145" Type="http://schemas.openxmlformats.org/officeDocument/2006/relationships/image" Target="../media/image1489.wmf"/><Relationship Id="rId352" Type="http://schemas.openxmlformats.org/officeDocument/2006/relationships/image" Target="../media/image1696.wmf"/><Relationship Id="rId2033" Type="http://schemas.openxmlformats.org/officeDocument/2006/relationships/image" Target="../media/image3377.wmf"/><Relationship Id="rId2240" Type="http://schemas.openxmlformats.org/officeDocument/2006/relationships/image" Target="../media/image3584.wmf"/><Relationship Id="rId5189" Type="http://schemas.openxmlformats.org/officeDocument/2006/relationships/image" Target="../media/image6533.wmf"/><Relationship Id="rId5396" Type="http://schemas.openxmlformats.org/officeDocument/2006/relationships/image" Target="../media/image6740.wmf"/><Relationship Id="rId212" Type="http://schemas.openxmlformats.org/officeDocument/2006/relationships/image" Target="../media/image1556.wmf"/><Relationship Id="rId1799" Type="http://schemas.openxmlformats.org/officeDocument/2006/relationships/image" Target="../media/image3143.wmf"/><Relationship Id="rId2100" Type="http://schemas.openxmlformats.org/officeDocument/2006/relationships/image" Target="../media/image3444.wmf"/><Relationship Id="rId5049" Type="http://schemas.openxmlformats.org/officeDocument/2006/relationships/image" Target="../media/image6393.wmf"/><Relationship Id="rId5256" Type="http://schemas.openxmlformats.org/officeDocument/2006/relationships/image" Target="../media/image6600.wmf"/><Relationship Id="rId4065" Type="http://schemas.openxmlformats.org/officeDocument/2006/relationships/image" Target="../media/image5409.wmf"/><Relationship Id="rId4272" Type="http://schemas.openxmlformats.org/officeDocument/2006/relationships/image" Target="../media/image5616.wmf"/><Relationship Id="rId5116" Type="http://schemas.openxmlformats.org/officeDocument/2006/relationships/image" Target="../media/image6460.wmf"/><Relationship Id="rId5323" Type="http://schemas.openxmlformats.org/officeDocument/2006/relationships/image" Target="../media/image6667.wmf"/><Relationship Id="rId1659" Type="http://schemas.openxmlformats.org/officeDocument/2006/relationships/image" Target="../media/image3003.wmf"/><Relationship Id="rId1866" Type="http://schemas.openxmlformats.org/officeDocument/2006/relationships/image" Target="../media/image3210.wmf"/><Relationship Id="rId2917" Type="http://schemas.openxmlformats.org/officeDocument/2006/relationships/image" Target="../media/image4261.wmf"/><Relationship Id="rId3081" Type="http://schemas.openxmlformats.org/officeDocument/2006/relationships/image" Target="../media/image4425.wmf"/><Relationship Id="rId4132" Type="http://schemas.openxmlformats.org/officeDocument/2006/relationships/image" Target="../media/image5476.wmf"/><Relationship Id="rId1519" Type="http://schemas.openxmlformats.org/officeDocument/2006/relationships/image" Target="../media/image2863.wmf"/><Relationship Id="rId1726" Type="http://schemas.openxmlformats.org/officeDocument/2006/relationships/image" Target="../media/image3070.wmf"/><Relationship Id="rId1933" Type="http://schemas.openxmlformats.org/officeDocument/2006/relationships/image" Target="../media/image3277.wmf"/><Relationship Id="rId18" Type="http://schemas.openxmlformats.org/officeDocument/2006/relationships/image" Target="../media/image1362.wmf"/><Relationship Id="rId3898" Type="http://schemas.openxmlformats.org/officeDocument/2006/relationships/image" Target="../media/image5242.wmf"/><Relationship Id="rId4949" Type="http://schemas.openxmlformats.org/officeDocument/2006/relationships/image" Target="../media/image6293.wmf"/><Relationship Id="rId3758" Type="http://schemas.openxmlformats.org/officeDocument/2006/relationships/image" Target="../media/image5102.wmf"/><Relationship Id="rId3965" Type="http://schemas.openxmlformats.org/officeDocument/2006/relationships/image" Target="../media/image5309.wmf"/><Relationship Id="rId4809" Type="http://schemas.openxmlformats.org/officeDocument/2006/relationships/image" Target="../media/image6153.wmf"/><Relationship Id="rId679" Type="http://schemas.openxmlformats.org/officeDocument/2006/relationships/image" Target="../media/image2023.wmf"/><Relationship Id="rId886" Type="http://schemas.openxmlformats.org/officeDocument/2006/relationships/image" Target="../media/image2230.wmf"/><Relationship Id="rId2567" Type="http://schemas.openxmlformats.org/officeDocument/2006/relationships/image" Target="../media/image3911.wmf"/><Relationship Id="rId2774" Type="http://schemas.openxmlformats.org/officeDocument/2006/relationships/image" Target="../media/image4118.wmf"/><Relationship Id="rId3618" Type="http://schemas.openxmlformats.org/officeDocument/2006/relationships/image" Target="../media/image4962.wmf"/><Relationship Id="rId5180" Type="http://schemas.openxmlformats.org/officeDocument/2006/relationships/image" Target="../media/image6524.wmf"/><Relationship Id="rId2" Type="http://schemas.openxmlformats.org/officeDocument/2006/relationships/image" Target="../media/image1346.wmf"/><Relationship Id="rId539" Type="http://schemas.openxmlformats.org/officeDocument/2006/relationships/image" Target="../media/image1883.wmf"/><Relationship Id="rId746" Type="http://schemas.openxmlformats.org/officeDocument/2006/relationships/image" Target="../media/image2090.wmf"/><Relationship Id="rId1169" Type="http://schemas.openxmlformats.org/officeDocument/2006/relationships/image" Target="../media/image2513.wmf"/><Relationship Id="rId1376" Type="http://schemas.openxmlformats.org/officeDocument/2006/relationships/image" Target="../media/image2720.wmf"/><Relationship Id="rId1583" Type="http://schemas.openxmlformats.org/officeDocument/2006/relationships/image" Target="../media/image2927.wmf"/><Relationship Id="rId2427" Type="http://schemas.openxmlformats.org/officeDocument/2006/relationships/image" Target="../media/image3771.wmf"/><Relationship Id="rId2981" Type="http://schemas.openxmlformats.org/officeDocument/2006/relationships/image" Target="../media/image4325.wmf"/><Relationship Id="rId3825" Type="http://schemas.openxmlformats.org/officeDocument/2006/relationships/image" Target="../media/image5169.wmf"/><Relationship Id="rId5040" Type="http://schemas.openxmlformats.org/officeDocument/2006/relationships/image" Target="../media/image6384.wmf"/><Relationship Id="rId953" Type="http://schemas.openxmlformats.org/officeDocument/2006/relationships/image" Target="../media/image2297.wmf"/><Relationship Id="rId1029" Type="http://schemas.openxmlformats.org/officeDocument/2006/relationships/image" Target="../media/image2373.wmf"/><Relationship Id="rId1236" Type="http://schemas.openxmlformats.org/officeDocument/2006/relationships/image" Target="../media/image2580.wmf"/><Relationship Id="rId1790" Type="http://schemas.openxmlformats.org/officeDocument/2006/relationships/image" Target="../media/image3134.wmf"/><Relationship Id="rId2634" Type="http://schemas.openxmlformats.org/officeDocument/2006/relationships/image" Target="../media/image3978.wmf"/><Relationship Id="rId2841" Type="http://schemas.openxmlformats.org/officeDocument/2006/relationships/image" Target="../media/image4185.wmf"/><Relationship Id="rId82" Type="http://schemas.openxmlformats.org/officeDocument/2006/relationships/image" Target="../media/image1426.wmf"/><Relationship Id="rId606" Type="http://schemas.openxmlformats.org/officeDocument/2006/relationships/image" Target="../media/image1950.wmf"/><Relationship Id="rId813" Type="http://schemas.openxmlformats.org/officeDocument/2006/relationships/image" Target="../media/image2157.wmf"/><Relationship Id="rId1443" Type="http://schemas.openxmlformats.org/officeDocument/2006/relationships/image" Target="../media/image2787.wmf"/><Relationship Id="rId1650" Type="http://schemas.openxmlformats.org/officeDocument/2006/relationships/image" Target="../media/image2994.wmf"/><Relationship Id="rId2701" Type="http://schemas.openxmlformats.org/officeDocument/2006/relationships/image" Target="../media/image4045.wmf"/><Relationship Id="rId4599" Type="http://schemas.openxmlformats.org/officeDocument/2006/relationships/image" Target="../media/image5943.wmf"/><Relationship Id="rId1303" Type="http://schemas.openxmlformats.org/officeDocument/2006/relationships/image" Target="../media/image2647.wmf"/><Relationship Id="rId1510" Type="http://schemas.openxmlformats.org/officeDocument/2006/relationships/image" Target="../media/image2854.wmf"/><Relationship Id="rId4459" Type="http://schemas.openxmlformats.org/officeDocument/2006/relationships/image" Target="../media/image5803.wmf"/><Relationship Id="rId4666" Type="http://schemas.openxmlformats.org/officeDocument/2006/relationships/image" Target="../media/image6010.wmf"/><Relationship Id="rId4873" Type="http://schemas.openxmlformats.org/officeDocument/2006/relationships/image" Target="../media/image6217.wmf"/><Relationship Id="rId3268" Type="http://schemas.openxmlformats.org/officeDocument/2006/relationships/image" Target="../media/image4612.wmf"/><Relationship Id="rId3475" Type="http://schemas.openxmlformats.org/officeDocument/2006/relationships/image" Target="../media/image4819.wmf"/><Relationship Id="rId3682" Type="http://schemas.openxmlformats.org/officeDocument/2006/relationships/image" Target="../media/image5026.wmf"/><Relationship Id="rId4319" Type="http://schemas.openxmlformats.org/officeDocument/2006/relationships/image" Target="../media/image5663.wmf"/><Relationship Id="rId4526" Type="http://schemas.openxmlformats.org/officeDocument/2006/relationships/image" Target="../media/image5870.wmf"/><Relationship Id="rId4733" Type="http://schemas.openxmlformats.org/officeDocument/2006/relationships/image" Target="../media/image6077.wmf"/><Relationship Id="rId4940" Type="http://schemas.openxmlformats.org/officeDocument/2006/relationships/image" Target="../media/image6284.wmf"/><Relationship Id="rId189" Type="http://schemas.openxmlformats.org/officeDocument/2006/relationships/image" Target="../media/image1533.wmf"/><Relationship Id="rId396" Type="http://schemas.openxmlformats.org/officeDocument/2006/relationships/image" Target="../media/image1740.wmf"/><Relationship Id="rId2077" Type="http://schemas.openxmlformats.org/officeDocument/2006/relationships/image" Target="../media/image3421.wmf"/><Relationship Id="rId2284" Type="http://schemas.openxmlformats.org/officeDocument/2006/relationships/image" Target="../media/image3628.wmf"/><Relationship Id="rId2491" Type="http://schemas.openxmlformats.org/officeDocument/2006/relationships/image" Target="../media/image3835.wmf"/><Relationship Id="rId3128" Type="http://schemas.openxmlformats.org/officeDocument/2006/relationships/image" Target="../media/image4472.wmf"/><Relationship Id="rId3335" Type="http://schemas.openxmlformats.org/officeDocument/2006/relationships/image" Target="../media/image4679.wmf"/><Relationship Id="rId3542" Type="http://schemas.openxmlformats.org/officeDocument/2006/relationships/image" Target="../media/image4886.wmf"/><Relationship Id="rId256" Type="http://schemas.openxmlformats.org/officeDocument/2006/relationships/image" Target="../media/image1600.wmf"/><Relationship Id="rId463" Type="http://schemas.openxmlformats.org/officeDocument/2006/relationships/image" Target="../media/image1807.wmf"/><Relationship Id="rId670" Type="http://schemas.openxmlformats.org/officeDocument/2006/relationships/image" Target="../media/image2014.wmf"/><Relationship Id="rId1093" Type="http://schemas.openxmlformats.org/officeDocument/2006/relationships/image" Target="../media/image2437.wmf"/><Relationship Id="rId2144" Type="http://schemas.openxmlformats.org/officeDocument/2006/relationships/image" Target="../media/image3488.wmf"/><Relationship Id="rId2351" Type="http://schemas.openxmlformats.org/officeDocument/2006/relationships/image" Target="../media/image3695.wmf"/><Relationship Id="rId3402" Type="http://schemas.openxmlformats.org/officeDocument/2006/relationships/image" Target="../media/image4746.wmf"/><Relationship Id="rId4800" Type="http://schemas.openxmlformats.org/officeDocument/2006/relationships/image" Target="../media/image6144.wmf"/><Relationship Id="rId116" Type="http://schemas.openxmlformats.org/officeDocument/2006/relationships/image" Target="../media/image1460.wmf"/><Relationship Id="rId323" Type="http://schemas.openxmlformats.org/officeDocument/2006/relationships/image" Target="../media/image1667.wmf"/><Relationship Id="rId530" Type="http://schemas.openxmlformats.org/officeDocument/2006/relationships/image" Target="../media/image1874.wmf"/><Relationship Id="rId1160" Type="http://schemas.openxmlformats.org/officeDocument/2006/relationships/image" Target="../media/image2504.wmf"/><Relationship Id="rId2004" Type="http://schemas.openxmlformats.org/officeDocument/2006/relationships/image" Target="../media/image3348.wmf"/><Relationship Id="rId2211" Type="http://schemas.openxmlformats.org/officeDocument/2006/relationships/image" Target="../media/image3555.wmf"/><Relationship Id="rId5367" Type="http://schemas.openxmlformats.org/officeDocument/2006/relationships/image" Target="../media/image6711.wmf"/><Relationship Id="rId4176" Type="http://schemas.openxmlformats.org/officeDocument/2006/relationships/image" Target="../media/image5520.wmf"/><Relationship Id="rId1020" Type="http://schemas.openxmlformats.org/officeDocument/2006/relationships/image" Target="../media/image2364.wmf"/><Relationship Id="rId1977" Type="http://schemas.openxmlformats.org/officeDocument/2006/relationships/image" Target="../media/image3321.wmf"/><Relationship Id="rId4383" Type="http://schemas.openxmlformats.org/officeDocument/2006/relationships/image" Target="../media/image5727.wmf"/><Relationship Id="rId4590" Type="http://schemas.openxmlformats.org/officeDocument/2006/relationships/image" Target="../media/image5934.wmf"/><Relationship Id="rId5227" Type="http://schemas.openxmlformats.org/officeDocument/2006/relationships/image" Target="../media/image6571.wmf"/><Relationship Id="rId1837" Type="http://schemas.openxmlformats.org/officeDocument/2006/relationships/image" Target="../media/image3181.wmf"/><Relationship Id="rId3192" Type="http://schemas.openxmlformats.org/officeDocument/2006/relationships/image" Target="../media/image4536.wmf"/><Relationship Id="rId4036" Type="http://schemas.openxmlformats.org/officeDocument/2006/relationships/image" Target="../media/image5380.wmf"/><Relationship Id="rId4243" Type="http://schemas.openxmlformats.org/officeDocument/2006/relationships/image" Target="../media/image5587.wmf"/><Relationship Id="rId4450" Type="http://schemas.openxmlformats.org/officeDocument/2006/relationships/image" Target="../media/image5794.wmf"/><Relationship Id="rId3052" Type="http://schemas.openxmlformats.org/officeDocument/2006/relationships/image" Target="../media/image4396.wmf"/><Relationship Id="rId4103" Type="http://schemas.openxmlformats.org/officeDocument/2006/relationships/image" Target="../media/image5447.wmf"/><Relationship Id="rId4310" Type="http://schemas.openxmlformats.org/officeDocument/2006/relationships/image" Target="../media/image5654.wmf"/><Relationship Id="rId180" Type="http://schemas.openxmlformats.org/officeDocument/2006/relationships/image" Target="../media/image1524.wmf"/><Relationship Id="rId1904" Type="http://schemas.openxmlformats.org/officeDocument/2006/relationships/image" Target="../media/image3248.wmf"/><Relationship Id="rId3869" Type="http://schemas.openxmlformats.org/officeDocument/2006/relationships/image" Target="../media/image5213.wmf"/><Relationship Id="rId5084" Type="http://schemas.openxmlformats.org/officeDocument/2006/relationships/image" Target="../media/image6428.wmf"/><Relationship Id="rId5291" Type="http://schemas.openxmlformats.org/officeDocument/2006/relationships/image" Target="../media/image6635.wmf"/><Relationship Id="rId997" Type="http://schemas.openxmlformats.org/officeDocument/2006/relationships/image" Target="../media/image2341.wmf"/><Relationship Id="rId2678" Type="http://schemas.openxmlformats.org/officeDocument/2006/relationships/image" Target="../media/image4022.wmf"/><Relationship Id="rId2885" Type="http://schemas.openxmlformats.org/officeDocument/2006/relationships/image" Target="../media/image4229.wmf"/><Relationship Id="rId3729" Type="http://schemas.openxmlformats.org/officeDocument/2006/relationships/image" Target="../media/image5073.wmf"/><Relationship Id="rId3936" Type="http://schemas.openxmlformats.org/officeDocument/2006/relationships/image" Target="../media/image5280.wmf"/><Relationship Id="rId5151" Type="http://schemas.openxmlformats.org/officeDocument/2006/relationships/image" Target="../media/image6495.wmf"/><Relationship Id="rId857" Type="http://schemas.openxmlformats.org/officeDocument/2006/relationships/image" Target="../media/image2201.wmf"/><Relationship Id="rId1487" Type="http://schemas.openxmlformats.org/officeDocument/2006/relationships/image" Target="../media/image2831.wmf"/><Relationship Id="rId1694" Type="http://schemas.openxmlformats.org/officeDocument/2006/relationships/image" Target="../media/image3038.wmf"/><Relationship Id="rId2538" Type="http://schemas.openxmlformats.org/officeDocument/2006/relationships/image" Target="../media/image3882.wmf"/><Relationship Id="rId2745" Type="http://schemas.openxmlformats.org/officeDocument/2006/relationships/image" Target="../media/image4089.wmf"/><Relationship Id="rId2952" Type="http://schemas.openxmlformats.org/officeDocument/2006/relationships/image" Target="../media/image4296.wmf"/><Relationship Id="rId717" Type="http://schemas.openxmlformats.org/officeDocument/2006/relationships/image" Target="../media/image2061.wmf"/><Relationship Id="rId924" Type="http://schemas.openxmlformats.org/officeDocument/2006/relationships/image" Target="../media/image2268.wmf"/><Relationship Id="rId1347" Type="http://schemas.openxmlformats.org/officeDocument/2006/relationships/image" Target="../media/image2691.wmf"/><Relationship Id="rId1554" Type="http://schemas.openxmlformats.org/officeDocument/2006/relationships/image" Target="../media/image2898.wmf"/><Relationship Id="rId1761" Type="http://schemas.openxmlformats.org/officeDocument/2006/relationships/image" Target="../media/image3105.wmf"/><Relationship Id="rId2605" Type="http://schemas.openxmlformats.org/officeDocument/2006/relationships/image" Target="../media/image3949.wmf"/><Relationship Id="rId2812" Type="http://schemas.openxmlformats.org/officeDocument/2006/relationships/image" Target="../media/image4156.wmf"/><Relationship Id="rId5011" Type="http://schemas.openxmlformats.org/officeDocument/2006/relationships/image" Target="../media/image6355.wmf"/><Relationship Id="rId53" Type="http://schemas.openxmlformats.org/officeDocument/2006/relationships/image" Target="../media/image1397.wmf"/><Relationship Id="rId1207" Type="http://schemas.openxmlformats.org/officeDocument/2006/relationships/image" Target="../media/image2551.wmf"/><Relationship Id="rId1414" Type="http://schemas.openxmlformats.org/officeDocument/2006/relationships/image" Target="../media/image2758.wmf"/><Relationship Id="rId1621" Type="http://schemas.openxmlformats.org/officeDocument/2006/relationships/image" Target="../media/image2965.wmf"/><Relationship Id="rId4777" Type="http://schemas.openxmlformats.org/officeDocument/2006/relationships/image" Target="../media/image6121.wmf"/><Relationship Id="rId4984" Type="http://schemas.openxmlformats.org/officeDocument/2006/relationships/image" Target="../media/image6328.wmf"/><Relationship Id="rId3379" Type="http://schemas.openxmlformats.org/officeDocument/2006/relationships/image" Target="../media/image4723.wmf"/><Relationship Id="rId3586" Type="http://schemas.openxmlformats.org/officeDocument/2006/relationships/image" Target="../media/image4930.wmf"/><Relationship Id="rId3793" Type="http://schemas.openxmlformats.org/officeDocument/2006/relationships/image" Target="../media/image5137.wmf"/><Relationship Id="rId4637" Type="http://schemas.openxmlformats.org/officeDocument/2006/relationships/image" Target="../media/image5981.wmf"/><Relationship Id="rId2188" Type="http://schemas.openxmlformats.org/officeDocument/2006/relationships/image" Target="../media/image3532.wmf"/><Relationship Id="rId2395" Type="http://schemas.openxmlformats.org/officeDocument/2006/relationships/image" Target="../media/image3739.wmf"/><Relationship Id="rId3239" Type="http://schemas.openxmlformats.org/officeDocument/2006/relationships/image" Target="../media/image4583.wmf"/><Relationship Id="rId3446" Type="http://schemas.openxmlformats.org/officeDocument/2006/relationships/image" Target="../media/image4790.wmf"/><Relationship Id="rId4844" Type="http://schemas.openxmlformats.org/officeDocument/2006/relationships/image" Target="../media/image6188.wmf"/><Relationship Id="rId367" Type="http://schemas.openxmlformats.org/officeDocument/2006/relationships/image" Target="../media/image1711.wmf"/><Relationship Id="rId574" Type="http://schemas.openxmlformats.org/officeDocument/2006/relationships/image" Target="../media/image1918.wmf"/><Relationship Id="rId2048" Type="http://schemas.openxmlformats.org/officeDocument/2006/relationships/image" Target="../media/image3392.wmf"/><Relationship Id="rId2255" Type="http://schemas.openxmlformats.org/officeDocument/2006/relationships/image" Target="../media/image3599.wmf"/><Relationship Id="rId3653" Type="http://schemas.openxmlformats.org/officeDocument/2006/relationships/image" Target="../media/image4997.wmf"/><Relationship Id="rId3860" Type="http://schemas.openxmlformats.org/officeDocument/2006/relationships/image" Target="../media/image5204.wmf"/><Relationship Id="rId4704" Type="http://schemas.openxmlformats.org/officeDocument/2006/relationships/image" Target="../media/image6048.wmf"/><Relationship Id="rId4911" Type="http://schemas.openxmlformats.org/officeDocument/2006/relationships/image" Target="../media/image6255.wmf"/><Relationship Id="rId227" Type="http://schemas.openxmlformats.org/officeDocument/2006/relationships/image" Target="../media/image1571.wmf"/><Relationship Id="rId781" Type="http://schemas.openxmlformats.org/officeDocument/2006/relationships/image" Target="../media/image2125.wmf"/><Relationship Id="rId2462" Type="http://schemas.openxmlformats.org/officeDocument/2006/relationships/image" Target="../media/image3806.wmf"/><Relationship Id="rId3306" Type="http://schemas.openxmlformats.org/officeDocument/2006/relationships/image" Target="../media/image4650.wmf"/><Relationship Id="rId3513" Type="http://schemas.openxmlformats.org/officeDocument/2006/relationships/image" Target="../media/image4857.wmf"/><Relationship Id="rId3720" Type="http://schemas.openxmlformats.org/officeDocument/2006/relationships/image" Target="../media/image5064.wmf"/><Relationship Id="rId434" Type="http://schemas.openxmlformats.org/officeDocument/2006/relationships/image" Target="../media/image1778.wmf"/><Relationship Id="rId641" Type="http://schemas.openxmlformats.org/officeDocument/2006/relationships/image" Target="../media/image1985.wmf"/><Relationship Id="rId1064" Type="http://schemas.openxmlformats.org/officeDocument/2006/relationships/image" Target="../media/image2408.wmf"/><Relationship Id="rId1271" Type="http://schemas.openxmlformats.org/officeDocument/2006/relationships/image" Target="../media/image2615.wmf"/><Relationship Id="rId2115" Type="http://schemas.openxmlformats.org/officeDocument/2006/relationships/image" Target="../media/image3459.wmf"/><Relationship Id="rId2322" Type="http://schemas.openxmlformats.org/officeDocument/2006/relationships/image" Target="../media/image3666.wmf"/><Relationship Id="rId501" Type="http://schemas.openxmlformats.org/officeDocument/2006/relationships/image" Target="../media/image1845.wmf"/><Relationship Id="rId1131" Type="http://schemas.openxmlformats.org/officeDocument/2006/relationships/image" Target="../media/image2475.wmf"/><Relationship Id="rId4287" Type="http://schemas.openxmlformats.org/officeDocument/2006/relationships/image" Target="../media/image5631.wmf"/><Relationship Id="rId4494" Type="http://schemas.openxmlformats.org/officeDocument/2006/relationships/image" Target="../media/image5838.wmf"/><Relationship Id="rId5338" Type="http://schemas.openxmlformats.org/officeDocument/2006/relationships/image" Target="../media/image6682.wmf"/><Relationship Id="rId3096" Type="http://schemas.openxmlformats.org/officeDocument/2006/relationships/image" Target="../media/image4440.wmf"/><Relationship Id="rId4147" Type="http://schemas.openxmlformats.org/officeDocument/2006/relationships/image" Target="../media/image5491.wmf"/><Relationship Id="rId4354" Type="http://schemas.openxmlformats.org/officeDocument/2006/relationships/image" Target="../media/image5698.wmf"/><Relationship Id="rId4561" Type="http://schemas.openxmlformats.org/officeDocument/2006/relationships/image" Target="../media/image5905.wmf"/><Relationship Id="rId1948" Type="http://schemas.openxmlformats.org/officeDocument/2006/relationships/image" Target="../media/image3292.wmf"/><Relationship Id="rId3163" Type="http://schemas.openxmlformats.org/officeDocument/2006/relationships/image" Target="../media/image4507.wmf"/><Relationship Id="rId3370" Type="http://schemas.openxmlformats.org/officeDocument/2006/relationships/image" Target="../media/image4714.wmf"/><Relationship Id="rId4007" Type="http://schemas.openxmlformats.org/officeDocument/2006/relationships/image" Target="../media/image5351.wmf"/><Relationship Id="rId4214" Type="http://schemas.openxmlformats.org/officeDocument/2006/relationships/image" Target="../media/image5558.wmf"/><Relationship Id="rId4421" Type="http://schemas.openxmlformats.org/officeDocument/2006/relationships/image" Target="../media/image5765.wmf"/><Relationship Id="rId291" Type="http://schemas.openxmlformats.org/officeDocument/2006/relationships/image" Target="../media/image1635.wmf"/><Relationship Id="rId1808" Type="http://schemas.openxmlformats.org/officeDocument/2006/relationships/image" Target="../media/image3152.wmf"/><Relationship Id="rId3023" Type="http://schemas.openxmlformats.org/officeDocument/2006/relationships/image" Target="../media/image4367.wmf"/><Relationship Id="rId151" Type="http://schemas.openxmlformats.org/officeDocument/2006/relationships/image" Target="../media/image1495.wmf"/><Relationship Id="rId3230" Type="http://schemas.openxmlformats.org/officeDocument/2006/relationships/image" Target="../media/image4574.wmf"/><Relationship Id="rId5195" Type="http://schemas.openxmlformats.org/officeDocument/2006/relationships/image" Target="../media/image6539.wmf"/><Relationship Id="rId2789" Type="http://schemas.openxmlformats.org/officeDocument/2006/relationships/image" Target="../media/image4133.wmf"/><Relationship Id="rId2996" Type="http://schemas.openxmlformats.org/officeDocument/2006/relationships/image" Target="../media/image4340.wmf"/><Relationship Id="rId968" Type="http://schemas.openxmlformats.org/officeDocument/2006/relationships/image" Target="../media/image2312.wmf"/><Relationship Id="rId1598" Type="http://schemas.openxmlformats.org/officeDocument/2006/relationships/image" Target="../media/image2942.wmf"/><Relationship Id="rId2649" Type="http://schemas.openxmlformats.org/officeDocument/2006/relationships/image" Target="../media/image3993.wmf"/><Relationship Id="rId2856" Type="http://schemas.openxmlformats.org/officeDocument/2006/relationships/image" Target="../media/image4200.wmf"/><Relationship Id="rId3907" Type="http://schemas.openxmlformats.org/officeDocument/2006/relationships/image" Target="../media/image5251.wmf"/><Relationship Id="rId5055" Type="http://schemas.openxmlformats.org/officeDocument/2006/relationships/image" Target="../media/image6399.wmf"/><Relationship Id="rId5262" Type="http://schemas.openxmlformats.org/officeDocument/2006/relationships/image" Target="../media/image6606.wmf"/><Relationship Id="rId97" Type="http://schemas.openxmlformats.org/officeDocument/2006/relationships/image" Target="../media/image1441.wmf"/><Relationship Id="rId828" Type="http://schemas.openxmlformats.org/officeDocument/2006/relationships/image" Target="../media/image2172.wmf"/><Relationship Id="rId1458" Type="http://schemas.openxmlformats.org/officeDocument/2006/relationships/image" Target="../media/image2802.wmf"/><Relationship Id="rId1665" Type="http://schemas.openxmlformats.org/officeDocument/2006/relationships/image" Target="../media/image3009.wmf"/><Relationship Id="rId1872" Type="http://schemas.openxmlformats.org/officeDocument/2006/relationships/image" Target="../media/image3216.wmf"/><Relationship Id="rId2509" Type="http://schemas.openxmlformats.org/officeDocument/2006/relationships/image" Target="../media/image3853.wmf"/><Relationship Id="rId2716" Type="http://schemas.openxmlformats.org/officeDocument/2006/relationships/image" Target="../media/image4060.wmf"/><Relationship Id="rId4071" Type="http://schemas.openxmlformats.org/officeDocument/2006/relationships/image" Target="../media/image5415.wmf"/><Relationship Id="rId5122" Type="http://schemas.openxmlformats.org/officeDocument/2006/relationships/image" Target="../media/image6466.wmf"/><Relationship Id="rId1318" Type="http://schemas.openxmlformats.org/officeDocument/2006/relationships/image" Target="../media/image2662.wmf"/><Relationship Id="rId1525" Type="http://schemas.openxmlformats.org/officeDocument/2006/relationships/image" Target="../media/image2869.wmf"/><Relationship Id="rId2923" Type="http://schemas.openxmlformats.org/officeDocument/2006/relationships/image" Target="../media/image4267.wmf"/><Relationship Id="rId1732" Type="http://schemas.openxmlformats.org/officeDocument/2006/relationships/image" Target="../media/image3076.wmf"/><Relationship Id="rId4888" Type="http://schemas.openxmlformats.org/officeDocument/2006/relationships/image" Target="../media/image6232.wmf"/><Relationship Id="rId24" Type="http://schemas.openxmlformats.org/officeDocument/2006/relationships/image" Target="../media/image1368.wmf"/><Relationship Id="rId2299" Type="http://schemas.openxmlformats.org/officeDocument/2006/relationships/image" Target="../media/image3643.wmf"/><Relationship Id="rId3697" Type="http://schemas.openxmlformats.org/officeDocument/2006/relationships/image" Target="../media/image5041.wmf"/><Relationship Id="rId4748" Type="http://schemas.openxmlformats.org/officeDocument/2006/relationships/image" Target="../media/image6092.wmf"/><Relationship Id="rId4955" Type="http://schemas.openxmlformats.org/officeDocument/2006/relationships/image" Target="../media/image6299.wmf"/><Relationship Id="rId3557" Type="http://schemas.openxmlformats.org/officeDocument/2006/relationships/image" Target="../media/image4901.wmf"/><Relationship Id="rId3764" Type="http://schemas.openxmlformats.org/officeDocument/2006/relationships/image" Target="../media/image5108.wmf"/><Relationship Id="rId3971" Type="http://schemas.openxmlformats.org/officeDocument/2006/relationships/image" Target="../media/image5315.wmf"/><Relationship Id="rId4608" Type="http://schemas.openxmlformats.org/officeDocument/2006/relationships/image" Target="../media/image5952.wmf"/><Relationship Id="rId4815" Type="http://schemas.openxmlformats.org/officeDocument/2006/relationships/image" Target="../media/image6159.wmf"/><Relationship Id="rId478" Type="http://schemas.openxmlformats.org/officeDocument/2006/relationships/image" Target="../media/image1822.wmf"/><Relationship Id="rId685" Type="http://schemas.openxmlformats.org/officeDocument/2006/relationships/image" Target="../media/image2029.wmf"/><Relationship Id="rId892" Type="http://schemas.openxmlformats.org/officeDocument/2006/relationships/image" Target="../media/image2236.wmf"/><Relationship Id="rId2159" Type="http://schemas.openxmlformats.org/officeDocument/2006/relationships/image" Target="../media/image3503.wmf"/><Relationship Id="rId2366" Type="http://schemas.openxmlformats.org/officeDocument/2006/relationships/image" Target="../media/image3710.wmf"/><Relationship Id="rId2573" Type="http://schemas.openxmlformats.org/officeDocument/2006/relationships/image" Target="../media/image3917.wmf"/><Relationship Id="rId2780" Type="http://schemas.openxmlformats.org/officeDocument/2006/relationships/image" Target="../media/image4124.wmf"/><Relationship Id="rId3417" Type="http://schemas.openxmlformats.org/officeDocument/2006/relationships/image" Target="../media/image4761.wmf"/><Relationship Id="rId3624" Type="http://schemas.openxmlformats.org/officeDocument/2006/relationships/image" Target="../media/image4968.wmf"/><Relationship Id="rId3831" Type="http://schemas.openxmlformats.org/officeDocument/2006/relationships/image" Target="../media/image5175.wmf"/><Relationship Id="rId338" Type="http://schemas.openxmlformats.org/officeDocument/2006/relationships/image" Target="../media/image1682.wmf"/><Relationship Id="rId545" Type="http://schemas.openxmlformats.org/officeDocument/2006/relationships/image" Target="../media/image1889.wmf"/><Relationship Id="rId752" Type="http://schemas.openxmlformats.org/officeDocument/2006/relationships/image" Target="../media/image2096.wmf"/><Relationship Id="rId1175" Type="http://schemas.openxmlformats.org/officeDocument/2006/relationships/image" Target="../media/image2519.wmf"/><Relationship Id="rId1382" Type="http://schemas.openxmlformats.org/officeDocument/2006/relationships/image" Target="../media/image2726.wmf"/><Relationship Id="rId2019" Type="http://schemas.openxmlformats.org/officeDocument/2006/relationships/image" Target="../media/image3363.wmf"/><Relationship Id="rId2226" Type="http://schemas.openxmlformats.org/officeDocument/2006/relationships/image" Target="../media/image3570.wmf"/><Relationship Id="rId2433" Type="http://schemas.openxmlformats.org/officeDocument/2006/relationships/image" Target="../media/image3777.wmf"/><Relationship Id="rId2640" Type="http://schemas.openxmlformats.org/officeDocument/2006/relationships/image" Target="../media/image3984.wmf"/><Relationship Id="rId405" Type="http://schemas.openxmlformats.org/officeDocument/2006/relationships/image" Target="../media/image1749.wmf"/><Relationship Id="rId612" Type="http://schemas.openxmlformats.org/officeDocument/2006/relationships/image" Target="../media/image1956.wmf"/><Relationship Id="rId1035" Type="http://schemas.openxmlformats.org/officeDocument/2006/relationships/image" Target="../media/image2379.wmf"/><Relationship Id="rId1242" Type="http://schemas.openxmlformats.org/officeDocument/2006/relationships/image" Target="../media/image2586.wmf"/><Relationship Id="rId2500" Type="http://schemas.openxmlformats.org/officeDocument/2006/relationships/image" Target="../media/image3844.wmf"/><Relationship Id="rId4398" Type="http://schemas.openxmlformats.org/officeDocument/2006/relationships/image" Target="../media/image5742.wmf"/><Relationship Id="rId1102" Type="http://schemas.openxmlformats.org/officeDocument/2006/relationships/image" Target="../media/image2446.wmf"/><Relationship Id="rId4258" Type="http://schemas.openxmlformats.org/officeDocument/2006/relationships/image" Target="../media/image5602.wmf"/><Relationship Id="rId4465" Type="http://schemas.openxmlformats.org/officeDocument/2006/relationships/image" Target="../media/image5809.wmf"/><Relationship Id="rId5309" Type="http://schemas.openxmlformats.org/officeDocument/2006/relationships/image" Target="../media/image6653.wmf"/><Relationship Id="rId3067" Type="http://schemas.openxmlformats.org/officeDocument/2006/relationships/image" Target="../media/image4411.wmf"/><Relationship Id="rId3274" Type="http://schemas.openxmlformats.org/officeDocument/2006/relationships/image" Target="../media/image4618.wmf"/><Relationship Id="rId4118" Type="http://schemas.openxmlformats.org/officeDocument/2006/relationships/image" Target="../media/image5462.wmf"/><Relationship Id="rId4672" Type="http://schemas.openxmlformats.org/officeDocument/2006/relationships/image" Target="../media/image6016.wmf"/><Relationship Id="rId195" Type="http://schemas.openxmlformats.org/officeDocument/2006/relationships/image" Target="../media/image1539.wmf"/><Relationship Id="rId1919" Type="http://schemas.openxmlformats.org/officeDocument/2006/relationships/image" Target="../media/image3263.wmf"/><Relationship Id="rId3481" Type="http://schemas.openxmlformats.org/officeDocument/2006/relationships/image" Target="../media/image4825.wmf"/><Relationship Id="rId4325" Type="http://schemas.openxmlformats.org/officeDocument/2006/relationships/image" Target="../media/image5669.wmf"/><Relationship Id="rId4532" Type="http://schemas.openxmlformats.org/officeDocument/2006/relationships/image" Target="../media/image5876.wmf"/><Relationship Id="rId2083" Type="http://schemas.openxmlformats.org/officeDocument/2006/relationships/image" Target="../media/image3427.wmf"/><Relationship Id="rId2290" Type="http://schemas.openxmlformats.org/officeDocument/2006/relationships/image" Target="../media/image3634.wmf"/><Relationship Id="rId3134" Type="http://schemas.openxmlformats.org/officeDocument/2006/relationships/image" Target="../media/image4478.wmf"/><Relationship Id="rId3341" Type="http://schemas.openxmlformats.org/officeDocument/2006/relationships/image" Target="../media/image4685.wmf"/><Relationship Id="rId262" Type="http://schemas.openxmlformats.org/officeDocument/2006/relationships/image" Target="../media/image1606.wmf"/><Relationship Id="rId2150" Type="http://schemas.openxmlformats.org/officeDocument/2006/relationships/image" Target="../media/image3494.wmf"/><Relationship Id="rId3201" Type="http://schemas.openxmlformats.org/officeDocument/2006/relationships/image" Target="../media/image4545.wmf"/><Relationship Id="rId5099" Type="http://schemas.openxmlformats.org/officeDocument/2006/relationships/image" Target="../media/image6443.wmf"/><Relationship Id="rId122" Type="http://schemas.openxmlformats.org/officeDocument/2006/relationships/image" Target="../media/image1466.wmf"/><Relationship Id="rId2010" Type="http://schemas.openxmlformats.org/officeDocument/2006/relationships/image" Target="../media/image3354.wmf"/><Relationship Id="rId5166" Type="http://schemas.openxmlformats.org/officeDocument/2006/relationships/image" Target="../media/image6510.wmf"/><Relationship Id="rId5373" Type="http://schemas.openxmlformats.org/officeDocument/2006/relationships/image" Target="../media/image6717.wmf"/><Relationship Id="rId1569" Type="http://schemas.openxmlformats.org/officeDocument/2006/relationships/image" Target="../media/image2913.wmf"/><Relationship Id="rId2967" Type="http://schemas.openxmlformats.org/officeDocument/2006/relationships/image" Target="../media/image4311.wmf"/><Relationship Id="rId4182" Type="http://schemas.openxmlformats.org/officeDocument/2006/relationships/image" Target="../media/image5526.wmf"/><Relationship Id="rId5026" Type="http://schemas.openxmlformats.org/officeDocument/2006/relationships/image" Target="../media/image6370.wmf"/><Relationship Id="rId5233" Type="http://schemas.openxmlformats.org/officeDocument/2006/relationships/image" Target="../media/image6577.wmf"/><Relationship Id="rId939" Type="http://schemas.openxmlformats.org/officeDocument/2006/relationships/image" Target="../media/image2283.wmf"/><Relationship Id="rId1776" Type="http://schemas.openxmlformats.org/officeDocument/2006/relationships/image" Target="../media/image3120.wmf"/><Relationship Id="rId1983" Type="http://schemas.openxmlformats.org/officeDocument/2006/relationships/image" Target="../media/image3327.wmf"/><Relationship Id="rId2827" Type="http://schemas.openxmlformats.org/officeDocument/2006/relationships/image" Target="../media/image4171.wmf"/><Relationship Id="rId4042" Type="http://schemas.openxmlformats.org/officeDocument/2006/relationships/image" Target="../media/image5386.wmf"/><Relationship Id="rId68" Type="http://schemas.openxmlformats.org/officeDocument/2006/relationships/image" Target="../media/image1412.wmf"/><Relationship Id="rId1429" Type="http://schemas.openxmlformats.org/officeDocument/2006/relationships/image" Target="../media/image2773.wmf"/><Relationship Id="rId1636" Type="http://schemas.openxmlformats.org/officeDocument/2006/relationships/image" Target="../media/image2980.wmf"/><Relationship Id="rId1843" Type="http://schemas.openxmlformats.org/officeDocument/2006/relationships/image" Target="../media/image3187.wmf"/><Relationship Id="rId4999" Type="http://schemas.openxmlformats.org/officeDocument/2006/relationships/image" Target="../media/image6343.wmf"/><Relationship Id="rId5300" Type="http://schemas.openxmlformats.org/officeDocument/2006/relationships/image" Target="../media/image6644.wmf"/><Relationship Id="rId1703" Type="http://schemas.openxmlformats.org/officeDocument/2006/relationships/image" Target="../media/image3047.wmf"/><Relationship Id="rId1910" Type="http://schemas.openxmlformats.org/officeDocument/2006/relationships/image" Target="../media/image3254.wmf"/><Relationship Id="rId4859" Type="http://schemas.openxmlformats.org/officeDocument/2006/relationships/image" Target="../media/image6203.wmf"/><Relationship Id="rId3668" Type="http://schemas.openxmlformats.org/officeDocument/2006/relationships/image" Target="../media/image5012.wmf"/><Relationship Id="rId3875" Type="http://schemas.openxmlformats.org/officeDocument/2006/relationships/image" Target="../media/image5219.wmf"/><Relationship Id="rId4719" Type="http://schemas.openxmlformats.org/officeDocument/2006/relationships/image" Target="../media/image6063.wmf"/><Relationship Id="rId4926" Type="http://schemas.openxmlformats.org/officeDocument/2006/relationships/image" Target="../media/image6270.wmf"/><Relationship Id="rId589" Type="http://schemas.openxmlformats.org/officeDocument/2006/relationships/image" Target="../media/image1933.wmf"/><Relationship Id="rId796" Type="http://schemas.openxmlformats.org/officeDocument/2006/relationships/image" Target="../media/image2140.wmf"/><Relationship Id="rId2477" Type="http://schemas.openxmlformats.org/officeDocument/2006/relationships/image" Target="../media/image3821.wmf"/><Relationship Id="rId2684" Type="http://schemas.openxmlformats.org/officeDocument/2006/relationships/image" Target="../media/image4028.wmf"/><Relationship Id="rId3528" Type="http://schemas.openxmlformats.org/officeDocument/2006/relationships/image" Target="../media/image4872.wmf"/><Relationship Id="rId3735" Type="http://schemas.openxmlformats.org/officeDocument/2006/relationships/image" Target="../media/image5079.wmf"/><Relationship Id="rId5090" Type="http://schemas.openxmlformats.org/officeDocument/2006/relationships/image" Target="../media/image6434.wmf"/><Relationship Id="rId449" Type="http://schemas.openxmlformats.org/officeDocument/2006/relationships/image" Target="../media/image1793.wmf"/><Relationship Id="rId656" Type="http://schemas.openxmlformats.org/officeDocument/2006/relationships/image" Target="../media/image2000.wmf"/><Relationship Id="rId863" Type="http://schemas.openxmlformats.org/officeDocument/2006/relationships/image" Target="../media/image2207.wmf"/><Relationship Id="rId1079" Type="http://schemas.openxmlformats.org/officeDocument/2006/relationships/image" Target="../media/image2423.wmf"/><Relationship Id="rId1286" Type="http://schemas.openxmlformats.org/officeDocument/2006/relationships/image" Target="../media/image2630.wmf"/><Relationship Id="rId1493" Type="http://schemas.openxmlformats.org/officeDocument/2006/relationships/image" Target="../media/image2837.wmf"/><Relationship Id="rId2337" Type="http://schemas.openxmlformats.org/officeDocument/2006/relationships/image" Target="../media/image3681.wmf"/><Relationship Id="rId2544" Type="http://schemas.openxmlformats.org/officeDocument/2006/relationships/image" Target="../media/image3888.wmf"/><Relationship Id="rId2891" Type="http://schemas.openxmlformats.org/officeDocument/2006/relationships/image" Target="../media/image4235.wmf"/><Relationship Id="rId3942" Type="http://schemas.openxmlformats.org/officeDocument/2006/relationships/image" Target="../media/image5286.wmf"/><Relationship Id="rId309" Type="http://schemas.openxmlformats.org/officeDocument/2006/relationships/image" Target="../media/image1653.wmf"/><Relationship Id="rId516" Type="http://schemas.openxmlformats.org/officeDocument/2006/relationships/image" Target="../media/image1860.wmf"/><Relationship Id="rId1146" Type="http://schemas.openxmlformats.org/officeDocument/2006/relationships/image" Target="../media/image2490.wmf"/><Relationship Id="rId2751" Type="http://schemas.openxmlformats.org/officeDocument/2006/relationships/image" Target="../media/image4095.wmf"/><Relationship Id="rId3802" Type="http://schemas.openxmlformats.org/officeDocument/2006/relationships/image" Target="../media/image5146.wmf"/><Relationship Id="rId723" Type="http://schemas.openxmlformats.org/officeDocument/2006/relationships/image" Target="../media/image2067.wmf"/><Relationship Id="rId930" Type="http://schemas.openxmlformats.org/officeDocument/2006/relationships/image" Target="../media/image2274.wmf"/><Relationship Id="rId1006" Type="http://schemas.openxmlformats.org/officeDocument/2006/relationships/image" Target="../media/image2350.wmf"/><Relationship Id="rId1353" Type="http://schemas.openxmlformats.org/officeDocument/2006/relationships/image" Target="../media/image2697.wmf"/><Relationship Id="rId1560" Type="http://schemas.openxmlformats.org/officeDocument/2006/relationships/image" Target="../media/image2904.wmf"/><Relationship Id="rId2404" Type="http://schemas.openxmlformats.org/officeDocument/2006/relationships/image" Target="../media/image3748.wmf"/><Relationship Id="rId2611" Type="http://schemas.openxmlformats.org/officeDocument/2006/relationships/image" Target="../media/image3955.wmf"/><Relationship Id="rId1213" Type="http://schemas.openxmlformats.org/officeDocument/2006/relationships/image" Target="../media/image2557.wmf"/><Relationship Id="rId1420" Type="http://schemas.openxmlformats.org/officeDocument/2006/relationships/image" Target="../media/image2764.wmf"/><Relationship Id="rId4369" Type="http://schemas.openxmlformats.org/officeDocument/2006/relationships/image" Target="../media/image5713.wmf"/><Relationship Id="rId4576" Type="http://schemas.openxmlformats.org/officeDocument/2006/relationships/image" Target="../media/image5920.wmf"/><Relationship Id="rId4783" Type="http://schemas.openxmlformats.org/officeDocument/2006/relationships/image" Target="../media/image6127.wmf"/><Relationship Id="rId4990" Type="http://schemas.openxmlformats.org/officeDocument/2006/relationships/image" Target="../media/image6334.wmf"/><Relationship Id="rId3178" Type="http://schemas.openxmlformats.org/officeDocument/2006/relationships/image" Target="../media/image4522.wmf"/><Relationship Id="rId3385" Type="http://schemas.openxmlformats.org/officeDocument/2006/relationships/image" Target="../media/image4729.wmf"/><Relationship Id="rId3592" Type="http://schemas.openxmlformats.org/officeDocument/2006/relationships/image" Target="../media/image4936.wmf"/><Relationship Id="rId4229" Type="http://schemas.openxmlformats.org/officeDocument/2006/relationships/image" Target="../media/image5573.wmf"/><Relationship Id="rId4436" Type="http://schemas.openxmlformats.org/officeDocument/2006/relationships/image" Target="../media/image5780.wmf"/><Relationship Id="rId4643" Type="http://schemas.openxmlformats.org/officeDocument/2006/relationships/image" Target="../media/image5987.wmf"/><Relationship Id="rId4850" Type="http://schemas.openxmlformats.org/officeDocument/2006/relationships/image" Target="../media/image6194.wmf"/><Relationship Id="rId2194" Type="http://schemas.openxmlformats.org/officeDocument/2006/relationships/image" Target="../media/image3538.wmf"/><Relationship Id="rId3038" Type="http://schemas.openxmlformats.org/officeDocument/2006/relationships/image" Target="../media/image4382.wmf"/><Relationship Id="rId3245" Type="http://schemas.openxmlformats.org/officeDocument/2006/relationships/image" Target="../media/image4589.wmf"/><Relationship Id="rId3452" Type="http://schemas.openxmlformats.org/officeDocument/2006/relationships/image" Target="../media/image4796.wmf"/><Relationship Id="rId4503" Type="http://schemas.openxmlformats.org/officeDocument/2006/relationships/image" Target="../media/image5847.wmf"/><Relationship Id="rId4710" Type="http://schemas.openxmlformats.org/officeDocument/2006/relationships/image" Target="../media/image6054.wmf"/><Relationship Id="rId166" Type="http://schemas.openxmlformats.org/officeDocument/2006/relationships/image" Target="../media/image1510.wmf"/><Relationship Id="rId373" Type="http://schemas.openxmlformats.org/officeDocument/2006/relationships/image" Target="../media/image1717.wmf"/><Relationship Id="rId580" Type="http://schemas.openxmlformats.org/officeDocument/2006/relationships/image" Target="../media/image1924.wmf"/><Relationship Id="rId2054" Type="http://schemas.openxmlformats.org/officeDocument/2006/relationships/image" Target="../media/image3398.wmf"/><Relationship Id="rId2261" Type="http://schemas.openxmlformats.org/officeDocument/2006/relationships/image" Target="../media/image3605.wmf"/><Relationship Id="rId3105" Type="http://schemas.openxmlformats.org/officeDocument/2006/relationships/image" Target="../media/image4449.wmf"/><Relationship Id="rId3312" Type="http://schemas.openxmlformats.org/officeDocument/2006/relationships/image" Target="../media/image4656.wmf"/><Relationship Id="rId233" Type="http://schemas.openxmlformats.org/officeDocument/2006/relationships/image" Target="../media/image1577.wmf"/><Relationship Id="rId440" Type="http://schemas.openxmlformats.org/officeDocument/2006/relationships/image" Target="../media/image1784.wmf"/><Relationship Id="rId1070" Type="http://schemas.openxmlformats.org/officeDocument/2006/relationships/image" Target="../media/image2414.wmf"/><Relationship Id="rId2121" Type="http://schemas.openxmlformats.org/officeDocument/2006/relationships/image" Target="../media/image3465.wmf"/><Relationship Id="rId5277" Type="http://schemas.openxmlformats.org/officeDocument/2006/relationships/image" Target="../media/image6621.wmf"/><Relationship Id="rId300" Type="http://schemas.openxmlformats.org/officeDocument/2006/relationships/image" Target="../media/image1644.wmf"/><Relationship Id="rId4086" Type="http://schemas.openxmlformats.org/officeDocument/2006/relationships/image" Target="../media/image5430.wmf"/><Relationship Id="rId5137" Type="http://schemas.openxmlformats.org/officeDocument/2006/relationships/image" Target="../media/image6481.wmf"/><Relationship Id="rId1887" Type="http://schemas.openxmlformats.org/officeDocument/2006/relationships/image" Target="../media/image3231.wmf"/><Relationship Id="rId2938" Type="http://schemas.openxmlformats.org/officeDocument/2006/relationships/image" Target="../media/image4282.wmf"/><Relationship Id="rId4293" Type="http://schemas.openxmlformats.org/officeDocument/2006/relationships/image" Target="../media/image5637.wmf"/><Relationship Id="rId5344" Type="http://schemas.openxmlformats.org/officeDocument/2006/relationships/image" Target="../media/image6688.wmf"/><Relationship Id="rId1747" Type="http://schemas.openxmlformats.org/officeDocument/2006/relationships/image" Target="../media/image3091.wmf"/><Relationship Id="rId1954" Type="http://schemas.openxmlformats.org/officeDocument/2006/relationships/image" Target="../media/image3298.wmf"/><Relationship Id="rId4153" Type="http://schemas.openxmlformats.org/officeDocument/2006/relationships/image" Target="../media/image5497.wmf"/><Relationship Id="rId4360" Type="http://schemas.openxmlformats.org/officeDocument/2006/relationships/image" Target="../media/image5704.wmf"/><Relationship Id="rId5204" Type="http://schemas.openxmlformats.org/officeDocument/2006/relationships/image" Target="../media/image6548.wmf"/><Relationship Id="rId39" Type="http://schemas.openxmlformats.org/officeDocument/2006/relationships/image" Target="../media/image1383.wmf"/><Relationship Id="rId1607" Type="http://schemas.openxmlformats.org/officeDocument/2006/relationships/image" Target="../media/image2951.wmf"/><Relationship Id="rId1814" Type="http://schemas.openxmlformats.org/officeDocument/2006/relationships/image" Target="../media/image3158.wmf"/><Relationship Id="rId4013" Type="http://schemas.openxmlformats.org/officeDocument/2006/relationships/image" Target="../media/image5357.wmf"/><Relationship Id="rId4220" Type="http://schemas.openxmlformats.org/officeDocument/2006/relationships/image" Target="../media/image5564.wmf"/><Relationship Id="rId3779" Type="http://schemas.openxmlformats.org/officeDocument/2006/relationships/image" Target="../media/image5123.wmf"/><Relationship Id="rId2588" Type="http://schemas.openxmlformats.org/officeDocument/2006/relationships/image" Target="../media/image3932.wmf"/><Relationship Id="rId3986" Type="http://schemas.openxmlformats.org/officeDocument/2006/relationships/image" Target="../media/image5330.wmf"/><Relationship Id="rId1397" Type="http://schemas.openxmlformats.org/officeDocument/2006/relationships/image" Target="../media/image2741.wmf"/><Relationship Id="rId2795" Type="http://schemas.openxmlformats.org/officeDocument/2006/relationships/image" Target="../media/image4139.wmf"/><Relationship Id="rId3639" Type="http://schemas.openxmlformats.org/officeDocument/2006/relationships/image" Target="../media/image4983.wmf"/><Relationship Id="rId3846" Type="http://schemas.openxmlformats.org/officeDocument/2006/relationships/image" Target="../media/image5190.wmf"/><Relationship Id="rId5061" Type="http://schemas.openxmlformats.org/officeDocument/2006/relationships/image" Target="../media/image6405.wmf"/><Relationship Id="rId767" Type="http://schemas.openxmlformats.org/officeDocument/2006/relationships/image" Target="../media/image2111.wmf"/><Relationship Id="rId974" Type="http://schemas.openxmlformats.org/officeDocument/2006/relationships/image" Target="../media/image2318.wmf"/><Relationship Id="rId2448" Type="http://schemas.openxmlformats.org/officeDocument/2006/relationships/image" Target="../media/image3792.wmf"/><Relationship Id="rId2655" Type="http://schemas.openxmlformats.org/officeDocument/2006/relationships/image" Target="../media/image3999.wmf"/><Relationship Id="rId2862" Type="http://schemas.openxmlformats.org/officeDocument/2006/relationships/image" Target="../media/image4206.wmf"/><Relationship Id="rId3706" Type="http://schemas.openxmlformats.org/officeDocument/2006/relationships/image" Target="../media/image5050.wmf"/><Relationship Id="rId3913" Type="http://schemas.openxmlformats.org/officeDocument/2006/relationships/image" Target="../media/image5257.wmf"/><Relationship Id="rId627" Type="http://schemas.openxmlformats.org/officeDocument/2006/relationships/image" Target="../media/image1971.wmf"/><Relationship Id="rId834" Type="http://schemas.openxmlformats.org/officeDocument/2006/relationships/image" Target="../media/image2178.wmf"/><Relationship Id="rId1257" Type="http://schemas.openxmlformats.org/officeDocument/2006/relationships/image" Target="../media/image2601.wmf"/><Relationship Id="rId1464" Type="http://schemas.openxmlformats.org/officeDocument/2006/relationships/image" Target="../media/image2808.wmf"/><Relationship Id="rId1671" Type="http://schemas.openxmlformats.org/officeDocument/2006/relationships/image" Target="../media/image3015.wmf"/><Relationship Id="rId2308" Type="http://schemas.openxmlformats.org/officeDocument/2006/relationships/image" Target="../media/image3652.wmf"/><Relationship Id="rId2515" Type="http://schemas.openxmlformats.org/officeDocument/2006/relationships/image" Target="../media/image3859.wmf"/><Relationship Id="rId2722" Type="http://schemas.openxmlformats.org/officeDocument/2006/relationships/image" Target="../media/image4066.wmf"/><Relationship Id="rId901" Type="http://schemas.openxmlformats.org/officeDocument/2006/relationships/image" Target="../media/image2245.wmf"/><Relationship Id="rId1117" Type="http://schemas.openxmlformats.org/officeDocument/2006/relationships/image" Target="../media/image2461.wmf"/><Relationship Id="rId1324" Type="http://schemas.openxmlformats.org/officeDocument/2006/relationships/image" Target="../media/image2668.wmf"/><Relationship Id="rId1531" Type="http://schemas.openxmlformats.org/officeDocument/2006/relationships/image" Target="../media/image2875.wmf"/><Relationship Id="rId4687" Type="http://schemas.openxmlformats.org/officeDocument/2006/relationships/image" Target="../media/image6031.wmf"/><Relationship Id="rId4894" Type="http://schemas.openxmlformats.org/officeDocument/2006/relationships/image" Target="../media/image6238.wmf"/><Relationship Id="rId30" Type="http://schemas.openxmlformats.org/officeDocument/2006/relationships/image" Target="../media/image1374.wmf"/><Relationship Id="rId3289" Type="http://schemas.openxmlformats.org/officeDocument/2006/relationships/image" Target="../media/image4633.wmf"/><Relationship Id="rId3496" Type="http://schemas.openxmlformats.org/officeDocument/2006/relationships/image" Target="../media/image4840.wmf"/><Relationship Id="rId4547" Type="http://schemas.openxmlformats.org/officeDocument/2006/relationships/image" Target="../media/image5891.wmf"/><Relationship Id="rId4754" Type="http://schemas.openxmlformats.org/officeDocument/2006/relationships/image" Target="../media/image6098.wmf"/><Relationship Id="rId2098" Type="http://schemas.openxmlformats.org/officeDocument/2006/relationships/image" Target="../media/image3442.wmf"/><Relationship Id="rId3149" Type="http://schemas.openxmlformats.org/officeDocument/2006/relationships/image" Target="../media/image4493.wmf"/><Relationship Id="rId3356" Type="http://schemas.openxmlformats.org/officeDocument/2006/relationships/image" Target="../media/image4700.wmf"/><Relationship Id="rId3563" Type="http://schemas.openxmlformats.org/officeDocument/2006/relationships/image" Target="../media/image4907.wmf"/><Relationship Id="rId4407" Type="http://schemas.openxmlformats.org/officeDocument/2006/relationships/image" Target="../media/image5751.wmf"/><Relationship Id="rId4961" Type="http://schemas.openxmlformats.org/officeDocument/2006/relationships/image" Target="../media/image6305.wmf"/><Relationship Id="rId277" Type="http://schemas.openxmlformats.org/officeDocument/2006/relationships/image" Target="../media/image1621.wmf"/><Relationship Id="rId484" Type="http://schemas.openxmlformats.org/officeDocument/2006/relationships/image" Target="../media/image1828.wmf"/><Relationship Id="rId2165" Type="http://schemas.openxmlformats.org/officeDocument/2006/relationships/image" Target="../media/image3509.wmf"/><Relationship Id="rId3009" Type="http://schemas.openxmlformats.org/officeDocument/2006/relationships/image" Target="../media/image4353.wmf"/><Relationship Id="rId3216" Type="http://schemas.openxmlformats.org/officeDocument/2006/relationships/image" Target="../media/image4560.wmf"/><Relationship Id="rId3770" Type="http://schemas.openxmlformats.org/officeDocument/2006/relationships/image" Target="../media/image5114.wmf"/><Relationship Id="rId4614" Type="http://schemas.openxmlformats.org/officeDocument/2006/relationships/image" Target="../media/image5958.wmf"/><Relationship Id="rId4821" Type="http://schemas.openxmlformats.org/officeDocument/2006/relationships/image" Target="../media/image6165.wmf"/><Relationship Id="rId137" Type="http://schemas.openxmlformats.org/officeDocument/2006/relationships/image" Target="../media/image1481.wmf"/><Relationship Id="rId344" Type="http://schemas.openxmlformats.org/officeDocument/2006/relationships/image" Target="../media/image1688.wmf"/><Relationship Id="rId691" Type="http://schemas.openxmlformats.org/officeDocument/2006/relationships/image" Target="../media/image2035.wmf"/><Relationship Id="rId2025" Type="http://schemas.openxmlformats.org/officeDocument/2006/relationships/image" Target="../media/image3369.wmf"/><Relationship Id="rId2372" Type="http://schemas.openxmlformats.org/officeDocument/2006/relationships/image" Target="../media/image3716.wmf"/><Relationship Id="rId3423" Type="http://schemas.openxmlformats.org/officeDocument/2006/relationships/image" Target="../media/image4767.wmf"/><Relationship Id="rId3630" Type="http://schemas.openxmlformats.org/officeDocument/2006/relationships/image" Target="../media/image4974.wmf"/><Relationship Id="rId551" Type="http://schemas.openxmlformats.org/officeDocument/2006/relationships/image" Target="../media/image1895.wmf"/><Relationship Id="rId1181" Type="http://schemas.openxmlformats.org/officeDocument/2006/relationships/image" Target="../media/image2525.wmf"/><Relationship Id="rId2232" Type="http://schemas.openxmlformats.org/officeDocument/2006/relationships/image" Target="../media/image3576.wmf"/><Relationship Id="rId5388" Type="http://schemas.openxmlformats.org/officeDocument/2006/relationships/image" Target="../media/image6732.wmf"/><Relationship Id="rId204" Type="http://schemas.openxmlformats.org/officeDocument/2006/relationships/image" Target="../media/image1548.wmf"/><Relationship Id="rId411" Type="http://schemas.openxmlformats.org/officeDocument/2006/relationships/image" Target="../media/image1755.wmf"/><Relationship Id="rId1041" Type="http://schemas.openxmlformats.org/officeDocument/2006/relationships/image" Target="../media/image2385.wmf"/><Relationship Id="rId1998" Type="http://schemas.openxmlformats.org/officeDocument/2006/relationships/image" Target="../media/image3342.wmf"/><Relationship Id="rId4197" Type="http://schemas.openxmlformats.org/officeDocument/2006/relationships/image" Target="../media/image5541.wmf"/><Relationship Id="rId5248" Type="http://schemas.openxmlformats.org/officeDocument/2006/relationships/image" Target="../media/image6592.wmf"/><Relationship Id="rId1858" Type="http://schemas.openxmlformats.org/officeDocument/2006/relationships/image" Target="../media/image3202.wmf"/><Relationship Id="rId4057" Type="http://schemas.openxmlformats.org/officeDocument/2006/relationships/image" Target="../media/image5401.wmf"/><Relationship Id="rId4264" Type="http://schemas.openxmlformats.org/officeDocument/2006/relationships/image" Target="../media/image5608.wmf"/><Relationship Id="rId4471" Type="http://schemas.openxmlformats.org/officeDocument/2006/relationships/image" Target="../media/image5815.wmf"/><Relationship Id="rId5108" Type="http://schemas.openxmlformats.org/officeDocument/2006/relationships/image" Target="../media/image6452.wmf"/><Relationship Id="rId5315" Type="http://schemas.openxmlformats.org/officeDocument/2006/relationships/image" Target="../media/image6659.wmf"/><Relationship Id="rId2909" Type="http://schemas.openxmlformats.org/officeDocument/2006/relationships/image" Target="../media/image4253.wmf"/><Relationship Id="rId3073" Type="http://schemas.openxmlformats.org/officeDocument/2006/relationships/image" Target="../media/image4417.wmf"/><Relationship Id="rId3280" Type="http://schemas.openxmlformats.org/officeDocument/2006/relationships/image" Target="../media/image4624.wmf"/><Relationship Id="rId4124" Type="http://schemas.openxmlformats.org/officeDocument/2006/relationships/image" Target="../media/image5468.wmf"/><Relationship Id="rId4331" Type="http://schemas.openxmlformats.org/officeDocument/2006/relationships/image" Target="../media/image5675.wmf"/><Relationship Id="rId1718" Type="http://schemas.openxmlformats.org/officeDocument/2006/relationships/image" Target="../media/image3062.wmf"/><Relationship Id="rId1925" Type="http://schemas.openxmlformats.org/officeDocument/2006/relationships/image" Target="../media/image3269.wmf"/><Relationship Id="rId3140" Type="http://schemas.openxmlformats.org/officeDocument/2006/relationships/image" Target="../media/image4484.wmf"/><Relationship Id="rId2699" Type="http://schemas.openxmlformats.org/officeDocument/2006/relationships/image" Target="../media/image4043.wmf"/><Relationship Id="rId3000" Type="http://schemas.openxmlformats.org/officeDocument/2006/relationships/image" Target="../media/image4344.wmf"/><Relationship Id="rId3957" Type="http://schemas.openxmlformats.org/officeDocument/2006/relationships/image" Target="../media/image5301.wmf"/><Relationship Id="rId878" Type="http://schemas.openxmlformats.org/officeDocument/2006/relationships/image" Target="../media/image2222.wmf"/><Relationship Id="rId2559" Type="http://schemas.openxmlformats.org/officeDocument/2006/relationships/image" Target="../media/image3903.wmf"/><Relationship Id="rId2766" Type="http://schemas.openxmlformats.org/officeDocument/2006/relationships/image" Target="../media/image4110.wmf"/><Relationship Id="rId2973" Type="http://schemas.openxmlformats.org/officeDocument/2006/relationships/image" Target="../media/image4317.wmf"/><Relationship Id="rId3817" Type="http://schemas.openxmlformats.org/officeDocument/2006/relationships/image" Target="../media/image5161.wmf"/><Relationship Id="rId5172" Type="http://schemas.openxmlformats.org/officeDocument/2006/relationships/image" Target="../media/image6516.wmf"/><Relationship Id="rId738" Type="http://schemas.openxmlformats.org/officeDocument/2006/relationships/image" Target="../media/image2082.wmf"/><Relationship Id="rId945" Type="http://schemas.openxmlformats.org/officeDocument/2006/relationships/image" Target="../media/image2289.wmf"/><Relationship Id="rId1368" Type="http://schemas.openxmlformats.org/officeDocument/2006/relationships/image" Target="../media/image2712.wmf"/><Relationship Id="rId1575" Type="http://schemas.openxmlformats.org/officeDocument/2006/relationships/image" Target="../media/image2919.wmf"/><Relationship Id="rId1782" Type="http://schemas.openxmlformats.org/officeDocument/2006/relationships/image" Target="../media/image3126.wmf"/><Relationship Id="rId2419" Type="http://schemas.openxmlformats.org/officeDocument/2006/relationships/image" Target="../media/image3763.wmf"/><Relationship Id="rId2626" Type="http://schemas.openxmlformats.org/officeDocument/2006/relationships/image" Target="../media/image3970.wmf"/><Relationship Id="rId2833" Type="http://schemas.openxmlformats.org/officeDocument/2006/relationships/image" Target="../media/image4177.wmf"/><Relationship Id="rId5032" Type="http://schemas.openxmlformats.org/officeDocument/2006/relationships/image" Target="../media/image6376.wmf"/><Relationship Id="rId74" Type="http://schemas.openxmlformats.org/officeDocument/2006/relationships/image" Target="../media/image1418.wmf"/><Relationship Id="rId805" Type="http://schemas.openxmlformats.org/officeDocument/2006/relationships/image" Target="../media/image2149.wmf"/><Relationship Id="rId1228" Type="http://schemas.openxmlformats.org/officeDocument/2006/relationships/image" Target="../media/image2572.wmf"/><Relationship Id="rId1435" Type="http://schemas.openxmlformats.org/officeDocument/2006/relationships/image" Target="../media/image2779.wmf"/><Relationship Id="rId4798" Type="http://schemas.openxmlformats.org/officeDocument/2006/relationships/image" Target="../media/image6142.wmf"/><Relationship Id="rId1642" Type="http://schemas.openxmlformats.org/officeDocument/2006/relationships/image" Target="../media/image2986.wmf"/><Relationship Id="rId2900" Type="http://schemas.openxmlformats.org/officeDocument/2006/relationships/image" Target="../media/image4244.wmf"/><Relationship Id="rId1502" Type="http://schemas.openxmlformats.org/officeDocument/2006/relationships/image" Target="../media/image2846.wmf"/><Relationship Id="rId4658" Type="http://schemas.openxmlformats.org/officeDocument/2006/relationships/image" Target="../media/image6002.wmf"/><Relationship Id="rId4865" Type="http://schemas.openxmlformats.org/officeDocument/2006/relationships/image" Target="../media/image6209.wmf"/><Relationship Id="rId388" Type="http://schemas.openxmlformats.org/officeDocument/2006/relationships/image" Target="../media/image1732.wmf"/><Relationship Id="rId2069" Type="http://schemas.openxmlformats.org/officeDocument/2006/relationships/image" Target="../media/image3413.wmf"/><Relationship Id="rId3467" Type="http://schemas.openxmlformats.org/officeDocument/2006/relationships/image" Target="../media/image4811.wmf"/><Relationship Id="rId3674" Type="http://schemas.openxmlformats.org/officeDocument/2006/relationships/image" Target="../media/image5018.wmf"/><Relationship Id="rId3881" Type="http://schemas.openxmlformats.org/officeDocument/2006/relationships/image" Target="../media/image5225.wmf"/><Relationship Id="rId4518" Type="http://schemas.openxmlformats.org/officeDocument/2006/relationships/image" Target="../media/image5862.wmf"/><Relationship Id="rId4725" Type="http://schemas.openxmlformats.org/officeDocument/2006/relationships/image" Target="../media/image6069.wmf"/><Relationship Id="rId4932" Type="http://schemas.openxmlformats.org/officeDocument/2006/relationships/image" Target="../media/image6276.wmf"/><Relationship Id="rId595" Type="http://schemas.openxmlformats.org/officeDocument/2006/relationships/image" Target="../media/image1939.wmf"/><Relationship Id="rId2276" Type="http://schemas.openxmlformats.org/officeDocument/2006/relationships/image" Target="../media/image3620.wmf"/><Relationship Id="rId2483" Type="http://schemas.openxmlformats.org/officeDocument/2006/relationships/image" Target="../media/image3827.wmf"/><Relationship Id="rId2690" Type="http://schemas.openxmlformats.org/officeDocument/2006/relationships/image" Target="../media/image4034.wmf"/><Relationship Id="rId3327" Type="http://schemas.openxmlformats.org/officeDocument/2006/relationships/image" Target="../media/image4671.wmf"/><Relationship Id="rId3534" Type="http://schemas.openxmlformats.org/officeDocument/2006/relationships/image" Target="../media/image4878.wmf"/><Relationship Id="rId3741" Type="http://schemas.openxmlformats.org/officeDocument/2006/relationships/image" Target="../media/image5085.wmf"/><Relationship Id="rId248" Type="http://schemas.openxmlformats.org/officeDocument/2006/relationships/image" Target="../media/image1592.wmf"/><Relationship Id="rId455" Type="http://schemas.openxmlformats.org/officeDocument/2006/relationships/image" Target="../media/image1799.wmf"/><Relationship Id="rId662" Type="http://schemas.openxmlformats.org/officeDocument/2006/relationships/image" Target="../media/image2006.wmf"/><Relationship Id="rId1085" Type="http://schemas.openxmlformats.org/officeDocument/2006/relationships/image" Target="../media/image2429.wmf"/><Relationship Id="rId1292" Type="http://schemas.openxmlformats.org/officeDocument/2006/relationships/image" Target="../media/image2636.wmf"/><Relationship Id="rId2136" Type="http://schemas.openxmlformats.org/officeDocument/2006/relationships/image" Target="../media/image3480.wmf"/><Relationship Id="rId2343" Type="http://schemas.openxmlformats.org/officeDocument/2006/relationships/image" Target="../media/image3687.wmf"/><Relationship Id="rId2550" Type="http://schemas.openxmlformats.org/officeDocument/2006/relationships/image" Target="../media/image3894.wmf"/><Relationship Id="rId3601" Type="http://schemas.openxmlformats.org/officeDocument/2006/relationships/image" Target="../media/image4945.wmf"/><Relationship Id="rId108" Type="http://schemas.openxmlformats.org/officeDocument/2006/relationships/image" Target="../media/image1452.wmf"/><Relationship Id="rId315" Type="http://schemas.openxmlformats.org/officeDocument/2006/relationships/image" Target="../media/image1659.wmf"/><Relationship Id="rId522" Type="http://schemas.openxmlformats.org/officeDocument/2006/relationships/image" Target="../media/image1866.wmf"/><Relationship Id="rId1152" Type="http://schemas.openxmlformats.org/officeDocument/2006/relationships/image" Target="../media/image2496.wmf"/><Relationship Id="rId2203" Type="http://schemas.openxmlformats.org/officeDocument/2006/relationships/image" Target="../media/image3547.wmf"/><Relationship Id="rId2410" Type="http://schemas.openxmlformats.org/officeDocument/2006/relationships/image" Target="../media/image3754.wmf"/><Relationship Id="rId5359" Type="http://schemas.openxmlformats.org/officeDocument/2006/relationships/image" Target="../media/image6703.wmf"/><Relationship Id="rId1012" Type="http://schemas.openxmlformats.org/officeDocument/2006/relationships/image" Target="../media/image2356.wmf"/><Relationship Id="rId4168" Type="http://schemas.openxmlformats.org/officeDocument/2006/relationships/image" Target="../media/image5512.wmf"/><Relationship Id="rId4375" Type="http://schemas.openxmlformats.org/officeDocument/2006/relationships/image" Target="../media/image5719.wmf"/><Relationship Id="rId5219" Type="http://schemas.openxmlformats.org/officeDocument/2006/relationships/image" Target="../media/image6563.wmf"/><Relationship Id="rId1969" Type="http://schemas.openxmlformats.org/officeDocument/2006/relationships/image" Target="../media/image3313.wmf"/><Relationship Id="rId3184" Type="http://schemas.openxmlformats.org/officeDocument/2006/relationships/image" Target="../media/image4528.wmf"/><Relationship Id="rId4028" Type="http://schemas.openxmlformats.org/officeDocument/2006/relationships/image" Target="../media/image5372.wmf"/><Relationship Id="rId4235" Type="http://schemas.openxmlformats.org/officeDocument/2006/relationships/image" Target="../media/image5579.wmf"/><Relationship Id="rId4582" Type="http://schemas.openxmlformats.org/officeDocument/2006/relationships/image" Target="../media/image5926.wmf"/><Relationship Id="rId1829" Type="http://schemas.openxmlformats.org/officeDocument/2006/relationships/image" Target="../media/image3173.wmf"/><Relationship Id="rId3391" Type="http://schemas.openxmlformats.org/officeDocument/2006/relationships/image" Target="../media/image4735.wmf"/><Relationship Id="rId4442" Type="http://schemas.openxmlformats.org/officeDocument/2006/relationships/image" Target="../media/image5786.wmf"/><Relationship Id="rId3044" Type="http://schemas.openxmlformats.org/officeDocument/2006/relationships/image" Target="../media/image4388.wmf"/><Relationship Id="rId3251" Type="http://schemas.openxmlformats.org/officeDocument/2006/relationships/image" Target="../media/image4595.wmf"/><Relationship Id="rId4302" Type="http://schemas.openxmlformats.org/officeDocument/2006/relationships/image" Target="../media/image5646.wmf"/><Relationship Id="rId172" Type="http://schemas.openxmlformats.org/officeDocument/2006/relationships/image" Target="../media/image1516.wmf"/><Relationship Id="rId2060" Type="http://schemas.openxmlformats.org/officeDocument/2006/relationships/image" Target="../media/image3404.wmf"/><Relationship Id="rId3111" Type="http://schemas.openxmlformats.org/officeDocument/2006/relationships/image" Target="../media/image4455.wmf"/><Relationship Id="rId989" Type="http://schemas.openxmlformats.org/officeDocument/2006/relationships/image" Target="../media/image2333.wmf"/><Relationship Id="rId2877" Type="http://schemas.openxmlformats.org/officeDocument/2006/relationships/image" Target="../media/image4221.wmf"/><Relationship Id="rId5076" Type="http://schemas.openxmlformats.org/officeDocument/2006/relationships/image" Target="../media/image6420.wmf"/><Relationship Id="rId5283" Type="http://schemas.openxmlformats.org/officeDocument/2006/relationships/image" Target="../media/image6627.wmf"/><Relationship Id="rId849" Type="http://schemas.openxmlformats.org/officeDocument/2006/relationships/image" Target="../media/image2193.wmf"/><Relationship Id="rId1479" Type="http://schemas.openxmlformats.org/officeDocument/2006/relationships/image" Target="../media/image2823.wmf"/><Relationship Id="rId1686" Type="http://schemas.openxmlformats.org/officeDocument/2006/relationships/image" Target="../media/image3030.wmf"/><Relationship Id="rId3928" Type="http://schemas.openxmlformats.org/officeDocument/2006/relationships/image" Target="../media/image5272.wmf"/><Relationship Id="rId4092" Type="http://schemas.openxmlformats.org/officeDocument/2006/relationships/image" Target="../media/image5436.wmf"/><Relationship Id="rId5143" Type="http://schemas.openxmlformats.org/officeDocument/2006/relationships/image" Target="../media/image6487.wmf"/><Relationship Id="rId5350" Type="http://schemas.openxmlformats.org/officeDocument/2006/relationships/image" Target="../media/image6694.wmf"/><Relationship Id="rId1339" Type="http://schemas.openxmlformats.org/officeDocument/2006/relationships/image" Target="../media/image2683.wmf"/><Relationship Id="rId1893" Type="http://schemas.openxmlformats.org/officeDocument/2006/relationships/image" Target="../media/image3237.wmf"/><Relationship Id="rId2737" Type="http://schemas.openxmlformats.org/officeDocument/2006/relationships/image" Target="../media/image4081.wmf"/><Relationship Id="rId2944" Type="http://schemas.openxmlformats.org/officeDocument/2006/relationships/image" Target="../media/image4288.wmf"/><Relationship Id="rId5003" Type="http://schemas.openxmlformats.org/officeDocument/2006/relationships/image" Target="../media/image6347.wmf"/><Relationship Id="rId5210" Type="http://schemas.openxmlformats.org/officeDocument/2006/relationships/image" Target="../media/image6554.wmf"/><Relationship Id="rId709" Type="http://schemas.openxmlformats.org/officeDocument/2006/relationships/image" Target="../media/image2053.wmf"/><Relationship Id="rId916" Type="http://schemas.openxmlformats.org/officeDocument/2006/relationships/image" Target="../media/image2260.wmf"/><Relationship Id="rId1546" Type="http://schemas.openxmlformats.org/officeDocument/2006/relationships/image" Target="../media/image2890.wmf"/><Relationship Id="rId1753" Type="http://schemas.openxmlformats.org/officeDocument/2006/relationships/image" Target="../media/image3097.wmf"/><Relationship Id="rId1960" Type="http://schemas.openxmlformats.org/officeDocument/2006/relationships/image" Target="../media/image3304.wmf"/><Relationship Id="rId2804" Type="http://schemas.openxmlformats.org/officeDocument/2006/relationships/image" Target="../media/image4148.wmf"/><Relationship Id="rId45" Type="http://schemas.openxmlformats.org/officeDocument/2006/relationships/image" Target="../media/image1389.wmf"/><Relationship Id="rId1406" Type="http://schemas.openxmlformats.org/officeDocument/2006/relationships/image" Target="../media/image2750.wmf"/><Relationship Id="rId1613" Type="http://schemas.openxmlformats.org/officeDocument/2006/relationships/image" Target="../media/image2957.wmf"/><Relationship Id="rId1820" Type="http://schemas.openxmlformats.org/officeDocument/2006/relationships/image" Target="../media/image3164.wmf"/><Relationship Id="rId4769" Type="http://schemas.openxmlformats.org/officeDocument/2006/relationships/image" Target="../media/image6113.wmf"/><Relationship Id="rId4976" Type="http://schemas.openxmlformats.org/officeDocument/2006/relationships/image" Target="../media/image6320.wmf"/><Relationship Id="rId3578" Type="http://schemas.openxmlformats.org/officeDocument/2006/relationships/image" Target="../media/image4922.wmf"/><Relationship Id="rId3785" Type="http://schemas.openxmlformats.org/officeDocument/2006/relationships/image" Target="../media/image5129.wmf"/><Relationship Id="rId3992" Type="http://schemas.openxmlformats.org/officeDocument/2006/relationships/image" Target="../media/image5336.wmf"/><Relationship Id="rId4629" Type="http://schemas.openxmlformats.org/officeDocument/2006/relationships/image" Target="../media/image5973.wmf"/><Relationship Id="rId4836" Type="http://schemas.openxmlformats.org/officeDocument/2006/relationships/image" Target="../media/image6180.wmf"/><Relationship Id="rId499" Type="http://schemas.openxmlformats.org/officeDocument/2006/relationships/image" Target="../media/image1843.wmf"/><Relationship Id="rId2387" Type="http://schemas.openxmlformats.org/officeDocument/2006/relationships/image" Target="../media/image3731.wmf"/><Relationship Id="rId2594" Type="http://schemas.openxmlformats.org/officeDocument/2006/relationships/image" Target="../media/image3938.wmf"/><Relationship Id="rId3438" Type="http://schemas.openxmlformats.org/officeDocument/2006/relationships/image" Target="../media/image4782.wmf"/><Relationship Id="rId3645" Type="http://schemas.openxmlformats.org/officeDocument/2006/relationships/image" Target="../media/image4989.wmf"/><Relationship Id="rId3852" Type="http://schemas.openxmlformats.org/officeDocument/2006/relationships/image" Target="../media/image5196.wmf"/><Relationship Id="rId359" Type="http://schemas.openxmlformats.org/officeDocument/2006/relationships/image" Target="../media/image1703.wmf"/><Relationship Id="rId566" Type="http://schemas.openxmlformats.org/officeDocument/2006/relationships/image" Target="../media/image1910.wmf"/><Relationship Id="rId773" Type="http://schemas.openxmlformats.org/officeDocument/2006/relationships/image" Target="../media/image2117.wmf"/><Relationship Id="rId1196" Type="http://schemas.openxmlformats.org/officeDocument/2006/relationships/image" Target="../media/image2540.wmf"/><Relationship Id="rId2247" Type="http://schemas.openxmlformats.org/officeDocument/2006/relationships/image" Target="../media/image3591.wmf"/><Relationship Id="rId2454" Type="http://schemas.openxmlformats.org/officeDocument/2006/relationships/image" Target="../media/image3798.wmf"/><Relationship Id="rId3505" Type="http://schemas.openxmlformats.org/officeDocument/2006/relationships/image" Target="../media/image4849.wmf"/><Relationship Id="rId4903" Type="http://schemas.openxmlformats.org/officeDocument/2006/relationships/image" Target="../media/image6247.wmf"/><Relationship Id="rId219" Type="http://schemas.openxmlformats.org/officeDocument/2006/relationships/image" Target="../media/image1563.wmf"/><Relationship Id="rId426" Type="http://schemas.openxmlformats.org/officeDocument/2006/relationships/image" Target="../media/image1770.wmf"/><Relationship Id="rId633" Type="http://schemas.openxmlformats.org/officeDocument/2006/relationships/image" Target="../media/image1977.wmf"/><Relationship Id="rId980" Type="http://schemas.openxmlformats.org/officeDocument/2006/relationships/image" Target="../media/image2324.wmf"/><Relationship Id="rId1056" Type="http://schemas.openxmlformats.org/officeDocument/2006/relationships/image" Target="../media/image2400.wmf"/><Relationship Id="rId1263" Type="http://schemas.openxmlformats.org/officeDocument/2006/relationships/image" Target="../media/image2607.wmf"/><Relationship Id="rId2107" Type="http://schemas.openxmlformats.org/officeDocument/2006/relationships/image" Target="../media/image3451.wmf"/><Relationship Id="rId2314" Type="http://schemas.openxmlformats.org/officeDocument/2006/relationships/image" Target="../media/image3658.wmf"/><Relationship Id="rId2661" Type="http://schemas.openxmlformats.org/officeDocument/2006/relationships/image" Target="../media/image4005.wmf"/><Relationship Id="rId3712" Type="http://schemas.openxmlformats.org/officeDocument/2006/relationships/image" Target="../media/image5056.wmf"/><Relationship Id="rId840" Type="http://schemas.openxmlformats.org/officeDocument/2006/relationships/image" Target="../media/image2184.wmf"/><Relationship Id="rId1470" Type="http://schemas.openxmlformats.org/officeDocument/2006/relationships/image" Target="../media/image2814.wmf"/><Relationship Id="rId2521" Type="http://schemas.openxmlformats.org/officeDocument/2006/relationships/image" Target="../media/image3865.wmf"/><Relationship Id="rId4279" Type="http://schemas.openxmlformats.org/officeDocument/2006/relationships/image" Target="../media/image5623.wmf"/><Relationship Id="rId700" Type="http://schemas.openxmlformats.org/officeDocument/2006/relationships/image" Target="../media/image2044.wmf"/><Relationship Id="rId1123" Type="http://schemas.openxmlformats.org/officeDocument/2006/relationships/image" Target="../media/image2467.wmf"/><Relationship Id="rId1330" Type="http://schemas.openxmlformats.org/officeDocument/2006/relationships/image" Target="../media/image2674.wmf"/><Relationship Id="rId3088" Type="http://schemas.openxmlformats.org/officeDocument/2006/relationships/image" Target="../media/image4432.wmf"/><Relationship Id="rId4486" Type="http://schemas.openxmlformats.org/officeDocument/2006/relationships/image" Target="../media/image5830.wmf"/><Relationship Id="rId4693" Type="http://schemas.openxmlformats.org/officeDocument/2006/relationships/image" Target="../media/image6037.wmf"/><Relationship Id="rId3295" Type="http://schemas.openxmlformats.org/officeDocument/2006/relationships/image" Target="../media/image4639.wmf"/><Relationship Id="rId4139" Type="http://schemas.openxmlformats.org/officeDocument/2006/relationships/image" Target="../media/image5483.wmf"/><Relationship Id="rId4346" Type="http://schemas.openxmlformats.org/officeDocument/2006/relationships/image" Target="../media/image5690.wmf"/><Relationship Id="rId4553" Type="http://schemas.openxmlformats.org/officeDocument/2006/relationships/image" Target="../media/image5897.wmf"/><Relationship Id="rId4760" Type="http://schemas.openxmlformats.org/officeDocument/2006/relationships/image" Target="../media/image6104.wmf"/><Relationship Id="rId3155" Type="http://schemas.openxmlformats.org/officeDocument/2006/relationships/image" Target="../media/image4499.wmf"/><Relationship Id="rId3362" Type="http://schemas.openxmlformats.org/officeDocument/2006/relationships/image" Target="../media/image4706.wmf"/><Relationship Id="rId4206" Type="http://schemas.openxmlformats.org/officeDocument/2006/relationships/image" Target="../media/image5550.wmf"/><Relationship Id="rId4413" Type="http://schemas.openxmlformats.org/officeDocument/2006/relationships/image" Target="../media/image5757.wmf"/><Relationship Id="rId4620" Type="http://schemas.openxmlformats.org/officeDocument/2006/relationships/image" Target="../media/image5964.wmf"/><Relationship Id="rId283" Type="http://schemas.openxmlformats.org/officeDocument/2006/relationships/image" Target="../media/image1627.wmf"/><Relationship Id="rId490" Type="http://schemas.openxmlformats.org/officeDocument/2006/relationships/image" Target="../media/image1834.wmf"/><Relationship Id="rId2171" Type="http://schemas.openxmlformats.org/officeDocument/2006/relationships/image" Target="../media/image3515.wmf"/><Relationship Id="rId3015" Type="http://schemas.openxmlformats.org/officeDocument/2006/relationships/image" Target="../media/image4359.wmf"/><Relationship Id="rId3222" Type="http://schemas.openxmlformats.org/officeDocument/2006/relationships/image" Target="../media/image4566.wmf"/><Relationship Id="rId143" Type="http://schemas.openxmlformats.org/officeDocument/2006/relationships/image" Target="../media/image1487.wmf"/><Relationship Id="rId350" Type="http://schemas.openxmlformats.org/officeDocument/2006/relationships/image" Target="../media/image1694.wmf"/><Relationship Id="rId2031" Type="http://schemas.openxmlformats.org/officeDocument/2006/relationships/image" Target="../media/image3375.wmf"/><Relationship Id="rId5187" Type="http://schemas.openxmlformats.org/officeDocument/2006/relationships/image" Target="../media/image6531.wmf"/><Relationship Id="rId5394" Type="http://schemas.openxmlformats.org/officeDocument/2006/relationships/image" Target="../media/image6738.wmf"/><Relationship Id="rId9" Type="http://schemas.openxmlformats.org/officeDocument/2006/relationships/image" Target="../media/image1353.wmf"/><Relationship Id="rId210" Type="http://schemas.openxmlformats.org/officeDocument/2006/relationships/image" Target="../media/image1554.wmf"/><Relationship Id="rId2988" Type="http://schemas.openxmlformats.org/officeDocument/2006/relationships/image" Target="../media/image4332.wmf"/><Relationship Id="rId5047" Type="http://schemas.openxmlformats.org/officeDocument/2006/relationships/image" Target="../media/image6391.wmf"/><Relationship Id="rId5254" Type="http://schemas.openxmlformats.org/officeDocument/2006/relationships/image" Target="../media/image6598.wmf"/><Relationship Id="rId1797" Type="http://schemas.openxmlformats.org/officeDocument/2006/relationships/image" Target="../media/image3141.wmf"/><Relationship Id="rId2848" Type="http://schemas.openxmlformats.org/officeDocument/2006/relationships/image" Target="../media/image4192.wmf"/><Relationship Id="rId89" Type="http://schemas.openxmlformats.org/officeDocument/2006/relationships/image" Target="../media/image1433.wmf"/><Relationship Id="rId1657" Type="http://schemas.openxmlformats.org/officeDocument/2006/relationships/image" Target="../media/image3001.wmf"/><Relationship Id="rId1864" Type="http://schemas.openxmlformats.org/officeDocument/2006/relationships/image" Target="../media/image3208.wmf"/><Relationship Id="rId2708" Type="http://schemas.openxmlformats.org/officeDocument/2006/relationships/image" Target="../media/image4052.wmf"/><Relationship Id="rId2915" Type="http://schemas.openxmlformats.org/officeDocument/2006/relationships/image" Target="../media/image4259.wmf"/><Relationship Id="rId4063" Type="http://schemas.openxmlformats.org/officeDocument/2006/relationships/image" Target="../media/image5407.wmf"/><Relationship Id="rId4270" Type="http://schemas.openxmlformats.org/officeDocument/2006/relationships/image" Target="../media/image5614.wmf"/><Relationship Id="rId5114" Type="http://schemas.openxmlformats.org/officeDocument/2006/relationships/image" Target="../media/image6458.wmf"/><Relationship Id="rId5321" Type="http://schemas.openxmlformats.org/officeDocument/2006/relationships/image" Target="../media/image6665.wmf"/><Relationship Id="rId1517" Type="http://schemas.openxmlformats.org/officeDocument/2006/relationships/image" Target="../media/image2861.wmf"/><Relationship Id="rId1724" Type="http://schemas.openxmlformats.org/officeDocument/2006/relationships/image" Target="../media/image3068.wmf"/><Relationship Id="rId4130" Type="http://schemas.openxmlformats.org/officeDocument/2006/relationships/image" Target="../media/image5474.wmf"/><Relationship Id="rId16" Type="http://schemas.openxmlformats.org/officeDocument/2006/relationships/image" Target="../media/image1360.wmf"/><Relationship Id="rId1931" Type="http://schemas.openxmlformats.org/officeDocument/2006/relationships/image" Target="../media/image3275.wmf"/><Relationship Id="rId3689" Type="http://schemas.openxmlformats.org/officeDocument/2006/relationships/image" Target="../media/image5033.wmf"/><Relationship Id="rId3896" Type="http://schemas.openxmlformats.org/officeDocument/2006/relationships/image" Target="../media/image5240.wmf"/><Relationship Id="rId2498" Type="http://schemas.openxmlformats.org/officeDocument/2006/relationships/image" Target="../media/image3842.wmf"/><Relationship Id="rId3549" Type="http://schemas.openxmlformats.org/officeDocument/2006/relationships/image" Target="../media/image4893.wmf"/><Relationship Id="rId4947" Type="http://schemas.openxmlformats.org/officeDocument/2006/relationships/image" Target="../media/image6291.wmf"/><Relationship Id="rId677" Type="http://schemas.openxmlformats.org/officeDocument/2006/relationships/image" Target="../media/image2021.wmf"/><Relationship Id="rId2358" Type="http://schemas.openxmlformats.org/officeDocument/2006/relationships/image" Target="../media/image3702.wmf"/><Relationship Id="rId3756" Type="http://schemas.openxmlformats.org/officeDocument/2006/relationships/image" Target="../media/image5100.wmf"/><Relationship Id="rId3963" Type="http://schemas.openxmlformats.org/officeDocument/2006/relationships/image" Target="../media/image5307.wmf"/><Relationship Id="rId4807" Type="http://schemas.openxmlformats.org/officeDocument/2006/relationships/image" Target="../media/image6151.wmf"/><Relationship Id="rId884" Type="http://schemas.openxmlformats.org/officeDocument/2006/relationships/image" Target="../media/image2228.wmf"/><Relationship Id="rId2565" Type="http://schemas.openxmlformats.org/officeDocument/2006/relationships/image" Target="../media/image3909.wmf"/><Relationship Id="rId2772" Type="http://schemas.openxmlformats.org/officeDocument/2006/relationships/image" Target="../media/image4116.wmf"/><Relationship Id="rId3409" Type="http://schemas.openxmlformats.org/officeDocument/2006/relationships/image" Target="../media/image4753.wmf"/><Relationship Id="rId3616" Type="http://schemas.openxmlformats.org/officeDocument/2006/relationships/image" Target="../media/image4960.wmf"/><Relationship Id="rId3823" Type="http://schemas.openxmlformats.org/officeDocument/2006/relationships/image" Target="../media/image5167.wmf"/><Relationship Id="rId537" Type="http://schemas.openxmlformats.org/officeDocument/2006/relationships/image" Target="../media/image1881.wmf"/><Relationship Id="rId744" Type="http://schemas.openxmlformats.org/officeDocument/2006/relationships/image" Target="../media/image2088.wmf"/><Relationship Id="rId951" Type="http://schemas.openxmlformats.org/officeDocument/2006/relationships/image" Target="../media/image2295.wmf"/><Relationship Id="rId1167" Type="http://schemas.openxmlformats.org/officeDocument/2006/relationships/image" Target="../media/image2511.wmf"/><Relationship Id="rId1374" Type="http://schemas.openxmlformats.org/officeDocument/2006/relationships/image" Target="../media/image2718.wmf"/><Relationship Id="rId1581" Type="http://schemas.openxmlformats.org/officeDocument/2006/relationships/image" Target="../media/image2925.wmf"/><Relationship Id="rId2218" Type="http://schemas.openxmlformats.org/officeDocument/2006/relationships/image" Target="../media/image3562.wmf"/><Relationship Id="rId2425" Type="http://schemas.openxmlformats.org/officeDocument/2006/relationships/image" Target="../media/image3769.wmf"/><Relationship Id="rId2632" Type="http://schemas.openxmlformats.org/officeDocument/2006/relationships/image" Target="../media/image3976.wmf"/><Relationship Id="rId80" Type="http://schemas.openxmlformats.org/officeDocument/2006/relationships/image" Target="../media/image1424.wmf"/><Relationship Id="rId604" Type="http://schemas.openxmlformats.org/officeDocument/2006/relationships/image" Target="../media/image1948.wmf"/><Relationship Id="rId811" Type="http://schemas.openxmlformats.org/officeDocument/2006/relationships/image" Target="../media/image2155.wmf"/><Relationship Id="rId1027" Type="http://schemas.openxmlformats.org/officeDocument/2006/relationships/image" Target="../media/image2371.wmf"/><Relationship Id="rId1234" Type="http://schemas.openxmlformats.org/officeDocument/2006/relationships/image" Target="../media/image2578.wmf"/><Relationship Id="rId1441" Type="http://schemas.openxmlformats.org/officeDocument/2006/relationships/image" Target="../media/image2785.wmf"/><Relationship Id="rId4597" Type="http://schemas.openxmlformats.org/officeDocument/2006/relationships/image" Target="../media/image5941.wmf"/><Relationship Id="rId1301" Type="http://schemas.openxmlformats.org/officeDocument/2006/relationships/image" Target="../media/image2645.wmf"/><Relationship Id="rId3199" Type="http://schemas.openxmlformats.org/officeDocument/2006/relationships/image" Target="../media/image4543.wmf"/><Relationship Id="rId4457" Type="http://schemas.openxmlformats.org/officeDocument/2006/relationships/image" Target="../media/image5801.wmf"/><Relationship Id="rId4664" Type="http://schemas.openxmlformats.org/officeDocument/2006/relationships/image" Target="../media/image6008.wmf"/><Relationship Id="rId3059" Type="http://schemas.openxmlformats.org/officeDocument/2006/relationships/image" Target="../media/image4403.wmf"/><Relationship Id="rId3266" Type="http://schemas.openxmlformats.org/officeDocument/2006/relationships/image" Target="../media/image4610.wmf"/><Relationship Id="rId3473" Type="http://schemas.openxmlformats.org/officeDocument/2006/relationships/image" Target="../media/image4817.wmf"/><Relationship Id="rId4317" Type="http://schemas.openxmlformats.org/officeDocument/2006/relationships/image" Target="../media/image5661.wmf"/><Relationship Id="rId4524" Type="http://schemas.openxmlformats.org/officeDocument/2006/relationships/image" Target="../media/image5868.wmf"/><Relationship Id="rId4871" Type="http://schemas.openxmlformats.org/officeDocument/2006/relationships/image" Target="../media/image6215.wmf"/><Relationship Id="rId187" Type="http://schemas.openxmlformats.org/officeDocument/2006/relationships/image" Target="../media/image1531.wmf"/><Relationship Id="rId394" Type="http://schemas.openxmlformats.org/officeDocument/2006/relationships/image" Target="../media/image1738.wmf"/><Relationship Id="rId2075" Type="http://schemas.openxmlformats.org/officeDocument/2006/relationships/image" Target="../media/image3419.wmf"/><Relationship Id="rId2282" Type="http://schemas.openxmlformats.org/officeDocument/2006/relationships/image" Target="../media/image3626.wmf"/><Relationship Id="rId3126" Type="http://schemas.openxmlformats.org/officeDocument/2006/relationships/image" Target="../media/image4470.wmf"/><Relationship Id="rId3680" Type="http://schemas.openxmlformats.org/officeDocument/2006/relationships/image" Target="../media/image5024.wmf"/><Relationship Id="rId4731" Type="http://schemas.openxmlformats.org/officeDocument/2006/relationships/image" Target="../media/image6075.wmf"/><Relationship Id="rId254" Type="http://schemas.openxmlformats.org/officeDocument/2006/relationships/image" Target="../media/image1598.wmf"/><Relationship Id="rId1091" Type="http://schemas.openxmlformats.org/officeDocument/2006/relationships/image" Target="../media/image2435.wmf"/><Relationship Id="rId3333" Type="http://schemas.openxmlformats.org/officeDocument/2006/relationships/image" Target="../media/image4677.wmf"/><Relationship Id="rId3540" Type="http://schemas.openxmlformats.org/officeDocument/2006/relationships/image" Target="../media/image4884.wmf"/><Relationship Id="rId5298" Type="http://schemas.openxmlformats.org/officeDocument/2006/relationships/image" Target="../media/image6642.wmf"/><Relationship Id="rId114" Type="http://schemas.openxmlformats.org/officeDocument/2006/relationships/image" Target="../media/image1458.wmf"/><Relationship Id="rId461" Type="http://schemas.openxmlformats.org/officeDocument/2006/relationships/image" Target="../media/image1805.wmf"/><Relationship Id="rId2142" Type="http://schemas.openxmlformats.org/officeDocument/2006/relationships/image" Target="../media/image3486.wmf"/><Relationship Id="rId3400" Type="http://schemas.openxmlformats.org/officeDocument/2006/relationships/image" Target="../media/image4744.wmf"/><Relationship Id="rId321" Type="http://schemas.openxmlformats.org/officeDocument/2006/relationships/image" Target="../media/image1665.wmf"/><Relationship Id="rId2002" Type="http://schemas.openxmlformats.org/officeDocument/2006/relationships/image" Target="../media/image3346.wmf"/><Relationship Id="rId2959" Type="http://schemas.openxmlformats.org/officeDocument/2006/relationships/image" Target="../media/image4303.wmf"/><Relationship Id="rId5158" Type="http://schemas.openxmlformats.org/officeDocument/2006/relationships/image" Target="../media/image6502.wmf"/><Relationship Id="rId5365" Type="http://schemas.openxmlformats.org/officeDocument/2006/relationships/image" Target="../media/image6709.wmf"/><Relationship Id="rId1768" Type="http://schemas.openxmlformats.org/officeDocument/2006/relationships/image" Target="../media/image3112.wmf"/><Relationship Id="rId2819" Type="http://schemas.openxmlformats.org/officeDocument/2006/relationships/image" Target="../media/image4163.wmf"/><Relationship Id="rId4174" Type="http://schemas.openxmlformats.org/officeDocument/2006/relationships/image" Target="../media/image5518.wmf"/><Relationship Id="rId4381" Type="http://schemas.openxmlformats.org/officeDocument/2006/relationships/image" Target="../media/image5725.wmf"/><Relationship Id="rId5018" Type="http://schemas.openxmlformats.org/officeDocument/2006/relationships/image" Target="../media/image6362.wmf"/><Relationship Id="rId5225" Type="http://schemas.openxmlformats.org/officeDocument/2006/relationships/image" Target="../media/image6569.wmf"/><Relationship Id="rId1628" Type="http://schemas.openxmlformats.org/officeDocument/2006/relationships/image" Target="../media/image2972.wmf"/><Relationship Id="rId1975" Type="http://schemas.openxmlformats.org/officeDocument/2006/relationships/image" Target="../media/image3319.wmf"/><Relationship Id="rId3190" Type="http://schemas.openxmlformats.org/officeDocument/2006/relationships/image" Target="../media/image4534.wmf"/><Relationship Id="rId4034" Type="http://schemas.openxmlformats.org/officeDocument/2006/relationships/image" Target="../media/image5378.wmf"/><Relationship Id="rId4241" Type="http://schemas.openxmlformats.org/officeDocument/2006/relationships/image" Target="../media/image5585.wmf"/><Relationship Id="rId1835" Type="http://schemas.openxmlformats.org/officeDocument/2006/relationships/image" Target="../media/image3179.wmf"/><Relationship Id="rId3050" Type="http://schemas.openxmlformats.org/officeDocument/2006/relationships/image" Target="../media/image4394.wmf"/><Relationship Id="rId4101" Type="http://schemas.openxmlformats.org/officeDocument/2006/relationships/image" Target="../media/image5445.wmf"/><Relationship Id="rId1902" Type="http://schemas.openxmlformats.org/officeDocument/2006/relationships/image" Target="../media/image3246.wmf"/><Relationship Id="rId3867" Type="http://schemas.openxmlformats.org/officeDocument/2006/relationships/image" Target="../media/image5211.wmf"/><Relationship Id="rId4918" Type="http://schemas.openxmlformats.org/officeDocument/2006/relationships/image" Target="../media/image6262.wmf"/><Relationship Id="rId788" Type="http://schemas.openxmlformats.org/officeDocument/2006/relationships/image" Target="../media/image2132.wmf"/><Relationship Id="rId995" Type="http://schemas.openxmlformats.org/officeDocument/2006/relationships/image" Target="../media/image2339.wmf"/><Relationship Id="rId2469" Type="http://schemas.openxmlformats.org/officeDocument/2006/relationships/image" Target="../media/image3813.wmf"/><Relationship Id="rId2676" Type="http://schemas.openxmlformats.org/officeDocument/2006/relationships/image" Target="../media/image4020.wmf"/><Relationship Id="rId2883" Type="http://schemas.openxmlformats.org/officeDocument/2006/relationships/image" Target="../media/image4227.wmf"/><Relationship Id="rId3727" Type="http://schemas.openxmlformats.org/officeDocument/2006/relationships/image" Target="../media/image5071.wmf"/><Relationship Id="rId3934" Type="http://schemas.openxmlformats.org/officeDocument/2006/relationships/image" Target="../media/image5278.wmf"/><Relationship Id="rId5082" Type="http://schemas.openxmlformats.org/officeDocument/2006/relationships/image" Target="../media/image6426.wmf"/><Relationship Id="rId648" Type="http://schemas.openxmlformats.org/officeDocument/2006/relationships/image" Target="../media/image1992.wmf"/><Relationship Id="rId855" Type="http://schemas.openxmlformats.org/officeDocument/2006/relationships/image" Target="../media/image2199.wmf"/><Relationship Id="rId1278" Type="http://schemas.openxmlformats.org/officeDocument/2006/relationships/image" Target="../media/image2622.wmf"/><Relationship Id="rId1485" Type="http://schemas.openxmlformats.org/officeDocument/2006/relationships/image" Target="../media/image2829.wmf"/><Relationship Id="rId1692" Type="http://schemas.openxmlformats.org/officeDocument/2006/relationships/image" Target="../media/image3036.wmf"/><Relationship Id="rId2329" Type="http://schemas.openxmlformats.org/officeDocument/2006/relationships/image" Target="../media/image3673.wmf"/><Relationship Id="rId2536" Type="http://schemas.openxmlformats.org/officeDocument/2006/relationships/image" Target="../media/image3880.wmf"/><Relationship Id="rId2743" Type="http://schemas.openxmlformats.org/officeDocument/2006/relationships/image" Target="../media/image4087.wmf"/><Relationship Id="rId508" Type="http://schemas.openxmlformats.org/officeDocument/2006/relationships/image" Target="../media/image1852.wmf"/><Relationship Id="rId715" Type="http://schemas.openxmlformats.org/officeDocument/2006/relationships/image" Target="../media/image2059.wmf"/><Relationship Id="rId922" Type="http://schemas.openxmlformats.org/officeDocument/2006/relationships/image" Target="../media/image2266.wmf"/><Relationship Id="rId1138" Type="http://schemas.openxmlformats.org/officeDocument/2006/relationships/image" Target="../media/image2482.wmf"/><Relationship Id="rId1345" Type="http://schemas.openxmlformats.org/officeDocument/2006/relationships/image" Target="../media/image2689.wmf"/><Relationship Id="rId1552" Type="http://schemas.openxmlformats.org/officeDocument/2006/relationships/image" Target="../media/image2896.wmf"/><Relationship Id="rId2603" Type="http://schemas.openxmlformats.org/officeDocument/2006/relationships/image" Target="../media/image3947.wmf"/><Relationship Id="rId2950" Type="http://schemas.openxmlformats.org/officeDocument/2006/relationships/image" Target="../media/image4294.wmf"/><Relationship Id="rId1205" Type="http://schemas.openxmlformats.org/officeDocument/2006/relationships/image" Target="../media/image2549.wmf"/><Relationship Id="rId2810" Type="http://schemas.openxmlformats.org/officeDocument/2006/relationships/image" Target="../media/image4154.wmf"/><Relationship Id="rId4568" Type="http://schemas.openxmlformats.org/officeDocument/2006/relationships/image" Target="../media/image5912.wmf"/><Relationship Id="rId51" Type="http://schemas.openxmlformats.org/officeDocument/2006/relationships/image" Target="../media/image1395.wmf"/><Relationship Id="rId1412" Type="http://schemas.openxmlformats.org/officeDocument/2006/relationships/image" Target="../media/image2756.wmf"/><Relationship Id="rId3377" Type="http://schemas.openxmlformats.org/officeDocument/2006/relationships/image" Target="../media/image4721.wmf"/><Relationship Id="rId4775" Type="http://schemas.openxmlformats.org/officeDocument/2006/relationships/image" Target="../media/image6119.wmf"/><Relationship Id="rId4982" Type="http://schemas.openxmlformats.org/officeDocument/2006/relationships/image" Target="../media/image6326.wmf"/><Relationship Id="rId298" Type="http://schemas.openxmlformats.org/officeDocument/2006/relationships/image" Target="../media/image1642.wmf"/><Relationship Id="rId3584" Type="http://schemas.openxmlformats.org/officeDocument/2006/relationships/image" Target="../media/image4928.wmf"/><Relationship Id="rId3791" Type="http://schemas.openxmlformats.org/officeDocument/2006/relationships/image" Target="../media/image5135.wmf"/><Relationship Id="rId4428" Type="http://schemas.openxmlformats.org/officeDocument/2006/relationships/image" Target="../media/image5772.wmf"/><Relationship Id="rId4635" Type="http://schemas.openxmlformats.org/officeDocument/2006/relationships/image" Target="../media/image5979.wmf"/><Relationship Id="rId4842" Type="http://schemas.openxmlformats.org/officeDocument/2006/relationships/image" Target="../media/image6186.wmf"/><Relationship Id="rId158" Type="http://schemas.openxmlformats.org/officeDocument/2006/relationships/image" Target="../media/image1502.wmf"/><Relationship Id="rId2186" Type="http://schemas.openxmlformats.org/officeDocument/2006/relationships/image" Target="../media/image3530.wmf"/><Relationship Id="rId2393" Type="http://schemas.openxmlformats.org/officeDocument/2006/relationships/image" Target="../media/image3737.wmf"/><Relationship Id="rId3237" Type="http://schemas.openxmlformats.org/officeDocument/2006/relationships/image" Target="../media/image4581.wmf"/><Relationship Id="rId3444" Type="http://schemas.openxmlformats.org/officeDocument/2006/relationships/image" Target="../media/image4788.wmf"/><Relationship Id="rId3651" Type="http://schemas.openxmlformats.org/officeDocument/2006/relationships/image" Target="../media/image4995.wmf"/><Relationship Id="rId4702" Type="http://schemas.openxmlformats.org/officeDocument/2006/relationships/image" Target="../media/image6046.wmf"/><Relationship Id="rId365" Type="http://schemas.openxmlformats.org/officeDocument/2006/relationships/image" Target="../media/image1709.wmf"/><Relationship Id="rId572" Type="http://schemas.openxmlformats.org/officeDocument/2006/relationships/image" Target="../media/image1916.wmf"/><Relationship Id="rId2046" Type="http://schemas.openxmlformats.org/officeDocument/2006/relationships/image" Target="../media/image3390.wmf"/><Relationship Id="rId2253" Type="http://schemas.openxmlformats.org/officeDocument/2006/relationships/image" Target="../media/image3597.wmf"/><Relationship Id="rId2460" Type="http://schemas.openxmlformats.org/officeDocument/2006/relationships/image" Target="../media/image3804.wmf"/><Relationship Id="rId3304" Type="http://schemas.openxmlformats.org/officeDocument/2006/relationships/image" Target="../media/image4648.wmf"/><Relationship Id="rId3511" Type="http://schemas.openxmlformats.org/officeDocument/2006/relationships/image" Target="../media/image4855.wmf"/><Relationship Id="rId225" Type="http://schemas.openxmlformats.org/officeDocument/2006/relationships/image" Target="../media/image1569.wmf"/><Relationship Id="rId432" Type="http://schemas.openxmlformats.org/officeDocument/2006/relationships/image" Target="../media/image1776.wmf"/><Relationship Id="rId1062" Type="http://schemas.openxmlformats.org/officeDocument/2006/relationships/image" Target="../media/image2406.wmf"/><Relationship Id="rId2113" Type="http://schemas.openxmlformats.org/officeDocument/2006/relationships/image" Target="../media/image3457.wmf"/><Relationship Id="rId2320" Type="http://schemas.openxmlformats.org/officeDocument/2006/relationships/image" Target="../media/image3664.wmf"/><Relationship Id="rId5269" Type="http://schemas.openxmlformats.org/officeDocument/2006/relationships/image" Target="../media/image6613.wmf"/><Relationship Id="rId4078" Type="http://schemas.openxmlformats.org/officeDocument/2006/relationships/image" Target="../media/image5422.wmf"/><Relationship Id="rId4285" Type="http://schemas.openxmlformats.org/officeDocument/2006/relationships/image" Target="../media/image5629.wmf"/><Relationship Id="rId4492" Type="http://schemas.openxmlformats.org/officeDocument/2006/relationships/image" Target="../media/image5836.wmf"/><Relationship Id="rId5129" Type="http://schemas.openxmlformats.org/officeDocument/2006/relationships/image" Target="../media/image6473.wmf"/><Relationship Id="rId5336" Type="http://schemas.openxmlformats.org/officeDocument/2006/relationships/image" Target="../media/image6680.wmf"/><Relationship Id="rId1879" Type="http://schemas.openxmlformats.org/officeDocument/2006/relationships/image" Target="../media/image3223.wmf"/><Relationship Id="rId3094" Type="http://schemas.openxmlformats.org/officeDocument/2006/relationships/image" Target="../media/image4438.wmf"/><Relationship Id="rId4145" Type="http://schemas.openxmlformats.org/officeDocument/2006/relationships/image" Target="../media/image5489.wmf"/><Relationship Id="rId1739" Type="http://schemas.openxmlformats.org/officeDocument/2006/relationships/image" Target="../media/image3083.wmf"/><Relationship Id="rId1946" Type="http://schemas.openxmlformats.org/officeDocument/2006/relationships/image" Target="../media/image3290.wmf"/><Relationship Id="rId4005" Type="http://schemas.openxmlformats.org/officeDocument/2006/relationships/image" Target="../media/image5349.wmf"/><Relationship Id="rId4352" Type="http://schemas.openxmlformats.org/officeDocument/2006/relationships/image" Target="../media/image5696.wmf"/><Relationship Id="rId1806" Type="http://schemas.openxmlformats.org/officeDocument/2006/relationships/image" Target="../media/image3150.wmf"/><Relationship Id="rId3161" Type="http://schemas.openxmlformats.org/officeDocument/2006/relationships/image" Target="../media/image4505.wmf"/><Relationship Id="rId4212" Type="http://schemas.openxmlformats.org/officeDocument/2006/relationships/image" Target="../media/image5556.wmf"/><Relationship Id="rId3021" Type="http://schemas.openxmlformats.org/officeDocument/2006/relationships/image" Target="../media/image4365.wmf"/><Relationship Id="rId3978" Type="http://schemas.openxmlformats.org/officeDocument/2006/relationships/image" Target="../media/image5322.wmf"/><Relationship Id="rId899" Type="http://schemas.openxmlformats.org/officeDocument/2006/relationships/image" Target="../media/image2243.wmf"/><Relationship Id="rId2787" Type="http://schemas.openxmlformats.org/officeDocument/2006/relationships/image" Target="../media/image4131.wmf"/><Relationship Id="rId3838" Type="http://schemas.openxmlformats.org/officeDocument/2006/relationships/image" Target="../media/image5182.wmf"/><Relationship Id="rId5193" Type="http://schemas.openxmlformats.org/officeDocument/2006/relationships/image" Target="../media/image6537.wmf"/><Relationship Id="rId759" Type="http://schemas.openxmlformats.org/officeDocument/2006/relationships/image" Target="../media/image2103.wmf"/><Relationship Id="rId966" Type="http://schemas.openxmlformats.org/officeDocument/2006/relationships/image" Target="../media/image2310.wmf"/><Relationship Id="rId1389" Type="http://schemas.openxmlformats.org/officeDocument/2006/relationships/image" Target="../media/image2733.wmf"/><Relationship Id="rId1596" Type="http://schemas.openxmlformats.org/officeDocument/2006/relationships/image" Target="../media/image2940.wmf"/><Relationship Id="rId2647" Type="http://schemas.openxmlformats.org/officeDocument/2006/relationships/image" Target="../media/image3991.wmf"/><Relationship Id="rId2994" Type="http://schemas.openxmlformats.org/officeDocument/2006/relationships/image" Target="../media/image4338.wmf"/><Relationship Id="rId5053" Type="http://schemas.openxmlformats.org/officeDocument/2006/relationships/image" Target="../media/image6397.wmf"/><Relationship Id="rId5260" Type="http://schemas.openxmlformats.org/officeDocument/2006/relationships/image" Target="../media/image6604.wmf"/><Relationship Id="rId619" Type="http://schemas.openxmlformats.org/officeDocument/2006/relationships/image" Target="../media/image1963.wmf"/><Relationship Id="rId1249" Type="http://schemas.openxmlformats.org/officeDocument/2006/relationships/image" Target="../media/image2593.wmf"/><Relationship Id="rId2854" Type="http://schemas.openxmlformats.org/officeDocument/2006/relationships/image" Target="../media/image4198.wmf"/><Relationship Id="rId3905" Type="http://schemas.openxmlformats.org/officeDocument/2006/relationships/image" Target="../media/image5249.wmf"/><Relationship Id="rId5120" Type="http://schemas.openxmlformats.org/officeDocument/2006/relationships/image" Target="../media/image6464.wmf"/><Relationship Id="rId95" Type="http://schemas.openxmlformats.org/officeDocument/2006/relationships/image" Target="../media/image1439.wmf"/><Relationship Id="rId826" Type="http://schemas.openxmlformats.org/officeDocument/2006/relationships/image" Target="../media/image2170.wmf"/><Relationship Id="rId1109" Type="http://schemas.openxmlformats.org/officeDocument/2006/relationships/image" Target="../media/image2453.wmf"/><Relationship Id="rId1456" Type="http://schemas.openxmlformats.org/officeDocument/2006/relationships/image" Target="../media/image2800.wmf"/><Relationship Id="rId1663" Type="http://schemas.openxmlformats.org/officeDocument/2006/relationships/image" Target="../media/image3007.wmf"/><Relationship Id="rId1870" Type="http://schemas.openxmlformats.org/officeDocument/2006/relationships/image" Target="../media/image3214.wmf"/><Relationship Id="rId2507" Type="http://schemas.openxmlformats.org/officeDocument/2006/relationships/image" Target="../media/image3851.wmf"/><Relationship Id="rId2714" Type="http://schemas.openxmlformats.org/officeDocument/2006/relationships/image" Target="../media/image4058.wmf"/><Relationship Id="rId2921" Type="http://schemas.openxmlformats.org/officeDocument/2006/relationships/image" Target="../media/image4265.wmf"/><Relationship Id="rId1316" Type="http://schemas.openxmlformats.org/officeDocument/2006/relationships/image" Target="../media/image2660.wmf"/><Relationship Id="rId1523" Type="http://schemas.openxmlformats.org/officeDocument/2006/relationships/image" Target="../media/image2867.wmf"/><Relationship Id="rId1730" Type="http://schemas.openxmlformats.org/officeDocument/2006/relationships/image" Target="../media/image3074.wmf"/><Relationship Id="rId4679" Type="http://schemas.openxmlformats.org/officeDocument/2006/relationships/image" Target="../media/image6023.wmf"/><Relationship Id="rId4886" Type="http://schemas.openxmlformats.org/officeDocument/2006/relationships/image" Target="../media/image6230.wmf"/><Relationship Id="rId22" Type="http://schemas.openxmlformats.org/officeDocument/2006/relationships/image" Target="../media/image1366.wmf"/><Relationship Id="rId3488" Type="http://schemas.openxmlformats.org/officeDocument/2006/relationships/image" Target="../media/image4832.wmf"/><Relationship Id="rId3695" Type="http://schemas.openxmlformats.org/officeDocument/2006/relationships/image" Target="../media/image5039.wmf"/><Relationship Id="rId4539" Type="http://schemas.openxmlformats.org/officeDocument/2006/relationships/image" Target="../media/image5883.wmf"/><Relationship Id="rId4746" Type="http://schemas.openxmlformats.org/officeDocument/2006/relationships/image" Target="../media/image6090.wmf"/><Relationship Id="rId4953" Type="http://schemas.openxmlformats.org/officeDocument/2006/relationships/image" Target="../media/image6297.wmf"/><Relationship Id="rId2297" Type="http://schemas.openxmlformats.org/officeDocument/2006/relationships/image" Target="../media/image3641.wmf"/><Relationship Id="rId3348" Type="http://schemas.openxmlformats.org/officeDocument/2006/relationships/image" Target="../media/image4692.wmf"/><Relationship Id="rId3555" Type="http://schemas.openxmlformats.org/officeDocument/2006/relationships/image" Target="../media/image4899.wmf"/><Relationship Id="rId3762" Type="http://schemas.openxmlformats.org/officeDocument/2006/relationships/image" Target="../media/image5106.wmf"/><Relationship Id="rId4606" Type="http://schemas.openxmlformats.org/officeDocument/2006/relationships/image" Target="../media/image5950.wmf"/><Relationship Id="rId4813" Type="http://schemas.openxmlformats.org/officeDocument/2006/relationships/image" Target="../media/image6157.wmf"/><Relationship Id="rId269" Type="http://schemas.openxmlformats.org/officeDocument/2006/relationships/image" Target="../media/image1613.wmf"/><Relationship Id="rId476" Type="http://schemas.openxmlformats.org/officeDocument/2006/relationships/image" Target="../media/image1820.wmf"/><Relationship Id="rId683" Type="http://schemas.openxmlformats.org/officeDocument/2006/relationships/image" Target="../media/image2027.wmf"/><Relationship Id="rId890" Type="http://schemas.openxmlformats.org/officeDocument/2006/relationships/image" Target="../media/image2234.wmf"/><Relationship Id="rId2157" Type="http://schemas.openxmlformats.org/officeDocument/2006/relationships/image" Target="../media/image3501.wmf"/><Relationship Id="rId2364" Type="http://schemas.openxmlformats.org/officeDocument/2006/relationships/image" Target="../media/image3708.wmf"/><Relationship Id="rId2571" Type="http://schemas.openxmlformats.org/officeDocument/2006/relationships/image" Target="../media/image3915.wmf"/><Relationship Id="rId3208" Type="http://schemas.openxmlformats.org/officeDocument/2006/relationships/image" Target="../media/image4552.wmf"/><Relationship Id="rId3415" Type="http://schemas.openxmlformats.org/officeDocument/2006/relationships/image" Target="../media/image4759.wmf"/><Relationship Id="rId129" Type="http://schemas.openxmlformats.org/officeDocument/2006/relationships/image" Target="../media/image1473.wmf"/><Relationship Id="rId336" Type="http://schemas.openxmlformats.org/officeDocument/2006/relationships/image" Target="../media/image1680.wmf"/><Relationship Id="rId543" Type="http://schemas.openxmlformats.org/officeDocument/2006/relationships/image" Target="../media/image1887.wmf"/><Relationship Id="rId1173" Type="http://schemas.openxmlformats.org/officeDocument/2006/relationships/image" Target="../media/image2517.wmf"/><Relationship Id="rId1380" Type="http://schemas.openxmlformats.org/officeDocument/2006/relationships/image" Target="../media/image2724.wmf"/><Relationship Id="rId2017" Type="http://schemas.openxmlformats.org/officeDocument/2006/relationships/image" Target="../media/image3361.wmf"/><Relationship Id="rId2224" Type="http://schemas.openxmlformats.org/officeDocument/2006/relationships/image" Target="../media/image3568.wmf"/><Relationship Id="rId3622" Type="http://schemas.openxmlformats.org/officeDocument/2006/relationships/image" Target="../media/image4966.wmf"/><Relationship Id="rId403" Type="http://schemas.openxmlformats.org/officeDocument/2006/relationships/image" Target="../media/image1747.wmf"/><Relationship Id="rId750" Type="http://schemas.openxmlformats.org/officeDocument/2006/relationships/image" Target="../media/image2094.wmf"/><Relationship Id="rId1033" Type="http://schemas.openxmlformats.org/officeDocument/2006/relationships/image" Target="../media/image2377.wmf"/><Relationship Id="rId2431" Type="http://schemas.openxmlformats.org/officeDocument/2006/relationships/image" Target="../media/image3775.wmf"/><Relationship Id="rId4189" Type="http://schemas.openxmlformats.org/officeDocument/2006/relationships/image" Target="../media/image5533.wmf"/><Relationship Id="rId610" Type="http://schemas.openxmlformats.org/officeDocument/2006/relationships/image" Target="../media/image1954.wmf"/><Relationship Id="rId1240" Type="http://schemas.openxmlformats.org/officeDocument/2006/relationships/image" Target="../media/image2584.wmf"/><Relationship Id="rId4049" Type="http://schemas.openxmlformats.org/officeDocument/2006/relationships/image" Target="../media/image5393.wmf"/><Relationship Id="rId4396" Type="http://schemas.openxmlformats.org/officeDocument/2006/relationships/image" Target="../media/image5740.wmf"/><Relationship Id="rId1100" Type="http://schemas.openxmlformats.org/officeDocument/2006/relationships/image" Target="../media/image2444.wmf"/><Relationship Id="rId4256" Type="http://schemas.openxmlformats.org/officeDocument/2006/relationships/image" Target="../media/image5600.wmf"/><Relationship Id="rId4463" Type="http://schemas.openxmlformats.org/officeDocument/2006/relationships/image" Target="../media/image5807.wmf"/><Relationship Id="rId4670" Type="http://schemas.openxmlformats.org/officeDocument/2006/relationships/image" Target="../media/image6014.wmf"/><Relationship Id="rId5307" Type="http://schemas.openxmlformats.org/officeDocument/2006/relationships/image" Target="../media/image6651.wmf"/><Relationship Id="rId1917" Type="http://schemas.openxmlformats.org/officeDocument/2006/relationships/image" Target="../media/image3261.wmf"/><Relationship Id="rId3065" Type="http://schemas.openxmlformats.org/officeDocument/2006/relationships/image" Target="../media/image4409.wmf"/><Relationship Id="rId3272" Type="http://schemas.openxmlformats.org/officeDocument/2006/relationships/image" Target="../media/image4616.wmf"/><Relationship Id="rId4116" Type="http://schemas.openxmlformats.org/officeDocument/2006/relationships/image" Target="../media/image5460.wmf"/><Relationship Id="rId4323" Type="http://schemas.openxmlformats.org/officeDocument/2006/relationships/image" Target="../media/image5667.wmf"/><Relationship Id="rId4530" Type="http://schemas.openxmlformats.org/officeDocument/2006/relationships/image" Target="../media/image5874.wmf"/><Relationship Id="rId193" Type="http://schemas.openxmlformats.org/officeDocument/2006/relationships/image" Target="../media/image1537.wmf"/><Relationship Id="rId2081" Type="http://schemas.openxmlformats.org/officeDocument/2006/relationships/image" Target="../media/image3425.wmf"/><Relationship Id="rId3132" Type="http://schemas.openxmlformats.org/officeDocument/2006/relationships/image" Target="../media/image4476.wmf"/><Relationship Id="rId260" Type="http://schemas.openxmlformats.org/officeDocument/2006/relationships/image" Target="../media/image1604.wmf"/><Relationship Id="rId5097" Type="http://schemas.openxmlformats.org/officeDocument/2006/relationships/image" Target="../media/image6441.wmf"/><Relationship Id="rId120" Type="http://schemas.openxmlformats.org/officeDocument/2006/relationships/image" Target="../media/image1464.wmf"/><Relationship Id="rId2898" Type="http://schemas.openxmlformats.org/officeDocument/2006/relationships/image" Target="../media/image4242.wmf"/><Relationship Id="rId3949" Type="http://schemas.openxmlformats.org/officeDocument/2006/relationships/image" Target="../media/image5293.wmf"/><Relationship Id="rId5164" Type="http://schemas.openxmlformats.org/officeDocument/2006/relationships/image" Target="../media/image6508.wmf"/><Relationship Id="rId2758" Type="http://schemas.openxmlformats.org/officeDocument/2006/relationships/image" Target="../media/image4102.wmf"/><Relationship Id="rId2965" Type="http://schemas.openxmlformats.org/officeDocument/2006/relationships/image" Target="../media/image4309.wmf"/><Relationship Id="rId3809" Type="http://schemas.openxmlformats.org/officeDocument/2006/relationships/image" Target="../media/image5153.wmf"/><Relationship Id="rId5024" Type="http://schemas.openxmlformats.org/officeDocument/2006/relationships/image" Target="../media/image6368.wmf"/><Relationship Id="rId5371" Type="http://schemas.openxmlformats.org/officeDocument/2006/relationships/image" Target="../media/image6715.wmf"/><Relationship Id="rId937" Type="http://schemas.openxmlformats.org/officeDocument/2006/relationships/image" Target="../media/image2281.wmf"/><Relationship Id="rId1567" Type="http://schemas.openxmlformats.org/officeDocument/2006/relationships/image" Target="../media/image2911.wmf"/><Relationship Id="rId1774" Type="http://schemas.openxmlformats.org/officeDocument/2006/relationships/image" Target="../media/image3118.wmf"/><Relationship Id="rId1981" Type="http://schemas.openxmlformats.org/officeDocument/2006/relationships/image" Target="../media/image3325.wmf"/><Relationship Id="rId2618" Type="http://schemas.openxmlformats.org/officeDocument/2006/relationships/image" Target="../media/image3962.wmf"/><Relationship Id="rId2825" Type="http://schemas.openxmlformats.org/officeDocument/2006/relationships/image" Target="../media/image4169.wmf"/><Relationship Id="rId4180" Type="http://schemas.openxmlformats.org/officeDocument/2006/relationships/image" Target="../media/image5524.wmf"/><Relationship Id="rId5231" Type="http://schemas.openxmlformats.org/officeDocument/2006/relationships/image" Target="../media/image6575.wmf"/><Relationship Id="rId66" Type="http://schemas.openxmlformats.org/officeDocument/2006/relationships/image" Target="../media/image1410.wmf"/><Relationship Id="rId1427" Type="http://schemas.openxmlformats.org/officeDocument/2006/relationships/image" Target="../media/image2771.wmf"/><Relationship Id="rId1634" Type="http://schemas.openxmlformats.org/officeDocument/2006/relationships/image" Target="../media/image2978.wmf"/><Relationship Id="rId1841" Type="http://schemas.openxmlformats.org/officeDocument/2006/relationships/image" Target="../media/image3185.wmf"/><Relationship Id="rId4040" Type="http://schemas.openxmlformats.org/officeDocument/2006/relationships/image" Target="../media/image5384.wmf"/><Relationship Id="rId4997" Type="http://schemas.openxmlformats.org/officeDocument/2006/relationships/image" Target="../media/image6341.wmf"/><Relationship Id="rId3599" Type="http://schemas.openxmlformats.org/officeDocument/2006/relationships/image" Target="../media/image4943.wmf"/><Relationship Id="rId4857" Type="http://schemas.openxmlformats.org/officeDocument/2006/relationships/image" Target="../media/image6201.wmf"/><Relationship Id="rId1701" Type="http://schemas.openxmlformats.org/officeDocument/2006/relationships/image" Target="../media/image3045.wmf"/><Relationship Id="rId3459" Type="http://schemas.openxmlformats.org/officeDocument/2006/relationships/image" Target="../media/image4803.wmf"/><Relationship Id="rId3666" Type="http://schemas.openxmlformats.org/officeDocument/2006/relationships/image" Target="../media/image5010.wmf"/><Relationship Id="rId587" Type="http://schemas.openxmlformats.org/officeDocument/2006/relationships/image" Target="../media/image1931.wmf"/><Relationship Id="rId2268" Type="http://schemas.openxmlformats.org/officeDocument/2006/relationships/image" Target="../media/image3612.wmf"/><Relationship Id="rId3319" Type="http://schemas.openxmlformats.org/officeDocument/2006/relationships/image" Target="../media/image4663.wmf"/><Relationship Id="rId3873" Type="http://schemas.openxmlformats.org/officeDocument/2006/relationships/image" Target="../media/image5217.wmf"/><Relationship Id="rId4717" Type="http://schemas.openxmlformats.org/officeDocument/2006/relationships/image" Target="../media/image6061.wmf"/><Relationship Id="rId4924" Type="http://schemas.openxmlformats.org/officeDocument/2006/relationships/image" Target="../media/image6268.wmf"/><Relationship Id="rId447" Type="http://schemas.openxmlformats.org/officeDocument/2006/relationships/image" Target="../media/image1791.wmf"/><Relationship Id="rId794" Type="http://schemas.openxmlformats.org/officeDocument/2006/relationships/image" Target="../media/image2138.wmf"/><Relationship Id="rId1077" Type="http://schemas.openxmlformats.org/officeDocument/2006/relationships/image" Target="../media/image2421.wmf"/><Relationship Id="rId2128" Type="http://schemas.openxmlformats.org/officeDocument/2006/relationships/image" Target="../media/image3472.wmf"/><Relationship Id="rId2475" Type="http://schemas.openxmlformats.org/officeDocument/2006/relationships/image" Target="../media/image3819.wmf"/><Relationship Id="rId2682" Type="http://schemas.openxmlformats.org/officeDocument/2006/relationships/image" Target="../media/image4026.wmf"/><Relationship Id="rId3526" Type="http://schemas.openxmlformats.org/officeDocument/2006/relationships/image" Target="../media/image4870.wmf"/><Relationship Id="rId3733" Type="http://schemas.openxmlformats.org/officeDocument/2006/relationships/image" Target="../media/image5077.wmf"/><Relationship Id="rId3940" Type="http://schemas.openxmlformats.org/officeDocument/2006/relationships/image" Target="../media/image5284.wmf"/><Relationship Id="rId654" Type="http://schemas.openxmlformats.org/officeDocument/2006/relationships/image" Target="../media/image1998.wmf"/><Relationship Id="rId861" Type="http://schemas.openxmlformats.org/officeDocument/2006/relationships/image" Target="../media/image2205.wmf"/><Relationship Id="rId1284" Type="http://schemas.openxmlformats.org/officeDocument/2006/relationships/image" Target="../media/image2628.wmf"/><Relationship Id="rId1491" Type="http://schemas.openxmlformats.org/officeDocument/2006/relationships/image" Target="../media/image2835.wmf"/><Relationship Id="rId2335" Type="http://schemas.openxmlformats.org/officeDocument/2006/relationships/image" Target="../media/image3679.wmf"/><Relationship Id="rId2542" Type="http://schemas.openxmlformats.org/officeDocument/2006/relationships/image" Target="../media/image3886.wmf"/><Relationship Id="rId3800" Type="http://schemas.openxmlformats.org/officeDocument/2006/relationships/image" Target="../media/image5144.wmf"/><Relationship Id="rId307" Type="http://schemas.openxmlformats.org/officeDocument/2006/relationships/image" Target="../media/image1651.wmf"/><Relationship Id="rId514" Type="http://schemas.openxmlformats.org/officeDocument/2006/relationships/image" Target="../media/image1858.wmf"/><Relationship Id="rId721" Type="http://schemas.openxmlformats.org/officeDocument/2006/relationships/image" Target="../media/image2065.wmf"/><Relationship Id="rId1144" Type="http://schemas.openxmlformats.org/officeDocument/2006/relationships/image" Target="../media/image2488.wmf"/><Relationship Id="rId1351" Type="http://schemas.openxmlformats.org/officeDocument/2006/relationships/image" Target="../media/image2695.wmf"/><Relationship Id="rId2402" Type="http://schemas.openxmlformats.org/officeDocument/2006/relationships/image" Target="../media/image3746.wmf"/><Relationship Id="rId1004" Type="http://schemas.openxmlformats.org/officeDocument/2006/relationships/image" Target="../media/image2348.wmf"/><Relationship Id="rId1211" Type="http://schemas.openxmlformats.org/officeDocument/2006/relationships/image" Target="../media/image2555.wmf"/><Relationship Id="rId4367" Type="http://schemas.openxmlformats.org/officeDocument/2006/relationships/image" Target="../media/image5711.wmf"/><Relationship Id="rId4574" Type="http://schemas.openxmlformats.org/officeDocument/2006/relationships/image" Target="../media/image5918.wmf"/><Relationship Id="rId4781" Type="http://schemas.openxmlformats.org/officeDocument/2006/relationships/image" Target="../media/image6125.wmf"/><Relationship Id="rId3176" Type="http://schemas.openxmlformats.org/officeDocument/2006/relationships/image" Target="../media/image4520.wmf"/><Relationship Id="rId3383" Type="http://schemas.openxmlformats.org/officeDocument/2006/relationships/image" Target="../media/image4727.wmf"/><Relationship Id="rId3590" Type="http://schemas.openxmlformats.org/officeDocument/2006/relationships/image" Target="../media/image4934.wmf"/><Relationship Id="rId4227" Type="http://schemas.openxmlformats.org/officeDocument/2006/relationships/image" Target="../media/image5571.wmf"/><Relationship Id="rId4434" Type="http://schemas.openxmlformats.org/officeDocument/2006/relationships/image" Target="../media/image5778.wmf"/><Relationship Id="rId2192" Type="http://schemas.openxmlformats.org/officeDocument/2006/relationships/image" Target="../media/image3536.wmf"/><Relationship Id="rId3036" Type="http://schemas.openxmlformats.org/officeDocument/2006/relationships/image" Target="../media/image4380.wmf"/><Relationship Id="rId3243" Type="http://schemas.openxmlformats.org/officeDocument/2006/relationships/image" Target="../media/image4587.wmf"/><Relationship Id="rId4641" Type="http://schemas.openxmlformats.org/officeDocument/2006/relationships/image" Target="../media/image5985.wmf"/><Relationship Id="rId164" Type="http://schemas.openxmlformats.org/officeDocument/2006/relationships/image" Target="../media/image1508.wmf"/><Relationship Id="rId371" Type="http://schemas.openxmlformats.org/officeDocument/2006/relationships/image" Target="../media/image1715.wmf"/><Relationship Id="rId2052" Type="http://schemas.openxmlformats.org/officeDocument/2006/relationships/image" Target="../media/image3396.wmf"/><Relationship Id="rId3450" Type="http://schemas.openxmlformats.org/officeDocument/2006/relationships/image" Target="../media/image4794.wmf"/><Relationship Id="rId4501" Type="http://schemas.openxmlformats.org/officeDocument/2006/relationships/image" Target="../media/image5845.wmf"/><Relationship Id="rId3103" Type="http://schemas.openxmlformats.org/officeDocument/2006/relationships/image" Target="../media/image4447.wmf"/><Relationship Id="rId3310" Type="http://schemas.openxmlformats.org/officeDocument/2006/relationships/image" Target="../media/image4654.wmf"/><Relationship Id="rId5068" Type="http://schemas.openxmlformats.org/officeDocument/2006/relationships/image" Target="../media/image6412.wmf"/><Relationship Id="rId231" Type="http://schemas.openxmlformats.org/officeDocument/2006/relationships/image" Target="../media/image1575.wmf"/><Relationship Id="rId2869" Type="http://schemas.openxmlformats.org/officeDocument/2006/relationships/image" Target="../media/image4213.wmf"/><Relationship Id="rId5275" Type="http://schemas.openxmlformats.org/officeDocument/2006/relationships/image" Target="../media/image6619.wmf"/><Relationship Id="rId1678" Type="http://schemas.openxmlformats.org/officeDocument/2006/relationships/image" Target="../media/image3022.wmf"/><Relationship Id="rId1885" Type="http://schemas.openxmlformats.org/officeDocument/2006/relationships/image" Target="../media/image3229.wmf"/><Relationship Id="rId2729" Type="http://schemas.openxmlformats.org/officeDocument/2006/relationships/image" Target="../media/image4073.wmf"/><Relationship Id="rId2936" Type="http://schemas.openxmlformats.org/officeDocument/2006/relationships/image" Target="../media/image4280.wmf"/><Relationship Id="rId4084" Type="http://schemas.openxmlformats.org/officeDocument/2006/relationships/image" Target="../media/image5428.wmf"/><Relationship Id="rId4291" Type="http://schemas.openxmlformats.org/officeDocument/2006/relationships/image" Target="../media/image5635.wmf"/><Relationship Id="rId5135" Type="http://schemas.openxmlformats.org/officeDocument/2006/relationships/image" Target="../media/image6479.wmf"/><Relationship Id="rId5342" Type="http://schemas.openxmlformats.org/officeDocument/2006/relationships/image" Target="../media/image6686.wmf"/><Relationship Id="rId908" Type="http://schemas.openxmlformats.org/officeDocument/2006/relationships/image" Target="../media/image2252.wmf"/><Relationship Id="rId1538" Type="http://schemas.openxmlformats.org/officeDocument/2006/relationships/image" Target="../media/image2882.wmf"/><Relationship Id="rId4151" Type="http://schemas.openxmlformats.org/officeDocument/2006/relationships/image" Target="../media/image5495.wmf"/><Relationship Id="rId5202" Type="http://schemas.openxmlformats.org/officeDocument/2006/relationships/image" Target="../media/image6546.wmf"/><Relationship Id="rId1745" Type="http://schemas.openxmlformats.org/officeDocument/2006/relationships/image" Target="../media/image3089.wmf"/><Relationship Id="rId1952" Type="http://schemas.openxmlformats.org/officeDocument/2006/relationships/image" Target="../media/image3296.wmf"/><Relationship Id="rId4011" Type="http://schemas.openxmlformats.org/officeDocument/2006/relationships/image" Target="../media/image5355.wmf"/><Relationship Id="rId37" Type="http://schemas.openxmlformats.org/officeDocument/2006/relationships/image" Target="../media/image1381.wmf"/><Relationship Id="rId1605" Type="http://schemas.openxmlformats.org/officeDocument/2006/relationships/image" Target="../media/image2949.wmf"/><Relationship Id="rId1812" Type="http://schemas.openxmlformats.org/officeDocument/2006/relationships/image" Target="../media/image3156.wmf"/><Relationship Id="rId4968" Type="http://schemas.openxmlformats.org/officeDocument/2006/relationships/image" Target="../media/image6312.wmf"/><Relationship Id="rId3777" Type="http://schemas.openxmlformats.org/officeDocument/2006/relationships/image" Target="../media/image5121.wmf"/><Relationship Id="rId3984" Type="http://schemas.openxmlformats.org/officeDocument/2006/relationships/image" Target="../media/image5328.wmf"/><Relationship Id="rId4828" Type="http://schemas.openxmlformats.org/officeDocument/2006/relationships/image" Target="../media/image6172.wmf"/><Relationship Id="rId698" Type="http://schemas.openxmlformats.org/officeDocument/2006/relationships/image" Target="../media/image2042.wmf"/><Relationship Id="rId2379" Type="http://schemas.openxmlformats.org/officeDocument/2006/relationships/image" Target="../media/image3723.wmf"/><Relationship Id="rId2586" Type="http://schemas.openxmlformats.org/officeDocument/2006/relationships/image" Target="../media/image3930.wmf"/><Relationship Id="rId2793" Type="http://schemas.openxmlformats.org/officeDocument/2006/relationships/image" Target="../media/image4137.wmf"/><Relationship Id="rId3637" Type="http://schemas.openxmlformats.org/officeDocument/2006/relationships/image" Target="../media/image4981.wmf"/><Relationship Id="rId3844" Type="http://schemas.openxmlformats.org/officeDocument/2006/relationships/image" Target="../media/image5188.wmf"/><Relationship Id="rId558" Type="http://schemas.openxmlformats.org/officeDocument/2006/relationships/image" Target="../media/image1902.wmf"/><Relationship Id="rId765" Type="http://schemas.openxmlformats.org/officeDocument/2006/relationships/image" Target="../media/image2109.wmf"/><Relationship Id="rId972" Type="http://schemas.openxmlformats.org/officeDocument/2006/relationships/image" Target="../media/image2316.wmf"/><Relationship Id="rId1188" Type="http://schemas.openxmlformats.org/officeDocument/2006/relationships/image" Target="../media/image2532.wmf"/><Relationship Id="rId1395" Type="http://schemas.openxmlformats.org/officeDocument/2006/relationships/image" Target="../media/image2739.wmf"/><Relationship Id="rId2239" Type="http://schemas.openxmlformats.org/officeDocument/2006/relationships/image" Target="../media/image3583.wmf"/><Relationship Id="rId2446" Type="http://schemas.openxmlformats.org/officeDocument/2006/relationships/image" Target="../media/image3790.wmf"/><Relationship Id="rId2653" Type="http://schemas.openxmlformats.org/officeDocument/2006/relationships/image" Target="../media/image3997.wmf"/><Relationship Id="rId2860" Type="http://schemas.openxmlformats.org/officeDocument/2006/relationships/image" Target="../media/image4204.wmf"/><Relationship Id="rId3704" Type="http://schemas.openxmlformats.org/officeDocument/2006/relationships/image" Target="../media/image5048.wmf"/><Relationship Id="rId418" Type="http://schemas.openxmlformats.org/officeDocument/2006/relationships/image" Target="../media/image1762.wmf"/><Relationship Id="rId625" Type="http://schemas.openxmlformats.org/officeDocument/2006/relationships/image" Target="../media/image1969.wmf"/><Relationship Id="rId832" Type="http://schemas.openxmlformats.org/officeDocument/2006/relationships/image" Target="../media/image2176.wmf"/><Relationship Id="rId1048" Type="http://schemas.openxmlformats.org/officeDocument/2006/relationships/image" Target="../media/image2392.wmf"/><Relationship Id="rId1255" Type="http://schemas.openxmlformats.org/officeDocument/2006/relationships/image" Target="../media/image2599.wmf"/><Relationship Id="rId1462" Type="http://schemas.openxmlformats.org/officeDocument/2006/relationships/image" Target="../media/image2806.wmf"/><Relationship Id="rId2306" Type="http://schemas.openxmlformats.org/officeDocument/2006/relationships/image" Target="../media/image3650.wmf"/><Relationship Id="rId2513" Type="http://schemas.openxmlformats.org/officeDocument/2006/relationships/image" Target="../media/image3857.wmf"/><Relationship Id="rId3911" Type="http://schemas.openxmlformats.org/officeDocument/2006/relationships/image" Target="../media/image5255.wmf"/><Relationship Id="rId1115" Type="http://schemas.openxmlformats.org/officeDocument/2006/relationships/image" Target="../media/image2459.wmf"/><Relationship Id="rId1322" Type="http://schemas.openxmlformats.org/officeDocument/2006/relationships/image" Target="../media/image2666.wmf"/><Relationship Id="rId2720" Type="http://schemas.openxmlformats.org/officeDocument/2006/relationships/image" Target="../media/image4064.wmf"/><Relationship Id="rId4478" Type="http://schemas.openxmlformats.org/officeDocument/2006/relationships/image" Target="../media/image5822.wmf"/><Relationship Id="rId3287" Type="http://schemas.openxmlformats.org/officeDocument/2006/relationships/image" Target="../media/image4631.wmf"/><Relationship Id="rId4338" Type="http://schemas.openxmlformats.org/officeDocument/2006/relationships/image" Target="../media/image5682.wmf"/><Relationship Id="rId4685" Type="http://schemas.openxmlformats.org/officeDocument/2006/relationships/image" Target="../media/image6029.wmf"/><Relationship Id="rId4892" Type="http://schemas.openxmlformats.org/officeDocument/2006/relationships/image" Target="../media/image6236.wmf"/><Relationship Id="rId2096" Type="http://schemas.openxmlformats.org/officeDocument/2006/relationships/image" Target="../media/image3440.wmf"/><Relationship Id="rId3494" Type="http://schemas.openxmlformats.org/officeDocument/2006/relationships/image" Target="../media/image4838.wmf"/><Relationship Id="rId4545" Type="http://schemas.openxmlformats.org/officeDocument/2006/relationships/image" Target="../media/image5889.wmf"/><Relationship Id="rId4752" Type="http://schemas.openxmlformats.org/officeDocument/2006/relationships/image" Target="../media/image6096.wmf"/><Relationship Id="rId3147" Type="http://schemas.openxmlformats.org/officeDocument/2006/relationships/image" Target="../media/image4491.wmf"/><Relationship Id="rId3354" Type="http://schemas.openxmlformats.org/officeDocument/2006/relationships/image" Target="../media/image4698.wmf"/><Relationship Id="rId3561" Type="http://schemas.openxmlformats.org/officeDocument/2006/relationships/image" Target="../media/image4905.wmf"/><Relationship Id="rId4405" Type="http://schemas.openxmlformats.org/officeDocument/2006/relationships/image" Target="../media/image5749.wmf"/><Relationship Id="rId4612" Type="http://schemas.openxmlformats.org/officeDocument/2006/relationships/image" Target="../media/image5956.wmf"/><Relationship Id="rId275" Type="http://schemas.openxmlformats.org/officeDocument/2006/relationships/image" Target="../media/image1619.wmf"/><Relationship Id="rId482" Type="http://schemas.openxmlformats.org/officeDocument/2006/relationships/image" Target="../media/image1826.wmf"/><Relationship Id="rId2163" Type="http://schemas.openxmlformats.org/officeDocument/2006/relationships/image" Target="../media/image3507.wmf"/><Relationship Id="rId2370" Type="http://schemas.openxmlformats.org/officeDocument/2006/relationships/image" Target="../media/image3714.wmf"/><Relationship Id="rId3007" Type="http://schemas.openxmlformats.org/officeDocument/2006/relationships/image" Target="../media/image4351.wmf"/><Relationship Id="rId3214" Type="http://schemas.openxmlformats.org/officeDocument/2006/relationships/image" Target="../media/image4558.wmf"/><Relationship Id="rId3421" Type="http://schemas.openxmlformats.org/officeDocument/2006/relationships/image" Target="../media/image4765.wmf"/><Relationship Id="rId135" Type="http://schemas.openxmlformats.org/officeDocument/2006/relationships/image" Target="../media/image1479.wmf"/><Relationship Id="rId342" Type="http://schemas.openxmlformats.org/officeDocument/2006/relationships/image" Target="../media/image1686.wmf"/><Relationship Id="rId2023" Type="http://schemas.openxmlformats.org/officeDocument/2006/relationships/image" Target="../media/image3367.wmf"/><Relationship Id="rId2230" Type="http://schemas.openxmlformats.org/officeDocument/2006/relationships/image" Target="../media/image3574.wmf"/><Relationship Id="rId5179" Type="http://schemas.openxmlformats.org/officeDocument/2006/relationships/image" Target="../media/image6523.wmf"/><Relationship Id="rId5386" Type="http://schemas.openxmlformats.org/officeDocument/2006/relationships/image" Target="../media/image6730.wmf"/><Relationship Id="rId202" Type="http://schemas.openxmlformats.org/officeDocument/2006/relationships/image" Target="../media/image1546.wmf"/><Relationship Id="rId4195" Type="http://schemas.openxmlformats.org/officeDocument/2006/relationships/image" Target="../media/image5539.wmf"/><Relationship Id="rId5039" Type="http://schemas.openxmlformats.org/officeDocument/2006/relationships/image" Target="../media/image6383.wmf"/><Relationship Id="rId5246" Type="http://schemas.openxmlformats.org/officeDocument/2006/relationships/image" Target="../media/image6590.wmf"/><Relationship Id="rId1789" Type="http://schemas.openxmlformats.org/officeDocument/2006/relationships/image" Target="../media/image3133.wmf"/><Relationship Id="rId1996" Type="http://schemas.openxmlformats.org/officeDocument/2006/relationships/image" Target="../media/image3340.wmf"/><Relationship Id="rId4055" Type="http://schemas.openxmlformats.org/officeDocument/2006/relationships/image" Target="../media/image5399.wmf"/><Relationship Id="rId4262" Type="http://schemas.openxmlformats.org/officeDocument/2006/relationships/image" Target="../media/image5606.wmf"/><Relationship Id="rId5106" Type="http://schemas.openxmlformats.org/officeDocument/2006/relationships/image" Target="../media/image6450.wmf"/><Relationship Id="rId1649" Type="http://schemas.openxmlformats.org/officeDocument/2006/relationships/image" Target="../media/image2993.wmf"/><Relationship Id="rId1856" Type="http://schemas.openxmlformats.org/officeDocument/2006/relationships/image" Target="../media/image3200.wmf"/><Relationship Id="rId2907" Type="http://schemas.openxmlformats.org/officeDocument/2006/relationships/image" Target="../media/image4251.wmf"/><Relationship Id="rId3071" Type="http://schemas.openxmlformats.org/officeDocument/2006/relationships/image" Target="../media/image4415.wmf"/><Relationship Id="rId5313" Type="http://schemas.openxmlformats.org/officeDocument/2006/relationships/image" Target="../media/image6657.wmf"/><Relationship Id="rId1509" Type="http://schemas.openxmlformats.org/officeDocument/2006/relationships/image" Target="../media/image2853.wmf"/><Relationship Id="rId1716" Type="http://schemas.openxmlformats.org/officeDocument/2006/relationships/image" Target="../media/image3060.wmf"/><Relationship Id="rId1923" Type="http://schemas.openxmlformats.org/officeDocument/2006/relationships/image" Target="../media/image3267.wmf"/><Relationship Id="rId4122" Type="http://schemas.openxmlformats.org/officeDocument/2006/relationships/image" Target="../media/image5466.wmf"/><Relationship Id="rId3888" Type="http://schemas.openxmlformats.org/officeDocument/2006/relationships/image" Target="../media/image5232.wmf"/><Relationship Id="rId4939" Type="http://schemas.openxmlformats.org/officeDocument/2006/relationships/image" Target="../media/image6283.wmf"/><Relationship Id="rId2697" Type="http://schemas.openxmlformats.org/officeDocument/2006/relationships/image" Target="../media/image4041.wmf"/><Relationship Id="rId3748" Type="http://schemas.openxmlformats.org/officeDocument/2006/relationships/image" Target="../media/image5092.wmf"/><Relationship Id="rId669" Type="http://schemas.openxmlformats.org/officeDocument/2006/relationships/image" Target="../media/image2013.wmf"/><Relationship Id="rId876" Type="http://schemas.openxmlformats.org/officeDocument/2006/relationships/image" Target="../media/image2220.wmf"/><Relationship Id="rId1299" Type="http://schemas.openxmlformats.org/officeDocument/2006/relationships/image" Target="../media/image2643.wmf"/><Relationship Id="rId2557" Type="http://schemas.openxmlformats.org/officeDocument/2006/relationships/image" Target="../media/image3901.wmf"/><Relationship Id="rId3608" Type="http://schemas.openxmlformats.org/officeDocument/2006/relationships/image" Target="../media/image4952.wmf"/><Relationship Id="rId3955" Type="http://schemas.openxmlformats.org/officeDocument/2006/relationships/image" Target="../media/image5299.wmf"/><Relationship Id="rId5170" Type="http://schemas.openxmlformats.org/officeDocument/2006/relationships/image" Target="../media/image6514.wmf"/><Relationship Id="rId529" Type="http://schemas.openxmlformats.org/officeDocument/2006/relationships/image" Target="../media/image1873.wmf"/><Relationship Id="rId736" Type="http://schemas.openxmlformats.org/officeDocument/2006/relationships/image" Target="../media/image2080.wmf"/><Relationship Id="rId1159" Type="http://schemas.openxmlformats.org/officeDocument/2006/relationships/image" Target="../media/image2503.wmf"/><Relationship Id="rId1366" Type="http://schemas.openxmlformats.org/officeDocument/2006/relationships/image" Target="../media/image2710.wmf"/><Relationship Id="rId2417" Type="http://schemas.openxmlformats.org/officeDocument/2006/relationships/image" Target="../media/image3761.wmf"/><Relationship Id="rId2764" Type="http://schemas.openxmlformats.org/officeDocument/2006/relationships/image" Target="../media/image4108.wmf"/><Relationship Id="rId2971" Type="http://schemas.openxmlformats.org/officeDocument/2006/relationships/image" Target="../media/image4315.wmf"/><Relationship Id="rId3815" Type="http://schemas.openxmlformats.org/officeDocument/2006/relationships/image" Target="../media/image5159.wmf"/><Relationship Id="rId5030" Type="http://schemas.openxmlformats.org/officeDocument/2006/relationships/image" Target="../media/image6374.wmf"/><Relationship Id="rId943" Type="http://schemas.openxmlformats.org/officeDocument/2006/relationships/image" Target="../media/image2287.wmf"/><Relationship Id="rId1019" Type="http://schemas.openxmlformats.org/officeDocument/2006/relationships/image" Target="../media/image2363.wmf"/><Relationship Id="rId1573" Type="http://schemas.openxmlformats.org/officeDocument/2006/relationships/image" Target="../media/image2917.wmf"/><Relationship Id="rId1780" Type="http://schemas.openxmlformats.org/officeDocument/2006/relationships/image" Target="../media/image3124.wmf"/><Relationship Id="rId2624" Type="http://schemas.openxmlformats.org/officeDocument/2006/relationships/image" Target="../media/image3968.wmf"/><Relationship Id="rId2831" Type="http://schemas.openxmlformats.org/officeDocument/2006/relationships/image" Target="../media/image4175.wmf"/><Relationship Id="rId72" Type="http://schemas.openxmlformats.org/officeDocument/2006/relationships/image" Target="../media/image1416.wmf"/><Relationship Id="rId803" Type="http://schemas.openxmlformats.org/officeDocument/2006/relationships/image" Target="../media/image2147.wmf"/><Relationship Id="rId1226" Type="http://schemas.openxmlformats.org/officeDocument/2006/relationships/image" Target="../media/image2570.wmf"/><Relationship Id="rId1433" Type="http://schemas.openxmlformats.org/officeDocument/2006/relationships/image" Target="../media/image2777.wmf"/><Relationship Id="rId1640" Type="http://schemas.openxmlformats.org/officeDocument/2006/relationships/image" Target="../media/image2984.wmf"/><Relationship Id="rId4589" Type="http://schemas.openxmlformats.org/officeDocument/2006/relationships/image" Target="../media/image5933.wmf"/><Relationship Id="rId4796" Type="http://schemas.openxmlformats.org/officeDocument/2006/relationships/image" Target="../media/image6140.wmf"/><Relationship Id="rId1500" Type="http://schemas.openxmlformats.org/officeDocument/2006/relationships/image" Target="../media/image2844.wmf"/><Relationship Id="rId3398" Type="http://schemas.openxmlformats.org/officeDocument/2006/relationships/image" Target="../media/image4742.wmf"/><Relationship Id="rId4449" Type="http://schemas.openxmlformats.org/officeDocument/2006/relationships/image" Target="../media/image5793.wmf"/><Relationship Id="rId4656" Type="http://schemas.openxmlformats.org/officeDocument/2006/relationships/image" Target="../media/image6000.wmf"/><Relationship Id="rId4863" Type="http://schemas.openxmlformats.org/officeDocument/2006/relationships/image" Target="../media/image6207.wmf"/><Relationship Id="rId3258" Type="http://schemas.openxmlformats.org/officeDocument/2006/relationships/image" Target="../media/image4602.wmf"/><Relationship Id="rId3465" Type="http://schemas.openxmlformats.org/officeDocument/2006/relationships/image" Target="../media/image4809.wmf"/><Relationship Id="rId3672" Type="http://schemas.openxmlformats.org/officeDocument/2006/relationships/image" Target="../media/image5016.wmf"/><Relationship Id="rId4309" Type="http://schemas.openxmlformats.org/officeDocument/2006/relationships/image" Target="../media/image5653.wmf"/><Relationship Id="rId4516" Type="http://schemas.openxmlformats.org/officeDocument/2006/relationships/image" Target="../media/image5860.wmf"/><Relationship Id="rId4723" Type="http://schemas.openxmlformats.org/officeDocument/2006/relationships/image" Target="../media/image6067.wmf"/><Relationship Id="rId179" Type="http://schemas.openxmlformats.org/officeDocument/2006/relationships/image" Target="../media/image1523.wmf"/><Relationship Id="rId386" Type="http://schemas.openxmlformats.org/officeDocument/2006/relationships/image" Target="../media/image1730.wmf"/><Relationship Id="rId593" Type="http://schemas.openxmlformats.org/officeDocument/2006/relationships/image" Target="../media/image1937.wmf"/><Relationship Id="rId2067" Type="http://schemas.openxmlformats.org/officeDocument/2006/relationships/image" Target="../media/image3411.wmf"/><Relationship Id="rId2274" Type="http://schemas.openxmlformats.org/officeDocument/2006/relationships/image" Target="../media/image3618.wmf"/><Relationship Id="rId2481" Type="http://schemas.openxmlformats.org/officeDocument/2006/relationships/image" Target="../media/image3825.wmf"/><Relationship Id="rId3118" Type="http://schemas.openxmlformats.org/officeDocument/2006/relationships/image" Target="../media/image4462.wmf"/><Relationship Id="rId3325" Type="http://schemas.openxmlformats.org/officeDocument/2006/relationships/image" Target="../media/image4669.wmf"/><Relationship Id="rId3532" Type="http://schemas.openxmlformats.org/officeDocument/2006/relationships/image" Target="../media/image4876.wmf"/><Relationship Id="rId4930" Type="http://schemas.openxmlformats.org/officeDocument/2006/relationships/image" Target="../media/image6274.wmf"/><Relationship Id="rId246" Type="http://schemas.openxmlformats.org/officeDocument/2006/relationships/image" Target="../media/image1590.wmf"/><Relationship Id="rId453" Type="http://schemas.openxmlformats.org/officeDocument/2006/relationships/image" Target="../media/image1797.wmf"/><Relationship Id="rId660" Type="http://schemas.openxmlformats.org/officeDocument/2006/relationships/image" Target="../media/image2004.wmf"/><Relationship Id="rId1083" Type="http://schemas.openxmlformats.org/officeDocument/2006/relationships/image" Target="../media/image2427.wmf"/><Relationship Id="rId1290" Type="http://schemas.openxmlformats.org/officeDocument/2006/relationships/image" Target="../media/image2634.wmf"/><Relationship Id="rId2134" Type="http://schemas.openxmlformats.org/officeDocument/2006/relationships/image" Target="../media/image3478.wmf"/><Relationship Id="rId2341" Type="http://schemas.openxmlformats.org/officeDocument/2006/relationships/image" Target="../media/image3685.wmf"/><Relationship Id="rId106" Type="http://schemas.openxmlformats.org/officeDocument/2006/relationships/image" Target="../media/image1450.wmf"/><Relationship Id="rId313" Type="http://schemas.openxmlformats.org/officeDocument/2006/relationships/image" Target="../media/image1657.wmf"/><Relationship Id="rId1150" Type="http://schemas.openxmlformats.org/officeDocument/2006/relationships/image" Target="../media/image2494.wmf"/><Relationship Id="rId4099" Type="http://schemas.openxmlformats.org/officeDocument/2006/relationships/image" Target="../media/image5443.wmf"/><Relationship Id="rId5357" Type="http://schemas.openxmlformats.org/officeDocument/2006/relationships/image" Target="../media/image6701.wmf"/><Relationship Id="rId520" Type="http://schemas.openxmlformats.org/officeDocument/2006/relationships/image" Target="../media/image1864.wmf"/><Relationship Id="rId2201" Type="http://schemas.openxmlformats.org/officeDocument/2006/relationships/image" Target="../media/image3545.wmf"/><Relationship Id="rId1010" Type="http://schemas.openxmlformats.org/officeDocument/2006/relationships/image" Target="../media/image2354.wmf"/><Relationship Id="rId1967" Type="http://schemas.openxmlformats.org/officeDocument/2006/relationships/image" Target="../media/image3311.wmf"/><Relationship Id="rId4166" Type="http://schemas.openxmlformats.org/officeDocument/2006/relationships/image" Target="../media/image5510.wmf"/><Relationship Id="rId4373" Type="http://schemas.openxmlformats.org/officeDocument/2006/relationships/image" Target="../media/image5717.wmf"/><Relationship Id="rId4580" Type="http://schemas.openxmlformats.org/officeDocument/2006/relationships/image" Target="../media/image5924.wmf"/><Relationship Id="rId5217" Type="http://schemas.openxmlformats.org/officeDocument/2006/relationships/image" Target="../media/image6561.wmf"/><Relationship Id="rId4026" Type="http://schemas.openxmlformats.org/officeDocument/2006/relationships/image" Target="../media/image5370.wmf"/><Relationship Id="rId4440" Type="http://schemas.openxmlformats.org/officeDocument/2006/relationships/image" Target="../media/image5784.wmf"/><Relationship Id="rId3042" Type="http://schemas.openxmlformats.org/officeDocument/2006/relationships/image" Target="../media/image4386.wmf"/><Relationship Id="rId3859" Type="http://schemas.openxmlformats.org/officeDocument/2006/relationships/image" Target="../media/image5203.wmf"/><Relationship Id="rId5281" Type="http://schemas.openxmlformats.org/officeDocument/2006/relationships/image" Target="../media/image6625.wmf"/><Relationship Id="rId2875" Type="http://schemas.openxmlformats.org/officeDocument/2006/relationships/image" Target="../media/image4219.wmf"/><Relationship Id="rId3926" Type="http://schemas.openxmlformats.org/officeDocument/2006/relationships/image" Target="../media/image5270.wmf"/><Relationship Id="rId847" Type="http://schemas.openxmlformats.org/officeDocument/2006/relationships/image" Target="../media/image2191.wmf"/><Relationship Id="rId1477" Type="http://schemas.openxmlformats.org/officeDocument/2006/relationships/image" Target="../media/image2821.wmf"/><Relationship Id="rId1891" Type="http://schemas.openxmlformats.org/officeDocument/2006/relationships/image" Target="../media/image3235.wmf"/><Relationship Id="rId2528" Type="http://schemas.openxmlformats.org/officeDocument/2006/relationships/image" Target="../media/image3872.wmf"/><Relationship Id="rId2942" Type="http://schemas.openxmlformats.org/officeDocument/2006/relationships/image" Target="../media/image4286.wmf"/><Relationship Id="rId914" Type="http://schemas.openxmlformats.org/officeDocument/2006/relationships/image" Target="../media/image2258.wmf"/><Relationship Id="rId1544" Type="http://schemas.openxmlformats.org/officeDocument/2006/relationships/image" Target="../media/image2888.wmf"/><Relationship Id="rId5001" Type="http://schemas.openxmlformats.org/officeDocument/2006/relationships/image" Target="../media/image6345.wmf"/><Relationship Id="rId1611" Type="http://schemas.openxmlformats.org/officeDocument/2006/relationships/image" Target="../media/image2955.wmf"/><Relationship Id="rId4767" Type="http://schemas.openxmlformats.org/officeDocument/2006/relationships/image" Target="../media/image6111.wmf"/><Relationship Id="rId3369" Type="http://schemas.openxmlformats.org/officeDocument/2006/relationships/image" Target="../media/image4713.wmf"/><Relationship Id="rId2385" Type="http://schemas.openxmlformats.org/officeDocument/2006/relationships/image" Target="../media/image3729.wmf"/><Relationship Id="rId3783" Type="http://schemas.openxmlformats.org/officeDocument/2006/relationships/image" Target="../media/image5127.wmf"/><Relationship Id="rId4834" Type="http://schemas.openxmlformats.org/officeDocument/2006/relationships/image" Target="../media/image6178.wmf"/><Relationship Id="rId357" Type="http://schemas.openxmlformats.org/officeDocument/2006/relationships/image" Target="../media/image1701.wmf"/><Relationship Id="rId2038" Type="http://schemas.openxmlformats.org/officeDocument/2006/relationships/image" Target="../media/image3382.wmf"/><Relationship Id="rId3436" Type="http://schemas.openxmlformats.org/officeDocument/2006/relationships/image" Target="../media/image4780.wmf"/><Relationship Id="rId3850" Type="http://schemas.openxmlformats.org/officeDocument/2006/relationships/image" Target="../media/image5194.wmf"/><Relationship Id="rId4901" Type="http://schemas.openxmlformats.org/officeDocument/2006/relationships/image" Target="../media/image6245.wmf"/><Relationship Id="rId771" Type="http://schemas.openxmlformats.org/officeDocument/2006/relationships/image" Target="../media/image2115.wmf"/><Relationship Id="rId2452" Type="http://schemas.openxmlformats.org/officeDocument/2006/relationships/image" Target="../media/image3796.wmf"/><Relationship Id="rId3503" Type="http://schemas.openxmlformats.org/officeDocument/2006/relationships/image" Target="../media/image4847.wmf"/><Relationship Id="rId424" Type="http://schemas.openxmlformats.org/officeDocument/2006/relationships/image" Target="../media/image1768.wmf"/><Relationship Id="rId1054" Type="http://schemas.openxmlformats.org/officeDocument/2006/relationships/image" Target="../media/image2398.wmf"/><Relationship Id="rId2105" Type="http://schemas.openxmlformats.org/officeDocument/2006/relationships/image" Target="../media/image3449.wmf"/><Relationship Id="rId1121" Type="http://schemas.openxmlformats.org/officeDocument/2006/relationships/image" Target="../media/image2465.wmf"/><Relationship Id="rId4277" Type="http://schemas.openxmlformats.org/officeDocument/2006/relationships/image" Target="../media/image5621.wmf"/><Relationship Id="rId4691" Type="http://schemas.openxmlformats.org/officeDocument/2006/relationships/image" Target="../media/image6035.wmf"/><Relationship Id="rId5328" Type="http://schemas.openxmlformats.org/officeDocument/2006/relationships/image" Target="../media/image6672.wmf"/><Relationship Id="rId3293" Type="http://schemas.openxmlformats.org/officeDocument/2006/relationships/image" Target="../media/image4637.wmf"/><Relationship Id="rId4344" Type="http://schemas.openxmlformats.org/officeDocument/2006/relationships/image" Target="../media/image5688.wmf"/><Relationship Id="rId1938" Type="http://schemas.openxmlformats.org/officeDocument/2006/relationships/image" Target="../media/image3282.wmf"/><Relationship Id="rId3360" Type="http://schemas.openxmlformats.org/officeDocument/2006/relationships/image" Target="../media/image4704.wmf"/><Relationship Id="rId281" Type="http://schemas.openxmlformats.org/officeDocument/2006/relationships/image" Target="../media/image1625.wmf"/><Relationship Id="rId3013" Type="http://schemas.openxmlformats.org/officeDocument/2006/relationships/image" Target="../media/image4357.wmf"/><Relationship Id="rId4411" Type="http://schemas.openxmlformats.org/officeDocument/2006/relationships/image" Target="../media/image5755.wmf"/><Relationship Id="rId2779" Type="http://schemas.openxmlformats.org/officeDocument/2006/relationships/image" Target="../media/image4123.wmf"/><Relationship Id="rId5185" Type="http://schemas.openxmlformats.org/officeDocument/2006/relationships/image" Target="../media/image6529.wmf"/><Relationship Id="rId1795" Type="http://schemas.openxmlformats.org/officeDocument/2006/relationships/image" Target="../media/image3139.wmf"/><Relationship Id="rId2846" Type="http://schemas.openxmlformats.org/officeDocument/2006/relationships/image" Target="../media/image4190.wmf"/><Relationship Id="rId5252" Type="http://schemas.openxmlformats.org/officeDocument/2006/relationships/image" Target="../media/image6596.wmf"/><Relationship Id="rId87" Type="http://schemas.openxmlformats.org/officeDocument/2006/relationships/image" Target="../media/image1431.wmf"/><Relationship Id="rId818" Type="http://schemas.openxmlformats.org/officeDocument/2006/relationships/image" Target="../media/image2162.wmf"/><Relationship Id="rId1448" Type="http://schemas.openxmlformats.org/officeDocument/2006/relationships/image" Target="../media/image2792.wmf"/><Relationship Id="rId1862" Type="http://schemas.openxmlformats.org/officeDocument/2006/relationships/image" Target="../media/image3206.wmf"/><Relationship Id="rId2913" Type="http://schemas.openxmlformats.org/officeDocument/2006/relationships/image" Target="../media/image4257.wmf"/><Relationship Id="rId1515" Type="http://schemas.openxmlformats.org/officeDocument/2006/relationships/image" Target="../media/image2859.wmf"/><Relationship Id="rId3687" Type="http://schemas.openxmlformats.org/officeDocument/2006/relationships/image" Target="../media/image5031.wmf"/><Relationship Id="rId4738" Type="http://schemas.openxmlformats.org/officeDocument/2006/relationships/image" Target="../media/image6082.wmf"/><Relationship Id="rId2289" Type="http://schemas.openxmlformats.org/officeDocument/2006/relationships/image" Target="../media/image3633.wmf"/><Relationship Id="rId3754" Type="http://schemas.openxmlformats.org/officeDocument/2006/relationships/image" Target="../media/image5098.wmf"/><Relationship Id="rId4805" Type="http://schemas.openxmlformats.org/officeDocument/2006/relationships/image" Target="../media/image6149.wmf"/><Relationship Id="rId675" Type="http://schemas.openxmlformats.org/officeDocument/2006/relationships/image" Target="../media/image2019.wmf"/><Relationship Id="rId2356" Type="http://schemas.openxmlformats.org/officeDocument/2006/relationships/image" Target="../media/image3700.wmf"/><Relationship Id="rId2770" Type="http://schemas.openxmlformats.org/officeDocument/2006/relationships/image" Target="../media/image4114.wmf"/><Relationship Id="rId3407" Type="http://schemas.openxmlformats.org/officeDocument/2006/relationships/image" Target="../media/image4751.wmf"/><Relationship Id="rId3821" Type="http://schemas.openxmlformats.org/officeDocument/2006/relationships/image" Target="../media/image5165.wmf"/><Relationship Id="rId328" Type="http://schemas.openxmlformats.org/officeDocument/2006/relationships/image" Target="../media/image1672.wmf"/><Relationship Id="rId742" Type="http://schemas.openxmlformats.org/officeDocument/2006/relationships/image" Target="../media/image2086.wmf"/><Relationship Id="rId1372" Type="http://schemas.openxmlformats.org/officeDocument/2006/relationships/image" Target="../media/image2716.wmf"/><Relationship Id="rId2009" Type="http://schemas.openxmlformats.org/officeDocument/2006/relationships/image" Target="../media/image3353.wmf"/><Relationship Id="rId2423" Type="http://schemas.openxmlformats.org/officeDocument/2006/relationships/image" Target="../media/image3767.wmf"/><Relationship Id="rId1025" Type="http://schemas.openxmlformats.org/officeDocument/2006/relationships/image" Target="../media/image2369.wmf"/><Relationship Id="rId4595" Type="http://schemas.openxmlformats.org/officeDocument/2006/relationships/image" Target="../media/image5939.wmf"/><Relationship Id="rId3197" Type="http://schemas.openxmlformats.org/officeDocument/2006/relationships/image" Target="../media/image4541.wmf"/><Relationship Id="rId4248" Type="http://schemas.openxmlformats.org/officeDocument/2006/relationships/image" Target="../media/image5592.wmf"/><Relationship Id="rId4662" Type="http://schemas.openxmlformats.org/officeDocument/2006/relationships/image" Target="../media/image6006.wmf"/><Relationship Id="rId185" Type="http://schemas.openxmlformats.org/officeDocument/2006/relationships/image" Target="../media/image1529.wmf"/><Relationship Id="rId1909" Type="http://schemas.openxmlformats.org/officeDocument/2006/relationships/image" Target="../media/image3253.wmf"/><Relationship Id="rId3264" Type="http://schemas.openxmlformats.org/officeDocument/2006/relationships/image" Target="../media/image4608.wmf"/><Relationship Id="rId4315" Type="http://schemas.openxmlformats.org/officeDocument/2006/relationships/image" Target="../media/image5659.wmf"/><Relationship Id="rId2280" Type="http://schemas.openxmlformats.org/officeDocument/2006/relationships/image" Target="../media/image3624.wmf"/><Relationship Id="rId3331" Type="http://schemas.openxmlformats.org/officeDocument/2006/relationships/image" Target="../media/image4675.wmf"/><Relationship Id="rId252" Type="http://schemas.openxmlformats.org/officeDocument/2006/relationships/image" Target="../media/image1596.wmf"/><Relationship Id="rId5089" Type="http://schemas.openxmlformats.org/officeDocument/2006/relationships/image" Target="../media/image6433.wmf"/><Relationship Id="rId1699" Type="http://schemas.openxmlformats.org/officeDocument/2006/relationships/image" Target="../media/image3043.wmf"/><Relationship Id="rId2000" Type="http://schemas.openxmlformats.org/officeDocument/2006/relationships/image" Target="../media/image3344.wmf"/><Relationship Id="rId5156" Type="http://schemas.openxmlformats.org/officeDocument/2006/relationships/image" Target="../media/image6500.wmf"/><Relationship Id="rId4172" Type="http://schemas.openxmlformats.org/officeDocument/2006/relationships/image" Target="../media/image5516.wmf"/><Relationship Id="rId5223" Type="http://schemas.openxmlformats.org/officeDocument/2006/relationships/image" Target="../media/image6567.wmf"/><Relationship Id="rId1766" Type="http://schemas.openxmlformats.org/officeDocument/2006/relationships/image" Target="../media/image3110.wmf"/><Relationship Id="rId2817" Type="http://schemas.openxmlformats.org/officeDocument/2006/relationships/image" Target="../media/image4161.wmf"/><Relationship Id="rId58" Type="http://schemas.openxmlformats.org/officeDocument/2006/relationships/image" Target="../media/image1402.wmf"/><Relationship Id="rId1419" Type="http://schemas.openxmlformats.org/officeDocument/2006/relationships/image" Target="../media/image2763.wmf"/><Relationship Id="rId1833" Type="http://schemas.openxmlformats.org/officeDocument/2006/relationships/image" Target="../media/image3177.wmf"/><Relationship Id="rId4989" Type="http://schemas.openxmlformats.org/officeDocument/2006/relationships/image" Target="../media/image6333.wmf"/><Relationship Id="rId1900" Type="http://schemas.openxmlformats.org/officeDocument/2006/relationships/image" Target="../media/image3244.wmf"/><Relationship Id="rId3658" Type="http://schemas.openxmlformats.org/officeDocument/2006/relationships/image" Target="../media/image5002.wmf"/><Relationship Id="rId4709" Type="http://schemas.openxmlformats.org/officeDocument/2006/relationships/image" Target="../media/image6053.wmf"/><Relationship Id="rId579" Type="http://schemas.openxmlformats.org/officeDocument/2006/relationships/image" Target="../media/image1923.wmf"/><Relationship Id="rId993" Type="http://schemas.openxmlformats.org/officeDocument/2006/relationships/image" Target="../media/image2337.wmf"/><Relationship Id="rId2674" Type="http://schemas.openxmlformats.org/officeDocument/2006/relationships/image" Target="../media/image4018.wmf"/><Relationship Id="rId5080" Type="http://schemas.openxmlformats.org/officeDocument/2006/relationships/image" Target="../media/image6424.wmf"/><Relationship Id="rId646" Type="http://schemas.openxmlformats.org/officeDocument/2006/relationships/image" Target="../media/image1990.wmf"/><Relationship Id="rId1276" Type="http://schemas.openxmlformats.org/officeDocument/2006/relationships/image" Target="../media/image2620.wmf"/><Relationship Id="rId2327" Type="http://schemas.openxmlformats.org/officeDocument/2006/relationships/image" Target="../media/image3671.wmf"/><Relationship Id="rId3725" Type="http://schemas.openxmlformats.org/officeDocument/2006/relationships/image" Target="../media/image5069.wmf"/><Relationship Id="rId1690" Type="http://schemas.openxmlformats.org/officeDocument/2006/relationships/image" Target="../media/image3034.wmf"/><Relationship Id="rId2741" Type="http://schemas.openxmlformats.org/officeDocument/2006/relationships/image" Target="../media/image4085.wmf"/><Relationship Id="rId713" Type="http://schemas.openxmlformats.org/officeDocument/2006/relationships/image" Target="../media/image2057.wmf"/><Relationship Id="rId1343" Type="http://schemas.openxmlformats.org/officeDocument/2006/relationships/image" Target="../media/image2687.wmf"/><Relationship Id="rId4499" Type="http://schemas.openxmlformats.org/officeDocument/2006/relationships/image" Target="../media/image5843.wmf"/><Relationship Id="rId1410" Type="http://schemas.openxmlformats.org/officeDocument/2006/relationships/image" Target="../media/image2754.wmf"/><Relationship Id="rId4566" Type="http://schemas.openxmlformats.org/officeDocument/2006/relationships/image" Target="../media/image5910.wmf"/><Relationship Id="rId4980" Type="http://schemas.openxmlformats.org/officeDocument/2006/relationships/image" Target="../media/image6324.wmf"/><Relationship Id="rId3168" Type="http://schemas.openxmlformats.org/officeDocument/2006/relationships/image" Target="../media/image4512.wmf"/><Relationship Id="rId3582" Type="http://schemas.openxmlformats.org/officeDocument/2006/relationships/image" Target="../media/image4926.wmf"/><Relationship Id="rId4219" Type="http://schemas.openxmlformats.org/officeDocument/2006/relationships/image" Target="../media/image5563.wmf"/><Relationship Id="rId4633" Type="http://schemas.openxmlformats.org/officeDocument/2006/relationships/image" Target="../media/image5977.wmf"/><Relationship Id="rId2184" Type="http://schemas.openxmlformats.org/officeDocument/2006/relationships/image" Target="../media/image3528.wmf"/><Relationship Id="rId3235" Type="http://schemas.openxmlformats.org/officeDocument/2006/relationships/image" Target="../media/image4579.wmf"/><Relationship Id="rId156" Type="http://schemas.openxmlformats.org/officeDocument/2006/relationships/image" Target="../media/image1500.wmf"/><Relationship Id="rId570" Type="http://schemas.openxmlformats.org/officeDocument/2006/relationships/image" Target="../media/image1914.wmf"/><Relationship Id="rId2251" Type="http://schemas.openxmlformats.org/officeDocument/2006/relationships/image" Target="../media/image3595.wmf"/><Relationship Id="rId3302" Type="http://schemas.openxmlformats.org/officeDocument/2006/relationships/image" Target="../media/image4646.wmf"/><Relationship Id="rId4700" Type="http://schemas.openxmlformats.org/officeDocument/2006/relationships/image" Target="../media/image6044.wmf"/><Relationship Id="rId223" Type="http://schemas.openxmlformats.org/officeDocument/2006/relationships/image" Target="../media/image1567.wmf"/><Relationship Id="rId4076" Type="http://schemas.openxmlformats.org/officeDocument/2006/relationships/image" Target="../media/image5420.wmf"/><Relationship Id="rId4490" Type="http://schemas.openxmlformats.org/officeDocument/2006/relationships/image" Target="../media/image5834.wmf"/><Relationship Id="rId5127" Type="http://schemas.openxmlformats.org/officeDocument/2006/relationships/image" Target="../media/image6471.wmf"/><Relationship Id="rId1737" Type="http://schemas.openxmlformats.org/officeDocument/2006/relationships/image" Target="../media/image3081.wmf"/><Relationship Id="rId3092" Type="http://schemas.openxmlformats.org/officeDocument/2006/relationships/image" Target="../media/image4436.wmf"/><Relationship Id="rId4143" Type="http://schemas.openxmlformats.org/officeDocument/2006/relationships/image" Target="../media/image5487.wmf"/><Relationship Id="rId29" Type="http://schemas.openxmlformats.org/officeDocument/2006/relationships/image" Target="../media/image1373.wmf"/><Relationship Id="rId4210" Type="http://schemas.openxmlformats.org/officeDocument/2006/relationships/image" Target="../media/image5554.wmf"/><Relationship Id="rId1804" Type="http://schemas.openxmlformats.org/officeDocument/2006/relationships/image" Target="../media/image3148.wmf"/><Relationship Id="rId3976" Type="http://schemas.openxmlformats.org/officeDocument/2006/relationships/image" Target="../media/image5320.wmf"/><Relationship Id="rId897" Type="http://schemas.openxmlformats.org/officeDocument/2006/relationships/image" Target="../media/image2241.wmf"/><Relationship Id="rId2578" Type="http://schemas.openxmlformats.org/officeDocument/2006/relationships/image" Target="../media/image3922.wmf"/><Relationship Id="rId2992" Type="http://schemas.openxmlformats.org/officeDocument/2006/relationships/image" Target="../media/image4336.wmf"/><Relationship Id="rId3629" Type="http://schemas.openxmlformats.org/officeDocument/2006/relationships/image" Target="../media/image4973.wmf"/><Relationship Id="rId5051" Type="http://schemas.openxmlformats.org/officeDocument/2006/relationships/image" Target="../media/image6395.wmf"/><Relationship Id="rId964" Type="http://schemas.openxmlformats.org/officeDocument/2006/relationships/image" Target="../media/image2308.wmf"/><Relationship Id="rId1594" Type="http://schemas.openxmlformats.org/officeDocument/2006/relationships/image" Target="../media/image2938.wmf"/><Relationship Id="rId2645" Type="http://schemas.openxmlformats.org/officeDocument/2006/relationships/image" Target="../media/image3989.wmf"/><Relationship Id="rId617" Type="http://schemas.openxmlformats.org/officeDocument/2006/relationships/image" Target="../media/image1961.wmf"/><Relationship Id="rId1247" Type="http://schemas.openxmlformats.org/officeDocument/2006/relationships/image" Target="../media/image2591.wmf"/><Relationship Id="rId1661" Type="http://schemas.openxmlformats.org/officeDocument/2006/relationships/image" Target="../media/image3005.wmf"/><Relationship Id="rId2712" Type="http://schemas.openxmlformats.org/officeDocument/2006/relationships/image" Target="../media/image4056.wmf"/><Relationship Id="rId1314" Type="http://schemas.openxmlformats.org/officeDocument/2006/relationships/image" Target="../media/image2658.wmf"/><Relationship Id="rId4884" Type="http://schemas.openxmlformats.org/officeDocument/2006/relationships/image" Target="../media/image6228.wmf"/><Relationship Id="rId3486" Type="http://schemas.openxmlformats.org/officeDocument/2006/relationships/image" Target="../media/image4830.wmf"/><Relationship Id="rId4537" Type="http://schemas.openxmlformats.org/officeDocument/2006/relationships/image" Target="../media/image5881.wmf"/><Relationship Id="rId20" Type="http://schemas.openxmlformats.org/officeDocument/2006/relationships/image" Target="../media/image1364.wmf"/><Relationship Id="rId2088" Type="http://schemas.openxmlformats.org/officeDocument/2006/relationships/image" Target="../media/image3432.wmf"/><Relationship Id="rId3139" Type="http://schemas.openxmlformats.org/officeDocument/2006/relationships/image" Target="../media/image4483.wmf"/><Relationship Id="rId4951" Type="http://schemas.openxmlformats.org/officeDocument/2006/relationships/image" Target="../media/image6295.wmf"/><Relationship Id="rId474" Type="http://schemas.openxmlformats.org/officeDocument/2006/relationships/image" Target="../media/image1818.wmf"/><Relationship Id="rId2155" Type="http://schemas.openxmlformats.org/officeDocument/2006/relationships/image" Target="../media/image3499.wmf"/><Relationship Id="rId3553" Type="http://schemas.openxmlformats.org/officeDocument/2006/relationships/image" Target="../media/image4897.wmf"/><Relationship Id="rId4604" Type="http://schemas.openxmlformats.org/officeDocument/2006/relationships/image" Target="../media/image5948.wmf"/><Relationship Id="rId127" Type="http://schemas.openxmlformats.org/officeDocument/2006/relationships/image" Target="../media/image1471.wmf"/><Relationship Id="rId3206" Type="http://schemas.openxmlformats.org/officeDocument/2006/relationships/image" Target="../media/image4550.wmf"/><Relationship Id="rId3620" Type="http://schemas.openxmlformats.org/officeDocument/2006/relationships/image" Target="../media/image4964.wmf"/><Relationship Id="rId541" Type="http://schemas.openxmlformats.org/officeDocument/2006/relationships/image" Target="../media/image1885.wmf"/><Relationship Id="rId1171" Type="http://schemas.openxmlformats.org/officeDocument/2006/relationships/image" Target="../media/image2515.wmf"/><Relationship Id="rId2222" Type="http://schemas.openxmlformats.org/officeDocument/2006/relationships/image" Target="../media/image3566.wmf"/><Relationship Id="rId5378" Type="http://schemas.openxmlformats.org/officeDocument/2006/relationships/image" Target="../media/image6722.wmf"/><Relationship Id="rId1988" Type="http://schemas.openxmlformats.org/officeDocument/2006/relationships/image" Target="../media/image3332.wmf"/><Relationship Id="rId4394" Type="http://schemas.openxmlformats.org/officeDocument/2006/relationships/image" Target="../media/image5738.wmf"/><Relationship Id="rId4047" Type="http://schemas.openxmlformats.org/officeDocument/2006/relationships/image" Target="../media/image5391.wmf"/><Relationship Id="rId4461" Type="http://schemas.openxmlformats.org/officeDocument/2006/relationships/image" Target="../media/image5805.wmf"/><Relationship Id="rId3063" Type="http://schemas.openxmlformats.org/officeDocument/2006/relationships/image" Target="../media/image4407.wmf"/><Relationship Id="rId4114" Type="http://schemas.openxmlformats.org/officeDocument/2006/relationships/image" Target="../media/image5458.wmf"/><Relationship Id="rId1708" Type="http://schemas.openxmlformats.org/officeDocument/2006/relationships/image" Target="../media/image3052.wmf"/><Relationship Id="rId3130" Type="http://schemas.openxmlformats.org/officeDocument/2006/relationships/image" Target="../media/image4474.wmf"/><Relationship Id="rId2896" Type="http://schemas.openxmlformats.org/officeDocument/2006/relationships/image" Target="../media/image4240.wmf"/><Relationship Id="rId3947" Type="http://schemas.openxmlformats.org/officeDocument/2006/relationships/image" Target="../media/image5291.wmf"/><Relationship Id="rId868" Type="http://schemas.openxmlformats.org/officeDocument/2006/relationships/image" Target="../media/image2212.wmf"/><Relationship Id="rId1498" Type="http://schemas.openxmlformats.org/officeDocument/2006/relationships/image" Target="../media/image2842.wmf"/><Relationship Id="rId2549" Type="http://schemas.openxmlformats.org/officeDocument/2006/relationships/image" Target="../media/image3893.wmf"/><Relationship Id="rId2963" Type="http://schemas.openxmlformats.org/officeDocument/2006/relationships/image" Target="../media/image4307.wmf"/><Relationship Id="rId935" Type="http://schemas.openxmlformats.org/officeDocument/2006/relationships/image" Target="../media/image2279.wmf"/><Relationship Id="rId1565" Type="http://schemas.openxmlformats.org/officeDocument/2006/relationships/image" Target="../media/image2909.wmf"/><Relationship Id="rId2616" Type="http://schemas.openxmlformats.org/officeDocument/2006/relationships/image" Target="../media/image3960.wmf"/><Relationship Id="rId5022" Type="http://schemas.openxmlformats.org/officeDocument/2006/relationships/image" Target="../media/image6366.wmf"/><Relationship Id="rId1218" Type="http://schemas.openxmlformats.org/officeDocument/2006/relationships/image" Target="../media/image2562.wmf"/><Relationship Id="rId1632" Type="http://schemas.openxmlformats.org/officeDocument/2006/relationships/image" Target="../media/image2976.wmf"/><Relationship Id="rId4788" Type="http://schemas.openxmlformats.org/officeDocument/2006/relationships/image" Target="../media/image6132.wmf"/><Relationship Id="rId4855" Type="http://schemas.openxmlformats.org/officeDocument/2006/relationships/image" Target="../media/image6199.wmf"/><Relationship Id="rId3457" Type="http://schemas.openxmlformats.org/officeDocument/2006/relationships/image" Target="../media/image4801.wmf"/><Relationship Id="rId3871" Type="http://schemas.openxmlformats.org/officeDocument/2006/relationships/image" Target="../media/image5215.wmf"/><Relationship Id="rId4508" Type="http://schemas.openxmlformats.org/officeDocument/2006/relationships/image" Target="../media/image5852.wmf"/><Relationship Id="rId4922" Type="http://schemas.openxmlformats.org/officeDocument/2006/relationships/image" Target="../media/image6266.wmf"/><Relationship Id="rId378" Type="http://schemas.openxmlformats.org/officeDocument/2006/relationships/image" Target="../media/image1722.wmf"/><Relationship Id="rId792" Type="http://schemas.openxmlformats.org/officeDocument/2006/relationships/image" Target="../media/image2136.wmf"/><Relationship Id="rId2059" Type="http://schemas.openxmlformats.org/officeDocument/2006/relationships/image" Target="../media/image3403.wmf"/><Relationship Id="rId2473" Type="http://schemas.openxmlformats.org/officeDocument/2006/relationships/image" Target="../media/image3817.wmf"/><Relationship Id="rId3524" Type="http://schemas.openxmlformats.org/officeDocument/2006/relationships/image" Target="../media/image4868.wmf"/><Relationship Id="rId445" Type="http://schemas.openxmlformats.org/officeDocument/2006/relationships/image" Target="../media/image1789.wmf"/><Relationship Id="rId1075" Type="http://schemas.openxmlformats.org/officeDocument/2006/relationships/image" Target="../media/image2419.wmf"/><Relationship Id="rId2126" Type="http://schemas.openxmlformats.org/officeDocument/2006/relationships/image" Target="../media/image3470.wmf"/><Relationship Id="rId2540" Type="http://schemas.openxmlformats.org/officeDocument/2006/relationships/image" Target="../media/image3884.wmf"/><Relationship Id="rId512" Type="http://schemas.openxmlformats.org/officeDocument/2006/relationships/image" Target="../media/image1856.wmf"/><Relationship Id="rId1142" Type="http://schemas.openxmlformats.org/officeDocument/2006/relationships/image" Target="../media/image2486.wmf"/><Relationship Id="rId4298" Type="http://schemas.openxmlformats.org/officeDocument/2006/relationships/image" Target="../media/image5642.wmf"/><Relationship Id="rId5349" Type="http://schemas.openxmlformats.org/officeDocument/2006/relationships/image" Target="../media/image6693.wmf"/><Relationship Id="rId4365" Type="http://schemas.openxmlformats.org/officeDocument/2006/relationships/image" Target="../media/image5709.wmf"/><Relationship Id="rId1959" Type="http://schemas.openxmlformats.org/officeDocument/2006/relationships/image" Target="../media/image3303.wmf"/><Relationship Id="rId4018" Type="http://schemas.openxmlformats.org/officeDocument/2006/relationships/image" Target="../media/image5362.wmf"/><Relationship Id="rId3381" Type="http://schemas.openxmlformats.org/officeDocument/2006/relationships/image" Target="../media/image4725.wmf"/><Relationship Id="rId4432" Type="http://schemas.openxmlformats.org/officeDocument/2006/relationships/image" Target="../media/image5776.wmf"/><Relationship Id="rId3034" Type="http://schemas.openxmlformats.org/officeDocument/2006/relationships/image" Target="../media/image4378.wmf"/><Relationship Id="rId2050" Type="http://schemas.openxmlformats.org/officeDocument/2006/relationships/image" Target="../media/image3394.wmf"/><Relationship Id="rId3101" Type="http://schemas.openxmlformats.org/officeDocument/2006/relationships/image" Target="../media/image4445.wmf"/><Relationship Id="rId5273" Type="http://schemas.openxmlformats.org/officeDocument/2006/relationships/image" Target="../media/image6617.wmf"/><Relationship Id="rId839" Type="http://schemas.openxmlformats.org/officeDocument/2006/relationships/image" Target="../media/image2183.wmf"/><Relationship Id="rId1469" Type="http://schemas.openxmlformats.org/officeDocument/2006/relationships/image" Target="../media/image2813.wmf"/><Relationship Id="rId2867" Type="http://schemas.openxmlformats.org/officeDocument/2006/relationships/image" Target="../media/image4211.wmf"/><Relationship Id="rId3918" Type="http://schemas.openxmlformats.org/officeDocument/2006/relationships/image" Target="../media/image5262.wmf"/><Relationship Id="rId5340" Type="http://schemas.openxmlformats.org/officeDocument/2006/relationships/image" Target="../media/image6684.wmf"/><Relationship Id="rId1883" Type="http://schemas.openxmlformats.org/officeDocument/2006/relationships/image" Target="../media/image3227.wmf"/><Relationship Id="rId2934" Type="http://schemas.openxmlformats.org/officeDocument/2006/relationships/image" Target="../media/image4278.wmf"/><Relationship Id="rId906" Type="http://schemas.openxmlformats.org/officeDocument/2006/relationships/image" Target="../media/image2250.wmf"/><Relationship Id="rId1536" Type="http://schemas.openxmlformats.org/officeDocument/2006/relationships/image" Target="../media/image2880.wmf"/><Relationship Id="rId1950" Type="http://schemas.openxmlformats.org/officeDocument/2006/relationships/image" Target="../media/image3294.wmf"/><Relationship Id="rId1603" Type="http://schemas.openxmlformats.org/officeDocument/2006/relationships/image" Target="../media/image2947.wmf"/><Relationship Id="rId4759" Type="http://schemas.openxmlformats.org/officeDocument/2006/relationships/image" Target="../media/image6103.wmf"/><Relationship Id="rId3775" Type="http://schemas.openxmlformats.org/officeDocument/2006/relationships/image" Target="../media/image5119.wmf"/><Relationship Id="rId4826" Type="http://schemas.openxmlformats.org/officeDocument/2006/relationships/image" Target="../media/image6170.wmf"/><Relationship Id="rId696" Type="http://schemas.openxmlformats.org/officeDocument/2006/relationships/image" Target="../media/image2040.wmf"/><Relationship Id="rId2377" Type="http://schemas.openxmlformats.org/officeDocument/2006/relationships/image" Target="../media/image3721.wmf"/><Relationship Id="rId2791" Type="http://schemas.openxmlformats.org/officeDocument/2006/relationships/image" Target="../media/image4135.wmf"/><Relationship Id="rId3428" Type="http://schemas.openxmlformats.org/officeDocument/2006/relationships/image" Target="../media/image4772.wmf"/><Relationship Id="rId349" Type="http://schemas.openxmlformats.org/officeDocument/2006/relationships/image" Target="../media/image1693.wmf"/><Relationship Id="rId763" Type="http://schemas.openxmlformats.org/officeDocument/2006/relationships/image" Target="../media/image2107.wmf"/><Relationship Id="rId1393" Type="http://schemas.openxmlformats.org/officeDocument/2006/relationships/image" Target="../media/image2737.wmf"/><Relationship Id="rId2444" Type="http://schemas.openxmlformats.org/officeDocument/2006/relationships/image" Target="../media/image3788.wmf"/><Relationship Id="rId3842" Type="http://schemas.openxmlformats.org/officeDocument/2006/relationships/image" Target="../media/image5186.wmf"/><Relationship Id="rId416" Type="http://schemas.openxmlformats.org/officeDocument/2006/relationships/image" Target="../media/image1760.wmf"/><Relationship Id="rId1046" Type="http://schemas.openxmlformats.org/officeDocument/2006/relationships/image" Target="../media/image2390.wmf"/><Relationship Id="rId830" Type="http://schemas.openxmlformats.org/officeDocument/2006/relationships/image" Target="../media/image2174.wmf"/><Relationship Id="rId1460" Type="http://schemas.openxmlformats.org/officeDocument/2006/relationships/image" Target="../media/image2804.wmf"/><Relationship Id="rId2511" Type="http://schemas.openxmlformats.org/officeDocument/2006/relationships/image" Target="../media/image3855.wmf"/><Relationship Id="rId1113" Type="http://schemas.openxmlformats.org/officeDocument/2006/relationships/image" Target="../media/image2457.wmf"/><Relationship Id="rId4269" Type="http://schemas.openxmlformats.org/officeDocument/2006/relationships/image" Target="../media/image5613.wmf"/><Relationship Id="rId4683" Type="http://schemas.openxmlformats.org/officeDocument/2006/relationships/image" Target="../media/image6027.wmf"/><Relationship Id="rId3285" Type="http://schemas.openxmlformats.org/officeDocument/2006/relationships/image" Target="../media/image4629.wmf"/><Relationship Id="rId4336" Type="http://schemas.openxmlformats.org/officeDocument/2006/relationships/image" Target="../media/image5680.wmf"/><Relationship Id="rId4750" Type="http://schemas.openxmlformats.org/officeDocument/2006/relationships/image" Target="../media/image6094.wmf"/><Relationship Id="rId3352" Type="http://schemas.openxmlformats.org/officeDocument/2006/relationships/image" Target="../media/image4696.wmf"/><Relationship Id="rId4403" Type="http://schemas.openxmlformats.org/officeDocument/2006/relationships/image" Target="../media/image5747.wmf"/><Relationship Id="rId273" Type="http://schemas.openxmlformats.org/officeDocument/2006/relationships/image" Target="../media/image1617.wmf"/><Relationship Id="rId3005" Type="http://schemas.openxmlformats.org/officeDocument/2006/relationships/image" Target="../media/image4349.wmf"/><Relationship Id="rId340" Type="http://schemas.openxmlformats.org/officeDocument/2006/relationships/image" Target="../media/image1684.wmf"/><Relationship Id="rId2021" Type="http://schemas.openxmlformats.org/officeDocument/2006/relationships/image" Target="../media/image3365.wmf"/><Relationship Id="rId5177" Type="http://schemas.openxmlformats.org/officeDocument/2006/relationships/image" Target="../media/image6521.wmf"/><Relationship Id="rId4193" Type="http://schemas.openxmlformats.org/officeDocument/2006/relationships/image" Target="../media/image5537.wmf"/><Relationship Id="rId1787" Type="http://schemas.openxmlformats.org/officeDocument/2006/relationships/image" Target="../media/image3131.wmf"/><Relationship Id="rId2838" Type="http://schemas.openxmlformats.org/officeDocument/2006/relationships/image" Target="../media/image4182.wmf"/><Relationship Id="rId5244" Type="http://schemas.openxmlformats.org/officeDocument/2006/relationships/image" Target="../media/image6588.wmf"/><Relationship Id="rId79" Type="http://schemas.openxmlformats.org/officeDocument/2006/relationships/image" Target="../media/image1423.wmf"/><Relationship Id="rId1854" Type="http://schemas.openxmlformats.org/officeDocument/2006/relationships/image" Target="../media/image3198.wmf"/><Relationship Id="rId2905" Type="http://schemas.openxmlformats.org/officeDocument/2006/relationships/image" Target="../media/image4249.wmf"/><Relationship Id="rId4260" Type="http://schemas.openxmlformats.org/officeDocument/2006/relationships/image" Target="../media/image5604.wmf"/><Relationship Id="rId5311" Type="http://schemas.openxmlformats.org/officeDocument/2006/relationships/image" Target="../media/image6655.wmf"/><Relationship Id="rId1507" Type="http://schemas.openxmlformats.org/officeDocument/2006/relationships/image" Target="../media/image2851.wmf"/><Relationship Id="rId1921" Type="http://schemas.openxmlformats.org/officeDocument/2006/relationships/image" Target="../media/image3265.wmf"/><Relationship Id="rId3679" Type="http://schemas.openxmlformats.org/officeDocument/2006/relationships/image" Target="../media/image5023.wmf"/><Relationship Id="rId1297" Type="http://schemas.openxmlformats.org/officeDocument/2006/relationships/image" Target="../media/image2641.wmf"/><Relationship Id="rId2695" Type="http://schemas.openxmlformats.org/officeDocument/2006/relationships/image" Target="../media/image4039.wmf"/><Relationship Id="rId3746" Type="http://schemas.openxmlformats.org/officeDocument/2006/relationships/image" Target="../media/image5090.wmf"/><Relationship Id="rId667" Type="http://schemas.openxmlformats.org/officeDocument/2006/relationships/image" Target="../media/image2011.wmf"/><Relationship Id="rId2348" Type="http://schemas.openxmlformats.org/officeDocument/2006/relationships/image" Target="../media/image3692.wmf"/><Relationship Id="rId2762" Type="http://schemas.openxmlformats.org/officeDocument/2006/relationships/image" Target="../media/image4106.wmf"/><Relationship Id="rId3813" Type="http://schemas.openxmlformats.org/officeDocument/2006/relationships/image" Target="../media/image5157.wmf"/><Relationship Id="rId734" Type="http://schemas.openxmlformats.org/officeDocument/2006/relationships/image" Target="../media/image2078.wmf"/><Relationship Id="rId1364" Type="http://schemas.openxmlformats.org/officeDocument/2006/relationships/image" Target="../media/image2708.wmf"/><Relationship Id="rId2415" Type="http://schemas.openxmlformats.org/officeDocument/2006/relationships/image" Target="../media/image3759.wmf"/><Relationship Id="rId70" Type="http://schemas.openxmlformats.org/officeDocument/2006/relationships/image" Target="../media/image1414.wmf"/><Relationship Id="rId801" Type="http://schemas.openxmlformats.org/officeDocument/2006/relationships/image" Target="../media/image2145.wmf"/><Relationship Id="rId1017" Type="http://schemas.openxmlformats.org/officeDocument/2006/relationships/image" Target="../media/image2361.wmf"/><Relationship Id="rId1431" Type="http://schemas.openxmlformats.org/officeDocument/2006/relationships/image" Target="../media/image2775.wmf"/><Relationship Id="rId4587" Type="http://schemas.openxmlformats.org/officeDocument/2006/relationships/image" Target="../media/image5931.wmf"/><Relationship Id="rId3189" Type="http://schemas.openxmlformats.org/officeDocument/2006/relationships/image" Target="../media/image4533.wmf"/><Relationship Id="rId4654" Type="http://schemas.openxmlformats.org/officeDocument/2006/relationships/image" Target="../media/image5998.wmf"/><Relationship Id="rId3256" Type="http://schemas.openxmlformats.org/officeDocument/2006/relationships/image" Target="../media/image4600.wmf"/><Relationship Id="rId4307" Type="http://schemas.openxmlformats.org/officeDocument/2006/relationships/image" Target="../media/image5651.wmf"/><Relationship Id="rId177" Type="http://schemas.openxmlformats.org/officeDocument/2006/relationships/image" Target="../media/image1521.wmf"/><Relationship Id="rId591" Type="http://schemas.openxmlformats.org/officeDocument/2006/relationships/image" Target="../media/image1935.wmf"/><Relationship Id="rId2272" Type="http://schemas.openxmlformats.org/officeDocument/2006/relationships/image" Target="../media/image3616.wmf"/><Relationship Id="rId3670" Type="http://schemas.openxmlformats.org/officeDocument/2006/relationships/image" Target="../media/image5014.wmf"/><Relationship Id="rId4721" Type="http://schemas.openxmlformats.org/officeDocument/2006/relationships/image" Target="../media/image6065.wmf"/><Relationship Id="rId244" Type="http://schemas.openxmlformats.org/officeDocument/2006/relationships/image" Target="../media/image1588.wmf"/><Relationship Id="rId3323" Type="http://schemas.openxmlformats.org/officeDocument/2006/relationships/image" Target="../media/image4667.wmf"/><Relationship Id="rId311" Type="http://schemas.openxmlformats.org/officeDocument/2006/relationships/image" Target="../media/image1655.wmf"/><Relationship Id="rId4097" Type="http://schemas.openxmlformats.org/officeDocument/2006/relationships/image" Target="../media/image5441.wmf"/><Relationship Id="rId5148" Type="http://schemas.openxmlformats.org/officeDocument/2006/relationships/image" Target="../media/image6492.wmf"/><Relationship Id="rId1758" Type="http://schemas.openxmlformats.org/officeDocument/2006/relationships/image" Target="../media/image3102.wmf"/><Relationship Id="rId2809" Type="http://schemas.openxmlformats.org/officeDocument/2006/relationships/image" Target="../media/image4153.wmf"/><Relationship Id="rId4164" Type="http://schemas.openxmlformats.org/officeDocument/2006/relationships/image" Target="../media/image5508.wmf"/><Relationship Id="rId5215" Type="http://schemas.openxmlformats.org/officeDocument/2006/relationships/image" Target="../media/image6559.wmf"/><Relationship Id="rId3180" Type="http://schemas.openxmlformats.org/officeDocument/2006/relationships/image" Target="../media/image4524.wmf"/><Relationship Id="rId4231" Type="http://schemas.openxmlformats.org/officeDocument/2006/relationships/image" Target="../media/image5575.wmf"/><Relationship Id="rId1825" Type="http://schemas.openxmlformats.org/officeDocument/2006/relationships/image" Target="../media/image3169.wmf"/><Relationship Id="rId3997" Type="http://schemas.openxmlformats.org/officeDocument/2006/relationships/image" Target="../media/image5341.wmf"/><Relationship Id="rId2599" Type="http://schemas.openxmlformats.org/officeDocument/2006/relationships/image" Target="../media/image3943.wmf"/><Relationship Id="rId985" Type="http://schemas.openxmlformats.org/officeDocument/2006/relationships/image" Target="../media/image2329.wmf"/><Relationship Id="rId2666" Type="http://schemas.openxmlformats.org/officeDocument/2006/relationships/image" Target="../media/image4010.wmf"/><Relationship Id="rId3717" Type="http://schemas.openxmlformats.org/officeDocument/2006/relationships/image" Target="../media/image5061.wmf"/><Relationship Id="rId5072" Type="http://schemas.openxmlformats.org/officeDocument/2006/relationships/image" Target="../media/image6416.wmf"/><Relationship Id="rId638" Type="http://schemas.openxmlformats.org/officeDocument/2006/relationships/image" Target="../media/image1982.wmf"/><Relationship Id="rId1268" Type="http://schemas.openxmlformats.org/officeDocument/2006/relationships/image" Target="../media/image2612.wmf"/><Relationship Id="rId1682" Type="http://schemas.openxmlformats.org/officeDocument/2006/relationships/image" Target="../media/image3026.wmf"/><Relationship Id="rId2319" Type="http://schemas.openxmlformats.org/officeDocument/2006/relationships/image" Target="../media/image3663.wmf"/><Relationship Id="rId2733" Type="http://schemas.openxmlformats.org/officeDocument/2006/relationships/image" Target="../media/image4077.wmf"/><Relationship Id="rId705" Type="http://schemas.openxmlformats.org/officeDocument/2006/relationships/image" Target="../media/image2049.wmf"/><Relationship Id="rId1335" Type="http://schemas.openxmlformats.org/officeDocument/2006/relationships/image" Target="../media/image2679.wmf"/><Relationship Id="rId2800" Type="http://schemas.openxmlformats.org/officeDocument/2006/relationships/image" Target="../media/image4144.wmf"/><Relationship Id="rId41" Type="http://schemas.openxmlformats.org/officeDocument/2006/relationships/image" Target="../media/image1385.wmf"/><Relationship Id="rId1402" Type="http://schemas.openxmlformats.org/officeDocument/2006/relationships/image" Target="../media/image2746.wmf"/><Relationship Id="rId4558" Type="http://schemas.openxmlformats.org/officeDocument/2006/relationships/image" Target="../media/image5902.wmf"/><Relationship Id="rId4972" Type="http://schemas.openxmlformats.org/officeDocument/2006/relationships/image" Target="../media/image6316.wmf"/><Relationship Id="rId3574" Type="http://schemas.openxmlformats.org/officeDocument/2006/relationships/image" Target="../media/image4918.wmf"/><Relationship Id="rId4625" Type="http://schemas.openxmlformats.org/officeDocument/2006/relationships/image" Target="../media/image5969.wmf"/><Relationship Id="rId495" Type="http://schemas.openxmlformats.org/officeDocument/2006/relationships/image" Target="../media/image1839.wmf"/><Relationship Id="rId2176" Type="http://schemas.openxmlformats.org/officeDocument/2006/relationships/image" Target="../media/image3520.wmf"/><Relationship Id="rId2590" Type="http://schemas.openxmlformats.org/officeDocument/2006/relationships/image" Target="../media/image3934.wmf"/><Relationship Id="rId3227" Type="http://schemas.openxmlformats.org/officeDocument/2006/relationships/image" Target="../media/image4571.wmf"/><Relationship Id="rId3641" Type="http://schemas.openxmlformats.org/officeDocument/2006/relationships/image" Target="../media/image4985.wmf"/><Relationship Id="rId148" Type="http://schemas.openxmlformats.org/officeDocument/2006/relationships/image" Target="../media/image1492.wmf"/><Relationship Id="rId562" Type="http://schemas.openxmlformats.org/officeDocument/2006/relationships/image" Target="../media/image1906.wmf"/><Relationship Id="rId1192" Type="http://schemas.openxmlformats.org/officeDocument/2006/relationships/image" Target="../media/image2536.wmf"/><Relationship Id="rId2243" Type="http://schemas.openxmlformats.org/officeDocument/2006/relationships/image" Target="../media/image3587.wmf"/><Relationship Id="rId5399" Type="http://schemas.openxmlformats.org/officeDocument/2006/relationships/image" Target="../media/image6743.wmf"/><Relationship Id="rId215" Type="http://schemas.openxmlformats.org/officeDocument/2006/relationships/image" Target="../media/image1559.wmf"/><Relationship Id="rId2310" Type="http://schemas.openxmlformats.org/officeDocument/2006/relationships/image" Target="../media/image3654.wmf"/><Relationship Id="rId4068" Type="http://schemas.openxmlformats.org/officeDocument/2006/relationships/image" Target="../media/image5412.wmf"/><Relationship Id="rId4482" Type="http://schemas.openxmlformats.org/officeDocument/2006/relationships/image" Target="../media/image5826.wmf"/><Relationship Id="rId5119" Type="http://schemas.openxmlformats.org/officeDocument/2006/relationships/image" Target="../media/image6463.wmf"/><Relationship Id="rId3084" Type="http://schemas.openxmlformats.org/officeDocument/2006/relationships/image" Target="../media/image4428.wmf"/><Relationship Id="rId4135" Type="http://schemas.openxmlformats.org/officeDocument/2006/relationships/image" Target="../media/image5479.wmf"/><Relationship Id="rId1729" Type="http://schemas.openxmlformats.org/officeDocument/2006/relationships/image" Target="../media/image3073.wmf"/><Relationship Id="rId3151" Type="http://schemas.openxmlformats.org/officeDocument/2006/relationships/image" Target="../media/image4495.wmf"/><Relationship Id="rId4202" Type="http://schemas.openxmlformats.org/officeDocument/2006/relationships/image" Target="../media/image5546.wmf"/><Relationship Id="rId3968" Type="http://schemas.openxmlformats.org/officeDocument/2006/relationships/image" Target="../media/image5312.wmf"/><Relationship Id="rId5" Type="http://schemas.openxmlformats.org/officeDocument/2006/relationships/image" Target="../media/image1349.wmf"/><Relationship Id="rId889" Type="http://schemas.openxmlformats.org/officeDocument/2006/relationships/image" Target="../media/image2233.wmf"/><Relationship Id="rId5390" Type="http://schemas.openxmlformats.org/officeDocument/2006/relationships/image" Target="../media/image6734.wmf"/><Relationship Id="rId1586" Type="http://schemas.openxmlformats.org/officeDocument/2006/relationships/image" Target="../media/image2930.wmf"/><Relationship Id="rId2984" Type="http://schemas.openxmlformats.org/officeDocument/2006/relationships/image" Target="../media/image4328.wmf"/><Relationship Id="rId5043" Type="http://schemas.openxmlformats.org/officeDocument/2006/relationships/image" Target="../media/image6387.wmf"/><Relationship Id="rId609" Type="http://schemas.openxmlformats.org/officeDocument/2006/relationships/image" Target="../media/image1953.wmf"/><Relationship Id="rId956" Type="http://schemas.openxmlformats.org/officeDocument/2006/relationships/image" Target="../media/image2300.wmf"/><Relationship Id="rId1239" Type="http://schemas.openxmlformats.org/officeDocument/2006/relationships/image" Target="../media/image2583.wmf"/><Relationship Id="rId2637" Type="http://schemas.openxmlformats.org/officeDocument/2006/relationships/image" Target="../media/image3981.wmf"/><Relationship Id="rId5110" Type="http://schemas.openxmlformats.org/officeDocument/2006/relationships/image" Target="../media/image6454.wmf"/><Relationship Id="rId1653" Type="http://schemas.openxmlformats.org/officeDocument/2006/relationships/image" Target="../media/image2997.wmf"/><Relationship Id="rId2704" Type="http://schemas.openxmlformats.org/officeDocument/2006/relationships/image" Target="../media/image4048.wmf"/><Relationship Id="rId1306" Type="http://schemas.openxmlformats.org/officeDocument/2006/relationships/image" Target="../media/image2650.wmf"/><Relationship Id="rId1720" Type="http://schemas.openxmlformats.org/officeDocument/2006/relationships/image" Target="../media/image3064.wmf"/><Relationship Id="rId4876" Type="http://schemas.openxmlformats.org/officeDocument/2006/relationships/image" Target="../media/image6220.wmf"/><Relationship Id="rId12" Type="http://schemas.openxmlformats.org/officeDocument/2006/relationships/image" Target="../media/image1356.wmf"/><Relationship Id="rId3478" Type="http://schemas.openxmlformats.org/officeDocument/2006/relationships/image" Target="../media/image4822.wmf"/><Relationship Id="rId3892" Type="http://schemas.openxmlformats.org/officeDocument/2006/relationships/image" Target="../media/image5236.wmf"/><Relationship Id="rId4529" Type="http://schemas.openxmlformats.org/officeDocument/2006/relationships/image" Target="../media/image5873.wmf"/><Relationship Id="rId4943" Type="http://schemas.openxmlformats.org/officeDocument/2006/relationships/image" Target="../media/image6287.wmf"/><Relationship Id="rId399" Type="http://schemas.openxmlformats.org/officeDocument/2006/relationships/image" Target="../media/image1743.wmf"/><Relationship Id="rId2494" Type="http://schemas.openxmlformats.org/officeDocument/2006/relationships/image" Target="../media/image3838.wmf"/><Relationship Id="rId3545" Type="http://schemas.openxmlformats.org/officeDocument/2006/relationships/image" Target="../media/image4889.wmf"/><Relationship Id="rId466" Type="http://schemas.openxmlformats.org/officeDocument/2006/relationships/image" Target="../media/image1810.wmf"/><Relationship Id="rId880" Type="http://schemas.openxmlformats.org/officeDocument/2006/relationships/image" Target="../media/image2224.wmf"/><Relationship Id="rId1096" Type="http://schemas.openxmlformats.org/officeDocument/2006/relationships/image" Target="../media/image2440.wmf"/><Relationship Id="rId2147" Type="http://schemas.openxmlformats.org/officeDocument/2006/relationships/image" Target="../media/image3491.wmf"/><Relationship Id="rId2561" Type="http://schemas.openxmlformats.org/officeDocument/2006/relationships/image" Target="../media/image3905.wmf"/><Relationship Id="rId119" Type="http://schemas.openxmlformats.org/officeDocument/2006/relationships/image" Target="../media/image1463.wmf"/><Relationship Id="rId533" Type="http://schemas.openxmlformats.org/officeDocument/2006/relationships/image" Target="../media/image1877.wmf"/><Relationship Id="rId1163" Type="http://schemas.openxmlformats.org/officeDocument/2006/relationships/image" Target="../media/image2507.wmf"/><Relationship Id="rId2214" Type="http://schemas.openxmlformats.org/officeDocument/2006/relationships/image" Target="../media/image3558.wmf"/><Relationship Id="rId3612" Type="http://schemas.openxmlformats.org/officeDocument/2006/relationships/image" Target="../media/image4956.wmf"/><Relationship Id="rId600" Type="http://schemas.openxmlformats.org/officeDocument/2006/relationships/image" Target="../media/image1944.wmf"/><Relationship Id="rId1230" Type="http://schemas.openxmlformats.org/officeDocument/2006/relationships/image" Target="../media/image2574.wmf"/><Relationship Id="rId4386" Type="http://schemas.openxmlformats.org/officeDocument/2006/relationships/image" Target="../media/image5730.wmf"/><Relationship Id="rId4039" Type="http://schemas.openxmlformats.org/officeDocument/2006/relationships/image" Target="../media/image5383.wmf"/><Relationship Id="rId4453" Type="http://schemas.openxmlformats.org/officeDocument/2006/relationships/image" Target="../media/image5797.wmf"/><Relationship Id="rId3055" Type="http://schemas.openxmlformats.org/officeDocument/2006/relationships/image" Target="../media/image4399.wmf"/><Relationship Id="rId4106" Type="http://schemas.openxmlformats.org/officeDocument/2006/relationships/image" Target="../media/image5450.wmf"/><Relationship Id="rId4520" Type="http://schemas.openxmlformats.org/officeDocument/2006/relationships/image" Target="../media/image5864.wmf"/><Relationship Id="rId390" Type="http://schemas.openxmlformats.org/officeDocument/2006/relationships/image" Target="../media/image1734.wmf"/><Relationship Id="rId2071" Type="http://schemas.openxmlformats.org/officeDocument/2006/relationships/image" Target="../media/image3415.wmf"/><Relationship Id="rId3122" Type="http://schemas.openxmlformats.org/officeDocument/2006/relationships/image" Target="../media/image4466.wmf"/><Relationship Id="rId5294" Type="http://schemas.openxmlformats.org/officeDocument/2006/relationships/image" Target="../media/image6638.wmf"/><Relationship Id="rId110" Type="http://schemas.openxmlformats.org/officeDocument/2006/relationships/image" Target="../media/image1454.wmf"/><Relationship Id="rId2888" Type="http://schemas.openxmlformats.org/officeDocument/2006/relationships/image" Target="../media/image4232.wmf"/><Relationship Id="rId3939" Type="http://schemas.openxmlformats.org/officeDocument/2006/relationships/image" Target="../media/image5283.wmf"/><Relationship Id="rId2955" Type="http://schemas.openxmlformats.org/officeDocument/2006/relationships/image" Target="../media/image4299.wmf"/><Relationship Id="rId5361" Type="http://schemas.openxmlformats.org/officeDocument/2006/relationships/image" Target="../media/image6705.wmf"/><Relationship Id="rId927" Type="http://schemas.openxmlformats.org/officeDocument/2006/relationships/image" Target="../media/image2271.wmf"/><Relationship Id="rId1557" Type="http://schemas.openxmlformats.org/officeDocument/2006/relationships/image" Target="../media/image2901.wmf"/><Relationship Id="rId1971" Type="http://schemas.openxmlformats.org/officeDocument/2006/relationships/image" Target="../media/image3315.wmf"/><Relationship Id="rId2608" Type="http://schemas.openxmlformats.org/officeDocument/2006/relationships/image" Target="../media/image3952.wmf"/><Relationship Id="rId5014" Type="http://schemas.openxmlformats.org/officeDocument/2006/relationships/image" Target="../media/image6358.wmf"/><Relationship Id="rId1624" Type="http://schemas.openxmlformats.org/officeDocument/2006/relationships/image" Target="../media/image2968.wmf"/><Relationship Id="rId4030" Type="http://schemas.openxmlformats.org/officeDocument/2006/relationships/image" Target="../media/image5374.wmf"/><Relationship Id="rId3796" Type="http://schemas.openxmlformats.org/officeDocument/2006/relationships/image" Target="../media/image5140.wmf"/><Relationship Id="rId2398" Type="http://schemas.openxmlformats.org/officeDocument/2006/relationships/image" Target="../media/image3742.wmf"/><Relationship Id="rId3449" Type="http://schemas.openxmlformats.org/officeDocument/2006/relationships/image" Target="../media/image4793.wmf"/><Relationship Id="rId4847" Type="http://schemas.openxmlformats.org/officeDocument/2006/relationships/image" Target="../media/image6191.wmf"/><Relationship Id="rId3863" Type="http://schemas.openxmlformats.org/officeDocument/2006/relationships/image" Target="../media/image5207.wmf"/><Relationship Id="rId4914" Type="http://schemas.openxmlformats.org/officeDocument/2006/relationships/image" Target="../media/image6258.wmf"/><Relationship Id="rId784" Type="http://schemas.openxmlformats.org/officeDocument/2006/relationships/image" Target="../media/image2128.wmf"/><Relationship Id="rId1067" Type="http://schemas.openxmlformats.org/officeDocument/2006/relationships/image" Target="../media/image2411.wmf"/><Relationship Id="rId2465" Type="http://schemas.openxmlformats.org/officeDocument/2006/relationships/image" Target="../media/image3809.wmf"/><Relationship Id="rId3516" Type="http://schemas.openxmlformats.org/officeDocument/2006/relationships/image" Target="../media/image4860.wmf"/><Relationship Id="rId3930" Type="http://schemas.openxmlformats.org/officeDocument/2006/relationships/image" Target="../media/image5274.wmf"/><Relationship Id="rId437" Type="http://schemas.openxmlformats.org/officeDocument/2006/relationships/image" Target="../media/image1781.wmf"/><Relationship Id="rId851" Type="http://schemas.openxmlformats.org/officeDocument/2006/relationships/image" Target="../media/image2195.wmf"/><Relationship Id="rId1481" Type="http://schemas.openxmlformats.org/officeDocument/2006/relationships/image" Target="../media/image2825.wmf"/><Relationship Id="rId2118" Type="http://schemas.openxmlformats.org/officeDocument/2006/relationships/image" Target="../media/image3462.wmf"/><Relationship Id="rId2532" Type="http://schemas.openxmlformats.org/officeDocument/2006/relationships/image" Target="../media/image3876.wmf"/><Relationship Id="rId504" Type="http://schemas.openxmlformats.org/officeDocument/2006/relationships/image" Target="../media/image1848.wmf"/><Relationship Id="rId1134" Type="http://schemas.openxmlformats.org/officeDocument/2006/relationships/image" Target="../media/image2478.wmf"/><Relationship Id="rId1201" Type="http://schemas.openxmlformats.org/officeDocument/2006/relationships/image" Target="../media/image2545.wmf"/><Relationship Id="rId4357" Type="http://schemas.openxmlformats.org/officeDocument/2006/relationships/image" Target="../media/image5701.wmf"/><Relationship Id="rId4771" Type="http://schemas.openxmlformats.org/officeDocument/2006/relationships/image" Target="../media/image6115.wmf"/><Relationship Id="rId3373" Type="http://schemas.openxmlformats.org/officeDocument/2006/relationships/image" Target="../media/image4717.wmf"/><Relationship Id="rId4424" Type="http://schemas.openxmlformats.org/officeDocument/2006/relationships/image" Target="../media/image5768.wmf"/><Relationship Id="rId294" Type="http://schemas.openxmlformats.org/officeDocument/2006/relationships/image" Target="../media/image1638.wmf"/><Relationship Id="rId3026" Type="http://schemas.openxmlformats.org/officeDocument/2006/relationships/image" Target="../media/image4370.wmf"/><Relationship Id="rId361" Type="http://schemas.openxmlformats.org/officeDocument/2006/relationships/image" Target="../media/image1705.wmf"/><Relationship Id="rId2042" Type="http://schemas.openxmlformats.org/officeDocument/2006/relationships/image" Target="../media/image3386.wmf"/><Relationship Id="rId3440" Type="http://schemas.openxmlformats.org/officeDocument/2006/relationships/image" Target="../media/image4784.wmf"/><Relationship Id="rId5198" Type="http://schemas.openxmlformats.org/officeDocument/2006/relationships/image" Target="../media/image6542.wmf"/><Relationship Id="rId2859" Type="http://schemas.openxmlformats.org/officeDocument/2006/relationships/image" Target="../media/image4203.wmf"/><Relationship Id="rId5265" Type="http://schemas.openxmlformats.org/officeDocument/2006/relationships/image" Target="../media/image6609.wmf"/><Relationship Id="rId1875" Type="http://schemas.openxmlformats.org/officeDocument/2006/relationships/image" Target="../media/image3219.wmf"/><Relationship Id="rId4281" Type="http://schemas.openxmlformats.org/officeDocument/2006/relationships/image" Target="../media/image5625.wmf"/><Relationship Id="rId5332" Type="http://schemas.openxmlformats.org/officeDocument/2006/relationships/image" Target="../media/image6676.wmf"/><Relationship Id="rId1528" Type="http://schemas.openxmlformats.org/officeDocument/2006/relationships/image" Target="../media/image2872.wmf"/><Relationship Id="rId2926" Type="http://schemas.openxmlformats.org/officeDocument/2006/relationships/image" Target="../media/image4270.wmf"/><Relationship Id="rId1942" Type="http://schemas.openxmlformats.org/officeDocument/2006/relationships/image" Target="../media/image3286.wmf"/><Relationship Id="rId4001" Type="http://schemas.openxmlformats.org/officeDocument/2006/relationships/image" Target="../media/image5345.wmf"/><Relationship Id="rId3767" Type="http://schemas.openxmlformats.org/officeDocument/2006/relationships/image" Target="../media/image5111.wmf"/><Relationship Id="rId4818" Type="http://schemas.openxmlformats.org/officeDocument/2006/relationships/image" Target="../media/image6162.wmf"/><Relationship Id="rId688" Type="http://schemas.openxmlformats.org/officeDocument/2006/relationships/image" Target="../media/image2032.wmf"/><Relationship Id="rId2369" Type="http://schemas.openxmlformats.org/officeDocument/2006/relationships/image" Target="../media/image3713.wmf"/><Relationship Id="rId2783" Type="http://schemas.openxmlformats.org/officeDocument/2006/relationships/image" Target="../media/image4127.wmf"/><Relationship Id="rId3834" Type="http://schemas.openxmlformats.org/officeDocument/2006/relationships/image" Target="../media/image5178.wmf"/><Relationship Id="rId755" Type="http://schemas.openxmlformats.org/officeDocument/2006/relationships/image" Target="../media/image2099.wmf"/><Relationship Id="rId1385" Type="http://schemas.openxmlformats.org/officeDocument/2006/relationships/image" Target="../media/image2729.wmf"/><Relationship Id="rId2436" Type="http://schemas.openxmlformats.org/officeDocument/2006/relationships/image" Target="../media/image3780.wmf"/><Relationship Id="rId2850" Type="http://schemas.openxmlformats.org/officeDocument/2006/relationships/image" Target="../media/image4194.wmf"/><Relationship Id="rId91" Type="http://schemas.openxmlformats.org/officeDocument/2006/relationships/image" Target="../media/image1435.wmf"/><Relationship Id="rId408" Type="http://schemas.openxmlformats.org/officeDocument/2006/relationships/image" Target="../media/image1752.wmf"/><Relationship Id="rId822" Type="http://schemas.openxmlformats.org/officeDocument/2006/relationships/image" Target="../media/image2166.wmf"/><Relationship Id="rId1038" Type="http://schemas.openxmlformats.org/officeDocument/2006/relationships/image" Target="../media/image2382.wmf"/><Relationship Id="rId1452" Type="http://schemas.openxmlformats.org/officeDocument/2006/relationships/image" Target="../media/image2796.wmf"/><Relationship Id="rId2503" Type="http://schemas.openxmlformats.org/officeDocument/2006/relationships/image" Target="../media/image3847.wmf"/><Relationship Id="rId3901" Type="http://schemas.openxmlformats.org/officeDocument/2006/relationships/image" Target="../media/image5245.wmf"/><Relationship Id="rId1105" Type="http://schemas.openxmlformats.org/officeDocument/2006/relationships/image" Target="../media/image2449.wmf"/><Relationship Id="rId3277" Type="http://schemas.openxmlformats.org/officeDocument/2006/relationships/image" Target="../media/image4621.wmf"/><Relationship Id="rId4675" Type="http://schemas.openxmlformats.org/officeDocument/2006/relationships/image" Target="../media/image6019.wmf"/><Relationship Id="rId198" Type="http://schemas.openxmlformats.org/officeDocument/2006/relationships/image" Target="../media/image1542.wmf"/><Relationship Id="rId3691" Type="http://schemas.openxmlformats.org/officeDocument/2006/relationships/image" Target="../media/image5035.wmf"/><Relationship Id="rId4328" Type="http://schemas.openxmlformats.org/officeDocument/2006/relationships/image" Target="../media/image5672.wmf"/><Relationship Id="rId4742" Type="http://schemas.openxmlformats.org/officeDocument/2006/relationships/image" Target="../media/image6086.wmf"/><Relationship Id="rId2293" Type="http://schemas.openxmlformats.org/officeDocument/2006/relationships/image" Target="../media/image3637.wmf"/><Relationship Id="rId3344" Type="http://schemas.openxmlformats.org/officeDocument/2006/relationships/image" Target="../media/image4688.wmf"/><Relationship Id="rId265" Type="http://schemas.openxmlformats.org/officeDocument/2006/relationships/image" Target="../media/image1609.wmf"/><Relationship Id="rId2360" Type="http://schemas.openxmlformats.org/officeDocument/2006/relationships/image" Target="../media/image3704.wmf"/><Relationship Id="rId3411" Type="http://schemas.openxmlformats.org/officeDocument/2006/relationships/image" Target="../media/image4755.wmf"/><Relationship Id="rId332" Type="http://schemas.openxmlformats.org/officeDocument/2006/relationships/image" Target="../media/image1676.wmf"/><Relationship Id="rId2013" Type="http://schemas.openxmlformats.org/officeDocument/2006/relationships/image" Target="../media/image3357.wmf"/><Relationship Id="rId5169" Type="http://schemas.openxmlformats.org/officeDocument/2006/relationships/image" Target="../media/image6513.wmf"/><Relationship Id="rId4185" Type="http://schemas.openxmlformats.org/officeDocument/2006/relationships/image" Target="../media/image5529.wmf"/><Relationship Id="rId5236" Type="http://schemas.openxmlformats.org/officeDocument/2006/relationships/image" Target="../media/image6580.wmf"/><Relationship Id="rId1779" Type="http://schemas.openxmlformats.org/officeDocument/2006/relationships/image" Target="../media/image3123.wmf"/><Relationship Id="rId4252" Type="http://schemas.openxmlformats.org/officeDocument/2006/relationships/image" Target="../media/image5596.wmf"/><Relationship Id="rId1846" Type="http://schemas.openxmlformats.org/officeDocument/2006/relationships/image" Target="../media/image3190.wmf"/><Relationship Id="rId5303" Type="http://schemas.openxmlformats.org/officeDocument/2006/relationships/image" Target="../media/image6647.wmf"/><Relationship Id="rId1913" Type="http://schemas.openxmlformats.org/officeDocument/2006/relationships/image" Target="../media/image3257.wmf"/><Relationship Id="rId2687" Type="http://schemas.openxmlformats.org/officeDocument/2006/relationships/image" Target="../media/image4031.wmf"/><Relationship Id="rId3738" Type="http://schemas.openxmlformats.org/officeDocument/2006/relationships/image" Target="../media/image5082.wmf"/><Relationship Id="rId5093" Type="http://schemas.openxmlformats.org/officeDocument/2006/relationships/image" Target="../media/image6437.wmf"/><Relationship Id="rId659" Type="http://schemas.openxmlformats.org/officeDocument/2006/relationships/image" Target="../media/image2003.wmf"/><Relationship Id="rId1289" Type="http://schemas.openxmlformats.org/officeDocument/2006/relationships/image" Target="../media/image2633.wmf"/><Relationship Id="rId5160" Type="http://schemas.openxmlformats.org/officeDocument/2006/relationships/image" Target="../media/image6504.wmf"/><Relationship Id="rId1356" Type="http://schemas.openxmlformats.org/officeDocument/2006/relationships/image" Target="../media/image2700.wmf"/><Relationship Id="rId2754" Type="http://schemas.openxmlformats.org/officeDocument/2006/relationships/image" Target="../media/image4098.wmf"/><Relationship Id="rId3805" Type="http://schemas.openxmlformats.org/officeDocument/2006/relationships/image" Target="../media/image5149.wmf"/><Relationship Id="rId726" Type="http://schemas.openxmlformats.org/officeDocument/2006/relationships/image" Target="../media/image2070.wmf"/><Relationship Id="rId1009" Type="http://schemas.openxmlformats.org/officeDocument/2006/relationships/image" Target="../media/image2353.wmf"/><Relationship Id="rId1770" Type="http://schemas.openxmlformats.org/officeDocument/2006/relationships/image" Target="../media/image3114.wmf"/><Relationship Id="rId2407" Type="http://schemas.openxmlformats.org/officeDocument/2006/relationships/image" Target="../media/image3751.wmf"/><Relationship Id="rId2821" Type="http://schemas.openxmlformats.org/officeDocument/2006/relationships/image" Target="../media/image4165.wmf"/><Relationship Id="rId62" Type="http://schemas.openxmlformats.org/officeDocument/2006/relationships/image" Target="../media/image1406.wmf"/><Relationship Id="rId1423" Type="http://schemas.openxmlformats.org/officeDocument/2006/relationships/image" Target="../media/image2767.wmf"/><Relationship Id="rId4579" Type="http://schemas.openxmlformats.org/officeDocument/2006/relationships/image" Target="../media/image5923.wmf"/><Relationship Id="rId4993" Type="http://schemas.openxmlformats.org/officeDocument/2006/relationships/image" Target="../media/image6337.wmf"/><Relationship Id="rId3595" Type="http://schemas.openxmlformats.org/officeDocument/2006/relationships/image" Target="../media/image4939.wmf"/><Relationship Id="rId4646" Type="http://schemas.openxmlformats.org/officeDocument/2006/relationships/image" Target="../media/image5990.wmf"/><Relationship Id="rId2197" Type="http://schemas.openxmlformats.org/officeDocument/2006/relationships/image" Target="../media/image3541.wmf"/><Relationship Id="rId3248" Type="http://schemas.openxmlformats.org/officeDocument/2006/relationships/image" Target="../media/image4592.wmf"/><Relationship Id="rId3662" Type="http://schemas.openxmlformats.org/officeDocument/2006/relationships/image" Target="../media/image5006.wmf"/><Relationship Id="rId4713" Type="http://schemas.openxmlformats.org/officeDocument/2006/relationships/image" Target="../media/image6057.wmf"/><Relationship Id="rId169" Type="http://schemas.openxmlformats.org/officeDocument/2006/relationships/image" Target="../media/image1513.wmf"/><Relationship Id="rId583" Type="http://schemas.openxmlformats.org/officeDocument/2006/relationships/image" Target="../media/image1927.wmf"/><Relationship Id="rId2264" Type="http://schemas.openxmlformats.org/officeDocument/2006/relationships/image" Target="../media/image3608.wmf"/><Relationship Id="rId3315" Type="http://schemas.openxmlformats.org/officeDocument/2006/relationships/image" Target="../media/image4659.wmf"/><Relationship Id="rId236" Type="http://schemas.openxmlformats.org/officeDocument/2006/relationships/image" Target="../media/image1580.wmf"/><Relationship Id="rId650" Type="http://schemas.openxmlformats.org/officeDocument/2006/relationships/image" Target="../media/image1994.wmf"/><Relationship Id="rId1280" Type="http://schemas.openxmlformats.org/officeDocument/2006/relationships/image" Target="../media/image2624.wmf"/><Relationship Id="rId2331" Type="http://schemas.openxmlformats.org/officeDocument/2006/relationships/image" Target="../media/image3675.wmf"/><Relationship Id="rId303" Type="http://schemas.openxmlformats.org/officeDocument/2006/relationships/image" Target="../media/image1647.wmf"/><Relationship Id="rId4089" Type="http://schemas.openxmlformats.org/officeDocument/2006/relationships/image" Target="../media/image5433.wmf"/><Relationship Id="rId1000" Type="http://schemas.openxmlformats.org/officeDocument/2006/relationships/image" Target="../media/image2344.wmf"/><Relationship Id="rId4156" Type="http://schemas.openxmlformats.org/officeDocument/2006/relationships/image" Target="../media/image5500.wmf"/><Relationship Id="rId4570" Type="http://schemas.openxmlformats.org/officeDocument/2006/relationships/image" Target="../media/image5914.wmf"/><Relationship Id="rId5207" Type="http://schemas.openxmlformats.org/officeDocument/2006/relationships/image" Target="../media/image6551.wmf"/><Relationship Id="rId1817" Type="http://schemas.openxmlformats.org/officeDocument/2006/relationships/image" Target="../media/image3161.wmf"/><Relationship Id="rId3172" Type="http://schemas.openxmlformats.org/officeDocument/2006/relationships/image" Target="../media/image4516.wmf"/><Relationship Id="rId4223" Type="http://schemas.openxmlformats.org/officeDocument/2006/relationships/image" Target="../media/image5567.wmf"/><Relationship Id="rId160" Type="http://schemas.openxmlformats.org/officeDocument/2006/relationships/image" Target="../media/image1504.wmf"/><Relationship Id="rId3989" Type="http://schemas.openxmlformats.org/officeDocument/2006/relationships/image" Target="../media/image5333.wmf"/><Relationship Id="rId5064" Type="http://schemas.openxmlformats.org/officeDocument/2006/relationships/image" Target="../media/image6408.wmf"/><Relationship Id="rId977" Type="http://schemas.openxmlformats.org/officeDocument/2006/relationships/image" Target="../media/image2321.wmf"/><Relationship Id="rId2658" Type="http://schemas.openxmlformats.org/officeDocument/2006/relationships/image" Target="../media/image4002.wmf"/><Relationship Id="rId3709" Type="http://schemas.openxmlformats.org/officeDocument/2006/relationships/image" Target="../media/image5053.wmf"/><Relationship Id="rId4080" Type="http://schemas.openxmlformats.org/officeDocument/2006/relationships/image" Target="../media/image5424.wmf"/><Relationship Id="rId1674" Type="http://schemas.openxmlformats.org/officeDocument/2006/relationships/image" Target="../media/image3018.wmf"/><Relationship Id="rId2725" Type="http://schemas.openxmlformats.org/officeDocument/2006/relationships/image" Target="../media/image4069.wmf"/><Relationship Id="rId5131" Type="http://schemas.openxmlformats.org/officeDocument/2006/relationships/image" Target="../media/image6475.wmf"/><Relationship Id="rId1327" Type="http://schemas.openxmlformats.org/officeDocument/2006/relationships/image" Target="../media/image2671.wmf"/><Relationship Id="rId1741" Type="http://schemas.openxmlformats.org/officeDocument/2006/relationships/image" Target="../media/image3085.wmf"/><Relationship Id="rId4897" Type="http://schemas.openxmlformats.org/officeDocument/2006/relationships/image" Target="../media/image6241.wmf"/><Relationship Id="rId33" Type="http://schemas.openxmlformats.org/officeDocument/2006/relationships/image" Target="../media/image1377.wmf"/><Relationship Id="rId3499" Type="http://schemas.openxmlformats.org/officeDocument/2006/relationships/image" Target="../media/image4843.wmf"/><Relationship Id="rId3566" Type="http://schemas.openxmlformats.org/officeDocument/2006/relationships/image" Target="../media/image4910.wmf"/><Relationship Id="rId4964" Type="http://schemas.openxmlformats.org/officeDocument/2006/relationships/image" Target="../media/image6308.wmf"/><Relationship Id="rId487" Type="http://schemas.openxmlformats.org/officeDocument/2006/relationships/image" Target="../media/image1831.wmf"/><Relationship Id="rId2168" Type="http://schemas.openxmlformats.org/officeDocument/2006/relationships/image" Target="../media/image3512.wmf"/><Relationship Id="rId3219" Type="http://schemas.openxmlformats.org/officeDocument/2006/relationships/image" Target="../media/image4563.wmf"/><Relationship Id="rId3980" Type="http://schemas.openxmlformats.org/officeDocument/2006/relationships/image" Target="../media/image5324.wmf"/><Relationship Id="rId4617" Type="http://schemas.openxmlformats.org/officeDocument/2006/relationships/image" Target="../media/image5961.wmf"/><Relationship Id="rId1184" Type="http://schemas.openxmlformats.org/officeDocument/2006/relationships/image" Target="../media/image2528.wmf"/><Relationship Id="rId2582" Type="http://schemas.openxmlformats.org/officeDocument/2006/relationships/image" Target="../media/image3926.wmf"/><Relationship Id="rId3633" Type="http://schemas.openxmlformats.org/officeDocument/2006/relationships/image" Target="../media/image4977.wmf"/><Relationship Id="rId554" Type="http://schemas.openxmlformats.org/officeDocument/2006/relationships/image" Target="../media/image1898.wmf"/><Relationship Id="rId2235" Type="http://schemas.openxmlformats.org/officeDocument/2006/relationships/image" Target="../media/image3579.wmf"/><Relationship Id="rId3700" Type="http://schemas.openxmlformats.org/officeDocument/2006/relationships/image" Target="../media/image5044.wmf"/><Relationship Id="rId207" Type="http://schemas.openxmlformats.org/officeDocument/2006/relationships/image" Target="../media/image1551.wmf"/><Relationship Id="rId621" Type="http://schemas.openxmlformats.org/officeDocument/2006/relationships/image" Target="../media/image1965.wmf"/><Relationship Id="rId1251" Type="http://schemas.openxmlformats.org/officeDocument/2006/relationships/image" Target="../media/image2595.wmf"/><Relationship Id="rId2302" Type="http://schemas.openxmlformats.org/officeDocument/2006/relationships/image" Target="../media/image3646.wmf"/><Relationship Id="rId4474" Type="http://schemas.openxmlformats.org/officeDocument/2006/relationships/image" Target="../media/image5818.wmf"/><Relationship Id="rId3076" Type="http://schemas.openxmlformats.org/officeDocument/2006/relationships/image" Target="../media/image4420.wmf"/><Relationship Id="rId3490" Type="http://schemas.openxmlformats.org/officeDocument/2006/relationships/image" Target="../media/image4834.wmf"/><Relationship Id="rId4127" Type="http://schemas.openxmlformats.org/officeDocument/2006/relationships/image" Target="../media/image5471.wmf"/><Relationship Id="rId4541" Type="http://schemas.openxmlformats.org/officeDocument/2006/relationships/image" Target="../media/image5885.wmf"/><Relationship Id="rId2092" Type="http://schemas.openxmlformats.org/officeDocument/2006/relationships/image" Target="../media/image3436.wmf"/><Relationship Id="rId3143" Type="http://schemas.openxmlformats.org/officeDocument/2006/relationships/image" Target="../media/image4487.wmf"/><Relationship Id="rId131" Type="http://schemas.openxmlformats.org/officeDocument/2006/relationships/image" Target="../media/image1475.wmf"/><Relationship Id="rId3210" Type="http://schemas.openxmlformats.org/officeDocument/2006/relationships/image" Target="../media/image4554.wmf"/><Relationship Id="rId2976" Type="http://schemas.openxmlformats.org/officeDocument/2006/relationships/image" Target="../media/image4320.wmf"/><Relationship Id="rId5382" Type="http://schemas.openxmlformats.org/officeDocument/2006/relationships/image" Target="../media/image6726.wmf"/><Relationship Id="rId948" Type="http://schemas.openxmlformats.org/officeDocument/2006/relationships/image" Target="../media/image2292.wmf"/><Relationship Id="rId1578" Type="http://schemas.openxmlformats.org/officeDocument/2006/relationships/image" Target="../media/image2922.wmf"/><Relationship Id="rId1992" Type="http://schemas.openxmlformats.org/officeDocument/2006/relationships/image" Target="../media/image3336.wmf"/><Relationship Id="rId2629" Type="http://schemas.openxmlformats.org/officeDocument/2006/relationships/image" Target="../media/image3973.wmf"/><Relationship Id="rId5035" Type="http://schemas.openxmlformats.org/officeDocument/2006/relationships/image" Target="../media/image6379.wmf"/><Relationship Id="rId1645" Type="http://schemas.openxmlformats.org/officeDocument/2006/relationships/image" Target="../media/image2989.wmf"/><Relationship Id="rId4051" Type="http://schemas.openxmlformats.org/officeDocument/2006/relationships/image" Target="../media/image5395.wmf"/><Relationship Id="rId5102" Type="http://schemas.openxmlformats.org/officeDocument/2006/relationships/image" Target="../media/image6446.wmf"/><Relationship Id="rId1712" Type="http://schemas.openxmlformats.org/officeDocument/2006/relationships/image" Target="../media/image3056.wmf"/><Relationship Id="rId4868" Type="http://schemas.openxmlformats.org/officeDocument/2006/relationships/image" Target="../media/image6212.wmf"/><Relationship Id="rId3884" Type="http://schemas.openxmlformats.org/officeDocument/2006/relationships/image" Target="../media/image5228.wmf"/><Relationship Id="rId4935" Type="http://schemas.openxmlformats.org/officeDocument/2006/relationships/image" Target="../media/image6279.wmf"/><Relationship Id="rId2486" Type="http://schemas.openxmlformats.org/officeDocument/2006/relationships/image" Target="../media/image3830.wmf"/><Relationship Id="rId3537" Type="http://schemas.openxmlformats.org/officeDocument/2006/relationships/image" Target="../media/image4881.wmf"/><Relationship Id="rId3951" Type="http://schemas.openxmlformats.org/officeDocument/2006/relationships/image" Target="../media/image5295.wmf"/><Relationship Id="rId458" Type="http://schemas.openxmlformats.org/officeDocument/2006/relationships/image" Target="../media/image1802.wmf"/><Relationship Id="rId872" Type="http://schemas.openxmlformats.org/officeDocument/2006/relationships/image" Target="../media/image2216.wmf"/><Relationship Id="rId1088" Type="http://schemas.openxmlformats.org/officeDocument/2006/relationships/image" Target="../media/image2432.wmf"/><Relationship Id="rId2139" Type="http://schemas.openxmlformats.org/officeDocument/2006/relationships/image" Target="../media/image3483.wmf"/><Relationship Id="rId2553" Type="http://schemas.openxmlformats.org/officeDocument/2006/relationships/image" Target="../media/image3897.wmf"/><Relationship Id="rId3604" Type="http://schemas.openxmlformats.org/officeDocument/2006/relationships/image" Target="../media/image4948.wmf"/><Relationship Id="rId525" Type="http://schemas.openxmlformats.org/officeDocument/2006/relationships/image" Target="../media/image1869.wmf"/><Relationship Id="rId1155" Type="http://schemas.openxmlformats.org/officeDocument/2006/relationships/image" Target="../media/image2499.wmf"/><Relationship Id="rId2206" Type="http://schemas.openxmlformats.org/officeDocument/2006/relationships/image" Target="../media/image3550.wmf"/><Relationship Id="rId2620" Type="http://schemas.openxmlformats.org/officeDocument/2006/relationships/image" Target="../media/image3964.wmf"/><Relationship Id="rId1222" Type="http://schemas.openxmlformats.org/officeDocument/2006/relationships/image" Target="../media/image2566.wmf"/><Relationship Id="rId4378" Type="http://schemas.openxmlformats.org/officeDocument/2006/relationships/image" Target="../media/image5722.wmf"/><Relationship Id="rId3394" Type="http://schemas.openxmlformats.org/officeDocument/2006/relationships/image" Target="../media/image4738.wmf"/><Relationship Id="rId4792" Type="http://schemas.openxmlformats.org/officeDocument/2006/relationships/image" Target="../media/image6136.wmf"/><Relationship Id="rId3047" Type="http://schemas.openxmlformats.org/officeDocument/2006/relationships/image" Target="../media/image4391.wmf"/><Relationship Id="rId4445" Type="http://schemas.openxmlformats.org/officeDocument/2006/relationships/image" Target="../media/image5789.wmf"/><Relationship Id="rId3461" Type="http://schemas.openxmlformats.org/officeDocument/2006/relationships/image" Target="../media/image4805.wmf"/><Relationship Id="rId4512" Type="http://schemas.openxmlformats.org/officeDocument/2006/relationships/image" Target="../media/image5856.wmf"/><Relationship Id="rId382" Type="http://schemas.openxmlformats.org/officeDocument/2006/relationships/image" Target="../media/image1726.wmf"/><Relationship Id="rId2063" Type="http://schemas.openxmlformats.org/officeDocument/2006/relationships/image" Target="../media/image3407.wmf"/><Relationship Id="rId3114" Type="http://schemas.openxmlformats.org/officeDocument/2006/relationships/image" Target="../media/image4458.wmf"/><Relationship Id="rId2130" Type="http://schemas.openxmlformats.org/officeDocument/2006/relationships/image" Target="../media/image3474.wmf"/><Relationship Id="rId5286" Type="http://schemas.openxmlformats.org/officeDocument/2006/relationships/image" Target="../media/image6630.wmf"/><Relationship Id="rId102" Type="http://schemas.openxmlformats.org/officeDocument/2006/relationships/image" Target="../media/image1446.wmf"/><Relationship Id="rId5353" Type="http://schemas.openxmlformats.org/officeDocument/2006/relationships/image" Target="../media/image6697.wmf"/><Relationship Id="rId1896" Type="http://schemas.openxmlformats.org/officeDocument/2006/relationships/image" Target="../media/image3240.wmf"/><Relationship Id="rId2947" Type="http://schemas.openxmlformats.org/officeDocument/2006/relationships/image" Target="../media/image4291.wmf"/><Relationship Id="rId5006" Type="http://schemas.openxmlformats.org/officeDocument/2006/relationships/image" Target="../media/image6350.wmf"/><Relationship Id="rId919" Type="http://schemas.openxmlformats.org/officeDocument/2006/relationships/image" Target="../media/image2263.wmf"/><Relationship Id="rId1549" Type="http://schemas.openxmlformats.org/officeDocument/2006/relationships/image" Target="../media/image2893.wmf"/><Relationship Id="rId1963" Type="http://schemas.openxmlformats.org/officeDocument/2006/relationships/image" Target="../media/image3307.wmf"/><Relationship Id="rId4022" Type="http://schemas.openxmlformats.org/officeDocument/2006/relationships/image" Target="../media/image5366.wmf"/><Relationship Id="rId1616" Type="http://schemas.openxmlformats.org/officeDocument/2006/relationships/image" Target="../media/image2960.wmf"/><Relationship Id="rId3788" Type="http://schemas.openxmlformats.org/officeDocument/2006/relationships/image" Target="../media/image5132.wmf"/><Relationship Id="rId4839" Type="http://schemas.openxmlformats.org/officeDocument/2006/relationships/image" Target="../media/image6183.wmf"/><Relationship Id="rId3855" Type="http://schemas.openxmlformats.org/officeDocument/2006/relationships/image" Target="../media/image5199.wmf"/><Relationship Id="rId776" Type="http://schemas.openxmlformats.org/officeDocument/2006/relationships/image" Target="../media/image2120.wmf"/><Relationship Id="rId2457" Type="http://schemas.openxmlformats.org/officeDocument/2006/relationships/image" Target="../media/image3801.wmf"/><Relationship Id="rId3508" Type="http://schemas.openxmlformats.org/officeDocument/2006/relationships/image" Target="../media/image4852.wmf"/><Relationship Id="rId4906" Type="http://schemas.openxmlformats.org/officeDocument/2006/relationships/image" Target="../media/image6250.wmf"/><Relationship Id="rId429" Type="http://schemas.openxmlformats.org/officeDocument/2006/relationships/image" Target="../media/image1773.wmf"/><Relationship Id="rId1059" Type="http://schemas.openxmlformats.org/officeDocument/2006/relationships/image" Target="../media/image2403.wmf"/><Relationship Id="rId1473" Type="http://schemas.openxmlformats.org/officeDocument/2006/relationships/image" Target="../media/image2817.wmf"/><Relationship Id="rId2871" Type="http://schemas.openxmlformats.org/officeDocument/2006/relationships/image" Target="../media/image4215.wmf"/><Relationship Id="rId3922" Type="http://schemas.openxmlformats.org/officeDocument/2006/relationships/image" Target="../media/image5266.wmf"/><Relationship Id="rId843" Type="http://schemas.openxmlformats.org/officeDocument/2006/relationships/image" Target="../media/image2187.wmf"/><Relationship Id="rId1126" Type="http://schemas.openxmlformats.org/officeDocument/2006/relationships/image" Target="../media/image2470.wmf"/><Relationship Id="rId2524" Type="http://schemas.openxmlformats.org/officeDocument/2006/relationships/image" Target="../media/image3868.wmf"/><Relationship Id="rId910" Type="http://schemas.openxmlformats.org/officeDocument/2006/relationships/image" Target="../media/image2254.wmf"/><Relationship Id="rId1540" Type="http://schemas.openxmlformats.org/officeDocument/2006/relationships/image" Target="../media/image2884.wmf"/><Relationship Id="rId4696" Type="http://schemas.openxmlformats.org/officeDocument/2006/relationships/image" Target="../media/image6040.wmf"/><Relationship Id="rId3298" Type="http://schemas.openxmlformats.org/officeDocument/2006/relationships/image" Target="../media/image4642.wmf"/><Relationship Id="rId4349" Type="http://schemas.openxmlformats.org/officeDocument/2006/relationships/image" Target="../media/image5693.wmf"/><Relationship Id="rId4763" Type="http://schemas.openxmlformats.org/officeDocument/2006/relationships/image" Target="../media/image6107.wmf"/><Relationship Id="rId3365" Type="http://schemas.openxmlformats.org/officeDocument/2006/relationships/image" Target="../media/image4709.wmf"/><Relationship Id="rId4416" Type="http://schemas.openxmlformats.org/officeDocument/2006/relationships/image" Target="../media/image5760.wmf"/><Relationship Id="rId4830" Type="http://schemas.openxmlformats.org/officeDocument/2006/relationships/image" Target="../media/image6174.wmf"/><Relationship Id="rId286" Type="http://schemas.openxmlformats.org/officeDocument/2006/relationships/image" Target="../media/image1630.wmf"/><Relationship Id="rId2381" Type="http://schemas.openxmlformats.org/officeDocument/2006/relationships/image" Target="../media/image3725.wmf"/><Relationship Id="rId3018" Type="http://schemas.openxmlformats.org/officeDocument/2006/relationships/image" Target="../media/image4362.wmf"/><Relationship Id="rId3432" Type="http://schemas.openxmlformats.org/officeDocument/2006/relationships/image" Target="../media/image4776.wmf"/><Relationship Id="rId353" Type="http://schemas.openxmlformats.org/officeDocument/2006/relationships/image" Target="../media/image1697.wmf"/><Relationship Id="rId2034" Type="http://schemas.openxmlformats.org/officeDocument/2006/relationships/image" Target="../media/image3378.wmf"/><Relationship Id="rId420" Type="http://schemas.openxmlformats.org/officeDocument/2006/relationships/image" Target="../media/image1764.wmf"/><Relationship Id="rId1050" Type="http://schemas.openxmlformats.org/officeDocument/2006/relationships/image" Target="../media/image2394.wmf"/><Relationship Id="rId2101" Type="http://schemas.openxmlformats.org/officeDocument/2006/relationships/image" Target="../media/image3445.wmf"/><Relationship Id="rId5257" Type="http://schemas.openxmlformats.org/officeDocument/2006/relationships/image" Target="../media/image6601.wmf"/><Relationship Id="rId1867" Type="http://schemas.openxmlformats.org/officeDocument/2006/relationships/image" Target="../media/image3211.wmf"/><Relationship Id="rId2918" Type="http://schemas.openxmlformats.org/officeDocument/2006/relationships/image" Target="../media/image4262.wmf"/><Relationship Id="rId4273" Type="http://schemas.openxmlformats.org/officeDocument/2006/relationships/image" Target="../media/image5617.wmf"/><Relationship Id="rId5324" Type="http://schemas.openxmlformats.org/officeDocument/2006/relationships/image" Target="../media/image6668.wmf"/><Relationship Id="rId1934" Type="http://schemas.openxmlformats.org/officeDocument/2006/relationships/image" Target="../media/image3278.wmf"/><Relationship Id="rId4340" Type="http://schemas.openxmlformats.org/officeDocument/2006/relationships/image" Target="../media/image5684.wmf"/><Relationship Id="rId3759" Type="http://schemas.openxmlformats.org/officeDocument/2006/relationships/image" Target="../media/image5103.wmf"/><Relationship Id="rId5181" Type="http://schemas.openxmlformats.org/officeDocument/2006/relationships/image" Target="../media/image6525.wmf"/><Relationship Id="rId2775" Type="http://schemas.openxmlformats.org/officeDocument/2006/relationships/image" Target="../media/image4119.wmf"/><Relationship Id="rId3826" Type="http://schemas.openxmlformats.org/officeDocument/2006/relationships/image" Target="../media/image5170.wmf"/><Relationship Id="rId747" Type="http://schemas.openxmlformats.org/officeDocument/2006/relationships/image" Target="../media/image2091.wmf"/><Relationship Id="rId1377" Type="http://schemas.openxmlformats.org/officeDocument/2006/relationships/image" Target="../media/image2721.wmf"/><Relationship Id="rId1791" Type="http://schemas.openxmlformats.org/officeDocument/2006/relationships/image" Target="../media/image3135.wmf"/><Relationship Id="rId2428" Type="http://schemas.openxmlformats.org/officeDocument/2006/relationships/image" Target="../media/image3772.wmf"/><Relationship Id="rId2842" Type="http://schemas.openxmlformats.org/officeDocument/2006/relationships/image" Target="../media/image4186.wmf"/><Relationship Id="rId83" Type="http://schemas.openxmlformats.org/officeDocument/2006/relationships/image" Target="../media/image1427.wmf"/><Relationship Id="rId814" Type="http://schemas.openxmlformats.org/officeDocument/2006/relationships/image" Target="../media/image2158.wmf"/><Relationship Id="rId1444" Type="http://schemas.openxmlformats.org/officeDocument/2006/relationships/image" Target="../media/image2788.wmf"/><Relationship Id="rId1511" Type="http://schemas.openxmlformats.org/officeDocument/2006/relationships/image" Target="../media/image2855.wmf"/><Relationship Id="rId4667" Type="http://schemas.openxmlformats.org/officeDocument/2006/relationships/image" Target="../media/image6011.wmf"/><Relationship Id="rId3269" Type="http://schemas.openxmlformats.org/officeDocument/2006/relationships/image" Target="../media/image4613.wmf"/><Relationship Id="rId3683" Type="http://schemas.openxmlformats.org/officeDocument/2006/relationships/image" Target="../media/image5027.wmf"/><Relationship Id="rId2285" Type="http://schemas.openxmlformats.org/officeDocument/2006/relationships/image" Target="../media/image3629.wmf"/><Relationship Id="rId3336" Type="http://schemas.openxmlformats.org/officeDocument/2006/relationships/image" Target="../media/image4680.wmf"/><Relationship Id="rId4734" Type="http://schemas.openxmlformats.org/officeDocument/2006/relationships/image" Target="../media/image6078.wmf"/><Relationship Id="rId257" Type="http://schemas.openxmlformats.org/officeDocument/2006/relationships/image" Target="../media/image1601.wmf"/><Relationship Id="rId3750" Type="http://schemas.openxmlformats.org/officeDocument/2006/relationships/image" Target="../media/image5094.wmf"/><Relationship Id="rId4801" Type="http://schemas.openxmlformats.org/officeDocument/2006/relationships/image" Target="../media/image6145.wmf"/><Relationship Id="rId671" Type="http://schemas.openxmlformats.org/officeDocument/2006/relationships/image" Target="../media/image2015.wmf"/><Relationship Id="rId2352" Type="http://schemas.openxmlformats.org/officeDocument/2006/relationships/image" Target="../media/image3696.wmf"/><Relationship Id="rId3403" Type="http://schemas.openxmlformats.org/officeDocument/2006/relationships/image" Target="../media/image4747.wmf"/><Relationship Id="rId324" Type="http://schemas.openxmlformats.org/officeDocument/2006/relationships/image" Target="../media/image1668.wmf"/><Relationship Id="rId2005" Type="http://schemas.openxmlformats.org/officeDocument/2006/relationships/image" Target="../media/image3349.wmf"/><Relationship Id="rId1021" Type="http://schemas.openxmlformats.org/officeDocument/2006/relationships/image" Target="../media/image2365.wmf"/><Relationship Id="rId4177" Type="http://schemas.openxmlformats.org/officeDocument/2006/relationships/image" Target="../media/image5521.wmf"/><Relationship Id="rId4591" Type="http://schemas.openxmlformats.org/officeDocument/2006/relationships/image" Target="../media/image5935.wmf"/><Relationship Id="rId5228" Type="http://schemas.openxmlformats.org/officeDocument/2006/relationships/image" Target="../media/image6572.wmf"/><Relationship Id="rId3193" Type="http://schemas.openxmlformats.org/officeDocument/2006/relationships/image" Target="../media/image4537.wmf"/><Relationship Id="rId4244" Type="http://schemas.openxmlformats.org/officeDocument/2006/relationships/image" Target="../media/image5588.wmf"/><Relationship Id="rId1838" Type="http://schemas.openxmlformats.org/officeDocument/2006/relationships/image" Target="../media/image3182.wmf"/><Relationship Id="rId3260" Type="http://schemas.openxmlformats.org/officeDocument/2006/relationships/image" Target="../media/image4604.wmf"/><Relationship Id="rId4311" Type="http://schemas.openxmlformats.org/officeDocument/2006/relationships/image" Target="../media/image5655.wmf"/><Relationship Id="rId181" Type="http://schemas.openxmlformats.org/officeDocument/2006/relationships/image" Target="../media/image1525.wmf"/><Relationship Id="rId1905" Type="http://schemas.openxmlformats.org/officeDocument/2006/relationships/image" Target="../media/image3249.wmf"/><Relationship Id="rId5085" Type="http://schemas.openxmlformats.org/officeDocument/2006/relationships/image" Target="../media/image6429.wmf"/><Relationship Id="rId998" Type="http://schemas.openxmlformats.org/officeDocument/2006/relationships/image" Target="../media/image2342.wmf"/><Relationship Id="rId2679" Type="http://schemas.openxmlformats.org/officeDocument/2006/relationships/image" Target="../media/image4023.wmf"/><Relationship Id="rId1695" Type="http://schemas.openxmlformats.org/officeDocument/2006/relationships/image" Target="../media/image3039.wmf"/><Relationship Id="rId2746" Type="http://schemas.openxmlformats.org/officeDocument/2006/relationships/image" Target="../media/image4090.wmf"/><Relationship Id="rId5152" Type="http://schemas.openxmlformats.org/officeDocument/2006/relationships/image" Target="../media/image6496.wmf"/><Relationship Id="rId718" Type="http://schemas.openxmlformats.org/officeDocument/2006/relationships/image" Target="../media/image2062.wmf"/><Relationship Id="rId1348" Type="http://schemas.openxmlformats.org/officeDocument/2006/relationships/image" Target="../media/image2692.wmf"/><Relationship Id="rId1762" Type="http://schemas.openxmlformats.org/officeDocument/2006/relationships/image" Target="../media/image3106.wmf"/><Relationship Id="rId1415" Type="http://schemas.openxmlformats.org/officeDocument/2006/relationships/image" Target="../media/image2759.wmf"/><Relationship Id="rId2813" Type="http://schemas.openxmlformats.org/officeDocument/2006/relationships/image" Target="../media/image4157.wmf"/><Relationship Id="rId54" Type="http://schemas.openxmlformats.org/officeDocument/2006/relationships/image" Target="../media/image1398.wmf"/><Relationship Id="rId4985" Type="http://schemas.openxmlformats.org/officeDocument/2006/relationships/image" Target="../media/image6329.wmf"/><Relationship Id="rId2189" Type="http://schemas.openxmlformats.org/officeDocument/2006/relationships/image" Target="../media/image3533.wmf"/><Relationship Id="rId3587" Type="http://schemas.openxmlformats.org/officeDocument/2006/relationships/image" Target="../media/image4931.wmf"/><Relationship Id="rId4638" Type="http://schemas.openxmlformats.org/officeDocument/2006/relationships/image" Target="../media/image5982.wmf"/><Relationship Id="rId3654" Type="http://schemas.openxmlformats.org/officeDocument/2006/relationships/image" Target="../media/image4998.wmf"/><Relationship Id="rId4705" Type="http://schemas.openxmlformats.org/officeDocument/2006/relationships/image" Target="../media/image6049.wmf"/><Relationship Id="rId575" Type="http://schemas.openxmlformats.org/officeDocument/2006/relationships/image" Target="../media/image1919.wmf"/><Relationship Id="rId2256" Type="http://schemas.openxmlformats.org/officeDocument/2006/relationships/image" Target="../media/image3600.wmf"/><Relationship Id="rId2670" Type="http://schemas.openxmlformats.org/officeDocument/2006/relationships/image" Target="../media/image4014.wmf"/><Relationship Id="rId3307" Type="http://schemas.openxmlformats.org/officeDocument/2006/relationships/image" Target="../media/image4651.wmf"/><Relationship Id="rId3721" Type="http://schemas.openxmlformats.org/officeDocument/2006/relationships/image" Target="../media/image5065.wmf"/><Relationship Id="rId228" Type="http://schemas.openxmlformats.org/officeDocument/2006/relationships/image" Target="../media/image1572.wmf"/><Relationship Id="rId642" Type="http://schemas.openxmlformats.org/officeDocument/2006/relationships/image" Target="../media/image1986.wmf"/><Relationship Id="rId1272" Type="http://schemas.openxmlformats.org/officeDocument/2006/relationships/image" Target="../media/image2616.wmf"/><Relationship Id="rId2323" Type="http://schemas.openxmlformats.org/officeDocument/2006/relationships/image" Target="../media/image3667.wmf"/><Relationship Id="rId4495" Type="http://schemas.openxmlformats.org/officeDocument/2006/relationships/image" Target="../media/image5839.wmf"/><Relationship Id="rId3097" Type="http://schemas.openxmlformats.org/officeDocument/2006/relationships/image" Target="../media/image4441.wmf"/><Relationship Id="rId4148" Type="http://schemas.openxmlformats.org/officeDocument/2006/relationships/image" Target="../media/image5492.wmf"/><Relationship Id="rId3164" Type="http://schemas.openxmlformats.org/officeDocument/2006/relationships/image" Target="../media/image4508.wmf"/><Relationship Id="rId4562" Type="http://schemas.openxmlformats.org/officeDocument/2006/relationships/image" Target="../media/image5906.wmf"/><Relationship Id="rId1809" Type="http://schemas.openxmlformats.org/officeDocument/2006/relationships/image" Target="../media/image3153.wmf"/><Relationship Id="rId4215" Type="http://schemas.openxmlformats.org/officeDocument/2006/relationships/image" Target="../media/image5559.wmf"/><Relationship Id="rId2180" Type="http://schemas.openxmlformats.org/officeDocument/2006/relationships/image" Target="../media/image3524.wmf"/><Relationship Id="rId3231" Type="http://schemas.openxmlformats.org/officeDocument/2006/relationships/image" Target="../media/image4575.wmf"/><Relationship Id="rId152" Type="http://schemas.openxmlformats.org/officeDocument/2006/relationships/image" Target="../media/image1496.wmf"/><Relationship Id="rId2997" Type="http://schemas.openxmlformats.org/officeDocument/2006/relationships/image" Target="../media/image4341.wmf"/><Relationship Id="rId969" Type="http://schemas.openxmlformats.org/officeDocument/2006/relationships/image" Target="../media/image2313.wmf"/><Relationship Id="rId1599" Type="http://schemas.openxmlformats.org/officeDocument/2006/relationships/image" Target="../media/image2943.wmf"/><Relationship Id="rId5056" Type="http://schemas.openxmlformats.org/officeDocument/2006/relationships/image" Target="../media/image6400.wmf"/><Relationship Id="rId4072" Type="http://schemas.openxmlformats.org/officeDocument/2006/relationships/image" Target="../media/image5416.wmf"/><Relationship Id="rId5123" Type="http://schemas.openxmlformats.org/officeDocument/2006/relationships/image" Target="../media/image6467.wmf"/><Relationship Id="rId1666" Type="http://schemas.openxmlformats.org/officeDocument/2006/relationships/image" Target="../media/image3010.wmf"/><Relationship Id="rId2717" Type="http://schemas.openxmlformats.org/officeDocument/2006/relationships/image" Target="../media/image4061.wmf"/><Relationship Id="rId1319" Type="http://schemas.openxmlformats.org/officeDocument/2006/relationships/image" Target="../media/image2663.wmf"/><Relationship Id="rId1733" Type="http://schemas.openxmlformats.org/officeDocument/2006/relationships/image" Target="../media/image3077.wmf"/><Relationship Id="rId4889" Type="http://schemas.openxmlformats.org/officeDocument/2006/relationships/image" Target="../media/image6233.wmf"/><Relationship Id="rId25" Type="http://schemas.openxmlformats.org/officeDocument/2006/relationships/image" Target="../media/image1369.wmf"/><Relationship Id="rId1800" Type="http://schemas.openxmlformats.org/officeDocument/2006/relationships/image" Target="../media/image3144.wmf"/><Relationship Id="rId4956" Type="http://schemas.openxmlformats.org/officeDocument/2006/relationships/image" Target="../media/image6300.wmf"/><Relationship Id="rId3558" Type="http://schemas.openxmlformats.org/officeDocument/2006/relationships/image" Target="../media/image4902.wmf"/><Relationship Id="rId3972" Type="http://schemas.openxmlformats.org/officeDocument/2006/relationships/image" Target="../media/image5316.wmf"/><Relationship Id="rId4609" Type="http://schemas.openxmlformats.org/officeDocument/2006/relationships/image" Target="../media/image5953.wmf"/><Relationship Id="rId479" Type="http://schemas.openxmlformats.org/officeDocument/2006/relationships/image" Target="../media/image1823.wmf"/><Relationship Id="rId893" Type="http://schemas.openxmlformats.org/officeDocument/2006/relationships/image" Target="../media/image2237.wmf"/><Relationship Id="rId2574" Type="http://schemas.openxmlformats.org/officeDocument/2006/relationships/image" Target="../media/image3918.wmf"/><Relationship Id="rId3625" Type="http://schemas.openxmlformats.org/officeDocument/2006/relationships/image" Target="../media/image4969.wmf"/><Relationship Id="rId546" Type="http://schemas.openxmlformats.org/officeDocument/2006/relationships/image" Target="../media/image1890.wmf"/><Relationship Id="rId1176" Type="http://schemas.openxmlformats.org/officeDocument/2006/relationships/image" Target="../media/image2520.wmf"/><Relationship Id="rId2227" Type="http://schemas.openxmlformats.org/officeDocument/2006/relationships/image" Target="../media/image3571.wmf"/><Relationship Id="rId960" Type="http://schemas.openxmlformats.org/officeDocument/2006/relationships/image" Target="../media/image2304.wmf"/><Relationship Id="rId1243" Type="http://schemas.openxmlformats.org/officeDocument/2006/relationships/image" Target="../media/image2587.wmf"/><Relationship Id="rId1590" Type="http://schemas.openxmlformats.org/officeDocument/2006/relationships/image" Target="../media/image2934.wmf"/><Relationship Id="rId2641" Type="http://schemas.openxmlformats.org/officeDocument/2006/relationships/image" Target="../media/image3985.wmf"/><Relationship Id="rId4399" Type="http://schemas.openxmlformats.org/officeDocument/2006/relationships/image" Target="../media/image5743.wmf"/><Relationship Id="rId613" Type="http://schemas.openxmlformats.org/officeDocument/2006/relationships/image" Target="../media/image1957.wmf"/><Relationship Id="rId1310" Type="http://schemas.openxmlformats.org/officeDocument/2006/relationships/image" Target="../media/image2654.wmf"/><Relationship Id="rId4466" Type="http://schemas.openxmlformats.org/officeDocument/2006/relationships/image" Target="../media/image5810.wmf"/><Relationship Id="rId4880" Type="http://schemas.openxmlformats.org/officeDocument/2006/relationships/image" Target="../media/image6224.wmf"/><Relationship Id="rId3068" Type="http://schemas.openxmlformats.org/officeDocument/2006/relationships/image" Target="../media/image4412.wmf"/><Relationship Id="rId3482" Type="http://schemas.openxmlformats.org/officeDocument/2006/relationships/image" Target="../media/image4826.wmf"/><Relationship Id="rId4119" Type="http://schemas.openxmlformats.org/officeDocument/2006/relationships/image" Target="../media/image5463.wmf"/><Relationship Id="rId4533" Type="http://schemas.openxmlformats.org/officeDocument/2006/relationships/image" Target="../media/image5877.wmf"/><Relationship Id="rId2084" Type="http://schemas.openxmlformats.org/officeDocument/2006/relationships/image" Target="../media/image3428.wmf"/><Relationship Id="rId3135" Type="http://schemas.openxmlformats.org/officeDocument/2006/relationships/image" Target="../media/image4479.wmf"/><Relationship Id="rId4600" Type="http://schemas.openxmlformats.org/officeDocument/2006/relationships/image" Target="../media/image5944.wmf"/><Relationship Id="rId470" Type="http://schemas.openxmlformats.org/officeDocument/2006/relationships/image" Target="../media/image1814.wmf"/><Relationship Id="rId2151" Type="http://schemas.openxmlformats.org/officeDocument/2006/relationships/image" Target="../media/image3495.wmf"/><Relationship Id="rId3202" Type="http://schemas.openxmlformats.org/officeDocument/2006/relationships/image" Target="../media/image4546.wmf"/><Relationship Id="rId123" Type="http://schemas.openxmlformats.org/officeDocument/2006/relationships/image" Target="../media/image1467.wmf"/><Relationship Id="rId5374" Type="http://schemas.openxmlformats.org/officeDocument/2006/relationships/image" Target="../media/image6718.wmf"/><Relationship Id="rId2968" Type="http://schemas.openxmlformats.org/officeDocument/2006/relationships/image" Target="../media/image4312.wmf"/><Relationship Id="rId5027" Type="http://schemas.openxmlformats.org/officeDocument/2006/relationships/image" Target="../media/image6371.wmf"/><Relationship Id="rId1984" Type="http://schemas.openxmlformats.org/officeDocument/2006/relationships/image" Target="../media/image3328.wmf"/><Relationship Id="rId4390" Type="http://schemas.openxmlformats.org/officeDocument/2006/relationships/image" Target="../media/image5734.wmf"/><Relationship Id="rId1637" Type="http://schemas.openxmlformats.org/officeDocument/2006/relationships/image" Target="../media/image2981.wmf"/><Relationship Id="rId4043" Type="http://schemas.openxmlformats.org/officeDocument/2006/relationships/image" Target="../media/image5387.wmf"/><Relationship Id="rId1704" Type="http://schemas.openxmlformats.org/officeDocument/2006/relationships/image" Target="../media/image3048.wmf"/><Relationship Id="rId4110" Type="http://schemas.openxmlformats.org/officeDocument/2006/relationships/image" Target="../media/image5454.wmf"/><Relationship Id="rId797" Type="http://schemas.openxmlformats.org/officeDocument/2006/relationships/image" Target="../media/image2141.wmf"/><Relationship Id="rId2478" Type="http://schemas.openxmlformats.org/officeDocument/2006/relationships/image" Target="../media/image3822.wmf"/><Relationship Id="rId3876" Type="http://schemas.openxmlformats.org/officeDocument/2006/relationships/image" Target="../media/image5220.wmf"/><Relationship Id="rId4927" Type="http://schemas.openxmlformats.org/officeDocument/2006/relationships/image" Target="../media/image6271.wmf"/><Relationship Id="rId2892" Type="http://schemas.openxmlformats.org/officeDocument/2006/relationships/image" Target="../media/image4236.wmf"/><Relationship Id="rId3529" Type="http://schemas.openxmlformats.org/officeDocument/2006/relationships/image" Target="../media/image4873.wmf"/><Relationship Id="rId3943" Type="http://schemas.openxmlformats.org/officeDocument/2006/relationships/image" Target="../media/image5287.wmf"/><Relationship Id="rId864" Type="http://schemas.openxmlformats.org/officeDocument/2006/relationships/image" Target="../media/image2208.wmf"/><Relationship Id="rId1494" Type="http://schemas.openxmlformats.org/officeDocument/2006/relationships/image" Target="../media/image2838.wmf"/><Relationship Id="rId2545" Type="http://schemas.openxmlformats.org/officeDocument/2006/relationships/image" Target="../media/image3889.wmf"/><Relationship Id="rId517" Type="http://schemas.openxmlformats.org/officeDocument/2006/relationships/image" Target="../media/image1861.wmf"/><Relationship Id="rId931" Type="http://schemas.openxmlformats.org/officeDocument/2006/relationships/image" Target="../media/image2275.wmf"/><Relationship Id="rId1147" Type="http://schemas.openxmlformats.org/officeDocument/2006/relationships/image" Target="../media/image2491.wmf"/><Relationship Id="rId1561" Type="http://schemas.openxmlformats.org/officeDocument/2006/relationships/image" Target="../media/image2905.wmf"/><Relationship Id="rId2612" Type="http://schemas.openxmlformats.org/officeDocument/2006/relationships/image" Target="../media/image3956.wmf"/><Relationship Id="rId1214" Type="http://schemas.openxmlformats.org/officeDocument/2006/relationships/image" Target="../media/image2558.wmf"/><Relationship Id="rId4784" Type="http://schemas.openxmlformats.org/officeDocument/2006/relationships/image" Target="../media/image6128.wmf"/><Relationship Id="rId3386" Type="http://schemas.openxmlformats.org/officeDocument/2006/relationships/image" Target="../media/image4730.wmf"/><Relationship Id="rId4437" Type="http://schemas.openxmlformats.org/officeDocument/2006/relationships/image" Target="../media/image5781.wmf"/><Relationship Id="rId3039" Type="http://schemas.openxmlformats.org/officeDocument/2006/relationships/image" Target="../media/image4383.wmf"/><Relationship Id="rId3453" Type="http://schemas.openxmlformats.org/officeDocument/2006/relationships/image" Target="../media/image4797.wmf"/><Relationship Id="rId4851" Type="http://schemas.openxmlformats.org/officeDocument/2006/relationships/image" Target="../media/image6195.wmf"/><Relationship Id="rId374" Type="http://schemas.openxmlformats.org/officeDocument/2006/relationships/image" Target="../media/image1718.wmf"/><Relationship Id="rId2055" Type="http://schemas.openxmlformats.org/officeDocument/2006/relationships/image" Target="../media/image3399.wmf"/><Relationship Id="rId3106" Type="http://schemas.openxmlformats.org/officeDocument/2006/relationships/image" Target="../media/image4450.wmf"/><Relationship Id="rId4504" Type="http://schemas.openxmlformats.org/officeDocument/2006/relationships/image" Target="../media/image5848.wmf"/><Relationship Id="rId3520" Type="http://schemas.openxmlformats.org/officeDocument/2006/relationships/image" Target="../media/image4864.wmf"/><Relationship Id="rId441" Type="http://schemas.openxmlformats.org/officeDocument/2006/relationships/image" Target="../media/image1785.wmf"/><Relationship Id="rId1071" Type="http://schemas.openxmlformats.org/officeDocument/2006/relationships/image" Target="../media/image2415.wmf"/><Relationship Id="rId2122" Type="http://schemas.openxmlformats.org/officeDocument/2006/relationships/image" Target="../media/image3466.wmf"/><Relationship Id="rId5278" Type="http://schemas.openxmlformats.org/officeDocument/2006/relationships/image" Target="../media/image6622.wmf"/><Relationship Id="rId1888" Type="http://schemas.openxmlformats.org/officeDocument/2006/relationships/image" Target="../media/image3232.wmf"/><Relationship Id="rId2939" Type="http://schemas.openxmlformats.org/officeDocument/2006/relationships/image" Target="../media/image4283.wmf"/><Relationship Id="rId4294" Type="http://schemas.openxmlformats.org/officeDocument/2006/relationships/image" Target="../media/image5638.wmf"/><Relationship Id="rId5345" Type="http://schemas.openxmlformats.org/officeDocument/2006/relationships/image" Target="../media/image6689.wmf"/><Relationship Id="rId4361" Type="http://schemas.openxmlformats.org/officeDocument/2006/relationships/image" Target="../media/image5705.wmf"/><Relationship Id="rId1955" Type="http://schemas.openxmlformats.org/officeDocument/2006/relationships/image" Target="../media/image3299.wmf"/><Relationship Id="rId4014" Type="http://schemas.openxmlformats.org/officeDocument/2006/relationships/image" Target="../media/image5358.wmf"/><Relationship Id="rId1608" Type="http://schemas.openxmlformats.org/officeDocument/2006/relationships/image" Target="../media/image2952.wmf"/><Relationship Id="rId3030" Type="http://schemas.openxmlformats.org/officeDocument/2006/relationships/image" Target="../media/image4374.wmf"/><Relationship Id="rId2796" Type="http://schemas.openxmlformats.org/officeDocument/2006/relationships/image" Target="../media/image4140.wmf"/><Relationship Id="rId3847" Type="http://schemas.openxmlformats.org/officeDocument/2006/relationships/image" Target="../media/image5191.wmf"/><Relationship Id="rId768" Type="http://schemas.openxmlformats.org/officeDocument/2006/relationships/image" Target="../media/image2112.wmf"/><Relationship Id="rId1398" Type="http://schemas.openxmlformats.org/officeDocument/2006/relationships/image" Target="../media/image2742.wmf"/><Relationship Id="rId2449" Type="http://schemas.openxmlformats.org/officeDocument/2006/relationships/image" Target="../media/image3793.wmf"/><Relationship Id="rId2863" Type="http://schemas.openxmlformats.org/officeDocument/2006/relationships/image" Target="../media/image4207.wmf"/><Relationship Id="rId3914" Type="http://schemas.openxmlformats.org/officeDocument/2006/relationships/image" Target="../media/image5258.wmf"/><Relationship Id="rId835" Type="http://schemas.openxmlformats.org/officeDocument/2006/relationships/image" Target="../media/image2179.wmf"/><Relationship Id="rId1465" Type="http://schemas.openxmlformats.org/officeDocument/2006/relationships/image" Target="../media/image2809.wmf"/><Relationship Id="rId2516" Type="http://schemas.openxmlformats.org/officeDocument/2006/relationships/image" Target="../media/image3860.wmf"/><Relationship Id="rId1118" Type="http://schemas.openxmlformats.org/officeDocument/2006/relationships/image" Target="../media/image2462.wmf"/><Relationship Id="rId1532" Type="http://schemas.openxmlformats.org/officeDocument/2006/relationships/image" Target="../media/image2876.wmf"/><Relationship Id="rId2930" Type="http://schemas.openxmlformats.org/officeDocument/2006/relationships/image" Target="../media/image4274.wmf"/><Relationship Id="rId4688" Type="http://schemas.openxmlformats.org/officeDocument/2006/relationships/image" Target="../media/image6032.wmf"/><Relationship Id="rId902" Type="http://schemas.openxmlformats.org/officeDocument/2006/relationships/image" Target="../media/image2246.wmf"/><Relationship Id="rId4755" Type="http://schemas.openxmlformats.org/officeDocument/2006/relationships/image" Target="../media/image6099.wmf"/><Relationship Id="rId278" Type="http://schemas.openxmlformats.org/officeDocument/2006/relationships/image" Target="../media/image1622.wmf"/><Relationship Id="rId3357" Type="http://schemas.openxmlformats.org/officeDocument/2006/relationships/image" Target="../media/image4701.wmf"/><Relationship Id="rId3771" Type="http://schemas.openxmlformats.org/officeDocument/2006/relationships/image" Target="../media/image5115.wmf"/><Relationship Id="rId4408" Type="http://schemas.openxmlformats.org/officeDocument/2006/relationships/image" Target="../media/image5752.wmf"/><Relationship Id="rId4822" Type="http://schemas.openxmlformats.org/officeDocument/2006/relationships/image" Target="../media/image6166.wmf"/><Relationship Id="rId692" Type="http://schemas.openxmlformats.org/officeDocument/2006/relationships/image" Target="../media/image2036.wmf"/><Relationship Id="rId2373" Type="http://schemas.openxmlformats.org/officeDocument/2006/relationships/image" Target="../media/image3717.wmf"/><Relationship Id="rId3424" Type="http://schemas.openxmlformats.org/officeDocument/2006/relationships/image" Target="../media/image4768.wmf"/><Relationship Id="rId345" Type="http://schemas.openxmlformats.org/officeDocument/2006/relationships/image" Target="../media/image1689.wmf"/><Relationship Id="rId2026" Type="http://schemas.openxmlformats.org/officeDocument/2006/relationships/image" Target="../media/image3370.wmf"/><Relationship Id="rId2440" Type="http://schemas.openxmlformats.org/officeDocument/2006/relationships/image" Target="../media/image3784.wmf"/><Relationship Id="rId412" Type="http://schemas.openxmlformats.org/officeDocument/2006/relationships/image" Target="../media/image1756.wmf"/><Relationship Id="rId1042" Type="http://schemas.openxmlformats.org/officeDocument/2006/relationships/image" Target="../media/image2386.wmf"/><Relationship Id="rId4198" Type="http://schemas.openxmlformats.org/officeDocument/2006/relationships/image" Target="../media/image5542.wmf"/><Relationship Id="rId5249" Type="http://schemas.openxmlformats.org/officeDocument/2006/relationships/image" Target="../media/image6593.wmf"/><Relationship Id="rId4265" Type="http://schemas.openxmlformats.org/officeDocument/2006/relationships/image" Target="../media/image5609.wmf"/><Relationship Id="rId5316" Type="http://schemas.openxmlformats.org/officeDocument/2006/relationships/image" Target="../media/image6660.wmf"/><Relationship Id="rId1859" Type="http://schemas.openxmlformats.org/officeDocument/2006/relationships/image" Target="../media/image3203.wmf"/><Relationship Id="rId1926" Type="http://schemas.openxmlformats.org/officeDocument/2006/relationships/image" Target="../media/image3270.wmf"/><Relationship Id="rId3281" Type="http://schemas.openxmlformats.org/officeDocument/2006/relationships/image" Target="../media/image4625.wmf"/><Relationship Id="rId4332" Type="http://schemas.openxmlformats.org/officeDocument/2006/relationships/image" Target="../media/image5676.wmf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6861.wmf"/><Relationship Id="rId299" Type="http://schemas.openxmlformats.org/officeDocument/2006/relationships/image" Target="../media/image7043.wmf"/><Relationship Id="rId21" Type="http://schemas.openxmlformats.org/officeDocument/2006/relationships/image" Target="../media/image6765.wmf"/><Relationship Id="rId63" Type="http://schemas.openxmlformats.org/officeDocument/2006/relationships/image" Target="../media/image6807.wmf"/><Relationship Id="rId159" Type="http://schemas.openxmlformats.org/officeDocument/2006/relationships/image" Target="../media/image6903.wmf"/><Relationship Id="rId170" Type="http://schemas.openxmlformats.org/officeDocument/2006/relationships/image" Target="../media/image6914.wmf"/><Relationship Id="rId226" Type="http://schemas.openxmlformats.org/officeDocument/2006/relationships/image" Target="../media/image6970.wmf"/><Relationship Id="rId268" Type="http://schemas.openxmlformats.org/officeDocument/2006/relationships/image" Target="../media/image7012.wmf"/><Relationship Id="rId32" Type="http://schemas.openxmlformats.org/officeDocument/2006/relationships/image" Target="../media/image6776.wmf"/><Relationship Id="rId74" Type="http://schemas.openxmlformats.org/officeDocument/2006/relationships/image" Target="../media/image6818.wmf"/><Relationship Id="rId128" Type="http://schemas.openxmlformats.org/officeDocument/2006/relationships/image" Target="../media/image6872.wmf"/><Relationship Id="rId5" Type="http://schemas.openxmlformats.org/officeDocument/2006/relationships/image" Target="../media/image6749.wmf"/><Relationship Id="rId181" Type="http://schemas.openxmlformats.org/officeDocument/2006/relationships/image" Target="../media/image6925.wmf"/><Relationship Id="rId237" Type="http://schemas.openxmlformats.org/officeDocument/2006/relationships/image" Target="../media/image6981.wmf"/><Relationship Id="rId279" Type="http://schemas.openxmlformats.org/officeDocument/2006/relationships/image" Target="../media/image7023.wmf"/><Relationship Id="rId43" Type="http://schemas.openxmlformats.org/officeDocument/2006/relationships/image" Target="../media/image6787.wmf"/><Relationship Id="rId139" Type="http://schemas.openxmlformats.org/officeDocument/2006/relationships/image" Target="../media/image6883.wmf"/><Relationship Id="rId290" Type="http://schemas.openxmlformats.org/officeDocument/2006/relationships/image" Target="../media/image7034.wmf"/><Relationship Id="rId85" Type="http://schemas.openxmlformats.org/officeDocument/2006/relationships/image" Target="../media/image6829.wmf"/><Relationship Id="rId150" Type="http://schemas.openxmlformats.org/officeDocument/2006/relationships/image" Target="../media/image6894.wmf"/><Relationship Id="rId192" Type="http://schemas.openxmlformats.org/officeDocument/2006/relationships/image" Target="../media/image6936.wmf"/><Relationship Id="rId206" Type="http://schemas.openxmlformats.org/officeDocument/2006/relationships/image" Target="../media/image6950.wmf"/><Relationship Id="rId248" Type="http://schemas.openxmlformats.org/officeDocument/2006/relationships/image" Target="../media/image6992.wmf"/><Relationship Id="rId12" Type="http://schemas.openxmlformats.org/officeDocument/2006/relationships/image" Target="../media/image6756.wmf"/><Relationship Id="rId108" Type="http://schemas.openxmlformats.org/officeDocument/2006/relationships/image" Target="../media/image6852.wmf"/><Relationship Id="rId54" Type="http://schemas.openxmlformats.org/officeDocument/2006/relationships/image" Target="../media/image6798.wmf"/><Relationship Id="rId75" Type="http://schemas.openxmlformats.org/officeDocument/2006/relationships/image" Target="../media/image6819.wmf"/><Relationship Id="rId96" Type="http://schemas.openxmlformats.org/officeDocument/2006/relationships/image" Target="../media/image6840.wmf"/><Relationship Id="rId140" Type="http://schemas.openxmlformats.org/officeDocument/2006/relationships/image" Target="../media/image6884.wmf"/><Relationship Id="rId161" Type="http://schemas.openxmlformats.org/officeDocument/2006/relationships/image" Target="../media/image6905.wmf"/><Relationship Id="rId182" Type="http://schemas.openxmlformats.org/officeDocument/2006/relationships/image" Target="../media/image6926.wmf"/><Relationship Id="rId217" Type="http://schemas.openxmlformats.org/officeDocument/2006/relationships/image" Target="../media/image6961.wmf"/><Relationship Id="rId6" Type="http://schemas.openxmlformats.org/officeDocument/2006/relationships/image" Target="../media/image6750.wmf"/><Relationship Id="rId238" Type="http://schemas.openxmlformats.org/officeDocument/2006/relationships/image" Target="../media/image6982.wmf"/><Relationship Id="rId259" Type="http://schemas.openxmlformats.org/officeDocument/2006/relationships/image" Target="../media/image7003.wmf"/><Relationship Id="rId23" Type="http://schemas.openxmlformats.org/officeDocument/2006/relationships/image" Target="../media/image6767.wmf"/><Relationship Id="rId119" Type="http://schemas.openxmlformats.org/officeDocument/2006/relationships/image" Target="../media/image6863.wmf"/><Relationship Id="rId270" Type="http://schemas.openxmlformats.org/officeDocument/2006/relationships/image" Target="../media/image7014.wmf"/><Relationship Id="rId291" Type="http://schemas.openxmlformats.org/officeDocument/2006/relationships/image" Target="../media/image7035.wmf"/><Relationship Id="rId44" Type="http://schemas.openxmlformats.org/officeDocument/2006/relationships/image" Target="../media/image6788.wmf"/><Relationship Id="rId65" Type="http://schemas.openxmlformats.org/officeDocument/2006/relationships/image" Target="../media/image6809.wmf"/><Relationship Id="rId86" Type="http://schemas.openxmlformats.org/officeDocument/2006/relationships/image" Target="../media/image6830.wmf"/><Relationship Id="rId130" Type="http://schemas.openxmlformats.org/officeDocument/2006/relationships/image" Target="../media/image6874.wmf"/><Relationship Id="rId151" Type="http://schemas.openxmlformats.org/officeDocument/2006/relationships/image" Target="../media/image6895.wmf"/><Relationship Id="rId172" Type="http://schemas.openxmlformats.org/officeDocument/2006/relationships/image" Target="../media/image6916.wmf"/><Relationship Id="rId193" Type="http://schemas.openxmlformats.org/officeDocument/2006/relationships/image" Target="../media/image6937.wmf"/><Relationship Id="rId207" Type="http://schemas.openxmlformats.org/officeDocument/2006/relationships/image" Target="../media/image6951.wmf"/><Relationship Id="rId228" Type="http://schemas.openxmlformats.org/officeDocument/2006/relationships/image" Target="../media/image6972.wmf"/><Relationship Id="rId249" Type="http://schemas.openxmlformats.org/officeDocument/2006/relationships/image" Target="../media/image6993.wmf"/><Relationship Id="rId13" Type="http://schemas.openxmlformats.org/officeDocument/2006/relationships/image" Target="../media/image6757.wmf"/><Relationship Id="rId109" Type="http://schemas.openxmlformats.org/officeDocument/2006/relationships/image" Target="../media/image6853.wmf"/><Relationship Id="rId260" Type="http://schemas.openxmlformats.org/officeDocument/2006/relationships/image" Target="../media/image7004.wmf"/><Relationship Id="rId281" Type="http://schemas.openxmlformats.org/officeDocument/2006/relationships/image" Target="../media/image7025.wmf"/><Relationship Id="rId34" Type="http://schemas.openxmlformats.org/officeDocument/2006/relationships/image" Target="../media/image6778.wmf"/><Relationship Id="rId55" Type="http://schemas.openxmlformats.org/officeDocument/2006/relationships/image" Target="../media/image6799.wmf"/><Relationship Id="rId76" Type="http://schemas.openxmlformats.org/officeDocument/2006/relationships/image" Target="../media/image6820.wmf"/><Relationship Id="rId97" Type="http://schemas.openxmlformats.org/officeDocument/2006/relationships/image" Target="../media/image6841.wmf"/><Relationship Id="rId120" Type="http://schemas.openxmlformats.org/officeDocument/2006/relationships/image" Target="../media/image6864.wmf"/><Relationship Id="rId141" Type="http://schemas.openxmlformats.org/officeDocument/2006/relationships/image" Target="../media/image6885.wmf"/><Relationship Id="rId7" Type="http://schemas.openxmlformats.org/officeDocument/2006/relationships/image" Target="../media/image6751.wmf"/><Relationship Id="rId162" Type="http://schemas.openxmlformats.org/officeDocument/2006/relationships/image" Target="../media/image6906.wmf"/><Relationship Id="rId183" Type="http://schemas.openxmlformats.org/officeDocument/2006/relationships/image" Target="../media/image6927.wmf"/><Relationship Id="rId218" Type="http://schemas.openxmlformats.org/officeDocument/2006/relationships/image" Target="../media/image6962.wmf"/><Relationship Id="rId239" Type="http://schemas.openxmlformats.org/officeDocument/2006/relationships/image" Target="../media/image6983.wmf"/><Relationship Id="rId250" Type="http://schemas.openxmlformats.org/officeDocument/2006/relationships/image" Target="../media/image6994.wmf"/><Relationship Id="rId271" Type="http://schemas.openxmlformats.org/officeDocument/2006/relationships/image" Target="../media/image7015.wmf"/><Relationship Id="rId292" Type="http://schemas.openxmlformats.org/officeDocument/2006/relationships/image" Target="../media/image7036.wmf"/><Relationship Id="rId24" Type="http://schemas.openxmlformats.org/officeDocument/2006/relationships/image" Target="../media/image6768.wmf"/><Relationship Id="rId45" Type="http://schemas.openxmlformats.org/officeDocument/2006/relationships/image" Target="../media/image6789.wmf"/><Relationship Id="rId66" Type="http://schemas.openxmlformats.org/officeDocument/2006/relationships/image" Target="../media/image6810.wmf"/><Relationship Id="rId87" Type="http://schemas.openxmlformats.org/officeDocument/2006/relationships/image" Target="../media/image6831.wmf"/><Relationship Id="rId110" Type="http://schemas.openxmlformats.org/officeDocument/2006/relationships/image" Target="../media/image6854.wmf"/><Relationship Id="rId131" Type="http://schemas.openxmlformats.org/officeDocument/2006/relationships/image" Target="../media/image6875.wmf"/><Relationship Id="rId152" Type="http://schemas.openxmlformats.org/officeDocument/2006/relationships/image" Target="../media/image6896.wmf"/><Relationship Id="rId173" Type="http://schemas.openxmlformats.org/officeDocument/2006/relationships/image" Target="../media/image6917.wmf"/><Relationship Id="rId194" Type="http://schemas.openxmlformats.org/officeDocument/2006/relationships/image" Target="../media/image6938.wmf"/><Relationship Id="rId208" Type="http://schemas.openxmlformats.org/officeDocument/2006/relationships/image" Target="../media/image6952.wmf"/><Relationship Id="rId229" Type="http://schemas.openxmlformats.org/officeDocument/2006/relationships/image" Target="../media/image6973.wmf"/><Relationship Id="rId240" Type="http://schemas.openxmlformats.org/officeDocument/2006/relationships/image" Target="../media/image6984.wmf"/><Relationship Id="rId261" Type="http://schemas.openxmlformats.org/officeDocument/2006/relationships/image" Target="../media/image7005.wmf"/><Relationship Id="rId14" Type="http://schemas.openxmlformats.org/officeDocument/2006/relationships/image" Target="../media/image6758.wmf"/><Relationship Id="rId35" Type="http://schemas.openxmlformats.org/officeDocument/2006/relationships/image" Target="../media/image6779.wmf"/><Relationship Id="rId56" Type="http://schemas.openxmlformats.org/officeDocument/2006/relationships/image" Target="../media/image6800.wmf"/><Relationship Id="rId77" Type="http://schemas.openxmlformats.org/officeDocument/2006/relationships/image" Target="../media/image6821.wmf"/><Relationship Id="rId100" Type="http://schemas.openxmlformats.org/officeDocument/2006/relationships/image" Target="../media/image6844.wmf"/><Relationship Id="rId282" Type="http://schemas.openxmlformats.org/officeDocument/2006/relationships/image" Target="../media/image7026.wmf"/><Relationship Id="rId8" Type="http://schemas.openxmlformats.org/officeDocument/2006/relationships/image" Target="../media/image6752.wmf"/><Relationship Id="rId98" Type="http://schemas.openxmlformats.org/officeDocument/2006/relationships/image" Target="../media/image6842.wmf"/><Relationship Id="rId121" Type="http://schemas.openxmlformats.org/officeDocument/2006/relationships/image" Target="../media/image6865.wmf"/><Relationship Id="rId142" Type="http://schemas.openxmlformats.org/officeDocument/2006/relationships/image" Target="../media/image6886.wmf"/><Relationship Id="rId163" Type="http://schemas.openxmlformats.org/officeDocument/2006/relationships/image" Target="../media/image6907.wmf"/><Relationship Id="rId184" Type="http://schemas.openxmlformats.org/officeDocument/2006/relationships/image" Target="../media/image6928.wmf"/><Relationship Id="rId219" Type="http://schemas.openxmlformats.org/officeDocument/2006/relationships/image" Target="../media/image6963.wmf"/><Relationship Id="rId230" Type="http://schemas.openxmlformats.org/officeDocument/2006/relationships/image" Target="../media/image6974.wmf"/><Relationship Id="rId251" Type="http://schemas.openxmlformats.org/officeDocument/2006/relationships/image" Target="../media/image6995.wmf"/><Relationship Id="rId25" Type="http://schemas.openxmlformats.org/officeDocument/2006/relationships/image" Target="../media/image6769.wmf"/><Relationship Id="rId46" Type="http://schemas.openxmlformats.org/officeDocument/2006/relationships/image" Target="../media/image6790.wmf"/><Relationship Id="rId67" Type="http://schemas.openxmlformats.org/officeDocument/2006/relationships/image" Target="../media/image6811.wmf"/><Relationship Id="rId272" Type="http://schemas.openxmlformats.org/officeDocument/2006/relationships/image" Target="../media/image7016.wmf"/><Relationship Id="rId293" Type="http://schemas.openxmlformats.org/officeDocument/2006/relationships/image" Target="../media/image7037.wmf"/><Relationship Id="rId88" Type="http://schemas.openxmlformats.org/officeDocument/2006/relationships/image" Target="../media/image6832.wmf"/><Relationship Id="rId111" Type="http://schemas.openxmlformats.org/officeDocument/2006/relationships/image" Target="../media/image6855.wmf"/><Relationship Id="rId132" Type="http://schemas.openxmlformats.org/officeDocument/2006/relationships/image" Target="../media/image6876.wmf"/><Relationship Id="rId153" Type="http://schemas.openxmlformats.org/officeDocument/2006/relationships/image" Target="../media/image6897.wmf"/><Relationship Id="rId174" Type="http://schemas.openxmlformats.org/officeDocument/2006/relationships/image" Target="../media/image6918.wmf"/><Relationship Id="rId195" Type="http://schemas.openxmlformats.org/officeDocument/2006/relationships/image" Target="../media/image6939.wmf"/><Relationship Id="rId209" Type="http://schemas.openxmlformats.org/officeDocument/2006/relationships/image" Target="../media/image6953.wmf"/><Relationship Id="rId220" Type="http://schemas.openxmlformats.org/officeDocument/2006/relationships/image" Target="../media/image6964.wmf"/><Relationship Id="rId241" Type="http://schemas.openxmlformats.org/officeDocument/2006/relationships/image" Target="../media/image6985.wmf"/><Relationship Id="rId15" Type="http://schemas.openxmlformats.org/officeDocument/2006/relationships/image" Target="../media/image6759.wmf"/><Relationship Id="rId36" Type="http://schemas.openxmlformats.org/officeDocument/2006/relationships/image" Target="../media/image6780.wmf"/><Relationship Id="rId57" Type="http://schemas.openxmlformats.org/officeDocument/2006/relationships/image" Target="../media/image6801.wmf"/><Relationship Id="rId262" Type="http://schemas.openxmlformats.org/officeDocument/2006/relationships/image" Target="../media/image7006.wmf"/><Relationship Id="rId283" Type="http://schemas.openxmlformats.org/officeDocument/2006/relationships/image" Target="../media/image7027.wmf"/><Relationship Id="rId78" Type="http://schemas.openxmlformats.org/officeDocument/2006/relationships/image" Target="../media/image6822.wmf"/><Relationship Id="rId99" Type="http://schemas.openxmlformats.org/officeDocument/2006/relationships/image" Target="../media/image6843.wmf"/><Relationship Id="rId101" Type="http://schemas.openxmlformats.org/officeDocument/2006/relationships/image" Target="../media/image6845.wmf"/><Relationship Id="rId122" Type="http://schemas.openxmlformats.org/officeDocument/2006/relationships/image" Target="../media/image6866.wmf"/><Relationship Id="rId143" Type="http://schemas.openxmlformats.org/officeDocument/2006/relationships/image" Target="../media/image6887.wmf"/><Relationship Id="rId164" Type="http://schemas.openxmlformats.org/officeDocument/2006/relationships/image" Target="../media/image6908.wmf"/><Relationship Id="rId185" Type="http://schemas.openxmlformats.org/officeDocument/2006/relationships/image" Target="../media/image6929.wmf"/><Relationship Id="rId9" Type="http://schemas.openxmlformats.org/officeDocument/2006/relationships/image" Target="../media/image6753.wmf"/><Relationship Id="rId210" Type="http://schemas.openxmlformats.org/officeDocument/2006/relationships/image" Target="../media/image6954.wmf"/><Relationship Id="rId26" Type="http://schemas.openxmlformats.org/officeDocument/2006/relationships/image" Target="../media/image6770.wmf"/><Relationship Id="rId231" Type="http://schemas.openxmlformats.org/officeDocument/2006/relationships/image" Target="../media/image6975.wmf"/><Relationship Id="rId252" Type="http://schemas.openxmlformats.org/officeDocument/2006/relationships/image" Target="../media/image6996.wmf"/><Relationship Id="rId273" Type="http://schemas.openxmlformats.org/officeDocument/2006/relationships/image" Target="../media/image7017.wmf"/><Relationship Id="rId294" Type="http://schemas.openxmlformats.org/officeDocument/2006/relationships/image" Target="../media/image7038.wmf"/><Relationship Id="rId47" Type="http://schemas.openxmlformats.org/officeDocument/2006/relationships/image" Target="../media/image6791.wmf"/><Relationship Id="rId68" Type="http://schemas.openxmlformats.org/officeDocument/2006/relationships/image" Target="../media/image6812.wmf"/><Relationship Id="rId89" Type="http://schemas.openxmlformats.org/officeDocument/2006/relationships/image" Target="../media/image6833.wmf"/><Relationship Id="rId112" Type="http://schemas.openxmlformats.org/officeDocument/2006/relationships/image" Target="../media/image6856.wmf"/><Relationship Id="rId133" Type="http://schemas.openxmlformats.org/officeDocument/2006/relationships/image" Target="../media/image6877.wmf"/><Relationship Id="rId154" Type="http://schemas.openxmlformats.org/officeDocument/2006/relationships/image" Target="../media/image6898.wmf"/><Relationship Id="rId175" Type="http://schemas.openxmlformats.org/officeDocument/2006/relationships/image" Target="../media/image6919.wmf"/><Relationship Id="rId196" Type="http://schemas.openxmlformats.org/officeDocument/2006/relationships/image" Target="../media/image6940.wmf"/><Relationship Id="rId200" Type="http://schemas.openxmlformats.org/officeDocument/2006/relationships/image" Target="../media/image6944.wmf"/><Relationship Id="rId16" Type="http://schemas.openxmlformats.org/officeDocument/2006/relationships/image" Target="../media/image6760.wmf"/><Relationship Id="rId221" Type="http://schemas.openxmlformats.org/officeDocument/2006/relationships/image" Target="../media/image6965.wmf"/><Relationship Id="rId242" Type="http://schemas.openxmlformats.org/officeDocument/2006/relationships/image" Target="../media/image6986.wmf"/><Relationship Id="rId263" Type="http://schemas.openxmlformats.org/officeDocument/2006/relationships/image" Target="../media/image7007.wmf"/><Relationship Id="rId284" Type="http://schemas.openxmlformats.org/officeDocument/2006/relationships/image" Target="../media/image7028.wmf"/><Relationship Id="rId37" Type="http://schemas.openxmlformats.org/officeDocument/2006/relationships/image" Target="../media/image6781.wmf"/><Relationship Id="rId58" Type="http://schemas.openxmlformats.org/officeDocument/2006/relationships/image" Target="../media/image6802.wmf"/><Relationship Id="rId79" Type="http://schemas.openxmlformats.org/officeDocument/2006/relationships/image" Target="../media/image6823.wmf"/><Relationship Id="rId102" Type="http://schemas.openxmlformats.org/officeDocument/2006/relationships/image" Target="../media/image6846.wmf"/><Relationship Id="rId123" Type="http://schemas.openxmlformats.org/officeDocument/2006/relationships/image" Target="../media/image6867.wmf"/><Relationship Id="rId144" Type="http://schemas.openxmlformats.org/officeDocument/2006/relationships/image" Target="../media/image6888.wmf"/><Relationship Id="rId90" Type="http://schemas.openxmlformats.org/officeDocument/2006/relationships/image" Target="../media/image6834.wmf"/><Relationship Id="rId165" Type="http://schemas.openxmlformats.org/officeDocument/2006/relationships/image" Target="../media/image6909.wmf"/><Relationship Id="rId186" Type="http://schemas.openxmlformats.org/officeDocument/2006/relationships/image" Target="../media/image6930.wmf"/><Relationship Id="rId211" Type="http://schemas.openxmlformats.org/officeDocument/2006/relationships/image" Target="../media/image6955.wmf"/><Relationship Id="rId232" Type="http://schemas.openxmlformats.org/officeDocument/2006/relationships/image" Target="../media/image6976.wmf"/><Relationship Id="rId253" Type="http://schemas.openxmlformats.org/officeDocument/2006/relationships/image" Target="../media/image6997.wmf"/><Relationship Id="rId274" Type="http://schemas.openxmlformats.org/officeDocument/2006/relationships/image" Target="../media/image7018.wmf"/><Relationship Id="rId295" Type="http://schemas.openxmlformats.org/officeDocument/2006/relationships/image" Target="../media/image7039.wmf"/><Relationship Id="rId27" Type="http://schemas.openxmlformats.org/officeDocument/2006/relationships/image" Target="../media/image6771.wmf"/><Relationship Id="rId48" Type="http://schemas.openxmlformats.org/officeDocument/2006/relationships/image" Target="../media/image6792.wmf"/><Relationship Id="rId69" Type="http://schemas.openxmlformats.org/officeDocument/2006/relationships/image" Target="../media/image6813.wmf"/><Relationship Id="rId113" Type="http://schemas.openxmlformats.org/officeDocument/2006/relationships/image" Target="../media/image6857.wmf"/><Relationship Id="rId134" Type="http://schemas.openxmlformats.org/officeDocument/2006/relationships/image" Target="../media/image6878.wmf"/><Relationship Id="rId80" Type="http://schemas.openxmlformats.org/officeDocument/2006/relationships/image" Target="../media/image6824.wmf"/><Relationship Id="rId155" Type="http://schemas.openxmlformats.org/officeDocument/2006/relationships/image" Target="../media/image6899.wmf"/><Relationship Id="rId176" Type="http://schemas.openxmlformats.org/officeDocument/2006/relationships/image" Target="../media/image6920.wmf"/><Relationship Id="rId197" Type="http://schemas.openxmlformats.org/officeDocument/2006/relationships/image" Target="../media/image6941.wmf"/><Relationship Id="rId201" Type="http://schemas.openxmlformats.org/officeDocument/2006/relationships/image" Target="../media/image6945.wmf"/><Relationship Id="rId222" Type="http://schemas.openxmlformats.org/officeDocument/2006/relationships/image" Target="../media/image6966.wmf"/><Relationship Id="rId243" Type="http://schemas.openxmlformats.org/officeDocument/2006/relationships/image" Target="../media/image6987.wmf"/><Relationship Id="rId264" Type="http://schemas.openxmlformats.org/officeDocument/2006/relationships/image" Target="../media/image7008.wmf"/><Relationship Id="rId285" Type="http://schemas.openxmlformats.org/officeDocument/2006/relationships/image" Target="../media/image7029.wmf"/><Relationship Id="rId17" Type="http://schemas.openxmlformats.org/officeDocument/2006/relationships/image" Target="../media/image6761.wmf"/><Relationship Id="rId38" Type="http://schemas.openxmlformats.org/officeDocument/2006/relationships/image" Target="../media/image6782.wmf"/><Relationship Id="rId59" Type="http://schemas.openxmlformats.org/officeDocument/2006/relationships/image" Target="../media/image6803.wmf"/><Relationship Id="rId103" Type="http://schemas.openxmlformats.org/officeDocument/2006/relationships/image" Target="../media/image6847.wmf"/><Relationship Id="rId124" Type="http://schemas.openxmlformats.org/officeDocument/2006/relationships/image" Target="../media/image6868.wmf"/><Relationship Id="rId70" Type="http://schemas.openxmlformats.org/officeDocument/2006/relationships/image" Target="../media/image6814.wmf"/><Relationship Id="rId91" Type="http://schemas.openxmlformats.org/officeDocument/2006/relationships/image" Target="../media/image6835.wmf"/><Relationship Id="rId145" Type="http://schemas.openxmlformats.org/officeDocument/2006/relationships/image" Target="../media/image6889.wmf"/><Relationship Id="rId166" Type="http://schemas.openxmlformats.org/officeDocument/2006/relationships/image" Target="../media/image6910.wmf"/><Relationship Id="rId187" Type="http://schemas.openxmlformats.org/officeDocument/2006/relationships/image" Target="../media/image6931.wmf"/><Relationship Id="rId1" Type="http://schemas.openxmlformats.org/officeDocument/2006/relationships/image" Target="../media/image6745.wmf"/><Relationship Id="rId212" Type="http://schemas.openxmlformats.org/officeDocument/2006/relationships/image" Target="../media/image6956.wmf"/><Relationship Id="rId233" Type="http://schemas.openxmlformats.org/officeDocument/2006/relationships/image" Target="../media/image6977.wmf"/><Relationship Id="rId254" Type="http://schemas.openxmlformats.org/officeDocument/2006/relationships/image" Target="../media/image6998.wmf"/><Relationship Id="rId28" Type="http://schemas.openxmlformats.org/officeDocument/2006/relationships/image" Target="../media/image6772.wmf"/><Relationship Id="rId49" Type="http://schemas.openxmlformats.org/officeDocument/2006/relationships/image" Target="../media/image6793.wmf"/><Relationship Id="rId114" Type="http://schemas.openxmlformats.org/officeDocument/2006/relationships/image" Target="../media/image6858.wmf"/><Relationship Id="rId275" Type="http://schemas.openxmlformats.org/officeDocument/2006/relationships/image" Target="../media/image7019.wmf"/><Relationship Id="rId296" Type="http://schemas.openxmlformats.org/officeDocument/2006/relationships/image" Target="../media/image7040.wmf"/><Relationship Id="rId300" Type="http://schemas.openxmlformats.org/officeDocument/2006/relationships/image" Target="../media/image7044.wmf"/><Relationship Id="rId60" Type="http://schemas.openxmlformats.org/officeDocument/2006/relationships/image" Target="../media/image6804.wmf"/><Relationship Id="rId81" Type="http://schemas.openxmlformats.org/officeDocument/2006/relationships/image" Target="../media/image6825.wmf"/><Relationship Id="rId135" Type="http://schemas.openxmlformats.org/officeDocument/2006/relationships/image" Target="../media/image6879.wmf"/><Relationship Id="rId156" Type="http://schemas.openxmlformats.org/officeDocument/2006/relationships/image" Target="../media/image6900.wmf"/><Relationship Id="rId177" Type="http://schemas.openxmlformats.org/officeDocument/2006/relationships/image" Target="../media/image6921.wmf"/><Relationship Id="rId198" Type="http://schemas.openxmlformats.org/officeDocument/2006/relationships/image" Target="../media/image6942.wmf"/><Relationship Id="rId202" Type="http://schemas.openxmlformats.org/officeDocument/2006/relationships/image" Target="../media/image6946.wmf"/><Relationship Id="rId223" Type="http://schemas.openxmlformats.org/officeDocument/2006/relationships/image" Target="../media/image6967.wmf"/><Relationship Id="rId244" Type="http://schemas.openxmlformats.org/officeDocument/2006/relationships/image" Target="../media/image6988.wmf"/><Relationship Id="rId18" Type="http://schemas.openxmlformats.org/officeDocument/2006/relationships/image" Target="../media/image6762.wmf"/><Relationship Id="rId39" Type="http://schemas.openxmlformats.org/officeDocument/2006/relationships/image" Target="../media/image6783.wmf"/><Relationship Id="rId265" Type="http://schemas.openxmlformats.org/officeDocument/2006/relationships/image" Target="../media/image7009.wmf"/><Relationship Id="rId286" Type="http://schemas.openxmlformats.org/officeDocument/2006/relationships/image" Target="../media/image7030.wmf"/><Relationship Id="rId50" Type="http://schemas.openxmlformats.org/officeDocument/2006/relationships/image" Target="../media/image6794.wmf"/><Relationship Id="rId104" Type="http://schemas.openxmlformats.org/officeDocument/2006/relationships/image" Target="../media/image6848.wmf"/><Relationship Id="rId125" Type="http://schemas.openxmlformats.org/officeDocument/2006/relationships/image" Target="../media/image6869.wmf"/><Relationship Id="rId146" Type="http://schemas.openxmlformats.org/officeDocument/2006/relationships/image" Target="../media/image6890.wmf"/><Relationship Id="rId167" Type="http://schemas.openxmlformats.org/officeDocument/2006/relationships/image" Target="../media/image6911.wmf"/><Relationship Id="rId188" Type="http://schemas.openxmlformats.org/officeDocument/2006/relationships/image" Target="../media/image6932.wmf"/><Relationship Id="rId71" Type="http://schemas.openxmlformats.org/officeDocument/2006/relationships/image" Target="../media/image6815.wmf"/><Relationship Id="rId92" Type="http://schemas.openxmlformats.org/officeDocument/2006/relationships/image" Target="../media/image6836.wmf"/><Relationship Id="rId213" Type="http://schemas.openxmlformats.org/officeDocument/2006/relationships/image" Target="../media/image6957.wmf"/><Relationship Id="rId234" Type="http://schemas.openxmlformats.org/officeDocument/2006/relationships/image" Target="../media/image6978.wmf"/><Relationship Id="rId2" Type="http://schemas.openxmlformats.org/officeDocument/2006/relationships/image" Target="../media/image6746.wmf"/><Relationship Id="rId29" Type="http://schemas.openxmlformats.org/officeDocument/2006/relationships/image" Target="../media/image6773.wmf"/><Relationship Id="rId255" Type="http://schemas.openxmlformats.org/officeDocument/2006/relationships/image" Target="../media/image6999.wmf"/><Relationship Id="rId276" Type="http://schemas.openxmlformats.org/officeDocument/2006/relationships/image" Target="../media/image7020.wmf"/><Relationship Id="rId297" Type="http://schemas.openxmlformats.org/officeDocument/2006/relationships/image" Target="../media/image7041.wmf"/><Relationship Id="rId40" Type="http://schemas.openxmlformats.org/officeDocument/2006/relationships/image" Target="../media/image6784.wmf"/><Relationship Id="rId115" Type="http://schemas.openxmlformats.org/officeDocument/2006/relationships/image" Target="../media/image6859.wmf"/><Relationship Id="rId136" Type="http://schemas.openxmlformats.org/officeDocument/2006/relationships/image" Target="../media/image6880.wmf"/><Relationship Id="rId157" Type="http://schemas.openxmlformats.org/officeDocument/2006/relationships/image" Target="../media/image6901.wmf"/><Relationship Id="rId178" Type="http://schemas.openxmlformats.org/officeDocument/2006/relationships/image" Target="../media/image6922.wmf"/><Relationship Id="rId61" Type="http://schemas.openxmlformats.org/officeDocument/2006/relationships/image" Target="../media/image6805.wmf"/><Relationship Id="rId82" Type="http://schemas.openxmlformats.org/officeDocument/2006/relationships/image" Target="../media/image6826.wmf"/><Relationship Id="rId199" Type="http://schemas.openxmlformats.org/officeDocument/2006/relationships/image" Target="../media/image6943.wmf"/><Relationship Id="rId203" Type="http://schemas.openxmlformats.org/officeDocument/2006/relationships/image" Target="../media/image6947.wmf"/><Relationship Id="rId19" Type="http://schemas.openxmlformats.org/officeDocument/2006/relationships/image" Target="../media/image6763.wmf"/><Relationship Id="rId224" Type="http://schemas.openxmlformats.org/officeDocument/2006/relationships/image" Target="../media/image6968.wmf"/><Relationship Id="rId245" Type="http://schemas.openxmlformats.org/officeDocument/2006/relationships/image" Target="../media/image6989.wmf"/><Relationship Id="rId266" Type="http://schemas.openxmlformats.org/officeDocument/2006/relationships/image" Target="../media/image7010.wmf"/><Relationship Id="rId287" Type="http://schemas.openxmlformats.org/officeDocument/2006/relationships/image" Target="../media/image7031.wmf"/><Relationship Id="rId30" Type="http://schemas.openxmlformats.org/officeDocument/2006/relationships/image" Target="../media/image6774.wmf"/><Relationship Id="rId105" Type="http://schemas.openxmlformats.org/officeDocument/2006/relationships/image" Target="../media/image6849.wmf"/><Relationship Id="rId126" Type="http://schemas.openxmlformats.org/officeDocument/2006/relationships/image" Target="../media/image6870.wmf"/><Relationship Id="rId147" Type="http://schemas.openxmlformats.org/officeDocument/2006/relationships/image" Target="../media/image6891.wmf"/><Relationship Id="rId168" Type="http://schemas.openxmlformats.org/officeDocument/2006/relationships/image" Target="../media/image6912.wmf"/><Relationship Id="rId51" Type="http://schemas.openxmlformats.org/officeDocument/2006/relationships/image" Target="../media/image6795.wmf"/><Relationship Id="rId72" Type="http://schemas.openxmlformats.org/officeDocument/2006/relationships/image" Target="../media/image6816.wmf"/><Relationship Id="rId93" Type="http://schemas.openxmlformats.org/officeDocument/2006/relationships/image" Target="../media/image6837.wmf"/><Relationship Id="rId189" Type="http://schemas.openxmlformats.org/officeDocument/2006/relationships/image" Target="../media/image6933.wmf"/><Relationship Id="rId3" Type="http://schemas.openxmlformats.org/officeDocument/2006/relationships/image" Target="../media/image6747.wmf"/><Relationship Id="rId214" Type="http://schemas.openxmlformats.org/officeDocument/2006/relationships/image" Target="../media/image6958.wmf"/><Relationship Id="rId235" Type="http://schemas.openxmlformats.org/officeDocument/2006/relationships/image" Target="../media/image6979.wmf"/><Relationship Id="rId256" Type="http://schemas.openxmlformats.org/officeDocument/2006/relationships/image" Target="../media/image7000.wmf"/><Relationship Id="rId277" Type="http://schemas.openxmlformats.org/officeDocument/2006/relationships/image" Target="../media/image7021.wmf"/><Relationship Id="rId298" Type="http://schemas.openxmlformats.org/officeDocument/2006/relationships/image" Target="../media/image7042.wmf"/><Relationship Id="rId116" Type="http://schemas.openxmlformats.org/officeDocument/2006/relationships/image" Target="../media/image6860.wmf"/><Relationship Id="rId137" Type="http://schemas.openxmlformats.org/officeDocument/2006/relationships/image" Target="../media/image6881.wmf"/><Relationship Id="rId158" Type="http://schemas.openxmlformats.org/officeDocument/2006/relationships/image" Target="../media/image6902.wmf"/><Relationship Id="rId20" Type="http://schemas.openxmlformats.org/officeDocument/2006/relationships/image" Target="../media/image6764.wmf"/><Relationship Id="rId41" Type="http://schemas.openxmlformats.org/officeDocument/2006/relationships/image" Target="../media/image6785.wmf"/><Relationship Id="rId62" Type="http://schemas.openxmlformats.org/officeDocument/2006/relationships/image" Target="../media/image6806.wmf"/><Relationship Id="rId83" Type="http://schemas.openxmlformats.org/officeDocument/2006/relationships/image" Target="../media/image6827.wmf"/><Relationship Id="rId179" Type="http://schemas.openxmlformats.org/officeDocument/2006/relationships/image" Target="../media/image6923.wmf"/><Relationship Id="rId190" Type="http://schemas.openxmlformats.org/officeDocument/2006/relationships/image" Target="../media/image6934.wmf"/><Relationship Id="rId204" Type="http://schemas.openxmlformats.org/officeDocument/2006/relationships/image" Target="../media/image6948.wmf"/><Relationship Id="rId225" Type="http://schemas.openxmlformats.org/officeDocument/2006/relationships/image" Target="../media/image6969.wmf"/><Relationship Id="rId246" Type="http://schemas.openxmlformats.org/officeDocument/2006/relationships/image" Target="../media/image6990.wmf"/><Relationship Id="rId267" Type="http://schemas.openxmlformats.org/officeDocument/2006/relationships/image" Target="../media/image7011.wmf"/><Relationship Id="rId288" Type="http://schemas.openxmlformats.org/officeDocument/2006/relationships/image" Target="../media/image7032.wmf"/><Relationship Id="rId106" Type="http://schemas.openxmlformats.org/officeDocument/2006/relationships/image" Target="../media/image6850.wmf"/><Relationship Id="rId127" Type="http://schemas.openxmlformats.org/officeDocument/2006/relationships/image" Target="../media/image6871.wmf"/><Relationship Id="rId10" Type="http://schemas.openxmlformats.org/officeDocument/2006/relationships/image" Target="../media/image6754.wmf"/><Relationship Id="rId31" Type="http://schemas.openxmlformats.org/officeDocument/2006/relationships/image" Target="../media/image6775.wmf"/><Relationship Id="rId52" Type="http://schemas.openxmlformats.org/officeDocument/2006/relationships/image" Target="../media/image6796.wmf"/><Relationship Id="rId73" Type="http://schemas.openxmlformats.org/officeDocument/2006/relationships/image" Target="../media/image6817.wmf"/><Relationship Id="rId94" Type="http://schemas.openxmlformats.org/officeDocument/2006/relationships/image" Target="../media/image6838.wmf"/><Relationship Id="rId148" Type="http://schemas.openxmlformats.org/officeDocument/2006/relationships/image" Target="../media/image6892.wmf"/><Relationship Id="rId169" Type="http://schemas.openxmlformats.org/officeDocument/2006/relationships/image" Target="../media/image6913.wmf"/><Relationship Id="rId4" Type="http://schemas.openxmlformats.org/officeDocument/2006/relationships/image" Target="../media/image6748.wmf"/><Relationship Id="rId180" Type="http://schemas.openxmlformats.org/officeDocument/2006/relationships/image" Target="../media/image6924.wmf"/><Relationship Id="rId215" Type="http://schemas.openxmlformats.org/officeDocument/2006/relationships/image" Target="../media/image6959.wmf"/><Relationship Id="rId236" Type="http://schemas.openxmlformats.org/officeDocument/2006/relationships/image" Target="../media/image6980.wmf"/><Relationship Id="rId257" Type="http://schemas.openxmlformats.org/officeDocument/2006/relationships/image" Target="../media/image7001.wmf"/><Relationship Id="rId278" Type="http://schemas.openxmlformats.org/officeDocument/2006/relationships/image" Target="../media/image7022.wmf"/><Relationship Id="rId42" Type="http://schemas.openxmlformats.org/officeDocument/2006/relationships/image" Target="../media/image6786.wmf"/><Relationship Id="rId84" Type="http://schemas.openxmlformats.org/officeDocument/2006/relationships/image" Target="../media/image6828.wmf"/><Relationship Id="rId138" Type="http://schemas.openxmlformats.org/officeDocument/2006/relationships/image" Target="../media/image6882.wmf"/><Relationship Id="rId191" Type="http://schemas.openxmlformats.org/officeDocument/2006/relationships/image" Target="../media/image6935.wmf"/><Relationship Id="rId205" Type="http://schemas.openxmlformats.org/officeDocument/2006/relationships/image" Target="../media/image6949.wmf"/><Relationship Id="rId247" Type="http://schemas.openxmlformats.org/officeDocument/2006/relationships/image" Target="../media/image6991.wmf"/><Relationship Id="rId107" Type="http://schemas.openxmlformats.org/officeDocument/2006/relationships/image" Target="../media/image6851.wmf"/><Relationship Id="rId289" Type="http://schemas.openxmlformats.org/officeDocument/2006/relationships/image" Target="../media/image7033.wmf"/><Relationship Id="rId11" Type="http://schemas.openxmlformats.org/officeDocument/2006/relationships/image" Target="../media/image6755.wmf"/><Relationship Id="rId53" Type="http://schemas.openxmlformats.org/officeDocument/2006/relationships/image" Target="../media/image6797.wmf"/><Relationship Id="rId149" Type="http://schemas.openxmlformats.org/officeDocument/2006/relationships/image" Target="../media/image6893.wmf"/><Relationship Id="rId95" Type="http://schemas.openxmlformats.org/officeDocument/2006/relationships/image" Target="../media/image6839.wmf"/><Relationship Id="rId160" Type="http://schemas.openxmlformats.org/officeDocument/2006/relationships/image" Target="../media/image6904.wmf"/><Relationship Id="rId216" Type="http://schemas.openxmlformats.org/officeDocument/2006/relationships/image" Target="../media/image6960.wmf"/><Relationship Id="rId258" Type="http://schemas.openxmlformats.org/officeDocument/2006/relationships/image" Target="../media/image7002.wmf"/><Relationship Id="rId22" Type="http://schemas.openxmlformats.org/officeDocument/2006/relationships/image" Target="../media/image6766.wmf"/><Relationship Id="rId64" Type="http://schemas.openxmlformats.org/officeDocument/2006/relationships/image" Target="../media/image6808.wmf"/><Relationship Id="rId118" Type="http://schemas.openxmlformats.org/officeDocument/2006/relationships/image" Target="../media/image6862.wmf"/><Relationship Id="rId171" Type="http://schemas.openxmlformats.org/officeDocument/2006/relationships/image" Target="../media/image6915.wmf"/><Relationship Id="rId227" Type="http://schemas.openxmlformats.org/officeDocument/2006/relationships/image" Target="../media/image6971.wmf"/><Relationship Id="rId269" Type="http://schemas.openxmlformats.org/officeDocument/2006/relationships/image" Target="../media/image7013.wmf"/><Relationship Id="rId33" Type="http://schemas.openxmlformats.org/officeDocument/2006/relationships/image" Target="../media/image6777.wmf"/><Relationship Id="rId129" Type="http://schemas.openxmlformats.org/officeDocument/2006/relationships/image" Target="../media/image6873.wmf"/><Relationship Id="rId280" Type="http://schemas.openxmlformats.org/officeDocument/2006/relationships/image" Target="../media/image7024.wmf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7160.wmf"/><Relationship Id="rId299" Type="http://schemas.openxmlformats.org/officeDocument/2006/relationships/image" Target="../media/image7342.wmf"/><Relationship Id="rId21" Type="http://schemas.openxmlformats.org/officeDocument/2006/relationships/image" Target="../media/image7064.wmf"/><Relationship Id="rId63" Type="http://schemas.openxmlformats.org/officeDocument/2006/relationships/image" Target="../media/image7106.wmf"/><Relationship Id="rId159" Type="http://schemas.openxmlformats.org/officeDocument/2006/relationships/image" Target="../media/image7202.wmf"/><Relationship Id="rId324" Type="http://schemas.openxmlformats.org/officeDocument/2006/relationships/image" Target="../media/image7367.wmf"/><Relationship Id="rId366" Type="http://schemas.openxmlformats.org/officeDocument/2006/relationships/image" Target="../media/image7409.wmf"/><Relationship Id="rId170" Type="http://schemas.openxmlformats.org/officeDocument/2006/relationships/image" Target="../media/image7213.wmf"/><Relationship Id="rId226" Type="http://schemas.openxmlformats.org/officeDocument/2006/relationships/image" Target="../media/image7269.wmf"/><Relationship Id="rId433" Type="http://schemas.openxmlformats.org/officeDocument/2006/relationships/image" Target="../media/image7476.wmf"/><Relationship Id="rId268" Type="http://schemas.openxmlformats.org/officeDocument/2006/relationships/image" Target="../media/image7311.wmf"/><Relationship Id="rId32" Type="http://schemas.openxmlformats.org/officeDocument/2006/relationships/image" Target="../media/image7075.wmf"/><Relationship Id="rId74" Type="http://schemas.openxmlformats.org/officeDocument/2006/relationships/image" Target="../media/image7117.wmf"/><Relationship Id="rId128" Type="http://schemas.openxmlformats.org/officeDocument/2006/relationships/image" Target="../media/image7171.wmf"/><Relationship Id="rId335" Type="http://schemas.openxmlformats.org/officeDocument/2006/relationships/image" Target="../media/image7378.wmf"/><Relationship Id="rId377" Type="http://schemas.openxmlformats.org/officeDocument/2006/relationships/image" Target="../media/image7420.wmf"/><Relationship Id="rId5" Type="http://schemas.openxmlformats.org/officeDocument/2006/relationships/image" Target="../media/image7048.wmf"/><Relationship Id="rId181" Type="http://schemas.openxmlformats.org/officeDocument/2006/relationships/image" Target="../media/image7224.wmf"/><Relationship Id="rId237" Type="http://schemas.openxmlformats.org/officeDocument/2006/relationships/image" Target="../media/image7280.wmf"/><Relationship Id="rId402" Type="http://schemas.openxmlformats.org/officeDocument/2006/relationships/image" Target="../media/image7445.wmf"/><Relationship Id="rId279" Type="http://schemas.openxmlformats.org/officeDocument/2006/relationships/image" Target="../media/image7322.wmf"/><Relationship Id="rId43" Type="http://schemas.openxmlformats.org/officeDocument/2006/relationships/image" Target="../media/image7086.wmf"/><Relationship Id="rId139" Type="http://schemas.openxmlformats.org/officeDocument/2006/relationships/image" Target="../media/image7182.wmf"/><Relationship Id="rId290" Type="http://schemas.openxmlformats.org/officeDocument/2006/relationships/image" Target="../media/image7333.wmf"/><Relationship Id="rId304" Type="http://schemas.openxmlformats.org/officeDocument/2006/relationships/image" Target="../media/image7347.wmf"/><Relationship Id="rId346" Type="http://schemas.openxmlformats.org/officeDocument/2006/relationships/image" Target="../media/image7389.wmf"/><Relationship Id="rId388" Type="http://schemas.openxmlformats.org/officeDocument/2006/relationships/image" Target="../media/image7431.wmf"/><Relationship Id="rId85" Type="http://schemas.openxmlformats.org/officeDocument/2006/relationships/image" Target="../media/image7128.wmf"/><Relationship Id="rId150" Type="http://schemas.openxmlformats.org/officeDocument/2006/relationships/image" Target="../media/image7193.wmf"/><Relationship Id="rId192" Type="http://schemas.openxmlformats.org/officeDocument/2006/relationships/image" Target="../media/image7235.wmf"/><Relationship Id="rId206" Type="http://schemas.openxmlformats.org/officeDocument/2006/relationships/image" Target="../media/image7249.wmf"/><Relationship Id="rId413" Type="http://schemas.openxmlformats.org/officeDocument/2006/relationships/image" Target="../media/image7456.wmf"/><Relationship Id="rId248" Type="http://schemas.openxmlformats.org/officeDocument/2006/relationships/image" Target="../media/image7291.wmf"/><Relationship Id="rId12" Type="http://schemas.openxmlformats.org/officeDocument/2006/relationships/image" Target="../media/image7055.wmf"/><Relationship Id="rId108" Type="http://schemas.openxmlformats.org/officeDocument/2006/relationships/image" Target="../media/image7151.wmf"/><Relationship Id="rId315" Type="http://schemas.openxmlformats.org/officeDocument/2006/relationships/image" Target="../media/image7358.wmf"/><Relationship Id="rId357" Type="http://schemas.openxmlformats.org/officeDocument/2006/relationships/image" Target="../media/image7400.wmf"/><Relationship Id="rId54" Type="http://schemas.openxmlformats.org/officeDocument/2006/relationships/image" Target="../media/image7097.wmf"/><Relationship Id="rId96" Type="http://schemas.openxmlformats.org/officeDocument/2006/relationships/image" Target="../media/image7139.wmf"/><Relationship Id="rId161" Type="http://schemas.openxmlformats.org/officeDocument/2006/relationships/image" Target="../media/image7204.wmf"/><Relationship Id="rId217" Type="http://schemas.openxmlformats.org/officeDocument/2006/relationships/image" Target="../media/image7260.wmf"/><Relationship Id="rId399" Type="http://schemas.openxmlformats.org/officeDocument/2006/relationships/image" Target="../media/image7442.wmf"/><Relationship Id="rId259" Type="http://schemas.openxmlformats.org/officeDocument/2006/relationships/image" Target="../media/image7302.wmf"/><Relationship Id="rId424" Type="http://schemas.openxmlformats.org/officeDocument/2006/relationships/image" Target="../media/image7467.wmf"/><Relationship Id="rId23" Type="http://schemas.openxmlformats.org/officeDocument/2006/relationships/image" Target="../media/image7066.wmf"/><Relationship Id="rId119" Type="http://schemas.openxmlformats.org/officeDocument/2006/relationships/image" Target="../media/image7162.wmf"/><Relationship Id="rId270" Type="http://schemas.openxmlformats.org/officeDocument/2006/relationships/image" Target="../media/image7313.wmf"/><Relationship Id="rId326" Type="http://schemas.openxmlformats.org/officeDocument/2006/relationships/image" Target="../media/image7369.wmf"/><Relationship Id="rId65" Type="http://schemas.openxmlformats.org/officeDocument/2006/relationships/image" Target="../media/image7108.wmf"/><Relationship Id="rId130" Type="http://schemas.openxmlformats.org/officeDocument/2006/relationships/image" Target="../media/image7173.wmf"/><Relationship Id="rId368" Type="http://schemas.openxmlformats.org/officeDocument/2006/relationships/image" Target="../media/image7411.wmf"/><Relationship Id="rId172" Type="http://schemas.openxmlformats.org/officeDocument/2006/relationships/image" Target="../media/image7215.wmf"/><Relationship Id="rId228" Type="http://schemas.openxmlformats.org/officeDocument/2006/relationships/image" Target="../media/image7271.wmf"/><Relationship Id="rId281" Type="http://schemas.openxmlformats.org/officeDocument/2006/relationships/image" Target="../media/image7324.wmf"/><Relationship Id="rId337" Type="http://schemas.openxmlformats.org/officeDocument/2006/relationships/image" Target="../media/image7380.wmf"/><Relationship Id="rId34" Type="http://schemas.openxmlformats.org/officeDocument/2006/relationships/image" Target="../media/image7077.wmf"/><Relationship Id="rId76" Type="http://schemas.openxmlformats.org/officeDocument/2006/relationships/image" Target="../media/image7119.wmf"/><Relationship Id="rId141" Type="http://schemas.openxmlformats.org/officeDocument/2006/relationships/image" Target="../media/image7184.wmf"/><Relationship Id="rId379" Type="http://schemas.openxmlformats.org/officeDocument/2006/relationships/image" Target="../media/image7422.wmf"/><Relationship Id="rId7" Type="http://schemas.openxmlformats.org/officeDocument/2006/relationships/image" Target="../media/image7050.wmf"/><Relationship Id="rId183" Type="http://schemas.openxmlformats.org/officeDocument/2006/relationships/image" Target="../media/image7226.wmf"/><Relationship Id="rId239" Type="http://schemas.openxmlformats.org/officeDocument/2006/relationships/image" Target="../media/image7282.wmf"/><Relationship Id="rId390" Type="http://schemas.openxmlformats.org/officeDocument/2006/relationships/image" Target="../media/image7433.wmf"/><Relationship Id="rId404" Type="http://schemas.openxmlformats.org/officeDocument/2006/relationships/image" Target="../media/image7447.wmf"/><Relationship Id="rId250" Type="http://schemas.openxmlformats.org/officeDocument/2006/relationships/image" Target="../media/image7293.wmf"/><Relationship Id="rId292" Type="http://schemas.openxmlformats.org/officeDocument/2006/relationships/image" Target="../media/image7335.wmf"/><Relationship Id="rId306" Type="http://schemas.openxmlformats.org/officeDocument/2006/relationships/image" Target="../media/image7349.wmf"/><Relationship Id="rId45" Type="http://schemas.openxmlformats.org/officeDocument/2006/relationships/image" Target="../media/image7088.wmf"/><Relationship Id="rId87" Type="http://schemas.openxmlformats.org/officeDocument/2006/relationships/image" Target="../media/image7130.wmf"/><Relationship Id="rId110" Type="http://schemas.openxmlformats.org/officeDocument/2006/relationships/image" Target="../media/image7153.wmf"/><Relationship Id="rId348" Type="http://schemas.openxmlformats.org/officeDocument/2006/relationships/image" Target="../media/image7391.wmf"/><Relationship Id="rId152" Type="http://schemas.openxmlformats.org/officeDocument/2006/relationships/image" Target="../media/image7195.wmf"/><Relationship Id="rId194" Type="http://schemas.openxmlformats.org/officeDocument/2006/relationships/image" Target="../media/image7237.wmf"/><Relationship Id="rId208" Type="http://schemas.openxmlformats.org/officeDocument/2006/relationships/image" Target="../media/image7251.wmf"/><Relationship Id="rId415" Type="http://schemas.openxmlformats.org/officeDocument/2006/relationships/image" Target="../media/image7458.wmf"/><Relationship Id="rId261" Type="http://schemas.openxmlformats.org/officeDocument/2006/relationships/image" Target="../media/image7304.wmf"/><Relationship Id="rId14" Type="http://schemas.openxmlformats.org/officeDocument/2006/relationships/image" Target="../media/image7057.wmf"/><Relationship Id="rId56" Type="http://schemas.openxmlformats.org/officeDocument/2006/relationships/image" Target="../media/image7099.wmf"/><Relationship Id="rId317" Type="http://schemas.openxmlformats.org/officeDocument/2006/relationships/image" Target="../media/image7360.wmf"/><Relationship Id="rId359" Type="http://schemas.openxmlformats.org/officeDocument/2006/relationships/image" Target="../media/image7402.wmf"/><Relationship Id="rId98" Type="http://schemas.openxmlformats.org/officeDocument/2006/relationships/image" Target="../media/image7141.wmf"/><Relationship Id="rId121" Type="http://schemas.openxmlformats.org/officeDocument/2006/relationships/image" Target="../media/image7164.wmf"/><Relationship Id="rId163" Type="http://schemas.openxmlformats.org/officeDocument/2006/relationships/image" Target="../media/image7206.wmf"/><Relationship Id="rId219" Type="http://schemas.openxmlformats.org/officeDocument/2006/relationships/image" Target="../media/image7262.wmf"/><Relationship Id="rId370" Type="http://schemas.openxmlformats.org/officeDocument/2006/relationships/image" Target="../media/image7413.wmf"/><Relationship Id="rId426" Type="http://schemas.openxmlformats.org/officeDocument/2006/relationships/image" Target="../media/image7469.wmf"/><Relationship Id="rId230" Type="http://schemas.openxmlformats.org/officeDocument/2006/relationships/image" Target="../media/image7273.wmf"/><Relationship Id="rId25" Type="http://schemas.openxmlformats.org/officeDocument/2006/relationships/image" Target="../media/image7068.wmf"/><Relationship Id="rId67" Type="http://schemas.openxmlformats.org/officeDocument/2006/relationships/image" Target="../media/image7110.wmf"/><Relationship Id="rId272" Type="http://schemas.openxmlformats.org/officeDocument/2006/relationships/image" Target="../media/image7315.wmf"/><Relationship Id="rId328" Type="http://schemas.openxmlformats.org/officeDocument/2006/relationships/image" Target="../media/image7371.wmf"/><Relationship Id="rId132" Type="http://schemas.openxmlformats.org/officeDocument/2006/relationships/image" Target="../media/image7175.wmf"/><Relationship Id="rId174" Type="http://schemas.openxmlformats.org/officeDocument/2006/relationships/image" Target="../media/image7217.wmf"/><Relationship Id="rId381" Type="http://schemas.openxmlformats.org/officeDocument/2006/relationships/image" Target="../media/image7424.wmf"/><Relationship Id="rId241" Type="http://schemas.openxmlformats.org/officeDocument/2006/relationships/image" Target="../media/image7284.wmf"/><Relationship Id="rId36" Type="http://schemas.openxmlformats.org/officeDocument/2006/relationships/image" Target="../media/image7079.wmf"/><Relationship Id="rId283" Type="http://schemas.openxmlformats.org/officeDocument/2006/relationships/image" Target="../media/image7326.wmf"/><Relationship Id="rId339" Type="http://schemas.openxmlformats.org/officeDocument/2006/relationships/image" Target="../media/image7382.wmf"/><Relationship Id="rId78" Type="http://schemas.openxmlformats.org/officeDocument/2006/relationships/image" Target="../media/image7121.wmf"/><Relationship Id="rId101" Type="http://schemas.openxmlformats.org/officeDocument/2006/relationships/image" Target="../media/image7144.wmf"/><Relationship Id="rId143" Type="http://schemas.openxmlformats.org/officeDocument/2006/relationships/image" Target="../media/image7186.wmf"/><Relationship Id="rId185" Type="http://schemas.openxmlformats.org/officeDocument/2006/relationships/image" Target="../media/image7228.wmf"/><Relationship Id="rId350" Type="http://schemas.openxmlformats.org/officeDocument/2006/relationships/image" Target="../media/image7393.wmf"/><Relationship Id="rId406" Type="http://schemas.openxmlformats.org/officeDocument/2006/relationships/image" Target="../media/image7449.wmf"/><Relationship Id="rId9" Type="http://schemas.openxmlformats.org/officeDocument/2006/relationships/image" Target="../media/image7052.wmf"/><Relationship Id="rId210" Type="http://schemas.openxmlformats.org/officeDocument/2006/relationships/image" Target="../media/image7253.wmf"/><Relationship Id="rId392" Type="http://schemas.openxmlformats.org/officeDocument/2006/relationships/image" Target="../media/image7435.wmf"/><Relationship Id="rId252" Type="http://schemas.openxmlformats.org/officeDocument/2006/relationships/image" Target="../media/image7295.wmf"/><Relationship Id="rId294" Type="http://schemas.openxmlformats.org/officeDocument/2006/relationships/image" Target="../media/image7337.wmf"/><Relationship Id="rId308" Type="http://schemas.openxmlformats.org/officeDocument/2006/relationships/image" Target="../media/image7351.wmf"/><Relationship Id="rId47" Type="http://schemas.openxmlformats.org/officeDocument/2006/relationships/image" Target="../media/image7090.wmf"/><Relationship Id="rId89" Type="http://schemas.openxmlformats.org/officeDocument/2006/relationships/image" Target="../media/image7132.wmf"/><Relationship Id="rId112" Type="http://schemas.openxmlformats.org/officeDocument/2006/relationships/image" Target="../media/image7155.wmf"/><Relationship Id="rId154" Type="http://schemas.openxmlformats.org/officeDocument/2006/relationships/image" Target="../media/image7197.wmf"/><Relationship Id="rId361" Type="http://schemas.openxmlformats.org/officeDocument/2006/relationships/image" Target="../media/image7404.wmf"/><Relationship Id="rId196" Type="http://schemas.openxmlformats.org/officeDocument/2006/relationships/image" Target="../media/image7239.wmf"/><Relationship Id="rId417" Type="http://schemas.openxmlformats.org/officeDocument/2006/relationships/image" Target="../media/image7460.wmf"/><Relationship Id="rId16" Type="http://schemas.openxmlformats.org/officeDocument/2006/relationships/image" Target="../media/image7059.wmf"/><Relationship Id="rId221" Type="http://schemas.openxmlformats.org/officeDocument/2006/relationships/image" Target="../media/image7264.wmf"/><Relationship Id="rId263" Type="http://schemas.openxmlformats.org/officeDocument/2006/relationships/image" Target="../media/image7306.wmf"/><Relationship Id="rId319" Type="http://schemas.openxmlformats.org/officeDocument/2006/relationships/image" Target="../media/image7362.wmf"/><Relationship Id="rId58" Type="http://schemas.openxmlformats.org/officeDocument/2006/relationships/image" Target="../media/image7101.wmf"/><Relationship Id="rId123" Type="http://schemas.openxmlformats.org/officeDocument/2006/relationships/image" Target="../media/image7166.wmf"/><Relationship Id="rId330" Type="http://schemas.openxmlformats.org/officeDocument/2006/relationships/image" Target="../media/image7373.wmf"/><Relationship Id="rId165" Type="http://schemas.openxmlformats.org/officeDocument/2006/relationships/image" Target="../media/image7208.wmf"/><Relationship Id="rId372" Type="http://schemas.openxmlformats.org/officeDocument/2006/relationships/image" Target="../media/image7415.wmf"/><Relationship Id="rId428" Type="http://schemas.openxmlformats.org/officeDocument/2006/relationships/image" Target="../media/image7471.wmf"/><Relationship Id="rId232" Type="http://schemas.openxmlformats.org/officeDocument/2006/relationships/image" Target="../media/image7275.wmf"/><Relationship Id="rId274" Type="http://schemas.openxmlformats.org/officeDocument/2006/relationships/image" Target="../media/image7317.wmf"/><Relationship Id="rId27" Type="http://schemas.openxmlformats.org/officeDocument/2006/relationships/image" Target="../media/image7070.wmf"/><Relationship Id="rId69" Type="http://schemas.openxmlformats.org/officeDocument/2006/relationships/image" Target="../media/image7112.wmf"/><Relationship Id="rId134" Type="http://schemas.openxmlformats.org/officeDocument/2006/relationships/image" Target="../media/image7177.wmf"/><Relationship Id="rId80" Type="http://schemas.openxmlformats.org/officeDocument/2006/relationships/image" Target="../media/image7123.wmf"/><Relationship Id="rId176" Type="http://schemas.openxmlformats.org/officeDocument/2006/relationships/image" Target="../media/image7219.wmf"/><Relationship Id="rId341" Type="http://schemas.openxmlformats.org/officeDocument/2006/relationships/image" Target="../media/image7384.wmf"/><Relationship Id="rId383" Type="http://schemas.openxmlformats.org/officeDocument/2006/relationships/image" Target="../media/image7426.wmf"/><Relationship Id="rId201" Type="http://schemas.openxmlformats.org/officeDocument/2006/relationships/image" Target="../media/image7244.wmf"/><Relationship Id="rId243" Type="http://schemas.openxmlformats.org/officeDocument/2006/relationships/image" Target="../media/image7286.wmf"/><Relationship Id="rId285" Type="http://schemas.openxmlformats.org/officeDocument/2006/relationships/image" Target="../media/image7328.wmf"/><Relationship Id="rId38" Type="http://schemas.openxmlformats.org/officeDocument/2006/relationships/image" Target="../media/image7081.wmf"/><Relationship Id="rId103" Type="http://schemas.openxmlformats.org/officeDocument/2006/relationships/image" Target="../media/image7146.wmf"/><Relationship Id="rId310" Type="http://schemas.openxmlformats.org/officeDocument/2006/relationships/image" Target="../media/image7353.wmf"/><Relationship Id="rId91" Type="http://schemas.openxmlformats.org/officeDocument/2006/relationships/image" Target="../media/image7134.wmf"/><Relationship Id="rId145" Type="http://schemas.openxmlformats.org/officeDocument/2006/relationships/image" Target="../media/image7188.wmf"/><Relationship Id="rId187" Type="http://schemas.openxmlformats.org/officeDocument/2006/relationships/image" Target="../media/image7230.wmf"/><Relationship Id="rId352" Type="http://schemas.openxmlformats.org/officeDocument/2006/relationships/image" Target="../media/image7395.wmf"/><Relationship Id="rId394" Type="http://schemas.openxmlformats.org/officeDocument/2006/relationships/image" Target="../media/image7437.wmf"/><Relationship Id="rId408" Type="http://schemas.openxmlformats.org/officeDocument/2006/relationships/image" Target="../media/image7451.wmf"/><Relationship Id="rId212" Type="http://schemas.openxmlformats.org/officeDocument/2006/relationships/image" Target="../media/image7255.wmf"/><Relationship Id="rId254" Type="http://schemas.openxmlformats.org/officeDocument/2006/relationships/image" Target="../media/image7297.wmf"/><Relationship Id="rId28" Type="http://schemas.openxmlformats.org/officeDocument/2006/relationships/image" Target="../media/image7071.wmf"/><Relationship Id="rId49" Type="http://schemas.openxmlformats.org/officeDocument/2006/relationships/image" Target="../media/image7092.wmf"/><Relationship Id="rId114" Type="http://schemas.openxmlformats.org/officeDocument/2006/relationships/image" Target="../media/image7157.wmf"/><Relationship Id="rId275" Type="http://schemas.openxmlformats.org/officeDocument/2006/relationships/image" Target="../media/image7318.wmf"/><Relationship Id="rId296" Type="http://schemas.openxmlformats.org/officeDocument/2006/relationships/image" Target="../media/image7339.wmf"/><Relationship Id="rId300" Type="http://schemas.openxmlformats.org/officeDocument/2006/relationships/image" Target="../media/image7343.wmf"/><Relationship Id="rId60" Type="http://schemas.openxmlformats.org/officeDocument/2006/relationships/image" Target="../media/image7103.wmf"/><Relationship Id="rId81" Type="http://schemas.openxmlformats.org/officeDocument/2006/relationships/image" Target="../media/image7124.wmf"/><Relationship Id="rId135" Type="http://schemas.openxmlformats.org/officeDocument/2006/relationships/image" Target="../media/image7178.wmf"/><Relationship Id="rId156" Type="http://schemas.openxmlformats.org/officeDocument/2006/relationships/image" Target="../media/image7199.wmf"/><Relationship Id="rId177" Type="http://schemas.openxmlformats.org/officeDocument/2006/relationships/image" Target="../media/image7220.wmf"/><Relationship Id="rId198" Type="http://schemas.openxmlformats.org/officeDocument/2006/relationships/image" Target="../media/image7241.wmf"/><Relationship Id="rId321" Type="http://schemas.openxmlformats.org/officeDocument/2006/relationships/image" Target="../media/image7364.wmf"/><Relationship Id="rId342" Type="http://schemas.openxmlformats.org/officeDocument/2006/relationships/image" Target="../media/image7385.wmf"/><Relationship Id="rId363" Type="http://schemas.openxmlformats.org/officeDocument/2006/relationships/image" Target="../media/image7406.wmf"/><Relationship Id="rId384" Type="http://schemas.openxmlformats.org/officeDocument/2006/relationships/image" Target="../media/image7427.wmf"/><Relationship Id="rId419" Type="http://schemas.openxmlformats.org/officeDocument/2006/relationships/image" Target="../media/image7462.wmf"/><Relationship Id="rId202" Type="http://schemas.openxmlformats.org/officeDocument/2006/relationships/image" Target="../media/image7245.wmf"/><Relationship Id="rId223" Type="http://schemas.openxmlformats.org/officeDocument/2006/relationships/image" Target="../media/image7266.wmf"/><Relationship Id="rId244" Type="http://schemas.openxmlformats.org/officeDocument/2006/relationships/image" Target="../media/image7287.wmf"/><Relationship Id="rId430" Type="http://schemas.openxmlformats.org/officeDocument/2006/relationships/image" Target="../media/image7473.wmf"/><Relationship Id="rId18" Type="http://schemas.openxmlformats.org/officeDocument/2006/relationships/image" Target="../media/image7061.wmf"/><Relationship Id="rId39" Type="http://schemas.openxmlformats.org/officeDocument/2006/relationships/image" Target="../media/image7082.wmf"/><Relationship Id="rId265" Type="http://schemas.openxmlformats.org/officeDocument/2006/relationships/image" Target="../media/image7308.wmf"/><Relationship Id="rId286" Type="http://schemas.openxmlformats.org/officeDocument/2006/relationships/image" Target="../media/image7329.wmf"/><Relationship Id="rId50" Type="http://schemas.openxmlformats.org/officeDocument/2006/relationships/image" Target="../media/image7093.wmf"/><Relationship Id="rId104" Type="http://schemas.openxmlformats.org/officeDocument/2006/relationships/image" Target="../media/image7147.wmf"/><Relationship Id="rId125" Type="http://schemas.openxmlformats.org/officeDocument/2006/relationships/image" Target="../media/image7168.wmf"/><Relationship Id="rId146" Type="http://schemas.openxmlformats.org/officeDocument/2006/relationships/image" Target="../media/image7189.wmf"/><Relationship Id="rId167" Type="http://schemas.openxmlformats.org/officeDocument/2006/relationships/image" Target="../media/image7210.wmf"/><Relationship Id="rId188" Type="http://schemas.openxmlformats.org/officeDocument/2006/relationships/image" Target="../media/image7231.wmf"/><Relationship Id="rId311" Type="http://schemas.openxmlformats.org/officeDocument/2006/relationships/image" Target="../media/image7354.wmf"/><Relationship Id="rId332" Type="http://schemas.openxmlformats.org/officeDocument/2006/relationships/image" Target="../media/image7375.wmf"/><Relationship Id="rId353" Type="http://schemas.openxmlformats.org/officeDocument/2006/relationships/image" Target="../media/image7396.wmf"/><Relationship Id="rId374" Type="http://schemas.openxmlformats.org/officeDocument/2006/relationships/image" Target="../media/image7417.wmf"/><Relationship Id="rId395" Type="http://schemas.openxmlformats.org/officeDocument/2006/relationships/image" Target="../media/image7438.wmf"/><Relationship Id="rId409" Type="http://schemas.openxmlformats.org/officeDocument/2006/relationships/image" Target="../media/image7452.wmf"/><Relationship Id="rId71" Type="http://schemas.openxmlformats.org/officeDocument/2006/relationships/image" Target="../media/image7114.wmf"/><Relationship Id="rId92" Type="http://schemas.openxmlformats.org/officeDocument/2006/relationships/image" Target="../media/image7135.wmf"/><Relationship Id="rId213" Type="http://schemas.openxmlformats.org/officeDocument/2006/relationships/image" Target="../media/image7256.wmf"/><Relationship Id="rId234" Type="http://schemas.openxmlformats.org/officeDocument/2006/relationships/image" Target="../media/image7277.wmf"/><Relationship Id="rId420" Type="http://schemas.openxmlformats.org/officeDocument/2006/relationships/image" Target="../media/image7463.wmf"/><Relationship Id="rId2" Type="http://schemas.openxmlformats.org/officeDocument/2006/relationships/image" Target="../media/image7045.wmf"/><Relationship Id="rId29" Type="http://schemas.openxmlformats.org/officeDocument/2006/relationships/image" Target="../media/image7072.wmf"/><Relationship Id="rId255" Type="http://schemas.openxmlformats.org/officeDocument/2006/relationships/image" Target="../media/image7298.wmf"/><Relationship Id="rId276" Type="http://schemas.openxmlformats.org/officeDocument/2006/relationships/image" Target="../media/image7319.wmf"/><Relationship Id="rId297" Type="http://schemas.openxmlformats.org/officeDocument/2006/relationships/image" Target="../media/image7340.wmf"/><Relationship Id="rId40" Type="http://schemas.openxmlformats.org/officeDocument/2006/relationships/image" Target="../media/image7083.wmf"/><Relationship Id="rId115" Type="http://schemas.openxmlformats.org/officeDocument/2006/relationships/image" Target="../media/image7158.wmf"/><Relationship Id="rId136" Type="http://schemas.openxmlformats.org/officeDocument/2006/relationships/image" Target="../media/image7179.wmf"/><Relationship Id="rId157" Type="http://schemas.openxmlformats.org/officeDocument/2006/relationships/image" Target="../media/image7200.wmf"/><Relationship Id="rId178" Type="http://schemas.openxmlformats.org/officeDocument/2006/relationships/image" Target="../media/image7221.wmf"/><Relationship Id="rId301" Type="http://schemas.openxmlformats.org/officeDocument/2006/relationships/image" Target="../media/image7344.wmf"/><Relationship Id="rId322" Type="http://schemas.openxmlformats.org/officeDocument/2006/relationships/image" Target="../media/image7365.wmf"/><Relationship Id="rId343" Type="http://schemas.openxmlformats.org/officeDocument/2006/relationships/image" Target="../media/image7386.wmf"/><Relationship Id="rId364" Type="http://schemas.openxmlformats.org/officeDocument/2006/relationships/image" Target="../media/image7407.wmf"/><Relationship Id="rId61" Type="http://schemas.openxmlformats.org/officeDocument/2006/relationships/image" Target="../media/image7104.wmf"/><Relationship Id="rId82" Type="http://schemas.openxmlformats.org/officeDocument/2006/relationships/image" Target="../media/image7125.wmf"/><Relationship Id="rId199" Type="http://schemas.openxmlformats.org/officeDocument/2006/relationships/image" Target="../media/image7242.wmf"/><Relationship Id="rId203" Type="http://schemas.openxmlformats.org/officeDocument/2006/relationships/image" Target="../media/image7246.wmf"/><Relationship Id="rId385" Type="http://schemas.openxmlformats.org/officeDocument/2006/relationships/image" Target="../media/image7428.wmf"/><Relationship Id="rId19" Type="http://schemas.openxmlformats.org/officeDocument/2006/relationships/image" Target="../media/image7062.wmf"/><Relationship Id="rId224" Type="http://schemas.openxmlformats.org/officeDocument/2006/relationships/image" Target="../media/image7267.wmf"/><Relationship Id="rId245" Type="http://schemas.openxmlformats.org/officeDocument/2006/relationships/image" Target="../media/image7288.wmf"/><Relationship Id="rId266" Type="http://schemas.openxmlformats.org/officeDocument/2006/relationships/image" Target="../media/image7309.wmf"/><Relationship Id="rId287" Type="http://schemas.openxmlformats.org/officeDocument/2006/relationships/image" Target="../media/image7330.wmf"/><Relationship Id="rId410" Type="http://schemas.openxmlformats.org/officeDocument/2006/relationships/image" Target="../media/image7453.wmf"/><Relationship Id="rId431" Type="http://schemas.openxmlformats.org/officeDocument/2006/relationships/image" Target="../media/image7474.wmf"/><Relationship Id="rId30" Type="http://schemas.openxmlformats.org/officeDocument/2006/relationships/image" Target="../media/image7073.wmf"/><Relationship Id="rId105" Type="http://schemas.openxmlformats.org/officeDocument/2006/relationships/image" Target="../media/image7148.wmf"/><Relationship Id="rId126" Type="http://schemas.openxmlformats.org/officeDocument/2006/relationships/image" Target="../media/image7169.wmf"/><Relationship Id="rId147" Type="http://schemas.openxmlformats.org/officeDocument/2006/relationships/image" Target="../media/image7190.wmf"/><Relationship Id="rId168" Type="http://schemas.openxmlformats.org/officeDocument/2006/relationships/image" Target="../media/image7211.wmf"/><Relationship Id="rId312" Type="http://schemas.openxmlformats.org/officeDocument/2006/relationships/image" Target="../media/image7355.wmf"/><Relationship Id="rId333" Type="http://schemas.openxmlformats.org/officeDocument/2006/relationships/image" Target="../media/image7376.wmf"/><Relationship Id="rId354" Type="http://schemas.openxmlformats.org/officeDocument/2006/relationships/image" Target="../media/image7397.wmf"/><Relationship Id="rId51" Type="http://schemas.openxmlformats.org/officeDocument/2006/relationships/image" Target="../media/image7094.wmf"/><Relationship Id="rId72" Type="http://schemas.openxmlformats.org/officeDocument/2006/relationships/image" Target="../media/image7115.wmf"/><Relationship Id="rId93" Type="http://schemas.openxmlformats.org/officeDocument/2006/relationships/image" Target="../media/image7136.wmf"/><Relationship Id="rId189" Type="http://schemas.openxmlformats.org/officeDocument/2006/relationships/image" Target="../media/image7232.wmf"/><Relationship Id="rId375" Type="http://schemas.openxmlformats.org/officeDocument/2006/relationships/image" Target="../media/image7418.wmf"/><Relationship Id="rId396" Type="http://schemas.openxmlformats.org/officeDocument/2006/relationships/image" Target="../media/image7439.wmf"/><Relationship Id="rId3" Type="http://schemas.openxmlformats.org/officeDocument/2006/relationships/image" Target="../media/image7046.wmf"/><Relationship Id="rId214" Type="http://schemas.openxmlformats.org/officeDocument/2006/relationships/image" Target="../media/image7257.wmf"/><Relationship Id="rId235" Type="http://schemas.openxmlformats.org/officeDocument/2006/relationships/image" Target="../media/image7278.wmf"/><Relationship Id="rId256" Type="http://schemas.openxmlformats.org/officeDocument/2006/relationships/image" Target="../media/image7299.wmf"/><Relationship Id="rId277" Type="http://schemas.openxmlformats.org/officeDocument/2006/relationships/image" Target="../media/image7320.wmf"/><Relationship Id="rId298" Type="http://schemas.openxmlformats.org/officeDocument/2006/relationships/image" Target="../media/image7341.wmf"/><Relationship Id="rId400" Type="http://schemas.openxmlformats.org/officeDocument/2006/relationships/image" Target="../media/image7443.wmf"/><Relationship Id="rId421" Type="http://schemas.openxmlformats.org/officeDocument/2006/relationships/image" Target="../media/image7464.wmf"/><Relationship Id="rId116" Type="http://schemas.openxmlformats.org/officeDocument/2006/relationships/image" Target="../media/image7159.wmf"/><Relationship Id="rId137" Type="http://schemas.openxmlformats.org/officeDocument/2006/relationships/image" Target="../media/image7180.wmf"/><Relationship Id="rId158" Type="http://schemas.openxmlformats.org/officeDocument/2006/relationships/image" Target="../media/image7201.wmf"/><Relationship Id="rId302" Type="http://schemas.openxmlformats.org/officeDocument/2006/relationships/image" Target="../media/image7345.wmf"/><Relationship Id="rId323" Type="http://schemas.openxmlformats.org/officeDocument/2006/relationships/image" Target="../media/image7366.wmf"/><Relationship Id="rId344" Type="http://schemas.openxmlformats.org/officeDocument/2006/relationships/image" Target="../media/image7387.wmf"/><Relationship Id="rId20" Type="http://schemas.openxmlformats.org/officeDocument/2006/relationships/image" Target="../media/image7063.wmf"/><Relationship Id="rId41" Type="http://schemas.openxmlformats.org/officeDocument/2006/relationships/image" Target="../media/image7084.wmf"/><Relationship Id="rId62" Type="http://schemas.openxmlformats.org/officeDocument/2006/relationships/image" Target="../media/image7105.wmf"/><Relationship Id="rId83" Type="http://schemas.openxmlformats.org/officeDocument/2006/relationships/image" Target="../media/image7126.wmf"/><Relationship Id="rId179" Type="http://schemas.openxmlformats.org/officeDocument/2006/relationships/image" Target="../media/image7222.wmf"/><Relationship Id="rId365" Type="http://schemas.openxmlformats.org/officeDocument/2006/relationships/image" Target="../media/image7408.wmf"/><Relationship Id="rId386" Type="http://schemas.openxmlformats.org/officeDocument/2006/relationships/image" Target="../media/image7429.wmf"/><Relationship Id="rId190" Type="http://schemas.openxmlformats.org/officeDocument/2006/relationships/image" Target="../media/image7233.wmf"/><Relationship Id="rId204" Type="http://schemas.openxmlformats.org/officeDocument/2006/relationships/image" Target="../media/image7247.wmf"/><Relationship Id="rId225" Type="http://schemas.openxmlformats.org/officeDocument/2006/relationships/image" Target="../media/image7268.wmf"/><Relationship Id="rId246" Type="http://schemas.openxmlformats.org/officeDocument/2006/relationships/image" Target="../media/image7289.wmf"/><Relationship Id="rId267" Type="http://schemas.openxmlformats.org/officeDocument/2006/relationships/image" Target="../media/image7310.wmf"/><Relationship Id="rId288" Type="http://schemas.openxmlformats.org/officeDocument/2006/relationships/image" Target="../media/image7331.wmf"/><Relationship Id="rId411" Type="http://schemas.openxmlformats.org/officeDocument/2006/relationships/image" Target="../media/image7454.wmf"/><Relationship Id="rId432" Type="http://schemas.openxmlformats.org/officeDocument/2006/relationships/image" Target="../media/image7475.wmf"/><Relationship Id="rId106" Type="http://schemas.openxmlformats.org/officeDocument/2006/relationships/image" Target="../media/image7149.wmf"/><Relationship Id="rId127" Type="http://schemas.openxmlformats.org/officeDocument/2006/relationships/image" Target="../media/image7170.wmf"/><Relationship Id="rId313" Type="http://schemas.openxmlformats.org/officeDocument/2006/relationships/image" Target="../media/image7356.wmf"/><Relationship Id="rId10" Type="http://schemas.openxmlformats.org/officeDocument/2006/relationships/image" Target="../media/image7053.wmf"/><Relationship Id="rId31" Type="http://schemas.openxmlformats.org/officeDocument/2006/relationships/image" Target="../media/image7074.wmf"/><Relationship Id="rId52" Type="http://schemas.openxmlformats.org/officeDocument/2006/relationships/image" Target="../media/image7095.wmf"/><Relationship Id="rId73" Type="http://schemas.openxmlformats.org/officeDocument/2006/relationships/image" Target="../media/image7116.wmf"/><Relationship Id="rId94" Type="http://schemas.openxmlformats.org/officeDocument/2006/relationships/image" Target="../media/image7137.wmf"/><Relationship Id="rId148" Type="http://schemas.openxmlformats.org/officeDocument/2006/relationships/image" Target="../media/image7191.wmf"/><Relationship Id="rId169" Type="http://schemas.openxmlformats.org/officeDocument/2006/relationships/image" Target="../media/image7212.wmf"/><Relationship Id="rId334" Type="http://schemas.openxmlformats.org/officeDocument/2006/relationships/image" Target="../media/image7377.wmf"/><Relationship Id="rId355" Type="http://schemas.openxmlformats.org/officeDocument/2006/relationships/image" Target="../media/image7398.wmf"/><Relationship Id="rId376" Type="http://schemas.openxmlformats.org/officeDocument/2006/relationships/image" Target="../media/image7419.wmf"/><Relationship Id="rId397" Type="http://schemas.openxmlformats.org/officeDocument/2006/relationships/image" Target="../media/image7440.wmf"/><Relationship Id="rId4" Type="http://schemas.openxmlformats.org/officeDocument/2006/relationships/image" Target="../media/image7047.wmf"/><Relationship Id="rId180" Type="http://schemas.openxmlformats.org/officeDocument/2006/relationships/image" Target="../media/image7223.wmf"/><Relationship Id="rId215" Type="http://schemas.openxmlformats.org/officeDocument/2006/relationships/image" Target="../media/image7258.wmf"/><Relationship Id="rId236" Type="http://schemas.openxmlformats.org/officeDocument/2006/relationships/image" Target="../media/image7279.wmf"/><Relationship Id="rId257" Type="http://schemas.openxmlformats.org/officeDocument/2006/relationships/image" Target="../media/image7300.wmf"/><Relationship Id="rId278" Type="http://schemas.openxmlformats.org/officeDocument/2006/relationships/image" Target="../media/image7321.wmf"/><Relationship Id="rId401" Type="http://schemas.openxmlformats.org/officeDocument/2006/relationships/image" Target="../media/image7444.wmf"/><Relationship Id="rId422" Type="http://schemas.openxmlformats.org/officeDocument/2006/relationships/image" Target="../media/image7465.wmf"/><Relationship Id="rId303" Type="http://schemas.openxmlformats.org/officeDocument/2006/relationships/image" Target="../media/image7346.wmf"/><Relationship Id="rId42" Type="http://schemas.openxmlformats.org/officeDocument/2006/relationships/image" Target="../media/image7085.wmf"/><Relationship Id="rId84" Type="http://schemas.openxmlformats.org/officeDocument/2006/relationships/image" Target="../media/image7127.wmf"/><Relationship Id="rId138" Type="http://schemas.openxmlformats.org/officeDocument/2006/relationships/image" Target="../media/image7181.wmf"/><Relationship Id="rId345" Type="http://schemas.openxmlformats.org/officeDocument/2006/relationships/image" Target="../media/image7388.wmf"/><Relationship Id="rId387" Type="http://schemas.openxmlformats.org/officeDocument/2006/relationships/image" Target="../media/image7430.wmf"/><Relationship Id="rId191" Type="http://schemas.openxmlformats.org/officeDocument/2006/relationships/image" Target="../media/image7234.wmf"/><Relationship Id="rId205" Type="http://schemas.openxmlformats.org/officeDocument/2006/relationships/image" Target="../media/image7248.wmf"/><Relationship Id="rId247" Type="http://schemas.openxmlformats.org/officeDocument/2006/relationships/image" Target="../media/image7290.wmf"/><Relationship Id="rId412" Type="http://schemas.openxmlformats.org/officeDocument/2006/relationships/image" Target="../media/image7455.wmf"/><Relationship Id="rId107" Type="http://schemas.openxmlformats.org/officeDocument/2006/relationships/image" Target="../media/image7150.wmf"/><Relationship Id="rId289" Type="http://schemas.openxmlformats.org/officeDocument/2006/relationships/image" Target="../media/image7332.wmf"/><Relationship Id="rId11" Type="http://schemas.openxmlformats.org/officeDocument/2006/relationships/image" Target="../media/image7054.wmf"/><Relationship Id="rId53" Type="http://schemas.openxmlformats.org/officeDocument/2006/relationships/image" Target="../media/image7096.wmf"/><Relationship Id="rId149" Type="http://schemas.openxmlformats.org/officeDocument/2006/relationships/image" Target="../media/image7192.wmf"/><Relationship Id="rId314" Type="http://schemas.openxmlformats.org/officeDocument/2006/relationships/image" Target="../media/image7357.wmf"/><Relationship Id="rId356" Type="http://schemas.openxmlformats.org/officeDocument/2006/relationships/image" Target="../media/image7399.wmf"/><Relationship Id="rId398" Type="http://schemas.openxmlformats.org/officeDocument/2006/relationships/image" Target="../media/image7441.wmf"/><Relationship Id="rId95" Type="http://schemas.openxmlformats.org/officeDocument/2006/relationships/image" Target="../media/image7138.wmf"/><Relationship Id="rId160" Type="http://schemas.openxmlformats.org/officeDocument/2006/relationships/image" Target="../media/image7203.wmf"/><Relationship Id="rId216" Type="http://schemas.openxmlformats.org/officeDocument/2006/relationships/image" Target="../media/image7259.wmf"/><Relationship Id="rId423" Type="http://schemas.openxmlformats.org/officeDocument/2006/relationships/image" Target="../media/image7466.wmf"/><Relationship Id="rId258" Type="http://schemas.openxmlformats.org/officeDocument/2006/relationships/image" Target="../media/image7301.wmf"/><Relationship Id="rId22" Type="http://schemas.openxmlformats.org/officeDocument/2006/relationships/image" Target="../media/image7065.wmf"/><Relationship Id="rId64" Type="http://schemas.openxmlformats.org/officeDocument/2006/relationships/image" Target="../media/image7107.wmf"/><Relationship Id="rId118" Type="http://schemas.openxmlformats.org/officeDocument/2006/relationships/image" Target="../media/image7161.wmf"/><Relationship Id="rId325" Type="http://schemas.openxmlformats.org/officeDocument/2006/relationships/image" Target="../media/image7368.wmf"/><Relationship Id="rId367" Type="http://schemas.openxmlformats.org/officeDocument/2006/relationships/image" Target="../media/image7410.wmf"/><Relationship Id="rId171" Type="http://schemas.openxmlformats.org/officeDocument/2006/relationships/image" Target="../media/image7214.wmf"/><Relationship Id="rId227" Type="http://schemas.openxmlformats.org/officeDocument/2006/relationships/image" Target="../media/image7270.wmf"/><Relationship Id="rId269" Type="http://schemas.openxmlformats.org/officeDocument/2006/relationships/image" Target="../media/image7312.wmf"/><Relationship Id="rId33" Type="http://schemas.openxmlformats.org/officeDocument/2006/relationships/image" Target="../media/image7076.wmf"/><Relationship Id="rId129" Type="http://schemas.openxmlformats.org/officeDocument/2006/relationships/image" Target="../media/image7172.wmf"/><Relationship Id="rId280" Type="http://schemas.openxmlformats.org/officeDocument/2006/relationships/image" Target="../media/image7323.wmf"/><Relationship Id="rId336" Type="http://schemas.openxmlformats.org/officeDocument/2006/relationships/image" Target="../media/image7379.wmf"/><Relationship Id="rId75" Type="http://schemas.openxmlformats.org/officeDocument/2006/relationships/image" Target="../media/image7118.wmf"/><Relationship Id="rId140" Type="http://schemas.openxmlformats.org/officeDocument/2006/relationships/image" Target="../media/image7183.wmf"/><Relationship Id="rId182" Type="http://schemas.openxmlformats.org/officeDocument/2006/relationships/image" Target="../media/image7225.wmf"/><Relationship Id="rId378" Type="http://schemas.openxmlformats.org/officeDocument/2006/relationships/image" Target="../media/image7421.wmf"/><Relationship Id="rId403" Type="http://schemas.openxmlformats.org/officeDocument/2006/relationships/image" Target="../media/image7446.wmf"/><Relationship Id="rId6" Type="http://schemas.openxmlformats.org/officeDocument/2006/relationships/image" Target="../media/image7049.wmf"/><Relationship Id="rId238" Type="http://schemas.openxmlformats.org/officeDocument/2006/relationships/image" Target="../media/image7281.wmf"/><Relationship Id="rId291" Type="http://schemas.openxmlformats.org/officeDocument/2006/relationships/image" Target="../media/image7334.wmf"/><Relationship Id="rId305" Type="http://schemas.openxmlformats.org/officeDocument/2006/relationships/image" Target="../media/image7348.wmf"/><Relationship Id="rId347" Type="http://schemas.openxmlformats.org/officeDocument/2006/relationships/image" Target="../media/image7390.wmf"/><Relationship Id="rId44" Type="http://schemas.openxmlformats.org/officeDocument/2006/relationships/image" Target="../media/image7087.wmf"/><Relationship Id="rId86" Type="http://schemas.openxmlformats.org/officeDocument/2006/relationships/image" Target="../media/image7129.wmf"/><Relationship Id="rId151" Type="http://schemas.openxmlformats.org/officeDocument/2006/relationships/image" Target="../media/image7194.wmf"/><Relationship Id="rId389" Type="http://schemas.openxmlformats.org/officeDocument/2006/relationships/image" Target="../media/image7432.wmf"/><Relationship Id="rId193" Type="http://schemas.openxmlformats.org/officeDocument/2006/relationships/image" Target="../media/image7236.wmf"/><Relationship Id="rId207" Type="http://schemas.openxmlformats.org/officeDocument/2006/relationships/image" Target="../media/image7250.wmf"/><Relationship Id="rId249" Type="http://schemas.openxmlformats.org/officeDocument/2006/relationships/image" Target="../media/image7292.wmf"/><Relationship Id="rId414" Type="http://schemas.openxmlformats.org/officeDocument/2006/relationships/image" Target="../media/image7457.wmf"/><Relationship Id="rId13" Type="http://schemas.openxmlformats.org/officeDocument/2006/relationships/image" Target="../media/image7056.wmf"/><Relationship Id="rId109" Type="http://schemas.openxmlformats.org/officeDocument/2006/relationships/image" Target="../media/image7152.wmf"/><Relationship Id="rId260" Type="http://schemas.openxmlformats.org/officeDocument/2006/relationships/image" Target="../media/image7303.wmf"/><Relationship Id="rId316" Type="http://schemas.openxmlformats.org/officeDocument/2006/relationships/image" Target="../media/image7359.wmf"/><Relationship Id="rId55" Type="http://schemas.openxmlformats.org/officeDocument/2006/relationships/image" Target="../media/image7098.wmf"/><Relationship Id="rId97" Type="http://schemas.openxmlformats.org/officeDocument/2006/relationships/image" Target="../media/image7140.wmf"/><Relationship Id="rId120" Type="http://schemas.openxmlformats.org/officeDocument/2006/relationships/image" Target="../media/image7163.wmf"/><Relationship Id="rId358" Type="http://schemas.openxmlformats.org/officeDocument/2006/relationships/image" Target="../media/image7401.wmf"/><Relationship Id="rId162" Type="http://schemas.openxmlformats.org/officeDocument/2006/relationships/image" Target="../media/image7205.wmf"/><Relationship Id="rId218" Type="http://schemas.openxmlformats.org/officeDocument/2006/relationships/image" Target="../media/image7261.wmf"/><Relationship Id="rId425" Type="http://schemas.openxmlformats.org/officeDocument/2006/relationships/image" Target="../media/image7468.wmf"/><Relationship Id="rId271" Type="http://schemas.openxmlformats.org/officeDocument/2006/relationships/image" Target="../media/image7314.wmf"/><Relationship Id="rId24" Type="http://schemas.openxmlformats.org/officeDocument/2006/relationships/image" Target="../media/image7067.wmf"/><Relationship Id="rId66" Type="http://schemas.openxmlformats.org/officeDocument/2006/relationships/image" Target="../media/image7109.wmf"/><Relationship Id="rId131" Type="http://schemas.openxmlformats.org/officeDocument/2006/relationships/image" Target="../media/image7174.wmf"/><Relationship Id="rId327" Type="http://schemas.openxmlformats.org/officeDocument/2006/relationships/image" Target="../media/image7370.wmf"/><Relationship Id="rId369" Type="http://schemas.openxmlformats.org/officeDocument/2006/relationships/image" Target="../media/image7412.wmf"/><Relationship Id="rId173" Type="http://schemas.openxmlformats.org/officeDocument/2006/relationships/image" Target="../media/image7216.wmf"/><Relationship Id="rId229" Type="http://schemas.openxmlformats.org/officeDocument/2006/relationships/image" Target="../media/image7272.wmf"/><Relationship Id="rId380" Type="http://schemas.openxmlformats.org/officeDocument/2006/relationships/image" Target="../media/image7423.wmf"/><Relationship Id="rId240" Type="http://schemas.openxmlformats.org/officeDocument/2006/relationships/image" Target="../media/image7283.wmf"/><Relationship Id="rId35" Type="http://schemas.openxmlformats.org/officeDocument/2006/relationships/image" Target="../media/image7078.wmf"/><Relationship Id="rId77" Type="http://schemas.openxmlformats.org/officeDocument/2006/relationships/image" Target="../media/image7120.wmf"/><Relationship Id="rId100" Type="http://schemas.openxmlformats.org/officeDocument/2006/relationships/image" Target="../media/image7143.wmf"/><Relationship Id="rId282" Type="http://schemas.openxmlformats.org/officeDocument/2006/relationships/image" Target="../media/image7325.wmf"/><Relationship Id="rId338" Type="http://schemas.openxmlformats.org/officeDocument/2006/relationships/image" Target="../media/image7381.wmf"/><Relationship Id="rId8" Type="http://schemas.openxmlformats.org/officeDocument/2006/relationships/image" Target="../media/image7051.wmf"/><Relationship Id="rId142" Type="http://schemas.openxmlformats.org/officeDocument/2006/relationships/image" Target="../media/image7185.wmf"/><Relationship Id="rId184" Type="http://schemas.openxmlformats.org/officeDocument/2006/relationships/image" Target="../media/image7227.wmf"/><Relationship Id="rId391" Type="http://schemas.openxmlformats.org/officeDocument/2006/relationships/image" Target="../media/image7434.wmf"/><Relationship Id="rId405" Type="http://schemas.openxmlformats.org/officeDocument/2006/relationships/image" Target="../media/image7448.wmf"/><Relationship Id="rId251" Type="http://schemas.openxmlformats.org/officeDocument/2006/relationships/image" Target="../media/image7294.wmf"/><Relationship Id="rId46" Type="http://schemas.openxmlformats.org/officeDocument/2006/relationships/image" Target="../media/image7089.wmf"/><Relationship Id="rId293" Type="http://schemas.openxmlformats.org/officeDocument/2006/relationships/image" Target="../media/image7336.wmf"/><Relationship Id="rId307" Type="http://schemas.openxmlformats.org/officeDocument/2006/relationships/image" Target="../media/image7350.wmf"/><Relationship Id="rId349" Type="http://schemas.openxmlformats.org/officeDocument/2006/relationships/image" Target="../media/image7392.wmf"/><Relationship Id="rId88" Type="http://schemas.openxmlformats.org/officeDocument/2006/relationships/image" Target="../media/image7131.wmf"/><Relationship Id="rId111" Type="http://schemas.openxmlformats.org/officeDocument/2006/relationships/image" Target="../media/image7154.wmf"/><Relationship Id="rId153" Type="http://schemas.openxmlformats.org/officeDocument/2006/relationships/image" Target="../media/image7196.wmf"/><Relationship Id="rId195" Type="http://schemas.openxmlformats.org/officeDocument/2006/relationships/image" Target="../media/image7238.wmf"/><Relationship Id="rId209" Type="http://schemas.openxmlformats.org/officeDocument/2006/relationships/image" Target="../media/image7252.wmf"/><Relationship Id="rId360" Type="http://schemas.openxmlformats.org/officeDocument/2006/relationships/image" Target="../media/image7403.wmf"/><Relationship Id="rId416" Type="http://schemas.openxmlformats.org/officeDocument/2006/relationships/image" Target="../media/image7459.wmf"/><Relationship Id="rId220" Type="http://schemas.openxmlformats.org/officeDocument/2006/relationships/image" Target="../media/image7263.wmf"/><Relationship Id="rId15" Type="http://schemas.openxmlformats.org/officeDocument/2006/relationships/image" Target="../media/image7058.wmf"/><Relationship Id="rId57" Type="http://schemas.openxmlformats.org/officeDocument/2006/relationships/image" Target="../media/image7100.wmf"/><Relationship Id="rId262" Type="http://schemas.openxmlformats.org/officeDocument/2006/relationships/image" Target="../media/image7305.wmf"/><Relationship Id="rId318" Type="http://schemas.openxmlformats.org/officeDocument/2006/relationships/image" Target="../media/image7361.wmf"/><Relationship Id="rId99" Type="http://schemas.openxmlformats.org/officeDocument/2006/relationships/image" Target="../media/image7142.wmf"/><Relationship Id="rId122" Type="http://schemas.openxmlformats.org/officeDocument/2006/relationships/image" Target="../media/image7165.wmf"/><Relationship Id="rId164" Type="http://schemas.openxmlformats.org/officeDocument/2006/relationships/image" Target="../media/image7207.wmf"/><Relationship Id="rId371" Type="http://schemas.openxmlformats.org/officeDocument/2006/relationships/image" Target="../media/image7414.wmf"/><Relationship Id="rId427" Type="http://schemas.openxmlformats.org/officeDocument/2006/relationships/image" Target="../media/image7470.wmf"/><Relationship Id="rId26" Type="http://schemas.openxmlformats.org/officeDocument/2006/relationships/image" Target="../media/image7069.wmf"/><Relationship Id="rId231" Type="http://schemas.openxmlformats.org/officeDocument/2006/relationships/image" Target="../media/image7274.wmf"/><Relationship Id="rId273" Type="http://schemas.openxmlformats.org/officeDocument/2006/relationships/image" Target="../media/image7316.wmf"/><Relationship Id="rId329" Type="http://schemas.openxmlformats.org/officeDocument/2006/relationships/image" Target="../media/image7372.wmf"/><Relationship Id="rId68" Type="http://schemas.openxmlformats.org/officeDocument/2006/relationships/image" Target="../media/image7111.wmf"/><Relationship Id="rId133" Type="http://schemas.openxmlformats.org/officeDocument/2006/relationships/image" Target="../media/image7176.wmf"/><Relationship Id="rId175" Type="http://schemas.openxmlformats.org/officeDocument/2006/relationships/image" Target="../media/image7218.wmf"/><Relationship Id="rId340" Type="http://schemas.openxmlformats.org/officeDocument/2006/relationships/image" Target="../media/image7383.wmf"/><Relationship Id="rId200" Type="http://schemas.openxmlformats.org/officeDocument/2006/relationships/image" Target="../media/image7243.wmf"/><Relationship Id="rId382" Type="http://schemas.openxmlformats.org/officeDocument/2006/relationships/image" Target="../media/image7425.wmf"/><Relationship Id="rId242" Type="http://schemas.openxmlformats.org/officeDocument/2006/relationships/image" Target="../media/image7285.wmf"/><Relationship Id="rId284" Type="http://schemas.openxmlformats.org/officeDocument/2006/relationships/image" Target="../media/image7327.wmf"/><Relationship Id="rId37" Type="http://schemas.openxmlformats.org/officeDocument/2006/relationships/image" Target="../media/image7080.wmf"/><Relationship Id="rId79" Type="http://schemas.openxmlformats.org/officeDocument/2006/relationships/image" Target="../media/image7122.wmf"/><Relationship Id="rId102" Type="http://schemas.openxmlformats.org/officeDocument/2006/relationships/image" Target="../media/image7145.wmf"/><Relationship Id="rId144" Type="http://schemas.openxmlformats.org/officeDocument/2006/relationships/image" Target="../media/image7187.wmf"/><Relationship Id="rId90" Type="http://schemas.openxmlformats.org/officeDocument/2006/relationships/image" Target="../media/image7133.wmf"/><Relationship Id="rId186" Type="http://schemas.openxmlformats.org/officeDocument/2006/relationships/image" Target="../media/image7229.wmf"/><Relationship Id="rId351" Type="http://schemas.openxmlformats.org/officeDocument/2006/relationships/image" Target="../media/image7394.wmf"/><Relationship Id="rId393" Type="http://schemas.openxmlformats.org/officeDocument/2006/relationships/image" Target="../media/image7436.wmf"/><Relationship Id="rId407" Type="http://schemas.openxmlformats.org/officeDocument/2006/relationships/image" Target="../media/image7450.wmf"/><Relationship Id="rId211" Type="http://schemas.openxmlformats.org/officeDocument/2006/relationships/image" Target="../media/image7254.wmf"/><Relationship Id="rId253" Type="http://schemas.openxmlformats.org/officeDocument/2006/relationships/image" Target="../media/image7296.wmf"/><Relationship Id="rId295" Type="http://schemas.openxmlformats.org/officeDocument/2006/relationships/image" Target="../media/image7338.wmf"/><Relationship Id="rId309" Type="http://schemas.openxmlformats.org/officeDocument/2006/relationships/image" Target="../media/image7352.wmf"/><Relationship Id="rId48" Type="http://schemas.openxmlformats.org/officeDocument/2006/relationships/image" Target="../media/image7091.wmf"/><Relationship Id="rId113" Type="http://schemas.openxmlformats.org/officeDocument/2006/relationships/image" Target="../media/image7156.wmf"/><Relationship Id="rId320" Type="http://schemas.openxmlformats.org/officeDocument/2006/relationships/image" Target="../media/image7363.wmf"/><Relationship Id="rId155" Type="http://schemas.openxmlformats.org/officeDocument/2006/relationships/image" Target="../media/image7198.wmf"/><Relationship Id="rId197" Type="http://schemas.openxmlformats.org/officeDocument/2006/relationships/image" Target="../media/image7240.wmf"/><Relationship Id="rId362" Type="http://schemas.openxmlformats.org/officeDocument/2006/relationships/image" Target="../media/image7405.wmf"/><Relationship Id="rId418" Type="http://schemas.openxmlformats.org/officeDocument/2006/relationships/image" Target="../media/image7461.wmf"/><Relationship Id="rId222" Type="http://schemas.openxmlformats.org/officeDocument/2006/relationships/image" Target="../media/image7265.wmf"/><Relationship Id="rId264" Type="http://schemas.openxmlformats.org/officeDocument/2006/relationships/image" Target="../media/image7307.wmf"/><Relationship Id="rId17" Type="http://schemas.openxmlformats.org/officeDocument/2006/relationships/image" Target="../media/image7060.wmf"/><Relationship Id="rId59" Type="http://schemas.openxmlformats.org/officeDocument/2006/relationships/image" Target="../media/image7102.wmf"/><Relationship Id="rId124" Type="http://schemas.openxmlformats.org/officeDocument/2006/relationships/image" Target="../media/image7167.wmf"/><Relationship Id="rId70" Type="http://schemas.openxmlformats.org/officeDocument/2006/relationships/image" Target="../media/image7113.wmf"/><Relationship Id="rId166" Type="http://schemas.openxmlformats.org/officeDocument/2006/relationships/image" Target="../media/image7209.wmf"/><Relationship Id="rId331" Type="http://schemas.openxmlformats.org/officeDocument/2006/relationships/image" Target="../media/image7374.wmf"/><Relationship Id="rId373" Type="http://schemas.openxmlformats.org/officeDocument/2006/relationships/image" Target="../media/image7416.wmf"/><Relationship Id="rId429" Type="http://schemas.openxmlformats.org/officeDocument/2006/relationships/image" Target="../media/image7472.wmf"/><Relationship Id="rId1" Type="http://schemas.openxmlformats.org/officeDocument/2006/relationships/image" Target="../media/image6745.wmf"/><Relationship Id="rId233" Type="http://schemas.openxmlformats.org/officeDocument/2006/relationships/image" Target="../media/image7276.wmf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488.wmf"/><Relationship Id="rId18" Type="http://schemas.openxmlformats.org/officeDocument/2006/relationships/image" Target="../media/image7493.wmf"/><Relationship Id="rId26" Type="http://schemas.openxmlformats.org/officeDocument/2006/relationships/image" Target="../media/image7501.wmf"/><Relationship Id="rId39" Type="http://schemas.openxmlformats.org/officeDocument/2006/relationships/image" Target="../media/image7514.wmf"/><Relationship Id="rId21" Type="http://schemas.openxmlformats.org/officeDocument/2006/relationships/image" Target="../media/image7496.wmf"/><Relationship Id="rId34" Type="http://schemas.openxmlformats.org/officeDocument/2006/relationships/image" Target="../media/image7509.wmf"/><Relationship Id="rId42" Type="http://schemas.openxmlformats.org/officeDocument/2006/relationships/image" Target="../media/image7517.wmf"/><Relationship Id="rId7" Type="http://schemas.openxmlformats.org/officeDocument/2006/relationships/image" Target="../media/image7482.wmf"/><Relationship Id="rId2" Type="http://schemas.openxmlformats.org/officeDocument/2006/relationships/image" Target="../media/image7477.wmf"/><Relationship Id="rId16" Type="http://schemas.openxmlformats.org/officeDocument/2006/relationships/image" Target="../media/image7491.wmf"/><Relationship Id="rId29" Type="http://schemas.openxmlformats.org/officeDocument/2006/relationships/image" Target="../media/image7504.wmf"/><Relationship Id="rId1" Type="http://schemas.openxmlformats.org/officeDocument/2006/relationships/image" Target="../media/image6745.wmf"/><Relationship Id="rId6" Type="http://schemas.openxmlformats.org/officeDocument/2006/relationships/image" Target="../media/image7481.wmf"/><Relationship Id="rId11" Type="http://schemas.openxmlformats.org/officeDocument/2006/relationships/image" Target="../media/image7486.wmf"/><Relationship Id="rId24" Type="http://schemas.openxmlformats.org/officeDocument/2006/relationships/image" Target="../media/image7499.wmf"/><Relationship Id="rId32" Type="http://schemas.openxmlformats.org/officeDocument/2006/relationships/image" Target="../media/image7507.wmf"/><Relationship Id="rId37" Type="http://schemas.openxmlformats.org/officeDocument/2006/relationships/image" Target="../media/image7512.wmf"/><Relationship Id="rId40" Type="http://schemas.openxmlformats.org/officeDocument/2006/relationships/image" Target="../media/image7515.wmf"/><Relationship Id="rId45" Type="http://schemas.openxmlformats.org/officeDocument/2006/relationships/image" Target="../media/image7520.wmf"/><Relationship Id="rId5" Type="http://schemas.openxmlformats.org/officeDocument/2006/relationships/image" Target="../media/image7480.wmf"/><Relationship Id="rId15" Type="http://schemas.openxmlformats.org/officeDocument/2006/relationships/image" Target="../media/image7490.wmf"/><Relationship Id="rId23" Type="http://schemas.openxmlformats.org/officeDocument/2006/relationships/image" Target="../media/image7498.wmf"/><Relationship Id="rId28" Type="http://schemas.openxmlformats.org/officeDocument/2006/relationships/image" Target="../media/image7503.wmf"/><Relationship Id="rId36" Type="http://schemas.openxmlformats.org/officeDocument/2006/relationships/image" Target="../media/image7511.wmf"/><Relationship Id="rId10" Type="http://schemas.openxmlformats.org/officeDocument/2006/relationships/image" Target="../media/image7485.wmf"/><Relationship Id="rId19" Type="http://schemas.openxmlformats.org/officeDocument/2006/relationships/image" Target="../media/image7494.wmf"/><Relationship Id="rId31" Type="http://schemas.openxmlformats.org/officeDocument/2006/relationships/image" Target="../media/image7506.wmf"/><Relationship Id="rId44" Type="http://schemas.openxmlformats.org/officeDocument/2006/relationships/image" Target="../media/image7519.wmf"/><Relationship Id="rId4" Type="http://schemas.openxmlformats.org/officeDocument/2006/relationships/image" Target="../media/image7479.wmf"/><Relationship Id="rId9" Type="http://schemas.openxmlformats.org/officeDocument/2006/relationships/image" Target="../media/image7484.wmf"/><Relationship Id="rId14" Type="http://schemas.openxmlformats.org/officeDocument/2006/relationships/image" Target="../media/image7489.wmf"/><Relationship Id="rId22" Type="http://schemas.openxmlformats.org/officeDocument/2006/relationships/image" Target="../media/image7497.wmf"/><Relationship Id="rId27" Type="http://schemas.openxmlformats.org/officeDocument/2006/relationships/image" Target="../media/image7502.wmf"/><Relationship Id="rId30" Type="http://schemas.openxmlformats.org/officeDocument/2006/relationships/image" Target="../media/image7505.wmf"/><Relationship Id="rId35" Type="http://schemas.openxmlformats.org/officeDocument/2006/relationships/image" Target="../media/image7510.wmf"/><Relationship Id="rId43" Type="http://schemas.openxmlformats.org/officeDocument/2006/relationships/image" Target="../media/image7518.wmf"/><Relationship Id="rId8" Type="http://schemas.openxmlformats.org/officeDocument/2006/relationships/image" Target="../media/image7483.wmf"/><Relationship Id="rId3" Type="http://schemas.openxmlformats.org/officeDocument/2006/relationships/image" Target="../media/image7478.wmf"/><Relationship Id="rId12" Type="http://schemas.openxmlformats.org/officeDocument/2006/relationships/image" Target="../media/image7487.wmf"/><Relationship Id="rId17" Type="http://schemas.openxmlformats.org/officeDocument/2006/relationships/image" Target="../media/image7492.wmf"/><Relationship Id="rId25" Type="http://schemas.openxmlformats.org/officeDocument/2006/relationships/image" Target="../media/image7500.wmf"/><Relationship Id="rId33" Type="http://schemas.openxmlformats.org/officeDocument/2006/relationships/image" Target="../media/image7508.wmf"/><Relationship Id="rId38" Type="http://schemas.openxmlformats.org/officeDocument/2006/relationships/image" Target="../media/image7513.wmf"/><Relationship Id="rId20" Type="http://schemas.openxmlformats.org/officeDocument/2006/relationships/image" Target="../media/image7495.wmf"/><Relationship Id="rId41" Type="http://schemas.openxmlformats.org/officeDocument/2006/relationships/image" Target="../media/image7516.wmf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7546.wmf"/><Relationship Id="rId21" Type="http://schemas.openxmlformats.org/officeDocument/2006/relationships/image" Target="../media/image7541.wmf"/><Relationship Id="rId42" Type="http://schemas.openxmlformats.org/officeDocument/2006/relationships/image" Target="../media/image7562.wmf"/><Relationship Id="rId47" Type="http://schemas.openxmlformats.org/officeDocument/2006/relationships/image" Target="../media/image7567.wmf"/><Relationship Id="rId63" Type="http://schemas.openxmlformats.org/officeDocument/2006/relationships/image" Target="../media/image7583.wmf"/><Relationship Id="rId68" Type="http://schemas.openxmlformats.org/officeDocument/2006/relationships/image" Target="../media/image7588.wmf"/><Relationship Id="rId84" Type="http://schemas.openxmlformats.org/officeDocument/2006/relationships/image" Target="../media/image7604.wmf"/><Relationship Id="rId89" Type="http://schemas.openxmlformats.org/officeDocument/2006/relationships/image" Target="../media/image7609.wmf"/><Relationship Id="rId16" Type="http://schemas.openxmlformats.org/officeDocument/2006/relationships/image" Target="../media/image7536.wmf"/><Relationship Id="rId11" Type="http://schemas.openxmlformats.org/officeDocument/2006/relationships/image" Target="../media/image7531.wmf"/><Relationship Id="rId32" Type="http://schemas.openxmlformats.org/officeDocument/2006/relationships/image" Target="../media/image7552.wmf"/><Relationship Id="rId37" Type="http://schemas.openxmlformats.org/officeDocument/2006/relationships/image" Target="../media/image7557.wmf"/><Relationship Id="rId53" Type="http://schemas.openxmlformats.org/officeDocument/2006/relationships/image" Target="../media/image7573.wmf"/><Relationship Id="rId58" Type="http://schemas.openxmlformats.org/officeDocument/2006/relationships/image" Target="../media/image7578.wmf"/><Relationship Id="rId74" Type="http://schemas.openxmlformats.org/officeDocument/2006/relationships/image" Target="../media/image7594.wmf"/><Relationship Id="rId79" Type="http://schemas.openxmlformats.org/officeDocument/2006/relationships/image" Target="../media/image7599.wmf"/><Relationship Id="rId5" Type="http://schemas.openxmlformats.org/officeDocument/2006/relationships/image" Target="../media/image7525.wmf"/><Relationship Id="rId90" Type="http://schemas.openxmlformats.org/officeDocument/2006/relationships/image" Target="../media/image7610.wmf"/><Relationship Id="rId95" Type="http://schemas.openxmlformats.org/officeDocument/2006/relationships/image" Target="../media/image7615.wmf"/><Relationship Id="rId22" Type="http://schemas.openxmlformats.org/officeDocument/2006/relationships/image" Target="../media/image7542.wmf"/><Relationship Id="rId27" Type="http://schemas.openxmlformats.org/officeDocument/2006/relationships/image" Target="../media/image7547.wmf"/><Relationship Id="rId43" Type="http://schemas.openxmlformats.org/officeDocument/2006/relationships/image" Target="../media/image7563.wmf"/><Relationship Id="rId48" Type="http://schemas.openxmlformats.org/officeDocument/2006/relationships/image" Target="../media/image7568.wmf"/><Relationship Id="rId64" Type="http://schemas.openxmlformats.org/officeDocument/2006/relationships/image" Target="../media/image7584.wmf"/><Relationship Id="rId69" Type="http://schemas.openxmlformats.org/officeDocument/2006/relationships/image" Target="../media/image7589.wmf"/><Relationship Id="rId80" Type="http://schemas.openxmlformats.org/officeDocument/2006/relationships/image" Target="../media/image7600.wmf"/><Relationship Id="rId85" Type="http://schemas.openxmlformats.org/officeDocument/2006/relationships/image" Target="../media/image7605.wmf"/><Relationship Id="rId12" Type="http://schemas.openxmlformats.org/officeDocument/2006/relationships/image" Target="../media/image7532.wmf"/><Relationship Id="rId17" Type="http://schemas.openxmlformats.org/officeDocument/2006/relationships/image" Target="../media/image7537.wmf"/><Relationship Id="rId25" Type="http://schemas.openxmlformats.org/officeDocument/2006/relationships/image" Target="../media/image7545.wmf"/><Relationship Id="rId33" Type="http://schemas.openxmlformats.org/officeDocument/2006/relationships/image" Target="../media/image7553.wmf"/><Relationship Id="rId38" Type="http://schemas.openxmlformats.org/officeDocument/2006/relationships/image" Target="../media/image7558.wmf"/><Relationship Id="rId46" Type="http://schemas.openxmlformats.org/officeDocument/2006/relationships/image" Target="../media/image7566.wmf"/><Relationship Id="rId59" Type="http://schemas.openxmlformats.org/officeDocument/2006/relationships/image" Target="../media/image7579.wmf"/><Relationship Id="rId67" Type="http://schemas.openxmlformats.org/officeDocument/2006/relationships/image" Target="../media/image7587.wmf"/><Relationship Id="rId20" Type="http://schemas.openxmlformats.org/officeDocument/2006/relationships/image" Target="../media/image7540.wmf"/><Relationship Id="rId41" Type="http://schemas.openxmlformats.org/officeDocument/2006/relationships/image" Target="../media/image7561.wmf"/><Relationship Id="rId54" Type="http://schemas.openxmlformats.org/officeDocument/2006/relationships/image" Target="../media/image7574.wmf"/><Relationship Id="rId62" Type="http://schemas.openxmlformats.org/officeDocument/2006/relationships/image" Target="../media/image7582.wmf"/><Relationship Id="rId70" Type="http://schemas.openxmlformats.org/officeDocument/2006/relationships/image" Target="../media/image7590.wmf"/><Relationship Id="rId75" Type="http://schemas.openxmlformats.org/officeDocument/2006/relationships/image" Target="../media/image7595.wmf"/><Relationship Id="rId83" Type="http://schemas.openxmlformats.org/officeDocument/2006/relationships/image" Target="../media/image7603.wmf"/><Relationship Id="rId88" Type="http://schemas.openxmlformats.org/officeDocument/2006/relationships/image" Target="../media/image7608.wmf"/><Relationship Id="rId91" Type="http://schemas.openxmlformats.org/officeDocument/2006/relationships/image" Target="../media/image7611.wmf"/><Relationship Id="rId96" Type="http://schemas.openxmlformats.org/officeDocument/2006/relationships/image" Target="../media/image7616.wmf"/><Relationship Id="rId1" Type="http://schemas.openxmlformats.org/officeDocument/2006/relationships/image" Target="../media/image7521.wmf"/><Relationship Id="rId6" Type="http://schemas.openxmlformats.org/officeDocument/2006/relationships/image" Target="../media/image7526.wmf"/><Relationship Id="rId15" Type="http://schemas.openxmlformats.org/officeDocument/2006/relationships/image" Target="../media/image7535.wmf"/><Relationship Id="rId23" Type="http://schemas.openxmlformats.org/officeDocument/2006/relationships/image" Target="../media/image7543.wmf"/><Relationship Id="rId28" Type="http://schemas.openxmlformats.org/officeDocument/2006/relationships/image" Target="../media/image7548.wmf"/><Relationship Id="rId36" Type="http://schemas.openxmlformats.org/officeDocument/2006/relationships/image" Target="../media/image7556.wmf"/><Relationship Id="rId49" Type="http://schemas.openxmlformats.org/officeDocument/2006/relationships/image" Target="../media/image7569.wmf"/><Relationship Id="rId57" Type="http://schemas.openxmlformats.org/officeDocument/2006/relationships/image" Target="../media/image7577.wmf"/><Relationship Id="rId10" Type="http://schemas.openxmlformats.org/officeDocument/2006/relationships/image" Target="../media/image7530.wmf"/><Relationship Id="rId31" Type="http://schemas.openxmlformats.org/officeDocument/2006/relationships/image" Target="../media/image7551.wmf"/><Relationship Id="rId44" Type="http://schemas.openxmlformats.org/officeDocument/2006/relationships/image" Target="../media/image7564.wmf"/><Relationship Id="rId52" Type="http://schemas.openxmlformats.org/officeDocument/2006/relationships/image" Target="../media/image7572.wmf"/><Relationship Id="rId60" Type="http://schemas.openxmlformats.org/officeDocument/2006/relationships/image" Target="../media/image7580.wmf"/><Relationship Id="rId65" Type="http://schemas.openxmlformats.org/officeDocument/2006/relationships/image" Target="../media/image7585.wmf"/><Relationship Id="rId73" Type="http://schemas.openxmlformats.org/officeDocument/2006/relationships/image" Target="../media/image7593.wmf"/><Relationship Id="rId78" Type="http://schemas.openxmlformats.org/officeDocument/2006/relationships/image" Target="../media/image7598.wmf"/><Relationship Id="rId81" Type="http://schemas.openxmlformats.org/officeDocument/2006/relationships/image" Target="../media/image7601.wmf"/><Relationship Id="rId86" Type="http://schemas.openxmlformats.org/officeDocument/2006/relationships/image" Target="../media/image7606.wmf"/><Relationship Id="rId94" Type="http://schemas.openxmlformats.org/officeDocument/2006/relationships/image" Target="../media/image7614.wmf"/><Relationship Id="rId99" Type="http://schemas.openxmlformats.org/officeDocument/2006/relationships/image" Target="../media/image7619.wmf"/><Relationship Id="rId101" Type="http://schemas.openxmlformats.org/officeDocument/2006/relationships/image" Target="../media/image6745.wmf"/><Relationship Id="rId4" Type="http://schemas.openxmlformats.org/officeDocument/2006/relationships/image" Target="../media/image7524.wmf"/><Relationship Id="rId9" Type="http://schemas.openxmlformats.org/officeDocument/2006/relationships/image" Target="../media/image7529.wmf"/><Relationship Id="rId13" Type="http://schemas.openxmlformats.org/officeDocument/2006/relationships/image" Target="../media/image7533.wmf"/><Relationship Id="rId18" Type="http://schemas.openxmlformats.org/officeDocument/2006/relationships/image" Target="../media/image7538.wmf"/><Relationship Id="rId39" Type="http://schemas.openxmlformats.org/officeDocument/2006/relationships/image" Target="../media/image7559.wmf"/><Relationship Id="rId34" Type="http://schemas.openxmlformats.org/officeDocument/2006/relationships/image" Target="../media/image7554.wmf"/><Relationship Id="rId50" Type="http://schemas.openxmlformats.org/officeDocument/2006/relationships/image" Target="../media/image7570.wmf"/><Relationship Id="rId55" Type="http://schemas.openxmlformats.org/officeDocument/2006/relationships/image" Target="../media/image7575.wmf"/><Relationship Id="rId76" Type="http://schemas.openxmlformats.org/officeDocument/2006/relationships/image" Target="../media/image7596.wmf"/><Relationship Id="rId97" Type="http://schemas.openxmlformats.org/officeDocument/2006/relationships/image" Target="../media/image7617.wmf"/><Relationship Id="rId7" Type="http://schemas.openxmlformats.org/officeDocument/2006/relationships/image" Target="../media/image7527.wmf"/><Relationship Id="rId71" Type="http://schemas.openxmlformats.org/officeDocument/2006/relationships/image" Target="../media/image7591.wmf"/><Relationship Id="rId92" Type="http://schemas.openxmlformats.org/officeDocument/2006/relationships/image" Target="../media/image7612.wmf"/><Relationship Id="rId2" Type="http://schemas.openxmlformats.org/officeDocument/2006/relationships/image" Target="../media/image7522.wmf"/><Relationship Id="rId29" Type="http://schemas.openxmlformats.org/officeDocument/2006/relationships/image" Target="../media/image7549.wmf"/><Relationship Id="rId24" Type="http://schemas.openxmlformats.org/officeDocument/2006/relationships/image" Target="../media/image7544.wmf"/><Relationship Id="rId40" Type="http://schemas.openxmlformats.org/officeDocument/2006/relationships/image" Target="../media/image7560.wmf"/><Relationship Id="rId45" Type="http://schemas.openxmlformats.org/officeDocument/2006/relationships/image" Target="../media/image7565.wmf"/><Relationship Id="rId66" Type="http://schemas.openxmlformats.org/officeDocument/2006/relationships/image" Target="../media/image7586.wmf"/><Relationship Id="rId87" Type="http://schemas.openxmlformats.org/officeDocument/2006/relationships/image" Target="../media/image7607.wmf"/><Relationship Id="rId61" Type="http://schemas.openxmlformats.org/officeDocument/2006/relationships/image" Target="../media/image7581.wmf"/><Relationship Id="rId82" Type="http://schemas.openxmlformats.org/officeDocument/2006/relationships/image" Target="../media/image7602.wmf"/><Relationship Id="rId19" Type="http://schemas.openxmlformats.org/officeDocument/2006/relationships/image" Target="../media/image7539.wmf"/><Relationship Id="rId14" Type="http://schemas.openxmlformats.org/officeDocument/2006/relationships/image" Target="../media/image7534.wmf"/><Relationship Id="rId30" Type="http://schemas.openxmlformats.org/officeDocument/2006/relationships/image" Target="../media/image7550.wmf"/><Relationship Id="rId35" Type="http://schemas.openxmlformats.org/officeDocument/2006/relationships/image" Target="../media/image7555.wmf"/><Relationship Id="rId56" Type="http://schemas.openxmlformats.org/officeDocument/2006/relationships/image" Target="../media/image7576.wmf"/><Relationship Id="rId77" Type="http://schemas.openxmlformats.org/officeDocument/2006/relationships/image" Target="../media/image7597.wmf"/><Relationship Id="rId100" Type="http://schemas.openxmlformats.org/officeDocument/2006/relationships/image" Target="../media/image7620.wmf"/><Relationship Id="rId8" Type="http://schemas.openxmlformats.org/officeDocument/2006/relationships/image" Target="../media/image7528.wmf"/><Relationship Id="rId51" Type="http://schemas.openxmlformats.org/officeDocument/2006/relationships/image" Target="../media/image7571.wmf"/><Relationship Id="rId72" Type="http://schemas.openxmlformats.org/officeDocument/2006/relationships/image" Target="../media/image7592.wmf"/><Relationship Id="rId93" Type="http://schemas.openxmlformats.org/officeDocument/2006/relationships/image" Target="../media/image7613.wmf"/><Relationship Id="rId98" Type="http://schemas.openxmlformats.org/officeDocument/2006/relationships/image" Target="../media/image7618.wmf"/><Relationship Id="rId3" Type="http://schemas.openxmlformats.org/officeDocument/2006/relationships/image" Target="../media/image7523.w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28.wmf"/><Relationship Id="rId13" Type="http://schemas.openxmlformats.org/officeDocument/2006/relationships/image" Target="../media/image7633.wmf"/><Relationship Id="rId3" Type="http://schemas.openxmlformats.org/officeDocument/2006/relationships/image" Target="../media/image7623.wmf"/><Relationship Id="rId7" Type="http://schemas.openxmlformats.org/officeDocument/2006/relationships/image" Target="../media/image7627.wmf"/><Relationship Id="rId12" Type="http://schemas.openxmlformats.org/officeDocument/2006/relationships/image" Target="../media/image7632.wmf"/><Relationship Id="rId17" Type="http://schemas.openxmlformats.org/officeDocument/2006/relationships/image" Target="../media/image6745.wmf"/><Relationship Id="rId2" Type="http://schemas.openxmlformats.org/officeDocument/2006/relationships/image" Target="../media/image7622.wmf"/><Relationship Id="rId16" Type="http://schemas.openxmlformats.org/officeDocument/2006/relationships/image" Target="../media/image7636.wmf"/><Relationship Id="rId1" Type="http://schemas.openxmlformats.org/officeDocument/2006/relationships/image" Target="../media/image7621.wmf"/><Relationship Id="rId6" Type="http://schemas.openxmlformats.org/officeDocument/2006/relationships/image" Target="../media/image7626.wmf"/><Relationship Id="rId11" Type="http://schemas.openxmlformats.org/officeDocument/2006/relationships/image" Target="../media/image7631.wmf"/><Relationship Id="rId5" Type="http://schemas.openxmlformats.org/officeDocument/2006/relationships/image" Target="../media/image7625.wmf"/><Relationship Id="rId15" Type="http://schemas.openxmlformats.org/officeDocument/2006/relationships/image" Target="../media/image7635.wmf"/><Relationship Id="rId10" Type="http://schemas.openxmlformats.org/officeDocument/2006/relationships/image" Target="../media/image7630.wmf"/><Relationship Id="rId4" Type="http://schemas.openxmlformats.org/officeDocument/2006/relationships/image" Target="../media/image7624.wmf"/><Relationship Id="rId9" Type="http://schemas.openxmlformats.org/officeDocument/2006/relationships/image" Target="../media/image7629.wmf"/><Relationship Id="rId14" Type="http://schemas.openxmlformats.org/officeDocument/2006/relationships/image" Target="../media/image763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</xdr:col>
      <xdr:colOff>1466850</xdr:colOff>
      <xdr:row>5</xdr:row>
      <xdr:rowOff>409575</xdr:rowOff>
    </xdr:to>
    <xdr:pic>
      <xdr:nvPicPr>
        <xdr:cNvPr id="2" name="Рисунок 1" descr="base_1_386202_32936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3375"/>
          <a:ext cx="1466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1476375</xdr:colOff>
      <xdr:row>6</xdr:row>
      <xdr:rowOff>409575</xdr:rowOff>
    </xdr:to>
    <xdr:pic>
      <xdr:nvPicPr>
        <xdr:cNvPr id="3" name="Рисунок 2" descr="base_1_386202_32937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3925"/>
          <a:ext cx="1476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</xdr:row>
      <xdr:rowOff>1</xdr:rowOff>
    </xdr:from>
    <xdr:to>
      <xdr:col>1</xdr:col>
      <xdr:colOff>1457325</xdr:colOff>
      <xdr:row>7</xdr:row>
      <xdr:rowOff>409575</xdr:rowOff>
    </xdr:to>
    <xdr:pic>
      <xdr:nvPicPr>
        <xdr:cNvPr id="4" name="Рисунок 3" descr="base_1_386202_32938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4476"/>
          <a:ext cx="1457325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1400175</xdr:colOff>
      <xdr:row>8</xdr:row>
      <xdr:rowOff>419100</xdr:rowOff>
    </xdr:to>
    <xdr:pic>
      <xdr:nvPicPr>
        <xdr:cNvPr id="5" name="Рисунок 4" descr="base_1_386202_32939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5025"/>
          <a:ext cx="14001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1371600</xdr:colOff>
      <xdr:row>9</xdr:row>
      <xdr:rowOff>419100</xdr:rowOff>
    </xdr:to>
    <xdr:pic>
      <xdr:nvPicPr>
        <xdr:cNvPr id="6" name="Рисунок 5" descr="base_1_386202_32940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5575"/>
          <a:ext cx="1371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10</xdr:row>
      <xdr:rowOff>0</xdr:rowOff>
    </xdr:from>
    <xdr:to>
      <xdr:col>1</xdr:col>
      <xdr:colOff>1295401</xdr:colOff>
      <xdr:row>10</xdr:row>
      <xdr:rowOff>428625</xdr:rowOff>
    </xdr:to>
    <xdr:pic>
      <xdr:nvPicPr>
        <xdr:cNvPr id="7" name="Рисунок 6" descr="base_1_386202_32941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3286125"/>
          <a:ext cx="1295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</xdr:row>
      <xdr:rowOff>0</xdr:rowOff>
    </xdr:from>
    <xdr:to>
      <xdr:col>1</xdr:col>
      <xdr:colOff>1266825</xdr:colOff>
      <xdr:row>11</xdr:row>
      <xdr:rowOff>409575</xdr:rowOff>
    </xdr:to>
    <xdr:pic>
      <xdr:nvPicPr>
        <xdr:cNvPr id="8" name="Рисунок 7" descr="base_1_386202_32942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876675"/>
          <a:ext cx="1266826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</xdr:row>
      <xdr:rowOff>1</xdr:rowOff>
    </xdr:from>
    <xdr:to>
      <xdr:col>1</xdr:col>
      <xdr:colOff>1419224</xdr:colOff>
      <xdr:row>12</xdr:row>
      <xdr:rowOff>400051</xdr:rowOff>
    </xdr:to>
    <xdr:pic>
      <xdr:nvPicPr>
        <xdr:cNvPr id="9" name="Рисунок 8" descr="base_1_386202_32943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467226"/>
          <a:ext cx="1419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1371600</xdr:colOff>
      <xdr:row>13</xdr:row>
      <xdr:rowOff>381000</xdr:rowOff>
    </xdr:to>
    <xdr:pic>
      <xdr:nvPicPr>
        <xdr:cNvPr id="10" name="Рисунок 9" descr="base_1_386202_32944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057775"/>
          <a:ext cx="137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14</xdr:row>
      <xdr:rowOff>1</xdr:rowOff>
    </xdr:from>
    <xdr:to>
      <xdr:col>1</xdr:col>
      <xdr:colOff>1352551</xdr:colOff>
      <xdr:row>14</xdr:row>
      <xdr:rowOff>381000</xdr:rowOff>
    </xdr:to>
    <xdr:pic>
      <xdr:nvPicPr>
        <xdr:cNvPr id="11" name="Рисунок 10" descr="base_1_386202_32945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5648326"/>
          <a:ext cx="135255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</xdr:row>
      <xdr:rowOff>0</xdr:rowOff>
    </xdr:from>
    <xdr:to>
      <xdr:col>1</xdr:col>
      <xdr:colOff>1409700</xdr:colOff>
      <xdr:row>15</xdr:row>
      <xdr:rowOff>390525</xdr:rowOff>
    </xdr:to>
    <xdr:pic>
      <xdr:nvPicPr>
        <xdr:cNvPr id="12" name="Рисунок 11" descr="base_1_386202_32946"/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238875"/>
          <a:ext cx="1409701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</xdr:row>
      <xdr:rowOff>1</xdr:rowOff>
    </xdr:from>
    <xdr:to>
      <xdr:col>1</xdr:col>
      <xdr:colOff>1343024</xdr:colOff>
      <xdr:row>16</xdr:row>
      <xdr:rowOff>409575</xdr:rowOff>
    </xdr:to>
    <xdr:pic>
      <xdr:nvPicPr>
        <xdr:cNvPr id="13" name="Рисунок 12" descr="base_1_386202_32947"/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829426"/>
          <a:ext cx="1343025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1362075</xdr:colOff>
      <xdr:row>17</xdr:row>
      <xdr:rowOff>419100</xdr:rowOff>
    </xdr:to>
    <xdr:pic>
      <xdr:nvPicPr>
        <xdr:cNvPr id="14" name="Рисунок 13" descr="base_1_386202_32948"/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19975"/>
          <a:ext cx="1362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18</xdr:row>
      <xdr:rowOff>0</xdr:rowOff>
    </xdr:from>
    <xdr:to>
      <xdr:col>1</xdr:col>
      <xdr:colOff>1352551</xdr:colOff>
      <xdr:row>18</xdr:row>
      <xdr:rowOff>409575</xdr:rowOff>
    </xdr:to>
    <xdr:pic>
      <xdr:nvPicPr>
        <xdr:cNvPr id="15" name="Рисунок 14" descr="base_1_386202_32949"/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8010525"/>
          <a:ext cx="13525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</xdr:row>
      <xdr:rowOff>1</xdr:rowOff>
    </xdr:from>
    <xdr:to>
      <xdr:col>1</xdr:col>
      <xdr:colOff>1352550</xdr:colOff>
      <xdr:row>19</xdr:row>
      <xdr:rowOff>419101</xdr:rowOff>
    </xdr:to>
    <xdr:pic>
      <xdr:nvPicPr>
        <xdr:cNvPr id="16" name="Рисунок 15" descr="base_1_386202_32950"/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601076"/>
          <a:ext cx="1352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</xdr:row>
      <xdr:rowOff>1</xdr:rowOff>
    </xdr:from>
    <xdr:to>
      <xdr:col>1</xdr:col>
      <xdr:colOff>1428750</xdr:colOff>
      <xdr:row>20</xdr:row>
      <xdr:rowOff>400051</xdr:rowOff>
    </xdr:to>
    <xdr:pic>
      <xdr:nvPicPr>
        <xdr:cNvPr id="17" name="Рисунок 16" descr="base_1_386202_32951"/>
        <xdr:cNvPicPr preferRelativeResize="0"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91626"/>
          <a:ext cx="1428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</xdr:row>
      <xdr:rowOff>590549</xdr:rowOff>
    </xdr:from>
    <xdr:to>
      <xdr:col>1</xdr:col>
      <xdr:colOff>1247775</xdr:colOff>
      <xdr:row>21</xdr:row>
      <xdr:rowOff>409574</xdr:rowOff>
    </xdr:to>
    <xdr:pic>
      <xdr:nvPicPr>
        <xdr:cNvPr id="18" name="Рисунок 17" descr="base_1_386202_32952"/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782174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22</xdr:row>
      <xdr:rowOff>0</xdr:rowOff>
    </xdr:from>
    <xdr:to>
      <xdr:col>1</xdr:col>
      <xdr:colOff>1285875</xdr:colOff>
      <xdr:row>22</xdr:row>
      <xdr:rowOff>409575</xdr:rowOff>
    </xdr:to>
    <xdr:pic>
      <xdr:nvPicPr>
        <xdr:cNvPr id="19" name="Рисунок 18" descr="base_1_386202_32953"/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0372725"/>
          <a:ext cx="1285874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</xdr:row>
      <xdr:rowOff>1</xdr:rowOff>
    </xdr:from>
    <xdr:to>
      <xdr:col>1</xdr:col>
      <xdr:colOff>1228725</xdr:colOff>
      <xdr:row>23</xdr:row>
      <xdr:rowOff>381001</xdr:rowOff>
    </xdr:to>
    <xdr:pic>
      <xdr:nvPicPr>
        <xdr:cNvPr id="20" name="Рисунок 19" descr="base_1_386202_32954"/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963276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1352550</xdr:colOff>
      <xdr:row>24</xdr:row>
      <xdr:rowOff>447675</xdr:rowOff>
    </xdr:to>
    <xdr:pic>
      <xdr:nvPicPr>
        <xdr:cNvPr id="21" name="Рисунок 20" descr="base_1_386202_32955"/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53825"/>
          <a:ext cx="13525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590549</xdr:rowOff>
    </xdr:from>
    <xdr:to>
      <xdr:col>1</xdr:col>
      <xdr:colOff>1190625</xdr:colOff>
      <xdr:row>25</xdr:row>
      <xdr:rowOff>390524</xdr:rowOff>
    </xdr:to>
    <xdr:pic>
      <xdr:nvPicPr>
        <xdr:cNvPr id="22" name="Рисунок 21" descr="base_1_386202_32956"/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144374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1171575</xdr:colOff>
      <xdr:row>26</xdr:row>
      <xdr:rowOff>428625</xdr:rowOff>
    </xdr:to>
    <xdr:pic>
      <xdr:nvPicPr>
        <xdr:cNvPr id="23" name="Рисунок 22" descr="base_1_386202_32957"/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734925"/>
          <a:ext cx="1171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1266825</xdr:colOff>
      <xdr:row>27</xdr:row>
      <xdr:rowOff>428625</xdr:rowOff>
    </xdr:to>
    <xdr:pic>
      <xdr:nvPicPr>
        <xdr:cNvPr id="24" name="Рисунок 23" descr="base_1_386202_32958"/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325475"/>
          <a:ext cx="12668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</xdr:row>
      <xdr:rowOff>1</xdr:rowOff>
    </xdr:from>
    <xdr:to>
      <xdr:col>1</xdr:col>
      <xdr:colOff>1400175</xdr:colOff>
      <xdr:row>28</xdr:row>
      <xdr:rowOff>447675</xdr:rowOff>
    </xdr:to>
    <xdr:pic>
      <xdr:nvPicPr>
        <xdr:cNvPr id="25" name="Рисунок 24" descr="base_1_386202_32959"/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916026"/>
          <a:ext cx="1400176" cy="447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1323975</xdr:colOff>
      <xdr:row>29</xdr:row>
      <xdr:rowOff>400050</xdr:rowOff>
    </xdr:to>
    <xdr:pic>
      <xdr:nvPicPr>
        <xdr:cNvPr id="26" name="Рисунок 25" descr="base_1_386202_32960"/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06575"/>
          <a:ext cx="1323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</xdr:row>
      <xdr:rowOff>1</xdr:rowOff>
    </xdr:from>
    <xdr:to>
      <xdr:col>1</xdr:col>
      <xdr:colOff>1343025</xdr:colOff>
      <xdr:row>30</xdr:row>
      <xdr:rowOff>419101</xdr:rowOff>
    </xdr:to>
    <xdr:pic>
      <xdr:nvPicPr>
        <xdr:cNvPr id="27" name="Рисунок 26" descr="base_1_386202_32961"/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97126"/>
          <a:ext cx="13430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1</xdr:col>
      <xdr:colOff>1304925</xdr:colOff>
      <xdr:row>31</xdr:row>
      <xdr:rowOff>428625</xdr:rowOff>
    </xdr:to>
    <xdr:pic>
      <xdr:nvPicPr>
        <xdr:cNvPr id="28" name="Рисунок 27" descr="base_1_386202_32962"/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87675"/>
          <a:ext cx="1304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1</xdr:rowOff>
    </xdr:from>
    <xdr:to>
      <xdr:col>1</xdr:col>
      <xdr:colOff>1228725</xdr:colOff>
      <xdr:row>32</xdr:row>
      <xdr:rowOff>400051</xdr:rowOff>
    </xdr:to>
    <xdr:pic>
      <xdr:nvPicPr>
        <xdr:cNvPr id="29" name="Рисунок 28" descr="base_1_386202_32963"/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78226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</xdr:row>
      <xdr:rowOff>590549</xdr:rowOff>
    </xdr:from>
    <xdr:to>
      <xdr:col>1</xdr:col>
      <xdr:colOff>1419224</xdr:colOff>
      <xdr:row>33</xdr:row>
      <xdr:rowOff>400050</xdr:rowOff>
    </xdr:to>
    <xdr:pic>
      <xdr:nvPicPr>
        <xdr:cNvPr id="30" name="Рисунок 29" descr="base_1_386202_32964"/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68774"/>
          <a:ext cx="1419225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</xdr:row>
      <xdr:rowOff>1</xdr:rowOff>
    </xdr:from>
    <xdr:to>
      <xdr:col>1</xdr:col>
      <xdr:colOff>1304925</xdr:colOff>
      <xdr:row>34</xdr:row>
      <xdr:rowOff>400050</xdr:rowOff>
    </xdr:to>
    <xdr:pic>
      <xdr:nvPicPr>
        <xdr:cNvPr id="31" name="Рисунок 30" descr="base_1_386202_32965"/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59326"/>
          <a:ext cx="1304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1504950</xdr:colOff>
      <xdr:row>35</xdr:row>
      <xdr:rowOff>390525</xdr:rowOff>
    </xdr:to>
    <xdr:pic>
      <xdr:nvPicPr>
        <xdr:cNvPr id="32" name="Рисунок 31" descr="base_1_386202_32966"/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49875"/>
          <a:ext cx="1504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</xdr:row>
      <xdr:rowOff>1</xdr:rowOff>
    </xdr:from>
    <xdr:to>
      <xdr:col>1</xdr:col>
      <xdr:colOff>1257300</xdr:colOff>
      <xdr:row>36</xdr:row>
      <xdr:rowOff>438151</xdr:rowOff>
    </xdr:to>
    <xdr:pic>
      <xdr:nvPicPr>
        <xdr:cNvPr id="33" name="Рисунок 32" descr="base_1_386202_32967"/>
        <xdr:cNvPicPr preferRelativeResize="0"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40426"/>
          <a:ext cx="12573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</xdr:row>
      <xdr:rowOff>590549</xdr:rowOff>
    </xdr:from>
    <xdr:to>
      <xdr:col>1</xdr:col>
      <xdr:colOff>1314450</xdr:colOff>
      <xdr:row>37</xdr:row>
      <xdr:rowOff>390524</xdr:rowOff>
    </xdr:to>
    <xdr:pic>
      <xdr:nvPicPr>
        <xdr:cNvPr id="34" name="Рисунок 33" descr="base_1_386202_32968"/>
        <xdr:cNvPicPr preferRelativeResize="0"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30974"/>
          <a:ext cx="1314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38</xdr:row>
      <xdr:rowOff>1</xdr:rowOff>
    </xdr:from>
    <xdr:to>
      <xdr:col>1</xdr:col>
      <xdr:colOff>1257301</xdr:colOff>
      <xdr:row>38</xdr:row>
      <xdr:rowOff>419101</xdr:rowOff>
    </xdr:to>
    <xdr:pic>
      <xdr:nvPicPr>
        <xdr:cNvPr id="35" name="Рисунок 34" descr="base_1_386202_32969"/>
        <xdr:cNvPicPr preferRelativeResize="0"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9821526"/>
          <a:ext cx="1257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</xdr:row>
      <xdr:rowOff>1</xdr:rowOff>
    </xdr:from>
    <xdr:to>
      <xdr:col>1</xdr:col>
      <xdr:colOff>1400175</xdr:colOff>
      <xdr:row>39</xdr:row>
      <xdr:rowOff>447675</xdr:rowOff>
    </xdr:to>
    <xdr:pic>
      <xdr:nvPicPr>
        <xdr:cNvPr id="36" name="Рисунок 35" descr="base_1_386202_32970"/>
        <xdr:cNvPicPr preferRelativeResize="0"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12076"/>
          <a:ext cx="1400175" cy="447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</xdr:row>
      <xdr:rowOff>1</xdr:rowOff>
    </xdr:from>
    <xdr:to>
      <xdr:col>1</xdr:col>
      <xdr:colOff>1419225</xdr:colOff>
      <xdr:row>40</xdr:row>
      <xdr:rowOff>409575</xdr:rowOff>
    </xdr:to>
    <xdr:pic>
      <xdr:nvPicPr>
        <xdr:cNvPr id="37" name="Рисунок 36" descr="base_1_386202_32971"/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02626"/>
          <a:ext cx="1419225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</xdr:row>
      <xdr:rowOff>590549</xdr:rowOff>
    </xdr:from>
    <xdr:to>
      <xdr:col>1</xdr:col>
      <xdr:colOff>1362075</xdr:colOff>
      <xdr:row>41</xdr:row>
      <xdr:rowOff>409574</xdr:rowOff>
    </xdr:to>
    <xdr:pic>
      <xdr:nvPicPr>
        <xdr:cNvPr id="38" name="Рисунок 37" descr="base_1_386202_32972"/>
        <xdr:cNvPicPr preferRelativeResize="0"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93174"/>
          <a:ext cx="13620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</xdr:row>
      <xdr:rowOff>1</xdr:rowOff>
    </xdr:from>
    <xdr:to>
      <xdr:col>1</xdr:col>
      <xdr:colOff>1266825</xdr:colOff>
      <xdr:row>42</xdr:row>
      <xdr:rowOff>400051</xdr:rowOff>
    </xdr:to>
    <xdr:pic>
      <xdr:nvPicPr>
        <xdr:cNvPr id="39" name="Рисунок 38" descr="base_1_386202_32973"/>
        <xdr:cNvPicPr preferRelativeResize="0"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183726"/>
          <a:ext cx="1266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</xdr:row>
      <xdr:rowOff>1</xdr:rowOff>
    </xdr:from>
    <xdr:to>
      <xdr:col>1</xdr:col>
      <xdr:colOff>1276350</xdr:colOff>
      <xdr:row>43</xdr:row>
      <xdr:rowOff>419101</xdr:rowOff>
    </xdr:to>
    <xdr:pic>
      <xdr:nvPicPr>
        <xdr:cNvPr id="40" name="Рисунок 39" descr="base_1_386202_32974"/>
        <xdr:cNvPicPr preferRelativeResize="0"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774276"/>
          <a:ext cx="12763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</xdr:row>
      <xdr:rowOff>1</xdr:rowOff>
    </xdr:from>
    <xdr:to>
      <xdr:col>1</xdr:col>
      <xdr:colOff>1200150</xdr:colOff>
      <xdr:row>44</xdr:row>
      <xdr:rowOff>400051</xdr:rowOff>
    </xdr:to>
    <xdr:pic>
      <xdr:nvPicPr>
        <xdr:cNvPr id="41" name="Рисунок 40" descr="base_1_386202_32975"/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364826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</xdr:col>
      <xdr:colOff>1314450</xdr:colOff>
      <xdr:row>45</xdr:row>
      <xdr:rowOff>400050</xdr:rowOff>
    </xdr:to>
    <xdr:pic>
      <xdr:nvPicPr>
        <xdr:cNvPr id="42" name="Рисунок 41" descr="base_1_386202_32976"/>
        <xdr:cNvPicPr preferRelativeResize="0"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55375"/>
          <a:ext cx="1314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1</xdr:col>
      <xdr:colOff>1266825</xdr:colOff>
      <xdr:row>46</xdr:row>
      <xdr:rowOff>447675</xdr:rowOff>
    </xdr:to>
    <xdr:pic>
      <xdr:nvPicPr>
        <xdr:cNvPr id="43" name="Рисунок 42" descr="base_1_386202_32977"/>
        <xdr:cNvPicPr preferRelativeResize="0"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45925"/>
          <a:ext cx="12668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</xdr:row>
      <xdr:rowOff>1</xdr:rowOff>
    </xdr:from>
    <xdr:to>
      <xdr:col>1</xdr:col>
      <xdr:colOff>1400175</xdr:colOff>
      <xdr:row>47</xdr:row>
      <xdr:rowOff>419101</xdr:rowOff>
    </xdr:to>
    <xdr:pic>
      <xdr:nvPicPr>
        <xdr:cNvPr id="44" name="Рисунок 43" descr="base_1_386202_32978"/>
        <xdr:cNvPicPr preferRelativeResize="0"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36476"/>
          <a:ext cx="14001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</xdr:row>
      <xdr:rowOff>1</xdr:rowOff>
    </xdr:from>
    <xdr:to>
      <xdr:col>1</xdr:col>
      <xdr:colOff>1485900</xdr:colOff>
      <xdr:row>48</xdr:row>
      <xdr:rowOff>400050</xdr:rowOff>
    </xdr:to>
    <xdr:pic>
      <xdr:nvPicPr>
        <xdr:cNvPr id="45" name="Рисунок 44" descr="base_1_386202_32979"/>
        <xdr:cNvPicPr preferRelativeResize="0"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727026"/>
          <a:ext cx="1485900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1</xdr:col>
      <xdr:colOff>1381125</xdr:colOff>
      <xdr:row>49</xdr:row>
      <xdr:rowOff>419100</xdr:rowOff>
    </xdr:to>
    <xdr:pic>
      <xdr:nvPicPr>
        <xdr:cNvPr id="46" name="Рисунок 45" descr="base_1_386202_32980"/>
        <xdr:cNvPicPr preferRelativeResize="0"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17575"/>
          <a:ext cx="13811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50</xdr:row>
      <xdr:rowOff>1</xdr:rowOff>
    </xdr:from>
    <xdr:to>
      <xdr:col>1</xdr:col>
      <xdr:colOff>1333500</xdr:colOff>
      <xdr:row>50</xdr:row>
      <xdr:rowOff>400050</xdr:rowOff>
    </xdr:to>
    <xdr:pic>
      <xdr:nvPicPr>
        <xdr:cNvPr id="47" name="Рисунок 46" descr="base_1_386202_32981"/>
        <xdr:cNvPicPr preferRelativeResize="0"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26908126"/>
          <a:ext cx="1333499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</xdr:row>
      <xdr:rowOff>1</xdr:rowOff>
    </xdr:from>
    <xdr:to>
      <xdr:col>1</xdr:col>
      <xdr:colOff>1323976</xdr:colOff>
      <xdr:row>51</xdr:row>
      <xdr:rowOff>400051</xdr:rowOff>
    </xdr:to>
    <xdr:pic>
      <xdr:nvPicPr>
        <xdr:cNvPr id="48" name="Рисунок 47" descr="base_1_386202_32982"/>
        <xdr:cNvPicPr preferRelativeResize="0">
          <a:picLocks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498676"/>
          <a:ext cx="1323976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1</xdr:col>
      <xdr:colOff>1400175</xdr:colOff>
      <xdr:row>52</xdr:row>
      <xdr:rowOff>352425</xdr:rowOff>
    </xdr:to>
    <xdr:pic>
      <xdr:nvPicPr>
        <xdr:cNvPr id="49" name="Рисунок 48" descr="base_1_386202_32983"/>
        <xdr:cNvPicPr preferRelativeResize="0">
          <a:picLocks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089225"/>
          <a:ext cx="1400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</xdr:row>
      <xdr:rowOff>590549</xdr:rowOff>
    </xdr:from>
    <xdr:to>
      <xdr:col>1</xdr:col>
      <xdr:colOff>1381125</xdr:colOff>
      <xdr:row>53</xdr:row>
      <xdr:rowOff>390524</xdr:rowOff>
    </xdr:to>
    <xdr:pic>
      <xdr:nvPicPr>
        <xdr:cNvPr id="50" name="Рисунок 49" descr="base_1_386202_32984"/>
        <xdr:cNvPicPr preferRelativeResize="0">
          <a:picLocks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679774"/>
          <a:ext cx="1381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54</xdr:row>
      <xdr:rowOff>1</xdr:rowOff>
    </xdr:from>
    <xdr:to>
      <xdr:col>1</xdr:col>
      <xdr:colOff>1238250</xdr:colOff>
      <xdr:row>54</xdr:row>
      <xdr:rowOff>361951</xdr:rowOff>
    </xdr:to>
    <xdr:pic>
      <xdr:nvPicPr>
        <xdr:cNvPr id="51" name="Рисунок 50" descr="base_1_386202_32985"/>
        <xdr:cNvPicPr preferRelativeResize="0">
          <a:picLocks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29270326"/>
          <a:ext cx="123824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</xdr:row>
      <xdr:rowOff>1</xdr:rowOff>
    </xdr:from>
    <xdr:to>
      <xdr:col>1</xdr:col>
      <xdr:colOff>1304925</xdr:colOff>
      <xdr:row>55</xdr:row>
      <xdr:rowOff>361950</xdr:rowOff>
    </xdr:to>
    <xdr:pic>
      <xdr:nvPicPr>
        <xdr:cNvPr id="52" name="Рисунок 51" descr="base_1_386202_32986"/>
        <xdr:cNvPicPr preferRelativeResize="0">
          <a:picLocks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9860876"/>
          <a:ext cx="1304925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1419225</xdr:colOff>
      <xdr:row>56</xdr:row>
      <xdr:rowOff>390525</xdr:rowOff>
    </xdr:to>
    <xdr:pic>
      <xdr:nvPicPr>
        <xdr:cNvPr id="53" name="Рисунок 52" descr="base_1_386202_32987"/>
        <xdr:cNvPicPr preferRelativeResize="0">
          <a:picLocks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0451425"/>
          <a:ext cx="1419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1</xdr:col>
      <xdr:colOff>1371600</xdr:colOff>
      <xdr:row>57</xdr:row>
      <xdr:rowOff>400050</xdr:rowOff>
    </xdr:to>
    <xdr:pic>
      <xdr:nvPicPr>
        <xdr:cNvPr id="54" name="Рисунок 53" descr="base_1_386202_32988"/>
        <xdr:cNvPicPr preferRelativeResize="0">
          <a:picLocks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041975"/>
          <a:ext cx="1371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</xdr:row>
      <xdr:rowOff>1</xdr:rowOff>
    </xdr:from>
    <xdr:to>
      <xdr:col>1</xdr:col>
      <xdr:colOff>1409700</xdr:colOff>
      <xdr:row>58</xdr:row>
      <xdr:rowOff>409575</xdr:rowOff>
    </xdr:to>
    <xdr:pic>
      <xdr:nvPicPr>
        <xdr:cNvPr id="55" name="Рисунок 54" descr="base_1_386202_32989"/>
        <xdr:cNvPicPr preferRelativeResize="0">
          <a:picLocks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632526"/>
          <a:ext cx="1409700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1323975</xdr:colOff>
      <xdr:row>59</xdr:row>
      <xdr:rowOff>428625</xdr:rowOff>
    </xdr:to>
    <xdr:pic>
      <xdr:nvPicPr>
        <xdr:cNvPr id="56" name="Рисунок 55" descr="base_1_386202_32990"/>
        <xdr:cNvPicPr preferRelativeResize="0">
          <a:picLocks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2223075"/>
          <a:ext cx="13239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</xdr:row>
      <xdr:rowOff>1</xdr:rowOff>
    </xdr:from>
    <xdr:to>
      <xdr:col>1</xdr:col>
      <xdr:colOff>1466850</xdr:colOff>
      <xdr:row>60</xdr:row>
      <xdr:rowOff>409575</xdr:rowOff>
    </xdr:to>
    <xdr:pic>
      <xdr:nvPicPr>
        <xdr:cNvPr id="57" name="Рисунок 56" descr="base_1_386202_32991"/>
        <xdr:cNvPicPr preferRelativeResize="0">
          <a:picLocks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2813626"/>
          <a:ext cx="1466850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</xdr:row>
      <xdr:rowOff>590549</xdr:rowOff>
    </xdr:from>
    <xdr:to>
      <xdr:col>1</xdr:col>
      <xdr:colOff>1257300</xdr:colOff>
      <xdr:row>61</xdr:row>
      <xdr:rowOff>371474</xdr:rowOff>
    </xdr:to>
    <xdr:pic>
      <xdr:nvPicPr>
        <xdr:cNvPr id="58" name="Рисунок 57" descr="base_1_386202_32992"/>
        <xdr:cNvPicPr preferRelativeResize="0">
          <a:picLocks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404174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62</xdr:row>
      <xdr:rowOff>2</xdr:rowOff>
    </xdr:from>
    <xdr:to>
      <xdr:col>1</xdr:col>
      <xdr:colOff>1276350</xdr:colOff>
      <xdr:row>62</xdr:row>
      <xdr:rowOff>447676</xdr:rowOff>
    </xdr:to>
    <xdr:pic>
      <xdr:nvPicPr>
        <xdr:cNvPr id="59" name="Рисунок 58" descr="base_1_386202_32993"/>
        <xdr:cNvPicPr preferRelativeResize="0">
          <a:picLocks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33994727"/>
          <a:ext cx="1276349" cy="447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</xdr:row>
      <xdr:rowOff>1</xdr:rowOff>
    </xdr:from>
    <xdr:to>
      <xdr:col>1</xdr:col>
      <xdr:colOff>1419225</xdr:colOff>
      <xdr:row>63</xdr:row>
      <xdr:rowOff>409575</xdr:rowOff>
    </xdr:to>
    <xdr:pic>
      <xdr:nvPicPr>
        <xdr:cNvPr id="60" name="Рисунок 59" descr="base_1_386202_32994"/>
        <xdr:cNvPicPr preferRelativeResize="0">
          <a:picLocks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4585276"/>
          <a:ext cx="1419225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</xdr:row>
      <xdr:rowOff>1</xdr:rowOff>
    </xdr:from>
    <xdr:to>
      <xdr:col>1</xdr:col>
      <xdr:colOff>1524000</xdr:colOff>
      <xdr:row>64</xdr:row>
      <xdr:rowOff>400051</xdr:rowOff>
    </xdr:to>
    <xdr:pic>
      <xdr:nvPicPr>
        <xdr:cNvPr id="61" name="Рисунок 60" descr="base_1_386202_32995"/>
        <xdr:cNvPicPr preferRelativeResize="0">
          <a:picLocks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5175826"/>
          <a:ext cx="1524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1</xdr:col>
      <xdr:colOff>1352550</xdr:colOff>
      <xdr:row>65</xdr:row>
      <xdr:rowOff>381000</xdr:rowOff>
    </xdr:to>
    <xdr:pic>
      <xdr:nvPicPr>
        <xdr:cNvPr id="62" name="Рисунок 61" descr="base_1_386202_32996"/>
        <xdr:cNvPicPr preferRelativeResize="0">
          <a:picLocks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5766375"/>
          <a:ext cx="1352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66</xdr:row>
      <xdr:rowOff>1</xdr:rowOff>
    </xdr:from>
    <xdr:to>
      <xdr:col>1</xdr:col>
      <xdr:colOff>1333500</xdr:colOff>
      <xdr:row>66</xdr:row>
      <xdr:rowOff>381000</xdr:rowOff>
    </xdr:to>
    <xdr:pic>
      <xdr:nvPicPr>
        <xdr:cNvPr id="63" name="Рисунок 62" descr="base_1_386202_32997"/>
        <xdr:cNvPicPr preferRelativeResize="0"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36356926"/>
          <a:ext cx="1333499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67</xdr:row>
      <xdr:rowOff>2</xdr:rowOff>
    </xdr:from>
    <xdr:to>
      <xdr:col>1</xdr:col>
      <xdr:colOff>1238250</xdr:colOff>
      <xdr:row>67</xdr:row>
      <xdr:rowOff>390525</xdr:rowOff>
    </xdr:to>
    <xdr:pic>
      <xdr:nvPicPr>
        <xdr:cNvPr id="64" name="Рисунок 63" descr="base_1_386202_32998"/>
        <xdr:cNvPicPr preferRelativeResize="0">
          <a:picLocks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6947477"/>
          <a:ext cx="1238251" cy="390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68</xdr:row>
      <xdr:rowOff>1</xdr:rowOff>
    </xdr:from>
    <xdr:to>
      <xdr:col>1</xdr:col>
      <xdr:colOff>1533524</xdr:colOff>
      <xdr:row>68</xdr:row>
      <xdr:rowOff>361950</xdr:rowOff>
    </xdr:to>
    <xdr:pic>
      <xdr:nvPicPr>
        <xdr:cNvPr id="65" name="Рисунок 64" descr="base_1_386202_32999"/>
        <xdr:cNvPicPr preferRelativeResize="0"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7538026"/>
          <a:ext cx="1533525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</xdr:row>
      <xdr:rowOff>590549</xdr:rowOff>
    </xdr:from>
    <xdr:to>
      <xdr:col>1</xdr:col>
      <xdr:colOff>1457325</xdr:colOff>
      <xdr:row>69</xdr:row>
      <xdr:rowOff>352424</xdr:rowOff>
    </xdr:to>
    <xdr:pic>
      <xdr:nvPicPr>
        <xdr:cNvPr id="66" name="Рисунок 65" descr="base_1_386202_33000"/>
        <xdr:cNvPicPr preferRelativeResize="0">
          <a:picLocks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128574"/>
          <a:ext cx="1457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70</xdr:row>
      <xdr:rowOff>1</xdr:rowOff>
    </xdr:from>
    <xdr:to>
      <xdr:col>1</xdr:col>
      <xdr:colOff>1276351</xdr:colOff>
      <xdr:row>70</xdr:row>
      <xdr:rowOff>419101</xdr:rowOff>
    </xdr:to>
    <xdr:pic>
      <xdr:nvPicPr>
        <xdr:cNvPr id="67" name="Рисунок 66" descr="base_1_386202_33001"/>
        <xdr:cNvPicPr preferRelativeResize="0">
          <a:picLocks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38719126"/>
          <a:ext cx="12763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1543050</xdr:colOff>
      <xdr:row>71</xdr:row>
      <xdr:rowOff>409575</xdr:rowOff>
    </xdr:to>
    <xdr:pic>
      <xdr:nvPicPr>
        <xdr:cNvPr id="68" name="Рисунок 67" descr="base_1_386202_33002"/>
        <xdr:cNvPicPr preferRelativeResize="0">
          <a:picLocks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309675"/>
          <a:ext cx="1543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1390650</xdr:colOff>
      <xdr:row>72</xdr:row>
      <xdr:rowOff>409575</xdr:rowOff>
    </xdr:to>
    <xdr:pic>
      <xdr:nvPicPr>
        <xdr:cNvPr id="69" name="Рисунок 68" descr="base_1_386202_33003"/>
        <xdr:cNvPicPr preferRelativeResize="0">
          <a:picLocks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900225"/>
          <a:ext cx="13906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</xdr:row>
      <xdr:rowOff>590549</xdr:rowOff>
    </xdr:from>
    <xdr:to>
      <xdr:col>1</xdr:col>
      <xdr:colOff>1390650</xdr:colOff>
      <xdr:row>73</xdr:row>
      <xdr:rowOff>390524</xdr:rowOff>
    </xdr:to>
    <xdr:pic>
      <xdr:nvPicPr>
        <xdr:cNvPr id="70" name="Рисунок 69" descr="base_1_386202_33004"/>
        <xdr:cNvPicPr preferRelativeResize="0">
          <a:picLocks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490774"/>
          <a:ext cx="1390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74</xdr:row>
      <xdr:rowOff>1</xdr:rowOff>
    </xdr:from>
    <xdr:to>
      <xdr:col>1</xdr:col>
      <xdr:colOff>1333500</xdr:colOff>
      <xdr:row>74</xdr:row>
      <xdr:rowOff>361950</xdr:rowOff>
    </xdr:to>
    <xdr:pic>
      <xdr:nvPicPr>
        <xdr:cNvPr id="71" name="Рисунок 70" descr="base_1_386202_33005"/>
        <xdr:cNvPicPr preferRelativeResize="0">
          <a:picLocks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41081326"/>
          <a:ext cx="1333499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75</xdr:row>
      <xdr:rowOff>1</xdr:rowOff>
    </xdr:from>
    <xdr:to>
      <xdr:col>1</xdr:col>
      <xdr:colOff>1314450</xdr:colOff>
      <xdr:row>75</xdr:row>
      <xdr:rowOff>400050</xdr:rowOff>
    </xdr:to>
    <xdr:pic>
      <xdr:nvPicPr>
        <xdr:cNvPr id="72" name="Рисунок 71" descr="base_1_386202_33006"/>
        <xdr:cNvPicPr preferRelativeResize="0">
          <a:picLocks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41671876"/>
          <a:ext cx="1314449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1409700</xdr:colOff>
      <xdr:row>76</xdr:row>
      <xdr:rowOff>390525</xdr:rowOff>
    </xdr:to>
    <xdr:pic>
      <xdr:nvPicPr>
        <xdr:cNvPr id="73" name="Рисунок 72" descr="base_1_386202_33007"/>
        <xdr:cNvPicPr preferRelativeResize="0"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262425"/>
          <a:ext cx="140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</xdr:row>
      <xdr:rowOff>590549</xdr:rowOff>
    </xdr:from>
    <xdr:to>
      <xdr:col>1</xdr:col>
      <xdr:colOff>1504950</xdr:colOff>
      <xdr:row>77</xdr:row>
      <xdr:rowOff>409574</xdr:rowOff>
    </xdr:to>
    <xdr:pic>
      <xdr:nvPicPr>
        <xdr:cNvPr id="74" name="Рисунок 73" descr="base_1_386202_33008"/>
        <xdr:cNvPicPr preferRelativeResize="0">
          <a:picLocks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852974"/>
          <a:ext cx="1504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</xdr:row>
      <xdr:rowOff>1</xdr:rowOff>
    </xdr:from>
    <xdr:to>
      <xdr:col>1</xdr:col>
      <xdr:colOff>1304925</xdr:colOff>
      <xdr:row>78</xdr:row>
      <xdr:rowOff>409575</xdr:rowOff>
    </xdr:to>
    <xdr:pic>
      <xdr:nvPicPr>
        <xdr:cNvPr id="75" name="Рисунок 74" descr="base_1_386202_33009"/>
        <xdr:cNvPicPr preferRelativeResize="0">
          <a:picLocks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443526"/>
          <a:ext cx="1304925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</xdr:row>
      <xdr:rowOff>1</xdr:rowOff>
    </xdr:from>
    <xdr:to>
      <xdr:col>1</xdr:col>
      <xdr:colOff>1362075</xdr:colOff>
      <xdr:row>79</xdr:row>
      <xdr:rowOff>400051</xdr:rowOff>
    </xdr:to>
    <xdr:pic>
      <xdr:nvPicPr>
        <xdr:cNvPr id="76" name="Рисунок 75" descr="base_1_386202_33010"/>
        <xdr:cNvPicPr preferRelativeResize="0">
          <a:picLocks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034076"/>
          <a:ext cx="1362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1</xdr:col>
      <xdr:colOff>1333500</xdr:colOff>
      <xdr:row>80</xdr:row>
      <xdr:rowOff>390525</xdr:rowOff>
    </xdr:to>
    <xdr:pic>
      <xdr:nvPicPr>
        <xdr:cNvPr id="77" name="Рисунок 76" descr="base_1_386202_33011"/>
        <xdr:cNvPicPr preferRelativeResize="0">
          <a:picLocks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624625"/>
          <a:ext cx="1333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</xdr:row>
      <xdr:rowOff>590549</xdr:rowOff>
    </xdr:from>
    <xdr:to>
      <xdr:col>1</xdr:col>
      <xdr:colOff>1438275</xdr:colOff>
      <xdr:row>81</xdr:row>
      <xdr:rowOff>390524</xdr:rowOff>
    </xdr:to>
    <xdr:pic>
      <xdr:nvPicPr>
        <xdr:cNvPr id="78" name="Рисунок 77" descr="base_1_386202_33012"/>
        <xdr:cNvPicPr preferRelativeResize="0">
          <a:picLocks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215174"/>
          <a:ext cx="1438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</xdr:row>
      <xdr:rowOff>1</xdr:rowOff>
    </xdr:from>
    <xdr:to>
      <xdr:col>1</xdr:col>
      <xdr:colOff>1590675</xdr:colOff>
      <xdr:row>82</xdr:row>
      <xdr:rowOff>400051</xdr:rowOff>
    </xdr:to>
    <xdr:pic>
      <xdr:nvPicPr>
        <xdr:cNvPr id="79" name="Рисунок 78" descr="base_1_386202_33013"/>
        <xdr:cNvPicPr preferRelativeResize="0">
          <a:picLocks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805726"/>
          <a:ext cx="1590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1352550</xdr:colOff>
      <xdr:row>83</xdr:row>
      <xdr:rowOff>9526</xdr:rowOff>
    </xdr:from>
    <xdr:to>
      <xdr:col>1</xdr:col>
      <xdr:colOff>1447800</xdr:colOff>
      <xdr:row>83</xdr:row>
      <xdr:rowOff>409575</xdr:rowOff>
    </xdr:to>
    <xdr:pic>
      <xdr:nvPicPr>
        <xdr:cNvPr id="80" name="Рисунок 79" descr="base_1_386202_33014"/>
        <xdr:cNvPicPr preferRelativeResize="0">
          <a:picLocks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46405801"/>
          <a:ext cx="14573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</xdr:row>
      <xdr:rowOff>1</xdr:rowOff>
    </xdr:from>
    <xdr:to>
      <xdr:col>1</xdr:col>
      <xdr:colOff>1524000</xdr:colOff>
      <xdr:row>84</xdr:row>
      <xdr:rowOff>400051</xdr:rowOff>
    </xdr:to>
    <xdr:pic>
      <xdr:nvPicPr>
        <xdr:cNvPr id="81" name="Рисунок 80" descr="base_1_386202_33015"/>
        <xdr:cNvPicPr preferRelativeResize="0">
          <a:picLocks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6986826"/>
          <a:ext cx="1524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1</xdr:col>
      <xdr:colOff>1504950</xdr:colOff>
      <xdr:row>85</xdr:row>
      <xdr:rowOff>381000</xdr:rowOff>
    </xdr:to>
    <xdr:pic>
      <xdr:nvPicPr>
        <xdr:cNvPr id="82" name="Рисунок 81" descr="base_1_386202_33016"/>
        <xdr:cNvPicPr preferRelativeResize="0">
          <a:picLocks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7577375"/>
          <a:ext cx="1504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86</xdr:row>
      <xdr:rowOff>1</xdr:rowOff>
    </xdr:from>
    <xdr:to>
      <xdr:col>1</xdr:col>
      <xdr:colOff>1362075</xdr:colOff>
      <xdr:row>86</xdr:row>
      <xdr:rowOff>419100</xdr:rowOff>
    </xdr:to>
    <xdr:pic>
      <xdr:nvPicPr>
        <xdr:cNvPr id="83" name="Рисунок 82" descr="base_1_386202_33017"/>
        <xdr:cNvPicPr preferRelativeResize="0">
          <a:picLocks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48167926"/>
          <a:ext cx="1362074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1</xdr:col>
      <xdr:colOff>1657350</xdr:colOff>
      <xdr:row>87</xdr:row>
      <xdr:rowOff>371475</xdr:rowOff>
    </xdr:to>
    <xdr:pic>
      <xdr:nvPicPr>
        <xdr:cNvPr id="84" name="Рисунок 83" descr="base_1_386202_33018"/>
        <xdr:cNvPicPr preferRelativeResize="0">
          <a:picLocks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8758475"/>
          <a:ext cx="1657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88</xdr:row>
      <xdr:rowOff>0</xdr:rowOff>
    </xdr:from>
    <xdr:to>
      <xdr:col>1</xdr:col>
      <xdr:colOff>1514475</xdr:colOff>
      <xdr:row>88</xdr:row>
      <xdr:rowOff>419100</xdr:rowOff>
    </xdr:to>
    <xdr:pic>
      <xdr:nvPicPr>
        <xdr:cNvPr id="85" name="Рисунок 84" descr="base_1_386202_33019"/>
        <xdr:cNvPicPr preferRelativeResize="0">
          <a:picLocks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49349025"/>
          <a:ext cx="1514474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</xdr:row>
      <xdr:rowOff>590549</xdr:rowOff>
    </xdr:from>
    <xdr:to>
      <xdr:col>1</xdr:col>
      <xdr:colOff>1476375</xdr:colOff>
      <xdr:row>89</xdr:row>
      <xdr:rowOff>352425</xdr:rowOff>
    </xdr:to>
    <xdr:pic>
      <xdr:nvPicPr>
        <xdr:cNvPr id="86" name="Рисунок 85" descr="base_1_386202_33020"/>
        <xdr:cNvPicPr preferRelativeResize="0">
          <a:picLocks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9939574"/>
          <a:ext cx="1476375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90</xdr:row>
      <xdr:rowOff>1</xdr:rowOff>
    </xdr:from>
    <xdr:to>
      <xdr:col>1</xdr:col>
      <xdr:colOff>1228725</xdr:colOff>
      <xdr:row>90</xdr:row>
      <xdr:rowOff>400050</xdr:rowOff>
    </xdr:to>
    <xdr:pic>
      <xdr:nvPicPr>
        <xdr:cNvPr id="87" name="Рисунок 86" descr="base_1_386202_33021"/>
        <xdr:cNvPicPr preferRelativeResize="0">
          <a:picLocks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50530126"/>
          <a:ext cx="1228724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91</xdr:row>
      <xdr:rowOff>1</xdr:rowOff>
    </xdr:from>
    <xdr:to>
      <xdr:col>1</xdr:col>
      <xdr:colOff>1362075</xdr:colOff>
      <xdr:row>91</xdr:row>
      <xdr:rowOff>333375</xdr:rowOff>
    </xdr:to>
    <xdr:pic>
      <xdr:nvPicPr>
        <xdr:cNvPr id="88" name="Рисунок 87" descr="base_1_386202_33022"/>
        <xdr:cNvPicPr preferRelativeResize="0">
          <a:picLocks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51120676"/>
          <a:ext cx="1362074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1</xdr:col>
      <xdr:colOff>1485900</xdr:colOff>
      <xdr:row>92</xdr:row>
      <xdr:rowOff>390525</xdr:rowOff>
    </xdr:to>
    <xdr:pic>
      <xdr:nvPicPr>
        <xdr:cNvPr id="89" name="Рисунок 88" descr="base_1_386202_33023"/>
        <xdr:cNvPicPr preferRelativeResize="0">
          <a:picLocks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1711225"/>
          <a:ext cx="1485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</xdr:row>
      <xdr:rowOff>590549</xdr:rowOff>
    </xdr:from>
    <xdr:to>
      <xdr:col>1</xdr:col>
      <xdr:colOff>1381125</xdr:colOff>
      <xdr:row>93</xdr:row>
      <xdr:rowOff>371474</xdr:rowOff>
    </xdr:to>
    <xdr:pic>
      <xdr:nvPicPr>
        <xdr:cNvPr id="90" name="Рисунок 89" descr="base_1_386202_33024"/>
        <xdr:cNvPicPr preferRelativeResize="0">
          <a:picLocks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2301774"/>
          <a:ext cx="1381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94</xdr:row>
      <xdr:rowOff>1</xdr:rowOff>
    </xdr:from>
    <xdr:to>
      <xdr:col>1</xdr:col>
      <xdr:colOff>1276351</xdr:colOff>
      <xdr:row>94</xdr:row>
      <xdr:rowOff>400051</xdr:rowOff>
    </xdr:to>
    <xdr:pic>
      <xdr:nvPicPr>
        <xdr:cNvPr id="91" name="Рисунок 90" descr="base_1_386202_33025"/>
        <xdr:cNvPicPr preferRelativeResize="0">
          <a:picLocks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52892326"/>
          <a:ext cx="1276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</xdr:row>
      <xdr:rowOff>1</xdr:rowOff>
    </xdr:from>
    <xdr:to>
      <xdr:col>1</xdr:col>
      <xdr:colOff>1371600</xdr:colOff>
      <xdr:row>95</xdr:row>
      <xdr:rowOff>381000</xdr:rowOff>
    </xdr:to>
    <xdr:pic>
      <xdr:nvPicPr>
        <xdr:cNvPr id="92" name="Рисунок 91" descr="base_1_386202_33026"/>
        <xdr:cNvPicPr preferRelativeResize="0">
          <a:picLocks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3482876"/>
          <a:ext cx="137160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1</xdr:col>
      <xdr:colOff>1362075</xdr:colOff>
      <xdr:row>96</xdr:row>
      <xdr:rowOff>390525</xdr:rowOff>
    </xdr:to>
    <xdr:pic>
      <xdr:nvPicPr>
        <xdr:cNvPr id="93" name="Рисунок 92" descr="base_1_386202_33027"/>
        <xdr:cNvPicPr preferRelativeResize="0">
          <a:picLocks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073425"/>
          <a:ext cx="1362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</xdr:row>
      <xdr:rowOff>1</xdr:rowOff>
    </xdr:from>
    <xdr:to>
      <xdr:col>1</xdr:col>
      <xdr:colOff>1352550</xdr:colOff>
      <xdr:row>97</xdr:row>
      <xdr:rowOff>381001</xdr:rowOff>
    </xdr:to>
    <xdr:pic>
      <xdr:nvPicPr>
        <xdr:cNvPr id="94" name="Рисунок 93" descr="base_1_386202_33028"/>
        <xdr:cNvPicPr preferRelativeResize="0">
          <a:picLocks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663976"/>
          <a:ext cx="1352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1152525</xdr:colOff>
      <xdr:row>98</xdr:row>
      <xdr:rowOff>361950</xdr:rowOff>
    </xdr:to>
    <xdr:pic>
      <xdr:nvPicPr>
        <xdr:cNvPr id="95" name="Рисунок 94" descr="base_1_386202_33029"/>
        <xdr:cNvPicPr preferRelativeResize="0">
          <a:picLocks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5206900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99</xdr:row>
      <xdr:rowOff>1</xdr:rowOff>
    </xdr:from>
    <xdr:to>
      <xdr:col>1</xdr:col>
      <xdr:colOff>1247775</xdr:colOff>
      <xdr:row>99</xdr:row>
      <xdr:rowOff>381001</xdr:rowOff>
    </xdr:to>
    <xdr:pic>
      <xdr:nvPicPr>
        <xdr:cNvPr id="96" name="Рисунок 95" descr="base_1_386202_33030"/>
        <xdr:cNvPicPr preferRelativeResize="0">
          <a:picLocks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55749826"/>
          <a:ext cx="1247774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100</xdr:row>
      <xdr:rowOff>0</xdr:rowOff>
    </xdr:from>
    <xdr:to>
      <xdr:col>1</xdr:col>
      <xdr:colOff>1247774</xdr:colOff>
      <xdr:row>100</xdr:row>
      <xdr:rowOff>390525</xdr:rowOff>
    </xdr:to>
    <xdr:pic>
      <xdr:nvPicPr>
        <xdr:cNvPr id="97" name="Рисунок 96" descr="base_1_386202_33031"/>
        <xdr:cNvPicPr preferRelativeResize="0">
          <a:picLocks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6292750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1</xdr:col>
      <xdr:colOff>1190625</xdr:colOff>
      <xdr:row>101</xdr:row>
      <xdr:rowOff>371475</xdr:rowOff>
    </xdr:to>
    <xdr:pic>
      <xdr:nvPicPr>
        <xdr:cNvPr id="98" name="Рисунок 97" descr="base_1_386202_33032"/>
        <xdr:cNvPicPr preferRelativeResize="0">
          <a:picLocks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683567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1066800</xdr:colOff>
      <xdr:row>102</xdr:row>
      <xdr:rowOff>400050</xdr:rowOff>
    </xdr:to>
    <xdr:pic>
      <xdr:nvPicPr>
        <xdr:cNvPr id="99" name="Рисунок 98" descr="base_1_386202_33033"/>
        <xdr:cNvPicPr preferRelativeResize="0">
          <a:picLocks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7378600"/>
          <a:ext cx="1066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1114425</xdr:colOff>
      <xdr:row>103</xdr:row>
      <xdr:rowOff>409575</xdr:rowOff>
    </xdr:to>
    <xdr:pic>
      <xdr:nvPicPr>
        <xdr:cNvPr id="100" name="Рисунок 99" descr="base_1_386202_33034"/>
        <xdr:cNvPicPr preferRelativeResize="0">
          <a:picLocks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7921525"/>
          <a:ext cx="11144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1181100</xdr:colOff>
      <xdr:row>104</xdr:row>
      <xdr:rowOff>419100</xdr:rowOff>
    </xdr:to>
    <xdr:pic>
      <xdr:nvPicPr>
        <xdr:cNvPr id="101" name="Рисунок 100" descr="base_1_386202_33035"/>
        <xdr:cNvPicPr preferRelativeResize="0">
          <a:picLocks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8464450"/>
          <a:ext cx="1181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1200150</xdr:colOff>
      <xdr:row>105</xdr:row>
      <xdr:rowOff>390525</xdr:rowOff>
    </xdr:to>
    <xdr:pic>
      <xdr:nvPicPr>
        <xdr:cNvPr id="102" name="Рисунок 101" descr="base_1_386202_33036"/>
        <xdr:cNvPicPr preferRelativeResize="0">
          <a:picLocks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900737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105</xdr:row>
      <xdr:rowOff>542924</xdr:rowOff>
    </xdr:from>
    <xdr:to>
      <xdr:col>1</xdr:col>
      <xdr:colOff>1047751</xdr:colOff>
      <xdr:row>106</xdr:row>
      <xdr:rowOff>390524</xdr:rowOff>
    </xdr:to>
    <xdr:pic>
      <xdr:nvPicPr>
        <xdr:cNvPr id="103" name="Рисунок 102" descr="base_1_386202_33037"/>
        <xdr:cNvPicPr preferRelativeResize="0">
          <a:picLocks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59550299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106</xdr:row>
      <xdr:rowOff>542924</xdr:rowOff>
    </xdr:from>
    <xdr:to>
      <xdr:col>1</xdr:col>
      <xdr:colOff>1085851</xdr:colOff>
      <xdr:row>107</xdr:row>
      <xdr:rowOff>390524</xdr:rowOff>
    </xdr:to>
    <xdr:pic>
      <xdr:nvPicPr>
        <xdr:cNvPr id="104" name="Рисунок 103" descr="base_1_386202_33038"/>
        <xdr:cNvPicPr preferRelativeResize="0">
          <a:picLocks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60093224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1123950</xdr:colOff>
      <xdr:row>108</xdr:row>
      <xdr:rowOff>352425</xdr:rowOff>
    </xdr:to>
    <xdr:pic>
      <xdr:nvPicPr>
        <xdr:cNvPr id="105" name="Рисунок 104" descr="base_1_386202_33039"/>
        <xdr:cNvPicPr preferRelativeResize="0">
          <a:picLocks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0636150"/>
          <a:ext cx="1123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109</xdr:row>
      <xdr:rowOff>0</xdr:rowOff>
    </xdr:from>
    <xdr:to>
      <xdr:col>1</xdr:col>
      <xdr:colOff>1228724</xdr:colOff>
      <xdr:row>109</xdr:row>
      <xdr:rowOff>390526</xdr:rowOff>
    </xdr:to>
    <xdr:pic>
      <xdr:nvPicPr>
        <xdr:cNvPr id="106" name="Рисунок 105" descr="base_1_386202_33040"/>
        <xdr:cNvPicPr preferRelativeResize="0">
          <a:picLocks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1179075"/>
          <a:ext cx="1228725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110</xdr:row>
      <xdr:rowOff>0</xdr:rowOff>
    </xdr:from>
    <xdr:to>
      <xdr:col>1</xdr:col>
      <xdr:colOff>1171574</xdr:colOff>
      <xdr:row>110</xdr:row>
      <xdr:rowOff>409575</xdr:rowOff>
    </xdr:to>
    <xdr:pic>
      <xdr:nvPicPr>
        <xdr:cNvPr id="107" name="Рисунок 106" descr="base_1_386202_33041"/>
        <xdr:cNvPicPr preferRelativeResize="0">
          <a:picLocks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1722000"/>
          <a:ext cx="1171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1</xdr:col>
      <xdr:colOff>1085850</xdr:colOff>
      <xdr:row>111</xdr:row>
      <xdr:rowOff>371475</xdr:rowOff>
    </xdr:to>
    <xdr:pic>
      <xdr:nvPicPr>
        <xdr:cNvPr id="108" name="Рисунок 107" descr="base_1_386202_33042"/>
        <xdr:cNvPicPr preferRelativeResize="0">
          <a:picLocks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264925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</xdr:row>
      <xdr:rowOff>542924</xdr:rowOff>
    </xdr:from>
    <xdr:to>
      <xdr:col>1</xdr:col>
      <xdr:colOff>1152525</xdr:colOff>
      <xdr:row>112</xdr:row>
      <xdr:rowOff>371474</xdr:rowOff>
    </xdr:to>
    <xdr:pic>
      <xdr:nvPicPr>
        <xdr:cNvPr id="109" name="Рисунок 108" descr="base_1_386202_33043"/>
        <xdr:cNvPicPr preferRelativeResize="0">
          <a:picLocks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807849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</xdr:row>
      <xdr:rowOff>542924</xdr:rowOff>
    </xdr:from>
    <xdr:to>
      <xdr:col>1</xdr:col>
      <xdr:colOff>1123950</xdr:colOff>
      <xdr:row>113</xdr:row>
      <xdr:rowOff>371474</xdr:rowOff>
    </xdr:to>
    <xdr:pic>
      <xdr:nvPicPr>
        <xdr:cNvPr id="110" name="Рисунок 109" descr="base_1_386202_33044"/>
        <xdr:cNvPicPr preferRelativeResize="0">
          <a:picLocks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3350774"/>
          <a:ext cx="1123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1066800</xdr:colOff>
      <xdr:row>114</xdr:row>
      <xdr:rowOff>381000</xdr:rowOff>
    </xdr:to>
    <xdr:pic>
      <xdr:nvPicPr>
        <xdr:cNvPr id="111" name="Рисунок 110" descr="base_1_386202_33045"/>
        <xdr:cNvPicPr preferRelativeResize="0">
          <a:picLocks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3893700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1133475</xdr:colOff>
      <xdr:row>115</xdr:row>
      <xdr:rowOff>371475</xdr:rowOff>
    </xdr:to>
    <xdr:pic>
      <xdr:nvPicPr>
        <xdr:cNvPr id="112" name="Рисунок 111" descr="base_1_386202_33046"/>
        <xdr:cNvPicPr preferRelativeResize="0">
          <a:picLocks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4436625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1</xdr:col>
      <xdr:colOff>1209675</xdr:colOff>
      <xdr:row>116</xdr:row>
      <xdr:rowOff>381000</xdr:rowOff>
    </xdr:to>
    <xdr:pic>
      <xdr:nvPicPr>
        <xdr:cNvPr id="113" name="Рисунок 112" descr="base_1_386202_33047"/>
        <xdr:cNvPicPr preferRelativeResize="0">
          <a:picLocks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4979550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1266825</xdr:colOff>
      <xdr:row>117</xdr:row>
      <xdr:rowOff>400050</xdr:rowOff>
    </xdr:to>
    <xdr:pic>
      <xdr:nvPicPr>
        <xdr:cNvPr id="114" name="Рисунок 113" descr="base_1_386202_33048"/>
        <xdr:cNvPicPr preferRelativeResize="0">
          <a:picLocks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5522475"/>
          <a:ext cx="1266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117</xdr:row>
      <xdr:rowOff>542924</xdr:rowOff>
    </xdr:from>
    <xdr:to>
      <xdr:col>1</xdr:col>
      <xdr:colOff>1104900</xdr:colOff>
      <xdr:row>118</xdr:row>
      <xdr:rowOff>352424</xdr:rowOff>
    </xdr:to>
    <xdr:pic>
      <xdr:nvPicPr>
        <xdr:cNvPr id="115" name="Рисунок 114" descr="base_1_386202_33049"/>
        <xdr:cNvPicPr preferRelativeResize="0">
          <a:picLocks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6065399"/>
          <a:ext cx="110490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1162050</xdr:colOff>
      <xdr:row>119</xdr:row>
      <xdr:rowOff>371475</xdr:rowOff>
    </xdr:to>
    <xdr:pic>
      <xdr:nvPicPr>
        <xdr:cNvPr id="116" name="Рисунок 115" descr="base_1_386202_33050"/>
        <xdr:cNvPicPr preferRelativeResize="0">
          <a:picLocks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660832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1133475</xdr:colOff>
      <xdr:row>120</xdr:row>
      <xdr:rowOff>361950</xdr:rowOff>
    </xdr:to>
    <xdr:pic>
      <xdr:nvPicPr>
        <xdr:cNvPr id="117" name="Рисунок 116" descr="base_1_386202_33051"/>
        <xdr:cNvPicPr preferRelativeResize="0">
          <a:picLocks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151250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</xdr:row>
      <xdr:rowOff>542924</xdr:rowOff>
    </xdr:from>
    <xdr:to>
      <xdr:col>1</xdr:col>
      <xdr:colOff>1238250</xdr:colOff>
      <xdr:row>121</xdr:row>
      <xdr:rowOff>400050</xdr:rowOff>
    </xdr:to>
    <xdr:pic>
      <xdr:nvPicPr>
        <xdr:cNvPr id="118" name="Рисунок 117" descr="base_1_386202_33052"/>
        <xdr:cNvPicPr preferRelativeResize="0">
          <a:picLocks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694174"/>
          <a:ext cx="1238250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1038226</xdr:colOff>
      <xdr:row>122</xdr:row>
      <xdr:rowOff>371475</xdr:rowOff>
    </xdr:to>
    <xdr:pic>
      <xdr:nvPicPr>
        <xdr:cNvPr id="119" name="Рисунок 118" descr="base_1_386202_33053"/>
        <xdr:cNvPicPr preferRelativeResize="0">
          <a:picLocks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237100"/>
          <a:ext cx="103822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1076325</xdr:colOff>
      <xdr:row>123</xdr:row>
      <xdr:rowOff>390525</xdr:rowOff>
    </xdr:to>
    <xdr:pic>
      <xdr:nvPicPr>
        <xdr:cNvPr id="120" name="Рисунок 119" descr="base_1_386202_33054"/>
        <xdr:cNvPicPr preferRelativeResize="0">
          <a:picLocks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780025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124</xdr:row>
      <xdr:rowOff>0</xdr:rowOff>
    </xdr:from>
    <xdr:to>
      <xdr:col>1</xdr:col>
      <xdr:colOff>1228724</xdr:colOff>
      <xdr:row>124</xdr:row>
      <xdr:rowOff>361950</xdr:rowOff>
    </xdr:to>
    <xdr:pic>
      <xdr:nvPicPr>
        <xdr:cNvPr id="121" name="Рисунок 120" descr="base_1_386202_33055"/>
        <xdr:cNvPicPr preferRelativeResize="0">
          <a:picLocks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9322950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1247775</xdr:colOff>
      <xdr:row>125</xdr:row>
      <xdr:rowOff>371476</xdr:rowOff>
    </xdr:to>
    <xdr:pic>
      <xdr:nvPicPr>
        <xdr:cNvPr id="122" name="Рисунок 121" descr="base_1_386202_33056"/>
        <xdr:cNvPicPr preferRelativeResize="0">
          <a:picLocks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865875"/>
          <a:ext cx="1247775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126</xdr:row>
      <xdr:rowOff>1</xdr:rowOff>
    </xdr:from>
    <xdr:to>
      <xdr:col>1</xdr:col>
      <xdr:colOff>1143000</xdr:colOff>
      <xdr:row>126</xdr:row>
      <xdr:rowOff>342901</xdr:rowOff>
    </xdr:to>
    <xdr:pic>
      <xdr:nvPicPr>
        <xdr:cNvPr id="123" name="Рисунок 122" descr="base_1_386202_33057"/>
        <xdr:cNvPicPr preferRelativeResize="0">
          <a:picLocks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0408801"/>
          <a:ext cx="114300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1</xdr:col>
      <xdr:colOff>1200150</xdr:colOff>
      <xdr:row>127</xdr:row>
      <xdr:rowOff>400050</xdr:rowOff>
    </xdr:to>
    <xdr:pic>
      <xdr:nvPicPr>
        <xdr:cNvPr id="124" name="Рисунок 123" descr="base_1_386202_33058"/>
        <xdr:cNvPicPr preferRelativeResize="0">
          <a:picLocks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0951725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1</xdr:col>
      <xdr:colOff>1257300</xdr:colOff>
      <xdr:row>128</xdr:row>
      <xdr:rowOff>390525</xdr:rowOff>
    </xdr:to>
    <xdr:pic>
      <xdr:nvPicPr>
        <xdr:cNvPr id="125" name="Рисунок 124" descr="base_1_386202_33059"/>
        <xdr:cNvPicPr preferRelativeResize="0">
          <a:picLocks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494650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</xdr:row>
      <xdr:rowOff>542924</xdr:rowOff>
    </xdr:from>
    <xdr:to>
      <xdr:col>1</xdr:col>
      <xdr:colOff>1333500</xdr:colOff>
      <xdr:row>129</xdr:row>
      <xdr:rowOff>409575</xdr:rowOff>
    </xdr:to>
    <xdr:pic>
      <xdr:nvPicPr>
        <xdr:cNvPr id="126" name="Рисунок 125" descr="base_1_386202_33060"/>
        <xdr:cNvPicPr preferRelativeResize="0"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037574"/>
          <a:ext cx="1333500" cy="40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130</xdr:row>
      <xdr:rowOff>0</xdr:rowOff>
    </xdr:from>
    <xdr:to>
      <xdr:col>1</xdr:col>
      <xdr:colOff>1152525</xdr:colOff>
      <xdr:row>130</xdr:row>
      <xdr:rowOff>352425</xdr:rowOff>
    </xdr:to>
    <xdr:pic>
      <xdr:nvPicPr>
        <xdr:cNvPr id="127" name="Рисунок 126" descr="base_1_386202_33061"/>
        <xdr:cNvPicPr preferRelativeResize="0">
          <a:picLocks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2580500"/>
          <a:ext cx="115252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1200149</xdr:colOff>
      <xdr:row>131</xdr:row>
      <xdr:rowOff>381000</xdr:rowOff>
    </xdr:to>
    <xdr:pic>
      <xdr:nvPicPr>
        <xdr:cNvPr id="128" name="Рисунок 127" descr="base_1_386202_33062"/>
        <xdr:cNvPicPr preferRelativeResize="0">
          <a:picLocks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3123425"/>
          <a:ext cx="120014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1209675</xdr:colOff>
      <xdr:row>132</xdr:row>
      <xdr:rowOff>381000</xdr:rowOff>
    </xdr:to>
    <xdr:pic>
      <xdr:nvPicPr>
        <xdr:cNvPr id="129" name="Рисунок 128" descr="base_1_386202_33063"/>
        <xdr:cNvPicPr preferRelativeResize="0">
          <a:picLocks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3666350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1219200</xdr:colOff>
      <xdr:row>133</xdr:row>
      <xdr:rowOff>381000</xdr:rowOff>
    </xdr:to>
    <xdr:pic>
      <xdr:nvPicPr>
        <xdr:cNvPr id="130" name="Рисунок 129" descr="base_1_386202_33064"/>
        <xdr:cNvPicPr preferRelativeResize="0">
          <a:picLocks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20927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134</xdr:row>
      <xdr:rowOff>0</xdr:rowOff>
    </xdr:from>
    <xdr:to>
      <xdr:col>1</xdr:col>
      <xdr:colOff>1200150</xdr:colOff>
      <xdr:row>134</xdr:row>
      <xdr:rowOff>352425</xdr:rowOff>
    </xdr:to>
    <xdr:pic>
      <xdr:nvPicPr>
        <xdr:cNvPr id="131" name="Рисунок 130" descr="base_1_386202_33065"/>
        <xdr:cNvPicPr preferRelativeResize="0">
          <a:picLocks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4752200"/>
          <a:ext cx="120015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1171575</xdr:colOff>
      <xdr:row>135</xdr:row>
      <xdr:rowOff>352425</xdr:rowOff>
    </xdr:to>
    <xdr:pic>
      <xdr:nvPicPr>
        <xdr:cNvPr id="132" name="Рисунок 131" descr="base_1_386202_33066"/>
        <xdr:cNvPicPr preferRelativeResize="0">
          <a:picLocks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5295125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1247775</xdr:colOff>
      <xdr:row>136</xdr:row>
      <xdr:rowOff>342900</xdr:rowOff>
    </xdr:to>
    <xdr:pic>
      <xdr:nvPicPr>
        <xdr:cNvPr id="133" name="Рисунок 132" descr="base_1_386202_33067"/>
        <xdr:cNvPicPr preferRelativeResize="0">
          <a:picLocks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5838050"/>
          <a:ext cx="12477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</xdr:row>
      <xdr:rowOff>542924</xdr:rowOff>
    </xdr:from>
    <xdr:to>
      <xdr:col>1</xdr:col>
      <xdr:colOff>1228725</xdr:colOff>
      <xdr:row>137</xdr:row>
      <xdr:rowOff>371474</xdr:rowOff>
    </xdr:to>
    <xdr:pic>
      <xdr:nvPicPr>
        <xdr:cNvPr id="134" name="Рисунок 133" descr="base_1_386202_33068"/>
        <xdr:cNvPicPr preferRelativeResize="0">
          <a:picLocks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6380974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138</xdr:row>
      <xdr:rowOff>0</xdr:rowOff>
    </xdr:from>
    <xdr:to>
      <xdr:col>1</xdr:col>
      <xdr:colOff>1057275</xdr:colOff>
      <xdr:row>138</xdr:row>
      <xdr:rowOff>371475</xdr:rowOff>
    </xdr:to>
    <xdr:pic>
      <xdr:nvPicPr>
        <xdr:cNvPr id="135" name="Рисунок 134" descr="base_1_386202_33069"/>
        <xdr:cNvPicPr preferRelativeResize="0">
          <a:picLocks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6923900"/>
          <a:ext cx="10572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1171575</xdr:colOff>
      <xdr:row>139</xdr:row>
      <xdr:rowOff>371475</xdr:rowOff>
    </xdr:to>
    <xdr:pic>
      <xdr:nvPicPr>
        <xdr:cNvPr id="136" name="Рисунок 135" descr="base_1_386202_33070"/>
        <xdr:cNvPicPr preferRelativeResize="0">
          <a:picLocks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46682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1</xdr:col>
      <xdr:colOff>1162050</xdr:colOff>
      <xdr:row>140</xdr:row>
      <xdr:rowOff>342900</xdr:rowOff>
    </xdr:to>
    <xdr:pic>
      <xdr:nvPicPr>
        <xdr:cNvPr id="137" name="Рисунок 136" descr="base_1_386202_33071"/>
        <xdr:cNvPicPr preferRelativeResize="0">
          <a:picLocks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009750"/>
          <a:ext cx="1162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1162050</xdr:colOff>
      <xdr:row>141</xdr:row>
      <xdr:rowOff>361950</xdr:rowOff>
    </xdr:to>
    <xdr:pic>
      <xdr:nvPicPr>
        <xdr:cNvPr id="138" name="Рисунок 137" descr="base_1_386202_33072"/>
        <xdr:cNvPicPr preferRelativeResize="0">
          <a:picLocks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552675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142</xdr:row>
      <xdr:rowOff>0</xdr:rowOff>
    </xdr:from>
    <xdr:to>
      <xdr:col>1</xdr:col>
      <xdr:colOff>1019174</xdr:colOff>
      <xdr:row>142</xdr:row>
      <xdr:rowOff>361950</xdr:rowOff>
    </xdr:to>
    <xdr:pic>
      <xdr:nvPicPr>
        <xdr:cNvPr id="139" name="Рисунок 138" descr="base_1_386202_33073"/>
        <xdr:cNvPicPr preferRelativeResize="0">
          <a:picLocks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9095600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1076325</xdr:colOff>
      <xdr:row>143</xdr:row>
      <xdr:rowOff>400050</xdr:rowOff>
    </xdr:to>
    <xdr:pic>
      <xdr:nvPicPr>
        <xdr:cNvPr id="140" name="Рисунок 139" descr="base_1_386202_33074"/>
        <xdr:cNvPicPr preferRelativeResize="0">
          <a:picLocks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9638525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1152525</xdr:colOff>
      <xdr:row>144</xdr:row>
      <xdr:rowOff>371475</xdr:rowOff>
    </xdr:to>
    <xdr:pic>
      <xdr:nvPicPr>
        <xdr:cNvPr id="141" name="Рисунок 140" descr="base_1_386202_33075"/>
        <xdr:cNvPicPr preferRelativeResize="0">
          <a:picLocks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181450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145</xdr:row>
      <xdr:rowOff>0</xdr:rowOff>
    </xdr:from>
    <xdr:to>
      <xdr:col>1</xdr:col>
      <xdr:colOff>1143001</xdr:colOff>
      <xdr:row>145</xdr:row>
      <xdr:rowOff>361950</xdr:rowOff>
    </xdr:to>
    <xdr:pic>
      <xdr:nvPicPr>
        <xdr:cNvPr id="142" name="Рисунок 141" descr="base_1_386202_33076"/>
        <xdr:cNvPicPr preferRelativeResize="0">
          <a:picLocks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80724375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1104900</xdr:colOff>
      <xdr:row>146</xdr:row>
      <xdr:rowOff>342900</xdr:rowOff>
    </xdr:to>
    <xdr:pic>
      <xdr:nvPicPr>
        <xdr:cNvPr id="143" name="Рисунок 142" descr="base_1_386202_33077"/>
        <xdr:cNvPicPr preferRelativeResize="0">
          <a:picLocks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267300"/>
          <a:ext cx="1104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1162050</xdr:colOff>
      <xdr:row>147</xdr:row>
      <xdr:rowOff>352425</xdr:rowOff>
    </xdr:to>
    <xdr:pic>
      <xdr:nvPicPr>
        <xdr:cNvPr id="144" name="Рисунок 143" descr="base_1_386202_33078"/>
        <xdr:cNvPicPr preferRelativeResize="0">
          <a:picLocks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810225"/>
          <a:ext cx="1162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1</xdr:col>
      <xdr:colOff>1133475</xdr:colOff>
      <xdr:row>148</xdr:row>
      <xdr:rowOff>371475</xdr:rowOff>
    </xdr:to>
    <xdr:pic>
      <xdr:nvPicPr>
        <xdr:cNvPr id="145" name="Рисунок 144" descr="base_1_386202_33079"/>
        <xdr:cNvPicPr preferRelativeResize="0">
          <a:picLocks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353150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1</xdr:col>
      <xdr:colOff>1181100</xdr:colOff>
      <xdr:row>149</xdr:row>
      <xdr:rowOff>390525</xdr:rowOff>
    </xdr:to>
    <xdr:pic>
      <xdr:nvPicPr>
        <xdr:cNvPr id="146" name="Рисунок 145" descr="base_1_386202_33080"/>
        <xdr:cNvPicPr preferRelativeResize="0">
          <a:picLocks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896075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1085850</xdr:colOff>
      <xdr:row>150</xdr:row>
      <xdr:rowOff>409575</xdr:rowOff>
    </xdr:to>
    <xdr:pic>
      <xdr:nvPicPr>
        <xdr:cNvPr id="147" name="Рисунок 146" descr="base_1_386202_33081"/>
        <xdr:cNvPicPr preferRelativeResize="0">
          <a:picLocks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439000"/>
          <a:ext cx="1085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151</xdr:row>
      <xdr:rowOff>1</xdr:rowOff>
    </xdr:from>
    <xdr:to>
      <xdr:col>1</xdr:col>
      <xdr:colOff>1123950</xdr:colOff>
      <xdr:row>151</xdr:row>
      <xdr:rowOff>361951</xdr:rowOff>
    </xdr:to>
    <xdr:pic>
      <xdr:nvPicPr>
        <xdr:cNvPr id="148" name="Рисунок 147" descr="base_1_386202_33082"/>
        <xdr:cNvPicPr preferRelativeResize="0">
          <a:picLocks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981926"/>
          <a:ext cx="1123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152</xdr:row>
      <xdr:rowOff>0</xdr:rowOff>
    </xdr:from>
    <xdr:to>
      <xdr:col>1</xdr:col>
      <xdr:colOff>1152525</xdr:colOff>
      <xdr:row>152</xdr:row>
      <xdr:rowOff>390525</xdr:rowOff>
    </xdr:to>
    <xdr:pic>
      <xdr:nvPicPr>
        <xdr:cNvPr id="149" name="Рисунок 148" descr="base_1_386202_33083"/>
        <xdr:cNvPicPr preferRelativeResize="0">
          <a:picLocks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84524850"/>
          <a:ext cx="1152524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153</xdr:row>
      <xdr:rowOff>0</xdr:rowOff>
    </xdr:from>
    <xdr:to>
      <xdr:col>1</xdr:col>
      <xdr:colOff>1323974</xdr:colOff>
      <xdr:row>153</xdr:row>
      <xdr:rowOff>390525</xdr:rowOff>
    </xdr:to>
    <xdr:pic>
      <xdr:nvPicPr>
        <xdr:cNvPr id="150" name="Рисунок 149" descr="base_1_386202_33084"/>
        <xdr:cNvPicPr preferRelativeResize="0">
          <a:picLocks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5067775"/>
          <a:ext cx="1323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154</xdr:row>
      <xdr:rowOff>0</xdr:rowOff>
    </xdr:from>
    <xdr:to>
      <xdr:col>1</xdr:col>
      <xdr:colOff>1085850</xdr:colOff>
      <xdr:row>154</xdr:row>
      <xdr:rowOff>361950</xdr:rowOff>
    </xdr:to>
    <xdr:pic>
      <xdr:nvPicPr>
        <xdr:cNvPr id="151" name="Рисунок 150" descr="base_1_386202_33085"/>
        <xdr:cNvPicPr preferRelativeResize="0">
          <a:picLocks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5610700"/>
          <a:ext cx="108585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1076325</xdr:colOff>
      <xdr:row>155</xdr:row>
      <xdr:rowOff>371475</xdr:rowOff>
    </xdr:to>
    <xdr:pic>
      <xdr:nvPicPr>
        <xdr:cNvPr id="152" name="Рисунок 151" descr="base_1_386202_33086"/>
        <xdr:cNvPicPr preferRelativeResize="0">
          <a:picLocks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6153625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156</xdr:row>
      <xdr:rowOff>0</xdr:rowOff>
    </xdr:from>
    <xdr:to>
      <xdr:col>1</xdr:col>
      <xdr:colOff>1247774</xdr:colOff>
      <xdr:row>156</xdr:row>
      <xdr:rowOff>352426</xdr:rowOff>
    </xdr:to>
    <xdr:pic>
      <xdr:nvPicPr>
        <xdr:cNvPr id="153" name="Рисунок 152" descr="base_1_386202_33087"/>
        <xdr:cNvPicPr preferRelativeResize="0">
          <a:picLocks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6696550"/>
          <a:ext cx="1247775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1276350</xdr:colOff>
      <xdr:row>157</xdr:row>
      <xdr:rowOff>428625</xdr:rowOff>
    </xdr:to>
    <xdr:pic>
      <xdr:nvPicPr>
        <xdr:cNvPr id="154" name="Рисунок 153" descr="base_1_386202_33088"/>
        <xdr:cNvPicPr preferRelativeResize="0">
          <a:picLocks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7239475"/>
          <a:ext cx="1276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157</xdr:row>
      <xdr:rowOff>542924</xdr:rowOff>
    </xdr:from>
    <xdr:to>
      <xdr:col>1</xdr:col>
      <xdr:colOff>1076324</xdr:colOff>
      <xdr:row>158</xdr:row>
      <xdr:rowOff>361950</xdr:rowOff>
    </xdr:to>
    <xdr:pic>
      <xdr:nvPicPr>
        <xdr:cNvPr id="155" name="Рисунок 154" descr="base_1_386202_33089"/>
        <xdr:cNvPicPr preferRelativeResize="0">
          <a:picLocks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7782399"/>
          <a:ext cx="1076325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1152525</xdr:colOff>
      <xdr:row>159</xdr:row>
      <xdr:rowOff>400050</xdr:rowOff>
    </xdr:to>
    <xdr:pic>
      <xdr:nvPicPr>
        <xdr:cNvPr id="156" name="Рисунок 155" descr="base_1_386202_33090"/>
        <xdr:cNvPicPr preferRelativeResize="0">
          <a:picLocks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325325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1257300</xdr:colOff>
      <xdr:row>160</xdr:row>
      <xdr:rowOff>371475</xdr:rowOff>
    </xdr:to>
    <xdr:pic>
      <xdr:nvPicPr>
        <xdr:cNvPr id="157" name="Рисунок 156" descr="base_1_386202_33091"/>
        <xdr:cNvPicPr preferRelativeResize="0">
          <a:picLocks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868250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1171575</xdr:colOff>
      <xdr:row>161</xdr:row>
      <xdr:rowOff>390525</xdr:rowOff>
    </xdr:to>
    <xdr:pic>
      <xdr:nvPicPr>
        <xdr:cNvPr id="158" name="Рисунок 157" descr="base_1_386202_33092"/>
        <xdr:cNvPicPr preferRelativeResize="0">
          <a:picLocks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41117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162</xdr:row>
      <xdr:rowOff>0</xdr:rowOff>
    </xdr:from>
    <xdr:to>
      <xdr:col>1</xdr:col>
      <xdr:colOff>1095374</xdr:colOff>
      <xdr:row>162</xdr:row>
      <xdr:rowOff>371475</xdr:rowOff>
    </xdr:to>
    <xdr:pic>
      <xdr:nvPicPr>
        <xdr:cNvPr id="159" name="Рисунок 158" descr="base_1_386202_33093"/>
        <xdr:cNvPicPr preferRelativeResize="0">
          <a:picLocks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9954100"/>
          <a:ext cx="1095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163</xdr:row>
      <xdr:rowOff>0</xdr:rowOff>
    </xdr:from>
    <xdr:to>
      <xdr:col>1</xdr:col>
      <xdr:colOff>1171575</xdr:colOff>
      <xdr:row>163</xdr:row>
      <xdr:rowOff>381000</xdr:rowOff>
    </xdr:to>
    <xdr:pic>
      <xdr:nvPicPr>
        <xdr:cNvPr id="160" name="Рисунок 159" descr="base_1_386202_33094"/>
        <xdr:cNvPicPr preferRelativeResize="0">
          <a:picLocks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0497025"/>
          <a:ext cx="117157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1247775</xdr:colOff>
      <xdr:row>164</xdr:row>
      <xdr:rowOff>361950</xdr:rowOff>
    </xdr:to>
    <xdr:pic>
      <xdr:nvPicPr>
        <xdr:cNvPr id="161" name="Рисунок 160" descr="base_1_386202_33095"/>
        <xdr:cNvPicPr preferRelativeResize="0">
          <a:picLocks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039950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1219200</xdr:colOff>
      <xdr:row>165</xdr:row>
      <xdr:rowOff>390525</xdr:rowOff>
    </xdr:to>
    <xdr:pic>
      <xdr:nvPicPr>
        <xdr:cNvPr id="162" name="Рисунок 161" descr="base_1_386202_33096"/>
        <xdr:cNvPicPr preferRelativeResize="0">
          <a:picLocks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582875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1104900</xdr:colOff>
      <xdr:row>166</xdr:row>
      <xdr:rowOff>371475</xdr:rowOff>
    </xdr:to>
    <xdr:pic>
      <xdr:nvPicPr>
        <xdr:cNvPr id="163" name="Рисунок 162" descr="base_1_386202_33097"/>
        <xdr:cNvPicPr preferRelativeResize="0">
          <a:picLocks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125800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1019175</xdr:colOff>
      <xdr:row>167</xdr:row>
      <xdr:rowOff>381000</xdr:rowOff>
    </xdr:to>
    <xdr:pic>
      <xdr:nvPicPr>
        <xdr:cNvPr id="164" name="Рисунок 163" descr="base_1_386202_33098"/>
        <xdr:cNvPicPr preferRelativeResize="0">
          <a:picLocks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668725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1209675</xdr:colOff>
      <xdr:row>168</xdr:row>
      <xdr:rowOff>361950</xdr:rowOff>
    </xdr:to>
    <xdr:pic>
      <xdr:nvPicPr>
        <xdr:cNvPr id="165" name="Рисунок 164" descr="base_1_386202_33099"/>
        <xdr:cNvPicPr preferRelativeResize="0">
          <a:picLocks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3211650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1200150</xdr:colOff>
      <xdr:row>169</xdr:row>
      <xdr:rowOff>400050</xdr:rowOff>
    </xdr:to>
    <xdr:pic>
      <xdr:nvPicPr>
        <xdr:cNvPr id="166" name="Рисунок 165" descr="base_1_386202_33100"/>
        <xdr:cNvPicPr preferRelativeResize="0">
          <a:picLocks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3754575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170</xdr:row>
      <xdr:rowOff>1</xdr:rowOff>
    </xdr:from>
    <xdr:to>
      <xdr:col>1</xdr:col>
      <xdr:colOff>952500</xdr:colOff>
      <xdr:row>170</xdr:row>
      <xdr:rowOff>333375</xdr:rowOff>
    </xdr:to>
    <xdr:pic>
      <xdr:nvPicPr>
        <xdr:cNvPr id="167" name="Рисунок 166" descr="base_1_386202_33101"/>
        <xdr:cNvPicPr preferRelativeResize="0">
          <a:picLocks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4297501"/>
          <a:ext cx="952501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1095375</xdr:colOff>
      <xdr:row>171</xdr:row>
      <xdr:rowOff>390525</xdr:rowOff>
    </xdr:to>
    <xdr:pic>
      <xdr:nvPicPr>
        <xdr:cNvPr id="168" name="Рисунок 167" descr="base_1_386202_33102"/>
        <xdr:cNvPicPr preferRelativeResize="0">
          <a:picLocks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4840425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1</xdr:col>
      <xdr:colOff>1162050</xdr:colOff>
      <xdr:row>172</xdr:row>
      <xdr:rowOff>371475</xdr:rowOff>
    </xdr:to>
    <xdr:pic>
      <xdr:nvPicPr>
        <xdr:cNvPr id="169" name="Рисунок 168" descr="base_1_386202_33103"/>
        <xdr:cNvPicPr preferRelativeResize="0">
          <a:picLocks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383350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1200150</xdr:colOff>
      <xdr:row>173</xdr:row>
      <xdr:rowOff>381000</xdr:rowOff>
    </xdr:to>
    <xdr:pic>
      <xdr:nvPicPr>
        <xdr:cNvPr id="170" name="Рисунок 169" descr="base_1_386202_33104"/>
        <xdr:cNvPicPr preferRelativeResize="0">
          <a:picLocks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926275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174</xdr:row>
      <xdr:rowOff>0</xdr:rowOff>
    </xdr:from>
    <xdr:to>
      <xdr:col>1</xdr:col>
      <xdr:colOff>981074</xdr:colOff>
      <xdr:row>174</xdr:row>
      <xdr:rowOff>352425</xdr:rowOff>
    </xdr:to>
    <xdr:pic>
      <xdr:nvPicPr>
        <xdr:cNvPr id="171" name="Рисунок 170" descr="base_1_386202_33105"/>
        <xdr:cNvPicPr preferRelativeResize="0">
          <a:picLocks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6469200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1076325</xdr:colOff>
      <xdr:row>175</xdr:row>
      <xdr:rowOff>390525</xdr:rowOff>
    </xdr:to>
    <xdr:pic>
      <xdr:nvPicPr>
        <xdr:cNvPr id="172" name="Рисунок 171" descr="base_1_386202_33106"/>
        <xdr:cNvPicPr preferRelativeResize="0">
          <a:picLocks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7012125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175</xdr:row>
      <xdr:rowOff>542924</xdr:rowOff>
    </xdr:from>
    <xdr:to>
      <xdr:col>1</xdr:col>
      <xdr:colOff>1200150</xdr:colOff>
      <xdr:row>176</xdr:row>
      <xdr:rowOff>371475</xdr:rowOff>
    </xdr:to>
    <xdr:pic>
      <xdr:nvPicPr>
        <xdr:cNvPr id="173" name="Рисунок 172" descr="base_1_386202_33107"/>
        <xdr:cNvPicPr preferRelativeResize="0">
          <a:picLocks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7555049"/>
          <a:ext cx="1200150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1190625</xdr:colOff>
      <xdr:row>177</xdr:row>
      <xdr:rowOff>381000</xdr:rowOff>
    </xdr:to>
    <xdr:pic>
      <xdr:nvPicPr>
        <xdr:cNvPr id="174" name="Рисунок 173" descr="base_1_386202_33108"/>
        <xdr:cNvPicPr preferRelativeResize="0">
          <a:picLocks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8097975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178</xdr:row>
      <xdr:rowOff>0</xdr:rowOff>
    </xdr:from>
    <xdr:to>
      <xdr:col>1</xdr:col>
      <xdr:colOff>1038224</xdr:colOff>
      <xdr:row>178</xdr:row>
      <xdr:rowOff>381000</xdr:rowOff>
    </xdr:to>
    <xdr:pic>
      <xdr:nvPicPr>
        <xdr:cNvPr id="175" name="Рисунок 174" descr="base_1_386202_33109"/>
        <xdr:cNvPicPr preferRelativeResize="0">
          <a:picLocks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8640900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178</xdr:row>
      <xdr:rowOff>542924</xdr:rowOff>
    </xdr:from>
    <xdr:to>
      <xdr:col>1</xdr:col>
      <xdr:colOff>1076324</xdr:colOff>
      <xdr:row>179</xdr:row>
      <xdr:rowOff>371475</xdr:rowOff>
    </xdr:to>
    <xdr:pic>
      <xdr:nvPicPr>
        <xdr:cNvPr id="176" name="Рисунок 175" descr="base_1_386202_33110"/>
        <xdr:cNvPicPr preferRelativeResize="0">
          <a:picLocks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9183824"/>
          <a:ext cx="1076325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179</xdr:row>
      <xdr:rowOff>542924</xdr:rowOff>
    </xdr:from>
    <xdr:to>
      <xdr:col>1</xdr:col>
      <xdr:colOff>1190624</xdr:colOff>
      <xdr:row>180</xdr:row>
      <xdr:rowOff>390524</xdr:rowOff>
    </xdr:to>
    <xdr:pic>
      <xdr:nvPicPr>
        <xdr:cNvPr id="177" name="Рисунок 176" descr="base_1_386202_33111"/>
        <xdr:cNvPicPr preferRelativeResize="0">
          <a:picLocks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9726749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1200150</xdr:colOff>
      <xdr:row>181</xdr:row>
      <xdr:rowOff>400050</xdr:rowOff>
    </xdr:to>
    <xdr:pic>
      <xdr:nvPicPr>
        <xdr:cNvPr id="178" name="Рисунок 177" descr="base_1_386202_33112"/>
        <xdr:cNvPicPr preferRelativeResize="0">
          <a:picLocks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0269675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1028700</xdr:colOff>
      <xdr:row>182</xdr:row>
      <xdr:rowOff>390525</xdr:rowOff>
    </xdr:to>
    <xdr:pic>
      <xdr:nvPicPr>
        <xdr:cNvPr id="179" name="Рисунок 178" descr="base_1_386202_33113"/>
        <xdr:cNvPicPr preferRelativeResize="0">
          <a:picLocks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0812600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183</xdr:row>
      <xdr:rowOff>0</xdr:rowOff>
    </xdr:from>
    <xdr:to>
      <xdr:col>1</xdr:col>
      <xdr:colOff>1152524</xdr:colOff>
      <xdr:row>183</xdr:row>
      <xdr:rowOff>361950</xdr:rowOff>
    </xdr:to>
    <xdr:pic>
      <xdr:nvPicPr>
        <xdr:cNvPr id="180" name="Рисунок 179" descr="base_1_386202_33114"/>
        <xdr:cNvPicPr preferRelativeResize="0">
          <a:picLocks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1355525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1</xdr:col>
      <xdr:colOff>1200150</xdr:colOff>
      <xdr:row>184</xdr:row>
      <xdr:rowOff>381000</xdr:rowOff>
    </xdr:to>
    <xdr:pic>
      <xdr:nvPicPr>
        <xdr:cNvPr id="181" name="Рисунок 180" descr="base_1_386202_33115"/>
        <xdr:cNvPicPr preferRelativeResize="0">
          <a:picLocks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1898450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185</xdr:row>
      <xdr:rowOff>0</xdr:rowOff>
    </xdr:from>
    <xdr:to>
      <xdr:col>1</xdr:col>
      <xdr:colOff>1228724</xdr:colOff>
      <xdr:row>185</xdr:row>
      <xdr:rowOff>400050</xdr:rowOff>
    </xdr:to>
    <xdr:pic>
      <xdr:nvPicPr>
        <xdr:cNvPr id="182" name="Рисунок 181" descr="base_1_386202_33116"/>
        <xdr:cNvPicPr preferRelativeResize="0">
          <a:picLocks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2441375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1000125</xdr:colOff>
      <xdr:row>186</xdr:row>
      <xdr:rowOff>352425</xdr:rowOff>
    </xdr:to>
    <xdr:pic>
      <xdr:nvPicPr>
        <xdr:cNvPr id="183" name="Рисунок 182" descr="base_1_386202_33117"/>
        <xdr:cNvPicPr preferRelativeResize="0">
          <a:picLocks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2984300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1095375</xdr:colOff>
      <xdr:row>187</xdr:row>
      <xdr:rowOff>361950</xdr:rowOff>
    </xdr:to>
    <xdr:pic>
      <xdr:nvPicPr>
        <xdr:cNvPr id="184" name="Рисунок 183" descr="base_1_386202_33118"/>
        <xdr:cNvPicPr preferRelativeResize="0">
          <a:picLocks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527225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188</xdr:row>
      <xdr:rowOff>0</xdr:rowOff>
    </xdr:from>
    <xdr:to>
      <xdr:col>1</xdr:col>
      <xdr:colOff>1266825</xdr:colOff>
      <xdr:row>188</xdr:row>
      <xdr:rowOff>381000</xdr:rowOff>
    </xdr:to>
    <xdr:pic>
      <xdr:nvPicPr>
        <xdr:cNvPr id="185" name="Рисунок 184" descr="base_1_386202_33119"/>
        <xdr:cNvPicPr preferRelativeResize="0">
          <a:picLocks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4070150"/>
          <a:ext cx="126682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189</xdr:row>
      <xdr:rowOff>0</xdr:rowOff>
    </xdr:from>
    <xdr:to>
      <xdr:col>1</xdr:col>
      <xdr:colOff>1257300</xdr:colOff>
      <xdr:row>189</xdr:row>
      <xdr:rowOff>352425</xdr:rowOff>
    </xdr:to>
    <xdr:pic>
      <xdr:nvPicPr>
        <xdr:cNvPr id="186" name="Рисунок 185" descr="base_1_386202_33120"/>
        <xdr:cNvPicPr preferRelativeResize="0">
          <a:picLocks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4613075"/>
          <a:ext cx="125730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1123950</xdr:colOff>
      <xdr:row>190</xdr:row>
      <xdr:rowOff>390525</xdr:rowOff>
    </xdr:to>
    <xdr:pic>
      <xdr:nvPicPr>
        <xdr:cNvPr id="187" name="Рисунок 186" descr="base_1_386202_33121"/>
        <xdr:cNvPicPr preferRelativeResize="0">
          <a:picLocks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156000"/>
          <a:ext cx="1123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1162050</xdr:colOff>
      <xdr:row>191</xdr:row>
      <xdr:rowOff>361950</xdr:rowOff>
    </xdr:to>
    <xdr:pic>
      <xdr:nvPicPr>
        <xdr:cNvPr id="188" name="Рисунок 187" descr="base_1_386202_33122"/>
        <xdr:cNvPicPr preferRelativeResize="0">
          <a:picLocks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698925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192</xdr:row>
      <xdr:rowOff>0</xdr:rowOff>
    </xdr:from>
    <xdr:to>
      <xdr:col>1</xdr:col>
      <xdr:colOff>1228724</xdr:colOff>
      <xdr:row>192</xdr:row>
      <xdr:rowOff>361950</xdr:rowOff>
    </xdr:to>
    <xdr:pic>
      <xdr:nvPicPr>
        <xdr:cNvPr id="189" name="Рисунок 188" descr="base_1_386202_33123"/>
        <xdr:cNvPicPr preferRelativeResize="0">
          <a:picLocks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6241850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1295400</xdr:colOff>
      <xdr:row>193</xdr:row>
      <xdr:rowOff>409575</xdr:rowOff>
    </xdr:to>
    <xdr:pic>
      <xdr:nvPicPr>
        <xdr:cNvPr id="190" name="Рисунок 189" descr="base_1_386202_33124"/>
        <xdr:cNvPicPr preferRelativeResize="0">
          <a:picLocks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6784775"/>
          <a:ext cx="1295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1</xdr:col>
      <xdr:colOff>1066800</xdr:colOff>
      <xdr:row>194</xdr:row>
      <xdr:rowOff>381000</xdr:rowOff>
    </xdr:to>
    <xdr:pic>
      <xdr:nvPicPr>
        <xdr:cNvPr id="191" name="Рисунок 190" descr="base_1_386202_33125"/>
        <xdr:cNvPicPr preferRelativeResize="0">
          <a:picLocks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7327700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1152525</xdr:colOff>
      <xdr:row>195</xdr:row>
      <xdr:rowOff>390525</xdr:rowOff>
    </xdr:to>
    <xdr:pic>
      <xdr:nvPicPr>
        <xdr:cNvPr id="192" name="Рисунок 191" descr="base_1_386202_33126"/>
        <xdr:cNvPicPr preferRelativeResize="0">
          <a:picLocks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787062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196</xdr:row>
      <xdr:rowOff>1</xdr:rowOff>
    </xdr:from>
    <xdr:to>
      <xdr:col>1</xdr:col>
      <xdr:colOff>1323974</xdr:colOff>
      <xdr:row>196</xdr:row>
      <xdr:rowOff>381000</xdr:rowOff>
    </xdr:to>
    <xdr:pic>
      <xdr:nvPicPr>
        <xdr:cNvPr id="193" name="Рисунок 192" descr="base_1_386202_33127"/>
        <xdr:cNvPicPr preferRelativeResize="0">
          <a:picLocks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8413551"/>
          <a:ext cx="132397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197</xdr:row>
      <xdr:rowOff>1</xdr:rowOff>
    </xdr:from>
    <xdr:to>
      <xdr:col>1</xdr:col>
      <xdr:colOff>1238250</xdr:colOff>
      <xdr:row>197</xdr:row>
      <xdr:rowOff>361951</xdr:rowOff>
    </xdr:to>
    <xdr:pic>
      <xdr:nvPicPr>
        <xdr:cNvPr id="194" name="Рисунок 193" descr="base_1_386202_33128"/>
        <xdr:cNvPicPr preferRelativeResize="0">
          <a:picLocks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8956476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198</xdr:row>
      <xdr:rowOff>0</xdr:rowOff>
    </xdr:from>
    <xdr:to>
      <xdr:col>1</xdr:col>
      <xdr:colOff>1038224</xdr:colOff>
      <xdr:row>198</xdr:row>
      <xdr:rowOff>361950</xdr:rowOff>
    </xdr:to>
    <xdr:pic>
      <xdr:nvPicPr>
        <xdr:cNvPr id="195" name="Рисунок 194" descr="base_1_386202_33129"/>
        <xdr:cNvPicPr preferRelativeResize="0">
          <a:picLocks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9499400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199</xdr:row>
      <xdr:rowOff>1</xdr:rowOff>
    </xdr:from>
    <xdr:to>
      <xdr:col>1</xdr:col>
      <xdr:colOff>1162050</xdr:colOff>
      <xdr:row>199</xdr:row>
      <xdr:rowOff>381001</xdr:rowOff>
    </xdr:to>
    <xdr:pic>
      <xdr:nvPicPr>
        <xdr:cNvPr id="196" name="Рисунок 195" descr="base_1_386202_33130"/>
        <xdr:cNvPicPr preferRelativeResize="0">
          <a:picLocks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042326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1</xdr:col>
      <xdr:colOff>1247775</xdr:colOff>
      <xdr:row>200</xdr:row>
      <xdr:rowOff>371475</xdr:rowOff>
    </xdr:to>
    <xdr:pic>
      <xdr:nvPicPr>
        <xdr:cNvPr id="197" name="Рисунок 196" descr="base_1_386202_33131"/>
        <xdr:cNvPicPr preferRelativeResize="0">
          <a:picLocks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585250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201</xdr:row>
      <xdr:rowOff>0</xdr:rowOff>
    </xdr:from>
    <xdr:to>
      <xdr:col>1</xdr:col>
      <xdr:colOff>1257300</xdr:colOff>
      <xdr:row>201</xdr:row>
      <xdr:rowOff>390525</xdr:rowOff>
    </xdr:to>
    <xdr:pic>
      <xdr:nvPicPr>
        <xdr:cNvPr id="198" name="Рисунок 197" descr="base_1_386202_33132"/>
        <xdr:cNvPicPr preferRelativeResize="0">
          <a:picLocks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1128175"/>
          <a:ext cx="1257301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1085850</xdr:colOff>
      <xdr:row>202</xdr:row>
      <xdr:rowOff>352425</xdr:rowOff>
    </xdr:to>
    <xdr:pic>
      <xdr:nvPicPr>
        <xdr:cNvPr id="199" name="Рисунок 198" descr="base_1_386202_33133"/>
        <xdr:cNvPicPr preferRelativeResize="0">
          <a:picLocks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671100"/>
          <a:ext cx="1085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1143000</xdr:colOff>
      <xdr:row>203</xdr:row>
      <xdr:rowOff>361950</xdr:rowOff>
    </xdr:to>
    <xdr:pic>
      <xdr:nvPicPr>
        <xdr:cNvPr id="200" name="Рисунок 199" descr="base_1_386202_33134"/>
        <xdr:cNvPicPr preferRelativeResize="0">
          <a:picLocks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214025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1</xdr:col>
      <xdr:colOff>1304925</xdr:colOff>
      <xdr:row>204</xdr:row>
      <xdr:rowOff>371475</xdr:rowOff>
    </xdr:to>
    <xdr:pic>
      <xdr:nvPicPr>
        <xdr:cNvPr id="201" name="Рисунок 200" descr="base_1_386202_33135"/>
        <xdr:cNvPicPr preferRelativeResize="0">
          <a:picLocks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756950"/>
          <a:ext cx="13049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1219200</xdr:colOff>
      <xdr:row>205</xdr:row>
      <xdr:rowOff>400050</xdr:rowOff>
    </xdr:to>
    <xdr:pic>
      <xdr:nvPicPr>
        <xdr:cNvPr id="202" name="Рисунок 201" descr="base_1_386202_33136"/>
        <xdr:cNvPicPr preferRelativeResize="0">
          <a:picLocks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299875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206</xdr:row>
      <xdr:rowOff>1</xdr:rowOff>
    </xdr:from>
    <xdr:to>
      <xdr:col>1</xdr:col>
      <xdr:colOff>1019176</xdr:colOff>
      <xdr:row>206</xdr:row>
      <xdr:rowOff>323851</xdr:rowOff>
    </xdr:to>
    <xdr:pic>
      <xdr:nvPicPr>
        <xdr:cNvPr id="203" name="Рисунок 202" descr="base_1_386202_33137"/>
        <xdr:cNvPicPr preferRelativeResize="0">
          <a:picLocks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842801"/>
          <a:ext cx="1019176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1095375</xdr:colOff>
      <xdr:row>207</xdr:row>
      <xdr:rowOff>381000</xdr:rowOff>
    </xdr:to>
    <xdr:pic>
      <xdr:nvPicPr>
        <xdr:cNvPr id="204" name="Рисунок 203" descr="base_1_386202_33138"/>
        <xdr:cNvPicPr preferRelativeResize="0">
          <a:picLocks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385725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208</xdr:row>
      <xdr:rowOff>0</xdr:rowOff>
    </xdr:from>
    <xdr:to>
      <xdr:col>1</xdr:col>
      <xdr:colOff>1276350</xdr:colOff>
      <xdr:row>208</xdr:row>
      <xdr:rowOff>361950</xdr:rowOff>
    </xdr:to>
    <xdr:pic>
      <xdr:nvPicPr>
        <xdr:cNvPr id="205" name="Рисунок 204" descr="base_1_386202_33139"/>
        <xdr:cNvPicPr preferRelativeResize="0">
          <a:picLocks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4928650"/>
          <a:ext cx="127635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1285875</xdr:colOff>
      <xdr:row>209</xdr:row>
      <xdr:rowOff>381000</xdr:rowOff>
    </xdr:to>
    <xdr:pic>
      <xdr:nvPicPr>
        <xdr:cNvPr id="206" name="Рисунок 205" descr="base_1_386202_33140"/>
        <xdr:cNvPicPr preferRelativeResize="0">
          <a:picLocks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471575"/>
          <a:ext cx="1285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210</xdr:row>
      <xdr:rowOff>1</xdr:rowOff>
    </xdr:from>
    <xdr:to>
      <xdr:col>1</xdr:col>
      <xdr:colOff>1076325</xdr:colOff>
      <xdr:row>210</xdr:row>
      <xdr:rowOff>361951</xdr:rowOff>
    </xdr:to>
    <xdr:pic>
      <xdr:nvPicPr>
        <xdr:cNvPr id="207" name="Рисунок 206" descr="base_1_386202_33141"/>
        <xdr:cNvPicPr preferRelativeResize="0">
          <a:picLocks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6014501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1133475</xdr:colOff>
      <xdr:row>211</xdr:row>
      <xdr:rowOff>381000</xdr:rowOff>
    </xdr:to>
    <xdr:pic>
      <xdr:nvPicPr>
        <xdr:cNvPr id="208" name="Рисунок 207" descr="base_1_386202_33142"/>
        <xdr:cNvPicPr preferRelativeResize="0">
          <a:picLocks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6557425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212</xdr:row>
      <xdr:rowOff>0</xdr:rowOff>
    </xdr:from>
    <xdr:to>
      <xdr:col>1</xdr:col>
      <xdr:colOff>1285875</xdr:colOff>
      <xdr:row>212</xdr:row>
      <xdr:rowOff>352425</xdr:rowOff>
    </xdr:to>
    <xdr:pic>
      <xdr:nvPicPr>
        <xdr:cNvPr id="209" name="Рисунок 208" descr="base_1_386202_33143"/>
        <xdr:cNvPicPr preferRelativeResize="0">
          <a:picLocks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7100350"/>
          <a:ext cx="12858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213</xdr:row>
      <xdr:rowOff>1</xdr:rowOff>
    </xdr:from>
    <xdr:to>
      <xdr:col>1</xdr:col>
      <xdr:colOff>1333500</xdr:colOff>
      <xdr:row>213</xdr:row>
      <xdr:rowOff>400051</xdr:rowOff>
    </xdr:to>
    <xdr:pic>
      <xdr:nvPicPr>
        <xdr:cNvPr id="210" name="Рисунок 209" descr="base_1_386202_33144"/>
        <xdr:cNvPicPr preferRelativeResize="0">
          <a:picLocks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7643276"/>
          <a:ext cx="1333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214</xdr:row>
      <xdr:rowOff>0</xdr:rowOff>
    </xdr:from>
    <xdr:to>
      <xdr:col>1</xdr:col>
      <xdr:colOff>1104900</xdr:colOff>
      <xdr:row>214</xdr:row>
      <xdr:rowOff>352425</xdr:rowOff>
    </xdr:to>
    <xdr:pic>
      <xdr:nvPicPr>
        <xdr:cNvPr id="211" name="Рисунок 210" descr="base_1_386202_33145"/>
        <xdr:cNvPicPr preferRelativeResize="0">
          <a:picLocks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8186200"/>
          <a:ext cx="110490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</xdr:row>
      <xdr:rowOff>542924</xdr:rowOff>
    </xdr:from>
    <xdr:to>
      <xdr:col>1</xdr:col>
      <xdr:colOff>1038225</xdr:colOff>
      <xdr:row>215</xdr:row>
      <xdr:rowOff>371474</xdr:rowOff>
    </xdr:to>
    <xdr:pic>
      <xdr:nvPicPr>
        <xdr:cNvPr id="212" name="Рисунок 211" descr="base_1_386202_33146"/>
        <xdr:cNvPicPr preferRelativeResize="0">
          <a:picLocks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8729124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216</xdr:row>
      <xdr:rowOff>1</xdr:rowOff>
    </xdr:from>
    <xdr:to>
      <xdr:col>1</xdr:col>
      <xdr:colOff>1247774</xdr:colOff>
      <xdr:row>216</xdr:row>
      <xdr:rowOff>361950</xdr:rowOff>
    </xdr:to>
    <xdr:pic>
      <xdr:nvPicPr>
        <xdr:cNvPr id="213" name="Рисунок 212" descr="base_1_386202_33147"/>
        <xdr:cNvPicPr preferRelativeResize="0">
          <a:picLocks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9272051"/>
          <a:ext cx="1247775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1257300</xdr:colOff>
      <xdr:row>217</xdr:row>
      <xdr:rowOff>400050</xdr:rowOff>
    </xdr:to>
    <xdr:pic>
      <xdr:nvPicPr>
        <xdr:cNvPr id="214" name="Рисунок 213" descr="base_1_386202_33148"/>
        <xdr:cNvPicPr preferRelativeResize="0">
          <a:picLocks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9814975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1009650</xdr:colOff>
      <xdr:row>218</xdr:row>
      <xdr:rowOff>333375</xdr:rowOff>
    </xdr:to>
    <xdr:pic>
      <xdr:nvPicPr>
        <xdr:cNvPr id="215" name="Рисунок 214" descr="base_1_386202_33149"/>
        <xdr:cNvPicPr preferRelativeResize="0">
          <a:picLocks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0357900"/>
          <a:ext cx="10096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1123950</xdr:colOff>
      <xdr:row>219</xdr:row>
      <xdr:rowOff>381000</xdr:rowOff>
    </xdr:to>
    <xdr:pic>
      <xdr:nvPicPr>
        <xdr:cNvPr id="216" name="Рисунок 215" descr="base_1_386202_33150"/>
        <xdr:cNvPicPr preferRelativeResize="0">
          <a:picLocks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0900825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1295400</xdr:colOff>
      <xdr:row>220</xdr:row>
      <xdr:rowOff>400050</xdr:rowOff>
    </xdr:to>
    <xdr:pic>
      <xdr:nvPicPr>
        <xdr:cNvPr id="217" name="Рисунок 216" descr="base_1_386202_33151"/>
        <xdr:cNvPicPr preferRelativeResize="0">
          <a:picLocks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1443750"/>
          <a:ext cx="1295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1</xdr:col>
      <xdr:colOff>1228725</xdr:colOff>
      <xdr:row>221</xdr:row>
      <xdr:rowOff>381000</xdr:rowOff>
    </xdr:to>
    <xdr:pic>
      <xdr:nvPicPr>
        <xdr:cNvPr id="218" name="Рисунок 217" descr="base_1_386202_33152"/>
        <xdr:cNvPicPr preferRelativeResize="0">
          <a:picLocks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1986675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222</xdr:row>
      <xdr:rowOff>0</xdr:rowOff>
    </xdr:from>
    <xdr:to>
      <xdr:col>1</xdr:col>
      <xdr:colOff>1047750</xdr:colOff>
      <xdr:row>222</xdr:row>
      <xdr:rowOff>361950</xdr:rowOff>
    </xdr:to>
    <xdr:pic>
      <xdr:nvPicPr>
        <xdr:cNvPr id="219" name="Рисунок 218" descr="base_1_386202_33153"/>
        <xdr:cNvPicPr preferRelativeResize="0">
          <a:picLocks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2529600"/>
          <a:ext cx="104775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1181100</xdr:colOff>
      <xdr:row>223</xdr:row>
      <xdr:rowOff>390525</xdr:rowOff>
    </xdr:to>
    <xdr:pic>
      <xdr:nvPicPr>
        <xdr:cNvPr id="220" name="Рисунок 219" descr="base_1_386202_33154"/>
        <xdr:cNvPicPr preferRelativeResize="0">
          <a:picLocks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3072525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1200150</xdr:colOff>
      <xdr:row>224</xdr:row>
      <xdr:rowOff>381000</xdr:rowOff>
    </xdr:to>
    <xdr:pic>
      <xdr:nvPicPr>
        <xdr:cNvPr id="221" name="Рисунок 220" descr="base_1_386202_33155"/>
        <xdr:cNvPicPr preferRelativeResize="0">
          <a:picLocks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3615450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1</xdr:col>
      <xdr:colOff>1200150</xdr:colOff>
      <xdr:row>225</xdr:row>
      <xdr:rowOff>381000</xdr:rowOff>
    </xdr:to>
    <xdr:pic>
      <xdr:nvPicPr>
        <xdr:cNvPr id="222" name="Рисунок 221" descr="base_1_386202_33156"/>
        <xdr:cNvPicPr preferRelativeResize="0">
          <a:picLocks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4158375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226</xdr:row>
      <xdr:rowOff>0</xdr:rowOff>
    </xdr:from>
    <xdr:to>
      <xdr:col>1</xdr:col>
      <xdr:colOff>1076324</xdr:colOff>
      <xdr:row>226</xdr:row>
      <xdr:rowOff>371475</xdr:rowOff>
    </xdr:to>
    <xdr:pic>
      <xdr:nvPicPr>
        <xdr:cNvPr id="223" name="Рисунок 222" descr="base_1_386202_33157"/>
        <xdr:cNvPicPr preferRelativeResize="0">
          <a:picLocks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4701300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1162050</xdr:colOff>
      <xdr:row>227</xdr:row>
      <xdr:rowOff>381000</xdr:rowOff>
    </xdr:to>
    <xdr:pic>
      <xdr:nvPicPr>
        <xdr:cNvPr id="224" name="Рисунок 223" descr="base_1_386202_33158"/>
        <xdr:cNvPicPr preferRelativeResize="0">
          <a:picLocks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5244225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1</xdr:col>
      <xdr:colOff>1228725</xdr:colOff>
      <xdr:row>228</xdr:row>
      <xdr:rowOff>400050</xdr:rowOff>
    </xdr:to>
    <xdr:pic>
      <xdr:nvPicPr>
        <xdr:cNvPr id="225" name="Рисунок 224" descr="base_1_386202_33159"/>
        <xdr:cNvPicPr preferRelativeResize="0">
          <a:picLocks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5787150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1</xdr:col>
      <xdr:colOff>1209675</xdr:colOff>
      <xdr:row>229</xdr:row>
      <xdr:rowOff>419100</xdr:rowOff>
    </xdr:to>
    <xdr:pic>
      <xdr:nvPicPr>
        <xdr:cNvPr id="226" name="Рисунок 225" descr="base_1_386202_33160"/>
        <xdr:cNvPicPr preferRelativeResize="0">
          <a:picLocks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6330075"/>
          <a:ext cx="12096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229</xdr:row>
      <xdr:rowOff>542924</xdr:rowOff>
    </xdr:from>
    <xdr:to>
      <xdr:col>1</xdr:col>
      <xdr:colOff>1114425</xdr:colOff>
      <xdr:row>230</xdr:row>
      <xdr:rowOff>428624</xdr:rowOff>
    </xdr:to>
    <xdr:pic>
      <xdr:nvPicPr>
        <xdr:cNvPr id="227" name="Рисунок 226" descr="base_1_386202_33161"/>
        <xdr:cNvPicPr preferRelativeResize="0">
          <a:picLocks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6872999"/>
          <a:ext cx="1114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231</xdr:row>
      <xdr:rowOff>1</xdr:rowOff>
    </xdr:from>
    <xdr:to>
      <xdr:col>1</xdr:col>
      <xdr:colOff>1209675</xdr:colOff>
      <xdr:row>231</xdr:row>
      <xdr:rowOff>381001</xdr:rowOff>
    </xdr:to>
    <xdr:pic>
      <xdr:nvPicPr>
        <xdr:cNvPr id="228" name="Рисунок 227" descr="base_1_386202_33162"/>
        <xdr:cNvPicPr preferRelativeResize="0">
          <a:picLocks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7415926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1</xdr:col>
      <xdr:colOff>1228725</xdr:colOff>
      <xdr:row>232</xdr:row>
      <xdr:rowOff>381000</xdr:rowOff>
    </xdr:to>
    <xdr:pic>
      <xdr:nvPicPr>
        <xdr:cNvPr id="229" name="Рисунок 228" descr="base_1_386202_33163"/>
        <xdr:cNvPicPr preferRelativeResize="0">
          <a:picLocks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7958850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1</xdr:col>
      <xdr:colOff>1276350</xdr:colOff>
      <xdr:row>233</xdr:row>
      <xdr:rowOff>381000</xdr:rowOff>
    </xdr:to>
    <xdr:pic>
      <xdr:nvPicPr>
        <xdr:cNvPr id="230" name="Рисунок 229" descr="base_1_386202_33164"/>
        <xdr:cNvPicPr preferRelativeResize="0">
          <a:picLocks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8501775"/>
          <a:ext cx="1276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1152525</xdr:colOff>
      <xdr:row>234</xdr:row>
      <xdr:rowOff>361950</xdr:rowOff>
    </xdr:to>
    <xdr:pic>
      <xdr:nvPicPr>
        <xdr:cNvPr id="231" name="Рисунок 230" descr="base_1_386202_33165"/>
        <xdr:cNvPicPr preferRelativeResize="0">
          <a:picLocks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9063750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235</xdr:row>
      <xdr:rowOff>0</xdr:rowOff>
    </xdr:from>
    <xdr:to>
      <xdr:col>1</xdr:col>
      <xdr:colOff>1152524</xdr:colOff>
      <xdr:row>235</xdr:row>
      <xdr:rowOff>371475</xdr:rowOff>
    </xdr:to>
    <xdr:pic>
      <xdr:nvPicPr>
        <xdr:cNvPr id="232" name="Рисунок 231" descr="base_1_386202_33166"/>
        <xdr:cNvPicPr preferRelativeResize="0">
          <a:picLocks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9625725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1</xdr:col>
      <xdr:colOff>1266825</xdr:colOff>
      <xdr:row>236</xdr:row>
      <xdr:rowOff>361950</xdr:rowOff>
    </xdr:to>
    <xdr:pic>
      <xdr:nvPicPr>
        <xdr:cNvPr id="233" name="Рисунок 232" descr="base_1_386202_33167"/>
        <xdr:cNvPicPr preferRelativeResize="0">
          <a:picLocks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0187700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237</xdr:row>
      <xdr:rowOff>1</xdr:rowOff>
    </xdr:from>
    <xdr:to>
      <xdr:col>1</xdr:col>
      <xdr:colOff>1276350</xdr:colOff>
      <xdr:row>237</xdr:row>
      <xdr:rowOff>400051</xdr:rowOff>
    </xdr:to>
    <xdr:pic>
      <xdr:nvPicPr>
        <xdr:cNvPr id="234" name="Рисунок 233" descr="base_1_386202_33168"/>
        <xdr:cNvPicPr preferRelativeResize="0">
          <a:picLocks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0749676"/>
          <a:ext cx="1276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1114425</xdr:colOff>
      <xdr:row>238</xdr:row>
      <xdr:rowOff>400050</xdr:rowOff>
    </xdr:to>
    <xdr:pic>
      <xdr:nvPicPr>
        <xdr:cNvPr id="235" name="Рисунок 234" descr="base_1_386202_33169"/>
        <xdr:cNvPicPr preferRelativeResize="0">
          <a:picLocks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1311650"/>
          <a:ext cx="11144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1181100</xdr:colOff>
      <xdr:row>239</xdr:row>
      <xdr:rowOff>409575</xdr:rowOff>
    </xdr:to>
    <xdr:pic>
      <xdr:nvPicPr>
        <xdr:cNvPr id="236" name="Рисунок 235" descr="base_1_386202_33170"/>
        <xdr:cNvPicPr preferRelativeResize="0">
          <a:picLocks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1873625"/>
          <a:ext cx="1181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1</xdr:col>
      <xdr:colOff>1276350</xdr:colOff>
      <xdr:row>240</xdr:row>
      <xdr:rowOff>419100</xdr:rowOff>
    </xdr:to>
    <xdr:pic>
      <xdr:nvPicPr>
        <xdr:cNvPr id="237" name="Рисунок 236" descr="base_1_386202_33171"/>
        <xdr:cNvPicPr preferRelativeResize="0">
          <a:picLocks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2435600"/>
          <a:ext cx="12763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1276350</xdr:colOff>
      <xdr:row>241</xdr:row>
      <xdr:rowOff>447675</xdr:rowOff>
    </xdr:to>
    <xdr:pic>
      <xdr:nvPicPr>
        <xdr:cNvPr id="238" name="Рисунок 237" descr="base_1_386202_33172"/>
        <xdr:cNvPicPr preferRelativeResize="0">
          <a:picLocks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2997575"/>
          <a:ext cx="12763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242</xdr:row>
      <xdr:rowOff>0</xdr:rowOff>
    </xdr:from>
    <xdr:to>
      <xdr:col>1</xdr:col>
      <xdr:colOff>1066800</xdr:colOff>
      <xdr:row>242</xdr:row>
      <xdr:rowOff>381000</xdr:rowOff>
    </xdr:to>
    <xdr:pic>
      <xdr:nvPicPr>
        <xdr:cNvPr id="239" name="Рисунок 238" descr="base_1_386202_33173"/>
        <xdr:cNvPicPr preferRelativeResize="0">
          <a:picLocks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3559550"/>
          <a:ext cx="10668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1095375</xdr:colOff>
      <xdr:row>243</xdr:row>
      <xdr:rowOff>371475</xdr:rowOff>
    </xdr:to>
    <xdr:pic>
      <xdr:nvPicPr>
        <xdr:cNvPr id="240" name="Рисунок 239" descr="base_1_386202_33174"/>
        <xdr:cNvPicPr preferRelativeResize="0">
          <a:picLocks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4121525"/>
          <a:ext cx="1095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244</xdr:row>
      <xdr:rowOff>1</xdr:rowOff>
    </xdr:from>
    <xdr:to>
      <xdr:col>1</xdr:col>
      <xdr:colOff>1285875</xdr:colOff>
      <xdr:row>244</xdr:row>
      <xdr:rowOff>419101</xdr:rowOff>
    </xdr:to>
    <xdr:pic>
      <xdr:nvPicPr>
        <xdr:cNvPr id="241" name="Рисунок 240" descr="base_1_386202_33175"/>
        <xdr:cNvPicPr preferRelativeResize="0">
          <a:picLocks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4683501"/>
          <a:ext cx="12858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1</xdr:col>
      <xdr:colOff>1295400</xdr:colOff>
      <xdr:row>245</xdr:row>
      <xdr:rowOff>419100</xdr:rowOff>
    </xdr:to>
    <xdr:pic>
      <xdr:nvPicPr>
        <xdr:cNvPr id="242" name="Рисунок 241" descr="base_1_386202_33176"/>
        <xdr:cNvPicPr preferRelativeResize="0">
          <a:picLocks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5245475"/>
          <a:ext cx="1295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1</xdr:col>
      <xdr:colOff>1114426</xdr:colOff>
      <xdr:row>246</xdr:row>
      <xdr:rowOff>409575</xdr:rowOff>
    </xdr:to>
    <xdr:pic>
      <xdr:nvPicPr>
        <xdr:cNvPr id="243" name="Рисунок 242" descr="base_1_386202_33177"/>
        <xdr:cNvPicPr preferRelativeResize="0">
          <a:picLocks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5807450"/>
          <a:ext cx="1114426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1</xdr:col>
      <xdr:colOff>1123950</xdr:colOff>
      <xdr:row>247</xdr:row>
      <xdr:rowOff>381000</xdr:rowOff>
    </xdr:to>
    <xdr:pic>
      <xdr:nvPicPr>
        <xdr:cNvPr id="244" name="Рисунок 243" descr="base_1_386202_33178"/>
        <xdr:cNvPicPr preferRelativeResize="0">
          <a:picLocks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6369425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248</xdr:row>
      <xdr:rowOff>0</xdr:rowOff>
    </xdr:from>
    <xdr:to>
      <xdr:col>1</xdr:col>
      <xdr:colOff>1247774</xdr:colOff>
      <xdr:row>248</xdr:row>
      <xdr:rowOff>390525</xdr:rowOff>
    </xdr:to>
    <xdr:pic>
      <xdr:nvPicPr>
        <xdr:cNvPr id="245" name="Рисунок 244" descr="base_1_386202_33179"/>
        <xdr:cNvPicPr preferRelativeResize="0">
          <a:picLocks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6931400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1</xdr:col>
      <xdr:colOff>1247775</xdr:colOff>
      <xdr:row>249</xdr:row>
      <xdr:rowOff>381000</xdr:rowOff>
    </xdr:to>
    <xdr:pic>
      <xdr:nvPicPr>
        <xdr:cNvPr id="246" name="Рисунок 245" descr="base_1_386202_33180"/>
        <xdr:cNvPicPr preferRelativeResize="0">
          <a:picLocks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7493375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1085850</xdr:colOff>
      <xdr:row>250</xdr:row>
      <xdr:rowOff>390525</xdr:rowOff>
    </xdr:to>
    <xdr:pic>
      <xdr:nvPicPr>
        <xdr:cNvPr id="247" name="Рисунок 246" descr="base_1_386202_33181"/>
        <xdr:cNvPicPr preferRelativeResize="0">
          <a:picLocks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055350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1028700</xdr:colOff>
      <xdr:row>251</xdr:row>
      <xdr:rowOff>381000</xdr:rowOff>
    </xdr:to>
    <xdr:pic>
      <xdr:nvPicPr>
        <xdr:cNvPr id="248" name="Рисунок 247" descr="base_1_386202_33182"/>
        <xdr:cNvPicPr preferRelativeResize="0">
          <a:picLocks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617325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1181100</xdr:colOff>
      <xdr:row>252</xdr:row>
      <xdr:rowOff>400050</xdr:rowOff>
    </xdr:to>
    <xdr:pic>
      <xdr:nvPicPr>
        <xdr:cNvPr id="249" name="Рисунок 248" descr="base_1_386202_33183"/>
        <xdr:cNvPicPr preferRelativeResize="0">
          <a:picLocks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9179300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1200150</xdr:colOff>
      <xdr:row>253</xdr:row>
      <xdr:rowOff>409575</xdr:rowOff>
    </xdr:to>
    <xdr:pic>
      <xdr:nvPicPr>
        <xdr:cNvPr id="250" name="Рисунок 249" descr="base_1_386202_33184"/>
        <xdr:cNvPicPr preferRelativeResize="0">
          <a:picLocks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9741275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254</xdr:row>
      <xdr:rowOff>0</xdr:rowOff>
    </xdr:from>
    <xdr:to>
      <xdr:col>1</xdr:col>
      <xdr:colOff>1076324</xdr:colOff>
      <xdr:row>254</xdr:row>
      <xdr:rowOff>419100</xdr:rowOff>
    </xdr:to>
    <xdr:pic>
      <xdr:nvPicPr>
        <xdr:cNvPr id="251" name="Рисунок 250" descr="base_1_386202_33185"/>
        <xdr:cNvPicPr preferRelativeResize="0">
          <a:picLocks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0303250"/>
          <a:ext cx="10763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1181100</xdr:colOff>
      <xdr:row>255</xdr:row>
      <xdr:rowOff>381000</xdr:rowOff>
    </xdr:to>
    <xdr:pic>
      <xdr:nvPicPr>
        <xdr:cNvPr id="252" name="Рисунок 251" descr="base_1_386202_33186"/>
        <xdr:cNvPicPr preferRelativeResize="0">
          <a:picLocks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086522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1276350</xdr:colOff>
      <xdr:row>256</xdr:row>
      <xdr:rowOff>352425</xdr:rowOff>
    </xdr:to>
    <xdr:pic>
      <xdr:nvPicPr>
        <xdr:cNvPr id="253" name="Рисунок 252" descr="base_1_386202_33187"/>
        <xdr:cNvPicPr preferRelativeResize="0">
          <a:picLocks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1427200"/>
          <a:ext cx="1276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1</xdr:col>
      <xdr:colOff>1266825</xdr:colOff>
      <xdr:row>257</xdr:row>
      <xdr:rowOff>390525</xdr:rowOff>
    </xdr:to>
    <xdr:pic>
      <xdr:nvPicPr>
        <xdr:cNvPr id="254" name="Рисунок 253" descr="base_1_386202_33188"/>
        <xdr:cNvPicPr preferRelativeResize="0">
          <a:picLocks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1989175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258</xdr:row>
      <xdr:rowOff>0</xdr:rowOff>
    </xdr:from>
    <xdr:to>
      <xdr:col>1</xdr:col>
      <xdr:colOff>1095375</xdr:colOff>
      <xdr:row>258</xdr:row>
      <xdr:rowOff>371475</xdr:rowOff>
    </xdr:to>
    <xdr:pic>
      <xdr:nvPicPr>
        <xdr:cNvPr id="255" name="Рисунок 254" descr="base_1_386202_33189"/>
        <xdr:cNvPicPr preferRelativeResize="0">
          <a:picLocks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2551150"/>
          <a:ext cx="10953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1114425</xdr:colOff>
      <xdr:row>259</xdr:row>
      <xdr:rowOff>371475</xdr:rowOff>
    </xdr:to>
    <xdr:pic>
      <xdr:nvPicPr>
        <xdr:cNvPr id="256" name="Рисунок 255" descr="base_1_386202_33190"/>
        <xdr:cNvPicPr preferRelativeResize="0">
          <a:picLocks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3113125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260</xdr:row>
      <xdr:rowOff>0</xdr:rowOff>
    </xdr:from>
    <xdr:to>
      <xdr:col>1</xdr:col>
      <xdr:colOff>1285874</xdr:colOff>
      <xdr:row>260</xdr:row>
      <xdr:rowOff>381000</xdr:rowOff>
    </xdr:to>
    <xdr:pic>
      <xdr:nvPicPr>
        <xdr:cNvPr id="257" name="Рисунок 256" descr="base_1_386202_33191"/>
        <xdr:cNvPicPr preferRelativeResize="0">
          <a:picLocks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3675100"/>
          <a:ext cx="1285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1266825</xdr:colOff>
      <xdr:row>261</xdr:row>
      <xdr:rowOff>419100</xdr:rowOff>
    </xdr:to>
    <xdr:pic>
      <xdr:nvPicPr>
        <xdr:cNvPr id="258" name="Рисунок 257" descr="base_1_386202_33192"/>
        <xdr:cNvPicPr preferRelativeResize="0">
          <a:picLocks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4237075"/>
          <a:ext cx="1266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262</xdr:row>
      <xdr:rowOff>0</xdr:rowOff>
    </xdr:from>
    <xdr:to>
      <xdr:col>1</xdr:col>
      <xdr:colOff>1095374</xdr:colOff>
      <xdr:row>262</xdr:row>
      <xdr:rowOff>352425</xdr:rowOff>
    </xdr:to>
    <xdr:pic>
      <xdr:nvPicPr>
        <xdr:cNvPr id="259" name="Рисунок 258" descr="base_1_386202_33193"/>
        <xdr:cNvPicPr preferRelativeResize="0">
          <a:picLocks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4799050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263</xdr:row>
      <xdr:rowOff>0</xdr:rowOff>
    </xdr:from>
    <xdr:to>
      <xdr:col>1</xdr:col>
      <xdr:colOff>1171574</xdr:colOff>
      <xdr:row>263</xdr:row>
      <xdr:rowOff>390525</xdr:rowOff>
    </xdr:to>
    <xdr:pic>
      <xdr:nvPicPr>
        <xdr:cNvPr id="260" name="Рисунок 259" descr="base_1_386202_33194"/>
        <xdr:cNvPicPr preferRelativeResize="0">
          <a:picLocks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536102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264</xdr:row>
      <xdr:rowOff>0</xdr:rowOff>
    </xdr:from>
    <xdr:to>
      <xdr:col>1</xdr:col>
      <xdr:colOff>1219201</xdr:colOff>
      <xdr:row>264</xdr:row>
      <xdr:rowOff>390525</xdr:rowOff>
    </xdr:to>
    <xdr:pic>
      <xdr:nvPicPr>
        <xdr:cNvPr id="261" name="Рисунок 260" descr="base_1_386202_33195"/>
        <xdr:cNvPicPr preferRelativeResize="0">
          <a:picLocks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4592300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1247775</xdr:colOff>
      <xdr:row>265</xdr:row>
      <xdr:rowOff>419100</xdr:rowOff>
    </xdr:to>
    <xdr:pic>
      <xdr:nvPicPr>
        <xdr:cNvPr id="262" name="Рисунок 261" descr="base_1_386202_33196"/>
        <xdr:cNvPicPr preferRelativeResize="0">
          <a:picLocks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484975"/>
          <a:ext cx="12477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266</xdr:row>
      <xdr:rowOff>0</xdr:rowOff>
    </xdr:from>
    <xdr:to>
      <xdr:col>1</xdr:col>
      <xdr:colOff>1076324</xdr:colOff>
      <xdr:row>266</xdr:row>
      <xdr:rowOff>381000</xdr:rowOff>
    </xdr:to>
    <xdr:pic>
      <xdr:nvPicPr>
        <xdr:cNvPr id="263" name="Рисунок 262" descr="base_1_386202_33197"/>
        <xdr:cNvPicPr preferRelativeResize="0">
          <a:picLocks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046950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267</xdr:row>
      <xdr:rowOff>0</xdr:rowOff>
    </xdr:from>
    <xdr:to>
      <xdr:col>1</xdr:col>
      <xdr:colOff>1152524</xdr:colOff>
      <xdr:row>267</xdr:row>
      <xdr:rowOff>400050</xdr:rowOff>
    </xdr:to>
    <xdr:pic>
      <xdr:nvPicPr>
        <xdr:cNvPr id="264" name="Рисунок 263" descr="base_1_386202_33198"/>
        <xdr:cNvPicPr preferRelativeResize="0">
          <a:picLocks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608925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1219200</xdr:colOff>
      <xdr:row>268</xdr:row>
      <xdr:rowOff>381000</xdr:rowOff>
    </xdr:to>
    <xdr:pic>
      <xdr:nvPicPr>
        <xdr:cNvPr id="265" name="Рисунок 264" descr="base_1_386202_33199"/>
        <xdr:cNvPicPr preferRelativeResize="0">
          <a:picLocks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170900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1219200</xdr:colOff>
      <xdr:row>269</xdr:row>
      <xdr:rowOff>381000</xdr:rowOff>
    </xdr:to>
    <xdr:pic>
      <xdr:nvPicPr>
        <xdr:cNvPr id="266" name="Рисунок 265" descr="base_1_386202_33200"/>
        <xdr:cNvPicPr preferRelativeResize="0">
          <a:picLocks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73287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1066800</xdr:colOff>
      <xdr:row>270</xdr:row>
      <xdr:rowOff>371475</xdr:rowOff>
    </xdr:to>
    <xdr:pic>
      <xdr:nvPicPr>
        <xdr:cNvPr id="267" name="Рисунок 266" descr="base_1_386202_33201"/>
        <xdr:cNvPicPr preferRelativeResize="0">
          <a:picLocks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294850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1</xdr:col>
      <xdr:colOff>1085850</xdr:colOff>
      <xdr:row>271</xdr:row>
      <xdr:rowOff>352425</xdr:rowOff>
    </xdr:to>
    <xdr:pic>
      <xdr:nvPicPr>
        <xdr:cNvPr id="268" name="Рисунок 267" descr="base_1_386202_33202"/>
        <xdr:cNvPicPr preferRelativeResize="0">
          <a:picLocks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856825"/>
          <a:ext cx="1085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1257300</xdr:colOff>
      <xdr:row>272</xdr:row>
      <xdr:rowOff>390525</xdr:rowOff>
    </xdr:to>
    <xdr:pic>
      <xdr:nvPicPr>
        <xdr:cNvPr id="269" name="Рисунок 268" descr="base_1_386202_33203"/>
        <xdr:cNvPicPr preferRelativeResize="0">
          <a:picLocks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418800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1228725</xdr:colOff>
      <xdr:row>273</xdr:row>
      <xdr:rowOff>400050</xdr:rowOff>
    </xdr:to>
    <xdr:pic>
      <xdr:nvPicPr>
        <xdr:cNvPr id="270" name="Рисунок 269" descr="base_1_386202_33204"/>
        <xdr:cNvPicPr preferRelativeResize="0">
          <a:picLocks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980775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274</xdr:row>
      <xdr:rowOff>0</xdr:rowOff>
    </xdr:from>
    <xdr:to>
      <xdr:col>1</xdr:col>
      <xdr:colOff>1095374</xdr:colOff>
      <xdr:row>274</xdr:row>
      <xdr:rowOff>400050</xdr:rowOff>
    </xdr:to>
    <xdr:pic>
      <xdr:nvPicPr>
        <xdr:cNvPr id="271" name="Рисунок 270" descr="base_1_386202_33205"/>
        <xdr:cNvPicPr preferRelativeResize="0">
          <a:picLocks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1542750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275</xdr:row>
      <xdr:rowOff>0</xdr:rowOff>
    </xdr:from>
    <xdr:to>
      <xdr:col>1</xdr:col>
      <xdr:colOff>1123951</xdr:colOff>
      <xdr:row>275</xdr:row>
      <xdr:rowOff>400050</xdr:rowOff>
    </xdr:to>
    <xdr:pic>
      <xdr:nvPicPr>
        <xdr:cNvPr id="272" name="Рисунок 271" descr="base_1_386202_33206"/>
        <xdr:cNvPicPr preferRelativeResize="0">
          <a:picLocks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52104725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1</xdr:col>
      <xdr:colOff>1162050</xdr:colOff>
      <xdr:row>276</xdr:row>
      <xdr:rowOff>400050</xdr:rowOff>
    </xdr:to>
    <xdr:pic>
      <xdr:nvPicPr>
        <xdr:cNvPr id="273" name="Рисунок 272" descr="base_1_386202_33207"/>
        <xdr:cNvPicPr preferRelativeResize="0">
          <a:picLocks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666700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277</xdr:row>
      <xdr:rowOff>1</xdr:rowOff>
    </xdr:from>
    <xdr:to>
      <xdr:col>1</xdr:col>
      <xdr:colOff>1181100</xdr:colOff>
      <xdr:row>277</xdr:row>
      <xdr:rowOff>381001</xdr:rowOff>
    </xdr:to>
    <xdr:pic>
      <xdr:nvPicPr>
        <xdr:cNvPr id="274" name="Рисунок 273" descr="base_1_386202_33208"/>
        <xdr:cNvPicPr preferRelativeResize="0">
          <a:picLocks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228676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278</xdr:row>
      <xdr:rowOff>0</xdr:rowOff>
    </xdr:from>
    <xdr:to>
      <xdr:col>1</xdr:col>
      <xdr:colOff>1019174</xdr:colOff>
      <xdr:row>278</xdr:row>
      <xdr:rowOff>352425</xdr:rowOff>
    </xdr:to>
    <xdr:pic>
      <xdr:nvPicPr>
        <xdr:cNvPr id="275" name="Рисунок 274" descr="base_1_386202_33209"/>
        <xdr:cNvPicPr preferRelativeResize="0">
          <a:picLocks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790650"/>
          <a:ext cx="1019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278</xdr:row>
      <xdr:rowOff>561974</xdr:rowOff>
    </xdr:from>
    <xdr:to>
      <xdr:col>1</xdr:col>
      <xdr:colOff>1085850</xdr:colOff>
      <xdr:row>279</xdr:row>
      <xdr:rowOff>390524</xdr:rowOff>
    </xdr:to>
    <xdr:pic>
      <xdr:nvPicPr>
        <xdr:cNvPr id="276" name="Рисунок 275" descr="base_1_386202_33210"/>
        <xdr:cNvPicPr preferRelativeResize="0">
          <a:picLocks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352624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280</xdr:row>
      <xdr:rowOff>1</xdr:rowOff>
    </xdr:from>
    <xdr:to>
      <xdr:col>1</xdr:col>
      <xdr:colOff>1219200</xdr:colOff>
      <xdr:row>280</xdr:row>
      <xdr:rowOff>400051</xdr:rowOff>
    </xdr:to>
    <xdr:pic>
      <xdr:nvPicPr>
        <xdr:cNvPr id="277" name="Рисунок 276" descr="base_1_386202_33211"/>
        <xdr:cNvPicPr preferRelativeResize="0">
          <a:picLocks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914601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1</xdr:col>
      <xdr:colOff>1200150</xdr:colOff>
      <xdr:row>281</xdr:row>
      <xdr:rowOff>361950</xdr:rowOff>
    </xdr:to>
    <xdr:pic>
      <xdr:nvPicPr>
        <xdr:cNvPr id="278" name="Рисунок 277" descr="base_1_386202_33212"/>
        <xdr:cNvPicPr preferRelativeResize="0">
          <a:picLocks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476575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282</xdr:row>
      <xdr:rowOff>1</xdr:rowOff>
    </xdr:from>
    <xdr:to>
      <xdr:col>1</xdr:col>
      <xdr:colOff>1095374</xdr:colOff>
      <xdr:row>282</xdr:row>
      <xdr:rowOff>381001</xdr:rowOff>
    </xdr:to>
    <xdr:pic>
      <xdr:nvPicPr>
        <xdr:cNvPr id="279" name="Рисунок 278" descr="base_1_386202_33213"/>
        <xdr:cNvPicPr preferRelativeResize="0">
          <a:picLocks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038551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283</xdr:row>
      <xdr:rowOff>1</xdr:rowOff>
    </xdr:from>
    <xdr:to>
      <xdr:col>1</xdr:col>
      <xdr:colOff>1104900</xdr:colOff>
      <xdr:row>283</xdr:row>
      <xdr:rowOff>381001</xdr:rowOff>
    </xdr:to>
    <xdr:pic>
      <xdr:nvPicPr>
        <xdr:cNvPr id="280" name="Рисунок 279" descr="base_1_386202_33214"/>
        <xdr:cNvPicPr preferRelativeResize="0">
          <a:picLocks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600526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1</xdr:col>
      <xdr:colOff>1200150</xdr:colOff>
      <xdr:row>284</xdr:row>
      <xdr:rowOff>371475</xdr:rowOff>
    </xdr:to>
    <xdr:pic>
      <xdr:nvPicPr>
        <xdr:cNvPr id="281" name="Рисунок 280" descr="base_1_386202_33215"/>
        <xdr:cNvPicPr preferRelativeResize="0">
          <a:picLocks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162500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285</xdr:row>
      <xdr:rowOff>0</xdr:rowOff>
    </xdr:from>
    <xdr:to>
      <xdr:col>1</xdr:col>
      <xdr:colOff>1228724</xdr:colOff>
      <xdr:row>285</xdr:row>
      <xdr:rowOff>390525</xdr:rowOff>
    </xdr:to>
    <xdr:pic>
      <xdr:nvPicPr>
        <xdr:cNvPr id="282" name="Рисунок 281" descr="base_1_386202_33216"/>
        <xdr:cNvPicPr preferRelativeResize="0">
          <a:picLocks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72447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285</xdr:row>
      <xdr:rowOff>561974</xdr:rowOff>
    </xdr:from>
    <xdr:to>
      <xdr:col>1</xdr:col>
      <xdr:colOff>990600</xdr:colOff>
      <xdr:row>286</xdr:row>
      <xdr:rowOff>390524</xdr:rowOff>
    </xdr:to>
    <xdr:pic>
      <xdr:nvPicPr>
        <xdr:cNvPr id="283" name="Рисунок 282" descr="base_1_386202_33217"/>
        <xdr:cNvPicPr preferRelativeResize="0">
          <a:picLocks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286449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287</xdr:row>
      <xdr:rowOff>0</xdr:rowOff>
    </xdr:from>
    <xdr:to>
      <xdr:col>1</xdr:col>
      <xdr:colOff>1181100</xdr:colOff>
      <xdr:row>287</xdr:row>
      <xdr:rowOff>371475</xdr:rowOff>
    </xdr:to>
    <xdr:pic>
      <xdr:nvPicPr>
        <xdr:cNvPr id="284" name="Рисунок 283" descr="base_1_386202_33218"/>
        <xdr:cNvPicPr preferRelativeResize="0">
          <a:picLocks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848425"/>
          <a:ext cx="118110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288</xdr:row>
      <xdr:rowOff>1</xdr:rowOff>
    </xdr:from>
    <xdr:to>
      <xdr:col>1</xdr:col>
      <xdr:colOff>1266825</xdr:colOff>
      <xdr:row>288</xdr:row>
      <xdr:rowOff>381001</xdr:rowOff>
    </xdr:to>
    <xdr:pic>
      <xdr:nvPicPr>
        <xdr:cNvPr id="285" name="Рисунок 284" descr="base_1_386202_33219"/>
        <xdr:cNvPicPr preferRelativeResize="0">
          <a:picLocks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410401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289</xdr:row>
      <xdr:rowOff>1</xdr:rowOff>
    </xdr:from>
    <xdr:to>
      <xdr:col>1</xdr:col>
      <xdr:colOff>1314450</xdr:colOff>
      <xdr:row>289</xdr:row>
      <xdr:rowOff>419101</xdr:rowOff>
    </xdr:to>
    <xdr:pic>
      <xdr:nvPicPr>
        <xdr:cNvPr id="286" name="Рисунок 285" descr="base_1_386202_33220"/>
        <xdr:cNvPicPr preferRelativeResize="0">
          <a:picLocks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972376"/>
          <a:ext cx="1314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289</xdr:row>
      <xdr:rowOff>561974</xdr:rowOff>
    </xdr:from>
    <xdr:to>
      <xdr:col>1</xdr:col>
      <xdr:colOff>1019175</xdr:colOff>
      <xdr:row>290</xdr:row>
      <xdr:rowOff>390524</xdr:rowOff>
    </xdr:to>
    <xdr:pic>
      <xdr:nvPicPr>
        <xdr:cNvPr id="287" name="Рисунок 286" descr="base_1_386202_33221"/>
        <xdr:cNvPicPr preferRelativeResize="0">
          <a:picLocks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534349"/>
          <a:ext cx="101917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1</xdr:col>
      <xdr:colOff>1190625</xdr:colOff>
      <xdr:row>291</xdr:row>
      <xdr:rowOff>409575</xdr:rowOff>
    </xdr:to>
    <xdr:pic>
      <xdr:nvPicPr>
        <xdr:cNvPr id="288" name="Рисунок 287" descr="base_1_386202_33222"/>
        <xdr:cNvPicPr preferRelativeResize="0">
          <a:picLocks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1096325"/>
          <a:ext cx="1190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292</xdr:row>
      <xdr:rowOff>0</xdr:rowOff>
    </xdr:from>
    <xdr:to>
      <xdr:col>1</xdr:col>
      <xdr:colOff>1266824</xdr:colOff>
      <xdr:row>292</xdr:row>
      <xdr:rowOff>381000</xdr:rowOff>
    </xdr:to>
    <xdr:pic>
      <xdr:nvPicPr>
        <xdr:cNvPr id="289" name="Рисунок 288" descr="base_1_386202_33223"/>
        <xdr:cNvPicPr preferRelativeResize="0">
          <a:picLocks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658300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1</xdr:col>
      <xdr:colOff>1247775</xdr:colOff>
      <xdr:row>293</xdr:row>
      <xdr:rowOff>409575</xdr:rowOff>
    </xdr:to>
    <xdr:pic>
      <xdr:nvPicPr>
        <xdr:cNvPr id="290" name="Рисунок 289" descr="base_1_386202_33224"/>
        <xdr:cNvPicPr preferRelativeResize="0">
          <a:picLocks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220275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1</xdr:col>
      <xdr:colOff>1143000</xdr:colOff>
      <xdr:row>294</xdr:row>
      <xdr:rowOff>371475</xdr:rowOff>
    </xdr:to>
    <xdr:pic>
      <xdr:nvPicPr>
        <xdr:cNvPr id="291" name="Рисунок 290" descr="base_1_386202_33225"/>
        <xdr:cNvPicPr preferRelativeResize="0">
          <a:picLocks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782250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1</xdr:col>
      <xdr:colOff>1123950</xdr:colOff>
      <xdr:row>295</xdr:row>
      <xdr:rowOff>381000</xdr:rowOff>
    </xdr:to>
    <xdr:pic>
      <xdr:nvPicPr>
        <xdr:cNvPr id="292" name="Рисунок 291" descr="base_1_386202_33226"/>
        <xdr:cNvPicPr preferRelativeResize="0">
          <a:picLocks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344225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1</xdr:col>
      <xdr:colOff>1162050</xdr:colOff>
      <xdr:row>296</xdr:row>
      <xdr:rowOff>361950</xdr:rowOff>
    </xdr:to>
    <xdr:pic>
      <xdr:nvPicPr>
        <xdr:cNvPr id="293" name="Рисунок 292" descr="base_1_386202_33227"/>
        <xdr:cNvPicPr preferRelativeResize="0">
          <a:picLocks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906200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1200150</xdr:colOff>
      <xdr:row>297</xdr:row>
      <xdr:rowOff>400050</xdr:rowOff>
    </xdr:to>
    <xdr:pic>
      <xdr:nvPicPr>
        <xdr:cNvPr id="294" name="Рисунок 293" descr="base_1_386202_33228"/>
        <xdr:cNvPicPr preferRelativeResize="0">
          <a:picLocks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468175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298</xdr:row>
      <xdr:rowOff>0</xdr:rowOff>
    </xdr:from>
    <xdr:to>
      <xdr:col>1</xdr:col>
      <xdr:colOff>1057274</xdr:colOff>
      <xdr:row>298</xdr:row>
      <xdr:rowOff>400050</xdr:rowOff>
    </xdr:to>
    <xdr:pic>
      <xdr:nvPicPr>
        <xdr:cNvPr id="295" name="Рисунок 294" descr="base_1_386202_33229"/>
        <xdr:cNvPicPr preferRelativeResize="0">
          <a:picLocks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030150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299</xdr:row>
      <xdr:rowOff>0</xdr:rowOff>
    </xdr:from>
    <xdr:to>
      <xdr:col>1</xdr:col>
      <xdr:colOff>1190624</xdr:colOff>
      <xdr:row>299</xdr:row>
      <xdr:rowOff>352425</xdr:rowOff>
    </xdr:to>
    <xdr:pic>
      <xdr:nvPicPr>
        <xdr:cNvPr id="296" name="Рисунок 295" descr="base_1_386202_33230"/>
        <xdr:cNvPicPr preferRelativeResize="0">
          <a:picLocks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592125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1</xdr:col>
      <xdr:colOff>1219200</xdr:colOff>
      <xdr:row>300</xdr:row>
      <xdr:rowOff>381000</xdr:rowOff>
    </xdr:to>
    <xdr:pic>
      <xdr:nvPicPr>
        <xdr:cNvPr id="297" name="Рисунок 296" descr="base_1_386202_33231"/>
        <xdr:cNvPicPr preferRelativeResize="0">
          <a:picLocks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154100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300</xdr:row>
      <xdr:rowOff>561974</xdr:rowOff>
    </xdr:from>
    <xdr:to>
      <xdr:col>1</xdr:col>
      <xdr:colOff>1362074</xdr:colOff>
      <xdr:row>301</xdr:row>
      <xdr:rowOff>447675</xdr:rowOff>
    </xdr:to>
    <xdr:pic>
      <xdr:nvPicPr>
        <xdr:cNvPr id="298" name="Рисунок 297" descr="base_1_386202_33232"/>
        <xdr:cNvPicPr preferRelativeResize="0">
          <a:picLocks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6716074"/>
          <a:ext cx="1362075" cy="447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1</xdr:col>
      <xdr:colOff>1133476</xdr:colOff>
      <xdr:row>302</xdr:row>
      <xdr:rowOff>361950</xdr:rowOff>
    </xdr:to>
    <xdr:pic>
      <xdr:nvPicPr>
        <xdr:cNvPr id="299" name="Рисунок 298" descr="base_1_386202_33233"/>
        <xdr:cNvPicPr preferRelativeResize="0">
          <a:picLocks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278050"/>
          <a:ext cx="11334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1200150</xdr:colOff>
      <xdr:row>303</xdr:row>
      <xdr:rowOff>371475</xdr:rowOff>
    </xdr:to>
    <xdr:pic>
      <xdr:nvPicPr>
        <xdr:cNvPr id="300" name="Рисунок 299" descr="base_1_386202_33234"/>
        <xdr:cNvPicPr preferRelativeResize="0">
          <a:picLocks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840025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303</xdr:row>
      <xdr:rowOff>561974</xdr:rowOff>
    </xdr:from>
    <xdr:to>
      <xdr:col>1</xdr:col>
      <xdr:colOff>1295400</xdr:colOff>
      <xdr:row>304</xdr:row>
      <xdr:rowOff>371475</xdr:rowOff>
    </xdr:to>
    <xdr:pic>
      <xdr:nvPicPr>
        <xdr:cNvPr id="301" name="Рисунок 300" descr="base_1_386202_33235"/>
        <xdr:cNvPicPr preferRelativeResize="0">
          <a:picLocks noChangeArrowheads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401999"/>
          <a:ext cx="1295400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305</xdr:row>
      <xdr:rowOff>0</xdr:rowOff>
    </xdr:from>
    <xdr:to>
      <xdr:col>1</xdr:col>
      <xdr:colOff>1362075</xdr:colOff>
      <xdr:row>305</xdr:row>
      <xdr:rowOff>371475</xdr:rowOff>
    </xdr:to>
    <xdr:pic>
      <xdr:nvPicPr>
        <xdr:cNvPr id="302" name="Рисунок 301" descr="base_1_386202_33236"/>
        <xdr:cNvPicPr preferRelativeResize="0">
          <a:picLocks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963975"/>
          <a:ext cx="13620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1257300</xdr:colOff>
      <xdr:row>306</xdr:row>
      <xdr:rowOff>400050</xdr:rowOff>
    </xdr:to>
    <xdr:pic>
      <xdr:nvPicPr>
        <xdr:cNvPr id="303" name="Рисунок 302" descr="base_1_386202_33237"/>
        <xdr:cNvPicPr preferRelativeResize="0">
          <a:picLocks noChangeArrowheads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9525950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1</xdr:col>
      <xdr:colOff>1171575</xdr:colOff>
      <xdr:row>307</xdr:row>
      <xdr:rowOff>390525</xdr:rowOff>
    </xdr:to>
    <xdr:pic>
      <xdr:nvPicPr>
        <xdr:cNvPr id="304" name="Рисунок 303" descr="base_1_386202_33238"/>
        <xdr:cNvPicPr preferRelativeResize="0">
          <a:picLocks noChangeArrowheads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08792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1</xdr:col>
      <xdr:colOff>1238250</xdr:colOff>
      <xdr:row>308</xdr:row>
      <xdr:rowOff>342900</xdr:rowOff>
    </xdr:to>
    <xdr:pic>
      <xdr:nvPicPr>
        <xdr:cNvPr id="305" name="Рисунок 304" descr="base_1_386202_33239"/>
        <xdr:cNvPicPr preferRelativeResize="0">
          <a:picLocks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649900"/>
          <a:ext cx="1238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308</xdr:row>
      <xdr:rowOff>561974</xdr:rowOff>
    </xdr:from>
    <xdr:to>
      <xdr:col>1</xdr:col>
      <xdr:colOff>1304925</xdr:colOff>
      <xdr:row>309</xdr:row>
      <xdr:rowOff>438150</xdr:rowOff>
    </xdr:to>
    <xdr:pic>
      <xdr:nvPicPr>
        <xdr:cNvPr id="306" name="Рисунок 305" descr="base_1_386202_33240"/>
        <xdr:cNvPicPr preferRelativeResize="0">
          <a:picLocks noChangeArrowheads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211874"/>
          <a:ext cx="1304925" cy="438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310</xdr:row>
      <xdr:rowOff>0</xdr:rowOff>
    </xdr:from>
    <xdr:to>
      <xdr:col>1</xdr:col>
      <xdr:colOff>1104900</xdr:colOff>
      <xdr:row>310</xdr:row>
      <xdr:rowOff>409575</xdr:rowOff>
    </xdr:to>
    <xdr:pic>
      <xdr:nvPicPr>
        <xdr:cNvPr id="307" name="Рисунок 306" descr="base_1_386202_33241"/>
        <xdr:cNvPicPr preferRelativeResize="0">
          <a:picLocks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773850"/>
          <a:ext cx="1104901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311</xdr:row>
      <xdr:rowOff>0</xdr:rowOff>
    </xdr:from>
    <xdr:to>
      <xdr:col>1</xdr:col>
      <xdr:colOff>1152524</xdr:colOff>
      <xdr:row>311</xdr:row>
      <xdr:rowOff>400050</xdr:rowOff>
    </xdr:to>
    <xdr:pic>
      <xdr:nvPicPr>
        <xdr:cNvPr id="308" name="Рисунок 307" descr="base_1_386202_33242"/>
        <xdr:cNvPicPr preferRelativeResize="0">
          <a:picLocks noChangeArrowheads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2335825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1343024</xdr:colOff>
      <xdr:row>311</xdr:row>
      <xdr:rowOff>552451</xdr:rowOff>
    </xdr:from>
    <xdr:to>
      <xdr:col>1</xdr:col>
      <xdr:colOff>1371600</xdr:colOff>
      <xdr:row>312</xdr:row>
      <xdr:rowOff>371476</xdr:rowOff>
    </xdr:to>
    <xdr:pic>
      <xdr:nvPicPr>
        <xdr:cNvPr id="309" name="Рисунок 308" descr="base_1_386202_33243"/>
        <xdr:cNvPicPr preferRelativeResize="0">
          <a:picLocks noChangeArrowheads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4" y="172888276"/>
          <a:ext cx="139065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312</xdr:row>
      <xdr:rowOff>561974</xdr:rowOff>
    </xdr:from>
    <xdr:to>
      <xdr:col>1</xdr:col>
      <xdr:colOff>1295400</xdr:colOff>
      <xdr:row>313</xdr:row>
      <xdr:rowOff>419100</xdr:rowOff>
    </xdr:to>
    <xdr:pic>
      <xdr:nvPicPr>
        <xdr:cNvPr id="310" name="Рисунок 309" descr="base_1_386202_33244"/>
        <xdr:cNvPicPr preferRelativeResize="0">
          <a:picLocks noChangeArrowheads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459774"/>
          <a:ext cx="1295400" cy="419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1</xdr:col>
      <xdr:colOff>1143000</xdr:colOff>
      <xdr:row>314</xdr:row>
      <xdr:rowOff>390525</xdr:rowOff>
    </xdr:to>
    <xdr:pic>
      <xdr:nvPicPr>
        <xdr:cNvPr id="311" name="Рисунок 310" descr="base_1_386202_33245"/>
        <xdr:cNvPicPr preferRelativeResize="0">
          <a:picLocks noChangeArrowheads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021750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1</xdr:col>
      <xdr:colOff>1085850</xdr:colOff>
      <xdr:row>315</xdr:row>
      <xdr:rowOff>381000</xdr:rowOff>
    </xdr:to>
    <xdr:pic>
      <xdr:nvPicPr>
        <xdr:cNvPr id="312" name="Рисунок 311" descr="base_1_386202_33246"/>
        <xdr:cNvPicPr preferRelativeResize="0">
          <a:picLocks noChangeArrowheads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583725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316</xdr:row>
      <xdr:rowOff>1</xdr:rowOff>
    </xdr:from>
    <xdr:to>
      <xdr:col>1</xdr:col>
      <xdr:colOff>1333500</xdr:colOff>
      <xdr:row>316</xdr:row>
      <xdr:rowOff>400050</xdr:rowOff>
    </xdr:to>
    <xdr:pic>
      <xdr:nvPicPr>
        <xdr:cNvPr id="313" name="Рисунок 312" descr="base_1_386202_33247"/>
        <xdr:cNvPicPr preferRelativeResize="0">
          <a:picLocks noChangeArrowheads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5145701"/>
          <a:ext cx="1333501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316</xdr:row>
      <xdr:rowOff>561974</xdr:rowOff>
    </xdr:from>
    <xdr:to>
      <xdr:col>1</xdr:col>
      <xdr:colOff>1200150</xdr:colOff>
      <xdr:row>317</xdr:row>
      <xdr:rowOff>371474</xdr:rowOff>
    </xdr:to>
    <xdr:pic>
      <xdr:nvPicPr>
        <xdr:cNvPr id="314" name="Рисунок 313" descr="base_1_386202_33248"/>
        <xdr:cNvPicPr preferRelativeResize="0">
          <a:picLocks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707674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318</xdr:row>
      <xdr:rowOff>0</xdr:rowOff>
    </xdr:from>
    <xdr:to>
      <xdr:col>1</xdr:col>
      <xdr:colOff>1076324</xdr:colOff>
      <xdr:row>318</xdr:row>
      <xdr:rowOff>390525</xdr:rowOff>
    </xdr:to>
    <xdr:pic>
      <xdr:nvPicPr>
        <xdr:cNvPr id="315" name="Рисунок 314" descr="base_1_386202_33249"/>
        <xdr:cNvPicPr preferRelativeResize="0">
          <a:picLocks noChangeArrowheads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6269650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319</xdr:row>
      <xdr:rowOff>0</xdr:rowOff>
    </xdr:from>
    <xdr:to>
      <xdr:col>1</xdr:col>
      <xdr:colOff>1152525</xdr:colOff>
      <xdr:row>319</xdr:row>
      <xdr:rowOff>371475</xdr:rowOff>
    </xdr:to>
    <xdr:pic>
      <xdr:nvPicPr>
        <xdr:cNvPr id="316" name="Рисунок 315" descr="base_1_386202_33250"/>
        <xdr:cNvPicPr preferRelativeResize="0">
          <a:picLocks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831625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320</xdr:row>
      <xdr:rowOff>0</xdr:rowOff>
    </xdr:from>
    <xdr:to>
      <xdr:col>1</xdr:col>
      <xdr:colOff>1285875</xdr:colOff>
      <xdr:row>320</xdr:row>
      <xdr:rowOff>390525</xdr:rowOff>
    </xdr:to>
    <xdr:pic>
      <xdr:nvPicPr>
        <xdr:cNvPr id="317" name="Рисунок 316" descr="base_1_386202_33251"/>
        <xdr:cNvPicPr preferRelativeResize="0">
          <a:picLocks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393600"/>
          <a:ext cx="1285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320</xdr:row>
      <xdr:rowOff>561974</xdr:rowOff>
    </xdr:from>
    <xdr:to>
      <xdr:col>1</xdr:col>
      <xdr:colOff>1257300</xdr:colOff>
      <xdr:row>321</xdr:row>
      <xdr:rowOff>400050</xdr:rowOff>
    </xdr:to>
    <xdr:pic>
      <xdr:nvPicPr>
        <xdr:cNvPr id="318" name="Рисунок 317" descr="base_1_386202_33252"/>
        <xdr:cNvPicPr preferRelativeResize="0">
          <a:picLocks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955574"/>
          <a:ext cx="1257300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322</xdr:row>
      <xdr:rowOff>0</xdr:rowOff>
    </xdr:from>
    <xdr:to>
      <xdr:col>1</xdr:col>
      <xdr:colOff>1114424</xdr:colOff>
      <xdr:row>322</xdr:row>
      <xdr:rowOff>400050</xdr:rowOff>
    </xdr:to>
    <xdr:pic>
      <xdr:nvPicPr>
        <xdr:cNvPr id="319" name="Рисунок 318" descr="base_1_386202_33253"/>
        <xdr:cNvPicPr preferRelativeResize="0">
          <a:picLocks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8517550"/>
          <a:ext cx="11144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323</xdr:row>
      <xdr:rowOff>0</xdr:rowOff>
    </xdr:from>
    <xdr:to>
      <xdr:col>1</xdr:col>
      <xdr:colOff>1181100</xdr:colOff>
      <xdr:row>323</xdr:row>
      <xdr:rowOff>390525</xdr:rowOff>
    </xdr:to>
    <xdr:pic>
      <xdr:nvPicPr>
        <xdr:cNvPr id="320" name="Рисунок 319" descr="base_1_386202_33254"/>
        <xdr:cNvPicPr preferRelativeResize="0">
          <a:picLocks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079525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324</xdr:row>
      <xdr:rowOff>0</xdr:rowOff>
    </xdr:from>
    <xdr:to>
      <xdr:col>1</xdr:col>
      <xdr:colOff>1276350</xdr:colOff>
      <xdr:row>324</xdr:row>
      <xdr:rowOff>400050</xdr:rowOff>
    </xdr:to>
    <xdr:pic>
      <xdr:nvPicPr>
        <xdr:cNvPr id="321" name="Рисунок 320" descr="base_1_386202_33255"/>
        <xdr:cNvPicPr preferRelativeResize="0">
          <a:picLocks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641500"/>
          <a:ext cx="1276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324</xdr:row>
      <xdr:rowOff>561974</xdr:rowOff>
    </xdr:from>
    <xdr:to>
      <xdr:col>1</xdr:col>
      <xdr:colOff>1238250</xdr:colOff>
      <xdr:row>325</xdr:row>
      <xdr:rowOff>428624</xdr:rowOff>
    </xdr:to>
    <xdr:pic>
      <xdr:nvPicPr>
        <xdr:cNvPr id="322" name="Рисунок 321" descr="base_1_386202_33256"/>
        <xdr:cNvPicPr preferRelativeResize="0">
          <a:picLocks noChangeArrowheads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203474"/>
          <a:ext cx="1238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326</xdr:row>
      <xdr:rowOff>0</xdr:rowOff>
    </xdr:from>
    <xdr:to>
      <xdr:col>1</xdr:col>
      <xdr:colOff>1038225</xdr:colOff>
      <xdr:row>326</xdr:row>
      <xdr:rowOff>342900</xdr:rowOff>
    </xdr:to>
    <xdr:pic>
      <xdr:nvPicPr>
        <xdr:cNvPr id="323" name="Рисунок 322" descr="base_1_386202_33257"/>
        <xdr:cNvPicPr preferRelativeResize="0">
          <a:picLocks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765450"/>
          <a:ext cx="1038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327</xdr:row>
      <xdr:rowOff>0</xdr:rowOff>
    </xdr:from>
    <xdr:to>
      <xdr:col>1</xdr:col>
      <xdr:colOff>1162050</xdr:colOff>
      <xdr:row>327</xdr:row>
      <xdr:rowOff>400050</xdr:rowOff>
    </xdr:to>
    <xdr:pic>
      <xdr:nvPicPr>
        <xdr:cNvPr id="324" name="Рисунок 323" descr="base_1_386202_33258"/>
        <xdr:cNvPicPr preferRelativeResize="0">
          <a:picLocks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327425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328</xdr:row>
      <xdr:rowOff>1</xdr:rowOff>
    </xdr:from>
    <xdr:to>
      <xdr:col>1</xdr:col>
      <xdr:colOff>1257300</xdr:colOff>
      <xdr:row>328</xdr:row>
      <xdr:rowOff>381001</xdr:rowOff>
    </xdr:to>
    <xdr:pic>
      <xdr:nvPicPr>
        <xdr:cNvPr id="325" name="Рисунок 324" descr="base_1_386202_33259"/>
        <xdr:cNvPicPr preferRelativeResize="0">
          <a:picLocks noChangeArrowheads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889401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329</xdr:row>
      <xdr:rowOff>0</xdr:rowOff>
    </xdr:from>
    <xdr:to>
      <xdr:col>1</xdr:col>
      <xdr:colOff>1276350</xdr:colOff>
      <xdr:row>329</xdr:row>
      <xdr:rowOff>381000</xdr:rowOff>
    </xdr:to>
    <xdr:pic>
      <xdr:nvPicPr>
        <xdr:cNvPr id="326" name="Рисунок 325" descr="base_1_386202_33260"/>
        <xdr:cNvPicPr preferRelativeResize="0">
          <a:picLocks noChangeArrowheads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8245137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330</xdr:row>
      <xdr:rowOff>1</xdr:rowOff>
    </xdr:from>
    <xdr:to>
      <xdr:col>1</xdr:col>
      <xdr:colOff>1133474</xdr:colOff>
      <xdr:row>330</xdr:row>
      <xdr:rowOff>419101</xdr:rowOff>
    </xdr:to>
    <xdr:pic>
      <xdr:nvPicPr>
        <xdr:cNvPr id="327" name="Рисунок 326" descr="base_1_386202_33261"/>
        <xdr:cNvPicPr preferRelativeResize="0">
          <a:picLocks noChangeArrowheads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3013351"/>
          <a:ext cx="1133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331</xdr:row>
      <xdr:rowOff>0</xdr:rowOff>
    </xdr:from>
    <xdr:to>
      <xdr:col>1</xdr:col>
      <xdr:colOff>1209675</xdr:colOff>
      <xdr:row>331</xdr:row>
      <xdr:rowOff>390525</xdr:rowOff>
    </xdr:to>
    <xdr:pic>
      <xdr:nvPicPr>
        <xdr:cNvPr id="328" name="Рисунок 327" descr="base_1_386202_33262"/>
        <xdr:cNvPicPr preferRelativeResize="0">
          <a:picLocks noChangeArrowheads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57532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1</xdr:col>
      <xdr:colOff>1152525</xdr:colOff>
      <xdr:row>332</xdr:row>
      <xdr:rowOff>381000</xdr:rowOff>
    </xdr:to>
    <xdr:pic>
      <xdr:nvPicPr>
        <xdr:cNvPr id="329" name="Рисунок 328" descr="base_1_386202_33263"/>
        <xdr:cNvPicPr preferRelativeResize="0">
          <a:picLocks noChangeArrowheads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137300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333</xdr:row>
      <xdr:rowOff>0</xdr:rowOff>
    </xdr:from>
    <xdr:to>
      <xdr:col>1</xdr:col>
      <xdr:colOff>1219200</xdr:colOff>
      <xdr:row>333</xdr:row>
      <xdr:rowOff>371475</xdr:rowOff>
    </xdr:to>
    <xdr:pic>
      <xdr:nvPicPr>
        <xdr:cNvPr id="330" name="Рисунок 329" descr="base_1_386202_33264"/>
        <xdr:cNvPicPr preferRelativeResize="0">
          <a:picLocks noChangeArrowheads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69927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334</xdr:row>
      <xdr:rowOff>0</xdr:rowOff>
    </xdr:from>
    <xdr:to>
      <xdr:col>1</xdr:col>
      <xdr:colOff>1133474</xdr:colOff>
      <xdr:row>334</xdr:row>
      <xdr:rowOff>381000</xdr:rowOff>
    </xdr:to>
    <xdr:pic>
      <xdr:nvPicPr>
        <xdr:cNvPr id="331" name="Рисунок 330" descr="base_1_386202_33265"/>
        <xdr:cNvPicPr preferRelativeResize="0">
          <a:picLocks noChangeArrowheads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5261250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334</xdr:row>
      <xdr:rowOff>533400</xdr:rowOff>
    </xdr:from>
    <xdr:to>
      <xdr:col>1</xdr:col>
      <xdr:colOff>1181100</xdr:colOff>
      <xdr:row>335</xdr:row>
      <xdr:rowOff>352425</xdr:rowOff>
    </xdr:to>
    <xdr:pic>
      <xdr:nvPicPr>
        <xdr:cNvPr id="332" name="Рисунок 331" descr="base_1_386202_33266"/>
        <xdr:cNvPicPr preferRelativeResize="0">
          <a:picLocks noChangeArrowheads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794650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336</xdr:row>
      <xdr:rowOff>0</xdr:rowOff>
    </xdr:from>
    <xdr:to>
      <xdr:col>1</xdr:col>
      <xdr:colOff>1352550</xdr:colOff>
      <xdr:row>336</xdr:row>
      <xdr:rowOff>390525</xdr:rowOff>
    </xdr:to>
    <xdr:pic>
      <xdr:nvPicPr>
        <xdr:cNvPr id="333" name="Рисунок 332" descr="base_1_386202_33267"/>
        <xdr:cNvPicPr preferRelativeResize="0">
          <a:picLocks noChangeArrowheads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385200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337</xdr:row>
      <xdr:rowOff>0</xdr:rowOff>
    </xdr:from>
    <xdr:to>
      <xdr:col>1</xdr:col>
      <xdr:colOff>1285875</xdr:colOff>
      <xdr:row>337</xdr:row>
      <xdr:rowOff>390525</xdr:rowOff>
    </xdr:to>
    <xdr:pic>
      <xdr:nvPicPr>
        <xdr:cNvPr id="334" name="Рисунок 333" descr="base_1_386202_33268"/>
        <xdr:cNvPicPr preferRelativeResize="0">
          <a:picLocks noChangeArrowheads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947175"/>
          <a:ext cx="1285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338</xdr:row>
      <xdr:rowOff>0</xdr:rowOff>
    </xdr:from>
    <xdr:to>
      <xdr:col>1</xdr:col>
      <xdr:colOff>1104900</xdr:colOff>
      <xdr:row>338</xdr:row>
      <xdr:rowOff>361950</xdr:rowOff>
    </xdr:to>
    <xdr:pic>
      <xdr:nvPicPr>
        <xdr:cNvPr id="335" name="Рисунок 334" descr="base_1_386202_33269"/>
        <xdr:cNvPicPr preferRelativeResize="0">
          <a:picLocks noChangeArrowheads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509150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339</xdr:row>
      <xdr:rowOff>0</xdr:rowOff>
    </xdr:from>
    <xdr:to>
      <xdr:col>1</xdr:col>
      <xdr:colOff>1152524</xdr:colOff>
      <xdr:row>339</xdr:row>
      <xdr:rowOff>381000</xdr:rowOff>
    </xdr:to>
    <xdr:pic>
      <xdr:nvPicPr>
        <xdr:cNvPr id="336" name="Рисунок 335" descr="base_1_386202_33270"/>
        <xdr:cNvPicPr preferRelativeResize="0">
          <a:picLocks noChangeArrowheads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807112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340</xdr:row>
      <xdr:rowOff>0</xdr:rowOff>
    </xdr:from>
    <xdr:to>
      <xdr:col>1</xdr:col>
      <xdr:colOff>1304924</xdr:colOff>
      <xdr:row>340</xdr:row>
      <xdr:rowOff>390525</xdr:rowOff>
    </xdr:to>
    <xdr:pic>
      <xdr:nvPicPr>
        <xdr:cNvPr id="337" name="Рисунок 336" descr="base_1_386202_33271"/>
        <xdr:cNvPicPr preferRelativeResize="0">
          <a:picLocks noChangeArrowheads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8633100"/>
          <a:ext cx="1304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341</xdr:row>
      <xdr:rowOff>0</xdr:rowOff>
    </xdr:from>
    <xdr:to>
      <xdr:col>1</xdr:col>
      <xdr:colOff>1304925</xdr:colOff>
      <xdr:row>341</xdr:row>
      <xdr:rowOff>428625</xdr:rowOff>
    </xdr:to>
    <xdr:pic>
      <xdr:nvPicPr>
        <xdr:cNvPr id="338" name="Рисунок 337" descr="base_1_386202_33272"/>
        <xdr:cNvPicPr preferRelativeResize="0">
          <a:picLocks noChangeArrowheads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195075"/>
          <a:ext cx="1304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342</xdr:row>
      <xdr:rowOff>0</xdr:rowOff>
    </xdr:from>
    <xdr:to>
      <xdr:col>1</xdr:col>
      <xdr:colOff>1047750</xdr:colOff>
      <xdr:row>342</xdr:row>
      <xdr:rowOff>390525</xdr:rowOff>
    </xdr:to>
    <xdr:pic>
      <xdr:nvPicPr>
        <xdr:cNvPr id="339" name="Рисунок 338" descr="base_1_386202_33273"/>
        <xdr:cNvPicPr preferRelativeResize="0">
          <a:picLocks noChangeArrowheads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757050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1181100</xdr:colOff>
      <xdr:row>343</xdr:row>
      <xdr:rowOff>352425</xdr:rowOff>
    </xdr:to>
    <xdr:pic>
      <xdr:nvPicPr>
        <xdr:cNvPr id="340" name="Рисунок 339" descr="base_1_386202_33274"/>
        <xdr:cNvPicPr preferRelativeResize="0">
          <a:picLocks noChangeArrowheads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319025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344</xdr:row>
      <xdr:rowOff>0</xdr:rowOff>
    </xdr:from>
    <xdr:to>
      <xdr:col>1</xdr:col>
      <xdr:colOff>1238250</xdr:colOff>
      <xdr:row>344</xdr:row>
      <xdr:rowOff>352425</xdr:rowOff>
    </xdr:to>
    <xdr:pic>
      <xdr:nvPicPr>
        <xdr:cNvPr id="341" name="Рисунок 340" descr="base_1_386202_33275"/>
        <xdr:cNvPicPr preferRelativeResize="0">
          <a:picLocks noChangeArrowheads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881000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345</xdr:row>
      <xdr:rowOff>0</xdr:rowOff>
    </xdr:from>
    <xdr:to>
      <xdr:col>1</xdr:col>
      <xdr:colOff>1238250</xdr:colOff>
      <xdr:row>345</xdr:row>
      <xdr:rowOff>352425</xdr:rowOff>
    </xdr:to>
    <xdr:pic>
      <xdr:nvPicPr>
        <xdr:cNvPr id="342" name="Рисунок 341" descr="base_1_386202_33276"/>
        <xdr:cNvPicPr preferRelativeResize="0">
          <a:picLocks noChangeArrowheads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442975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346</xdr:row>
      <xdr:rowOff>0</xdr:rowOff>
    </xdr:from>
    <xdr:to>
      <xdr:col>1</xdr:col>
      <xdr:colOff>1057274</xdr:colOff>
      <xdr:row>346</xdr:row>
      <xdr:rowOff>381000</xdr:rowOff>
    </xdr:to>
    <xdr:pic>
      <xdr:nvPicPr>
        <xdr:cNvPr id="343" name="Рисунок 342" descr="base_1_386202_33277"/>
        <xdr:cNvPicPr preferRelativeResize="0">
          <a:picLocks noChangeArrowheads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004950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1143000</xdr:colOff>
      <xdr:row>347</xdr:row>
      <xdr:rowOff>390525</xdr:rowOff>
    </xdr:to>
    <xdr:pic>
      <xdr:nvPicPr>
        <xdr:cNvPr id="344" name="Рисунок 343" descr="base_1_386202_33278"/>
        <xdr:cNvPicPr preferRelativeResize="0">
          <a:picLocks noChangeArrowheads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566925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1238250</xdr:colOff>
      <xdr:row>348</xdr:row>
      <xdr:rowOff>352425</xdr:rowOff>
    </xdr:to>
    <xdr:pic>
      <xdr:nvPicPr>
        <xdr:cNvPr id="345" name="Рисунок 344" descr="base_1_386202_33279"/>
        <xdr:cNvPicPr preferRelativeResize="0">
          <a:picLocks noChangeArrowheads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128900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1228725</xdr:colOff>
      <xdr:row>349</xdr:row>
      <xdr:rowOff>381000</xdr:rowOff>
    </xdr:to>
    <xdr:pic>
      <xdr:nvPicPr>
        <xdr:cNvPr id="346" name="Рисунок 345" descr="base_1_386202_33280"/>
        <xdr:cNvPicPr preferRelativeResize="0">
          <a:picLocks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690875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350</xdr:row>
      <xdr:rowOff>1</xdr:rowOff>
    </xdr:from>
    <xdr:to>
      <xdr:col>1</xdr:col>
      <xdr:colOff>1057276</xdr:colOff>
      <xdr:row>350</xdr:row>
      <xdr:rowOff>361951</xdr:rowOff>
    </xdr:to>
    <xdr:pic>
      <xdr:nvPicPr>
        <xdr:cNvPr id="347" name="Рисунок 346" descr="base_1_386202_33281"/>
        <xdr:cNvPicPr preferRelativeResize="0">
          <a:picLocks noChangeArrowheads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252851"/>
          <a:ext cx="10572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351</xdr:row>
      <xdr:rowOff>0</xdr:rowOff>
    </xdr:from>
    <xdr:to>
      <xdr:col>1</xdr:col>
      <xdr:colOff>1104900</xdr:colOff>
      <xdr:row>351</xdr:row>
      <xdr:rowOff>390525</xdr:rowOff>
    </xdr:to>
    <xdr:pic>
      <xdr:nvPicPr>
        <xdr:cNvPr id="348" name="Рисунок 347" descr="base_1_386202_33282"/>
        <xdr:cNvPicPr preferRelativeResize="0">
          <a:picLocks noChangeArrowheads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814825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352</xdr:row>
      <xdr:rowOff>1</xdr:rowOff>
    </xdr:from>
    <xdr:to>
      <xdr:col>1</xdr:col>
      <xdr:colOff>1200150</xdr:colOff>
      <xdr:row>352</xdr:row>
      <xdr:rowOff>361951</xdr:rowOff>
    </xdr:to>
    <xdr:pic>
      <xdr:nvPicPr>
        <xdr:cNvPr id="349" name="Рисунок 348" descr="base_1_386202_33283"/>
        <xdr:cNvPicPr preferRelativeResize="0">
          <a:picLocks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376801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1</xdr:col>
      <xdr:colOff>1219200</xdr:colOff>
      <xdr:row>353</xdr:row>
      <xdr:rowOff>390525</xdr:rowOff>
    </xdr:to>
    <xdr:pic>
      <xdr:nvPicPr>
        <xdr:cNvPr id="350" name="Рисунок 349" descr="base_1_386202_33284"/>
        <xdr:cNvPicPr preferRelativeResize="0">
          <a:picLocks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938775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354</xdr:row>
      <xdr:rowOff>0</xdr:rowOff>
    </xdr:from>
    <xdr:to>
      <xdr:col>1</xdr:col>
      <xdr:colOff>1076324</xdr:colOff>
      <xdr:row>354</xdr:row>
      <xdr:rowOff>400050</xdr:rowOff>
    </xdr:to>
    <xdr:pic>
      <xdr:nvPicPr>
        <xdr:cNvPr id="351" name="Рисунок 350" descr="base_1_386202_33285"/>
        <xdr:cNvPicPr preferRelativeResize="0">
          <a:picLocks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500750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355</xdr:row>
      <xdr:rowOff>0</xdr:rowOff>
    </xdr:from>
    <xdr:to>
      <xdr:col>1</xdr:col>
      <xdr:colOff>1123950</xdr:colOff>
      <xdr:row>355</xdr:row>
      <xdr:rowOff>371475</xdr:rowOff>
    </xdr:to>
    <xdr:pic>
      <xdr:nvPicPr>
        <xdr:cNvPr id="352" name="Рисунок 351" descr="base_1_386202_33286"/>
        <xdr:cNvPicPr preferRelativeResize="0">
          <a:picLocks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062725"/>
          <a:ext cx="1123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356</xdr:row>
      <xdr:rowOff>0</xdr:rowOff>
    </xdr:from>
    <xdr:to>
      <xdr:col>1</xdr:col>
      <xdr:colOff>1219200</xdr:colOff>
      <xdr:row>356</xdr:row>
      <xdr:rowOff>371475</xdr:rowOff>
    </xdr:to>
    <xdr:pic>
      <xdr:nvPicPr>
        <xdr:cNvPr id="353" name="Рисунок 352" descr="base_1_386202_33287"/>
        <xdr:cNvPicPr preferRelativeResize="0">
          <a:picLocks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62470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356</xdr:row>
      <xdr:rowOff>561974</xdr:rowOff>
    </xdr:from>
    <xdr:to>
      <xdr:col>1</xdr:col>
      <xdr:colOff>1209675</xdr:colOff>
      <xdr:row>357</xdr:row>
      <xdr:rowOff>352424</xdr:rowOff>
    </xdr:to>
    <xdr:pic>
      <xdr:nvPicPr>
        <xdr:cNvPr id="354" name="Рисунок 353" descr="base_1_386202_33288"/>
        <xdr:cNvPicPr preferRelativeResize="0">
          <a:picLocks noChangeArrowheads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186674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358</xdr:row>
      <xdr:rowOff>0</xdr:rowOff>
    </xdr:from>
    <xdr:to>
      <xdr:col>1</xdr:col>
      <xdr:colOff>990600</xdr:colOff>
      <xdr:row>358</xdr:row>
      <xdr:rowOff>342900</xdr:rowOff>
    </xdr:to>
    <xdr:pic>
      <xdr:nvPicPr>
        <xdr:cNvPr id="355" name="Рисунок 354" descr="base_1_386202_33289"/>
        <xdr:cNvPicPr preferRelativeResize="0">
          <a:picLocks noChangeArrowheads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748650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359</xdr:row>
      <xdr:rowOff>0</xdr:rowOff>
    </xdr:from>
    <xdr:to>
      <xdr:col>1</xdr:col>
      <xdr:colOff>1152524</xdr:colOff>
      <xdr:row>359</xdr:row>
      <xdr:rowOff>400050</xdr:rowOff>
    </xdr:to>
    <xdr:pic>
      <xdr:nvPicPr>
        <xdr:cNvPr id="356" name="Рисунок 355" descr="base_1_386202_33290"/>
        <xdr:cNvPicPr preferRelativeResize="0">
          <a:picLocks noChangeArrowheads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310625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360</xdr:row>
      <xdr:rowOff>0</xdr:rowOff>
    </xdr:from>
    <xdr:to>
      <xdr:col>1</xdr:col>
      <xdr:colOff>1266825</xdr:colOff>
      <xdr:row>360</xdr:row>
      <xdr:rowOff>361950</xdr:rowOff>
    </xdr:to>
    <xdr:pic>
      <xdr:nvPicPr>
        <xdr:cNvPr id="357" name="Рисунок 356" descr="base_1_386202_33291"/>
        <xdr:cNvPicPr preferRelativeResize="0">
          <a:picLocks noChangeArrowheads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872600"/>
          <a:ext cx="126682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360</xdr:row>
      <xdr:rowOff>561974</xdr:rowOff>
    </xdr:from>
    <xdr:to>
      <xdr:col>1</xdr:col>
      <xdr:colOff>1257300</xdr:colOff>
      <xdr:row>361</xdr:row>
      <xdr:rowOff>361950</xdr:rowOff>
    </xdr:to>
    <xdr:pic>
      <xdr:nvPicPr>
        <xdr:cNvPr id="358" name="Рисунок 357" descr="base_1_386202_33292"/>
        <xdr:cNvPicPr preferRelativeResize="0">
          <a:picLocks noChangeArrowheads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434574"/>
          <a:ext cx="1257300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362</xdr:row>
      <xdr:rowOff>0</xdr:rowOff>
    </xdr:from>
    <xdr:to>
      <xdr:col>1</xdr:col>
      <xdr:colOff>1009650</xdr:colOff>
      <xdr:row>362</xdr:row>
      <xdr:rowOff>352425</xdr:rowOff>
    </xdr:to>
    <xdr:pic>
      <xdr:nvPicPr>
        <xdr:cNvPr id="359" name="Рисунок 358" descr="base_1_386202_33293"/>
        <xdr:cNvPicPr preferRelativeResize="0">
          <a:picLocks noChangeArrowheads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996550"/>
          <a:ext cx="100965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363</xdr:row>
      <xdr:rowOff>1</xdr:rowOff>
    </xdr:from>
    <xdr:to>
      <xdr:col>1</xdr:col>
      <xdr:colOff>1123950</xdr:colOff>
      <xdr:row>363</xdr:row>
      <xdr:rowOff>381001</xdr:rowOff>
    </xdr:to>
    <xdr:pic>
      <xdr:nvPicPr>
        <xdr:cNvPr id="360" name="Рисунок 359" descr="base_1_386202_33294"/>
        <xdr:cNvPicPr preferRelativeResize="0">
          <a:picLocks noChangeArrowheads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558526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363</xdr:row>
      <xdr:rowOff>561974</xdr:rowOff>
    </xdr:from>
    <xdr:to>
      <xdr:col>1</xdr:col>
      <xdr:colOff>1200150</xdr:colOff>
      <xdr:row>364</xdr:row>
      <xdr:rowOff>381000</xdr:rowOff>
    </xdr:to>
    <xdr:pic>
      <xdr:nvPicPr>
        <xdr:cNvPr id="361" name="Рисунок 360" descr="base_1_386202_33295"/>
        <xdr:cNvPicPr preferRelativeResize="0">
          <a:picLocks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120499"/>
          <a:ext cx="120015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364</xdr:row>
      <xdr:rowOff>561974</xdr:rowOff>
    </xdr:from>
    <xdr:to>
      <xdr:col>1</xdr:col>
      <xdr:colOff>1228725</xdr:colOff>
      <xdr:row>365</xdr:row>
      <xdr:rowOff>409575</xdr:rowOff>
    </xdr:to>
    <xdr:pic>
      <xdr:nvPicPr>
        <xdr:cNvPr id="362" name="Рисунок 361" descr="base_1_386202_33296"/>
        <xdr:cNvPicPr preferRelativeResize="0">
          <a:picLocks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682474"/>
          <a:ext cx="1228725" cy="40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366</xdr:row>
      <xdr:rowOff>0</xdr:rowOff>
    </xdr:from>
    <xdr:to>
      <xdr:col>1</xdr:col>
      <xdr:colOff>1095374</xdr:colOff>
      <xdr:row>366</xdr:row>
      <xdr:rowOff>400050</xdr:rowOff>
    </xdr:to>
    <xdr:pic>
      <xdr:nvPicPr>
        <xdr:cNvPr id="363" name="Рисунок 362" descr="base_1_386202_33297"/>
        <xdr:cNvPicPr preferRelativeResize="0">
          <a:picLocks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244450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366</xdr:row>
      <xdr:rowOff>561974</xdr:rowOff>
    </xdr:from>
    <xdr:to>
      <xdr:col>1</xdr:col>
      <xdr:colOff>1171575</xdr:colOff>
      <xdr:row>367</xdr:row>
      <xdr:rowOff>400050</xdr:rowOff>
    </xdr:to>
    <xdr:pic>
      <xdr:nvPicPr>
        <xdr:cNvPr id="364" name="Рисунок 363" descr="base_1_386202_33298"/>
        <xdr:cNvPicPr preferRelativeResize="0">
          <a:picLocks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203806424"/>
          <a:ext cx="1171574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1228725</xdr:colOff>
      <xdr:row>368</xdr:row>
      <xdr:rowOff>371475</xdr:rowOff>
    </xdr:to>
    <xdr:pic>
      <xdr:nvPicPr>
        <xdr:cNvPr id="365" name="Рисунок 364" descr="base_1_386202_33299"/>
        <xdr:cNvPicPr preferRelativeResize="0">
          <a:picLocks noChangeArrowheads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368400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368</xdr:row>
      <xdr:rowOff>561974</xdr:rowOff>
    </xdr:from>
    <xdr:to>
      <xdr:col>1</xdr:col>
      <xdr:colOff>1200150</xdr:colOff>
      <xdr:row>369</xdr:row>
      <xdr:rowOff>371474</xdr:rowOff>
    </xdr:to>
    <xdr:pic>
      <xdr:nvPicPr>
        <xdr:cNvPr id="366" name="Рисунок 365" descr="base_1_386202_33300"/>
        <xdr:cNvPicPr preferRelativeResize="0">
          <a:picLocks noChangeArrowheads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930374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370</xdr:row>
      <xdr:rowOff>0</xdr:rowOff>
    </xdr:from>
    <xdr:to>
      <xdr:col>1</xdr:col>
      <xdr:colOff>1057274</xdr:colOff>
      <xdr:row>370</xdr:row>
      <xdr:rowOff>400050</xdr:rowOff>
    </xdr:to>
    <xdr:pic>
      <xdr:nvPicPr>
        <xdr:cNvPr id="367" name="Рисунок 366" descr="base_1_386202_33301"/>
        <xdr:cNvPicPr preferRelativeResize="0">
          <a:picLocks noChangeArrowheads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5492350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1057275</xdr:colOff>
      <xdr:row>371</xdr:row>
      <xdr:rowOff>361950</xdr:rowOff>
    </xdr:to>
    <xdr:pic>
      <xdr:nvPicPr>
        <xdr:cNvPr id="368" name="Рисунок 367" descr="base_1_386202_33302"/>
        <xdr:cNvPicPr preferRelativeResize="0">
          <a:picLocks noChangeArrowheads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054325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372</xdr:row>
      <xdr:rowOff>1</xdr:rowOff>
    </xdr:from>
    <xdr:to>
      <xdr:col>1</xdr:col>
      <xdr:colOff>1276350</xdr:colOff>
      <xdr:row>372</xdr:row>
      <xdr:rowOff>381001</xdr:rowOff>
    </xdr:to>
    <xdr:pic>
      <xdr:nvPicPr>
        <xdr:cNvPr id="369" name="Рисунок 368" descr="base_1_386202_33303"/>
        <xdr:cNvPicPr preferRelativeResize="0">
          <a:picLocks noChangeArrowheads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616301"/>
          <a:ext cx="1276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372</xdr:row>
      <xdr:rowOff>561974</xdr:rowOff>
    </xdr:from>
    <xdr:to>
      <xdr:col>1</xdr:col>
      <xdr:colOff>1219200</xdr:colOff>
      <xdr:row>373</xdr:row>
      <xdr:rowOff>390525</xdr:rowOff>
    </xdr:to>
    <xdr:pic>
      <xdr:nvPicPr>
        <xdr:cNvPr id="370" name="Рисунок 369" descr="base_1_386202_33304"/>
        <xdr:cNvPicPr preferRelativeResize="0">
          <a:picLocks noChangeArrowheads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178274"/>
          <a:ext cx="1219200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1066800</xdr:colOff>
      <xdr:row>374</xdr:row>
      <xdr:rowOff>371475</xdr:rowOff>
    </xdr:to>
    <xdr:pic>
      <xdr:nvPicPr>
        <xdr:cNvPr id="371" name="Рисунок 370" descr="base_1_386202_33305"/>
        <xdr:cNvPicPr preferRelativeResize="0">
          <a:picLocks noChangeArrowheads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740250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375</xdr:row>
      <xdr:rowOff>0</xdr:rowOff>
    </xdr:from>
    <xdr:to>
      <xdr:col>1</xdr:col>
      <xdr:colOff>1143000</xdr:colOff>
      <xdr:row>375</xdr:row>
      <xdr:rowOff>371475</xdr:rowOff>
    </xdr:to>
    <xdr:pic>
      <xdr:nvPicPr>
        <xdr:cNvPr id="372" name="Рисунок 371" descr="base_1_386202_33306"/>
        <xdr:cNvPicPr preferRelativeResize="0">
          <a:picLocks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30222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1</xdr:col>
      <xdr:colOff>1209675</xdr:colOff>
      <xdr:row>376</xdr:row>
      <xdr:rowOff>400050</xdr:rowOff>
    </xdr:to>
    <xdr:pic>
      <xdr:nvPicPr>
        <xdr:cNvPr id="373" name="Рисунок 372" descr="base_1_386202_33307"/>
        <xdr:cNvPicPr preferRelativeResize="0">
          <a:picLocks noChangeArrowheads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864200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376</xdr:row>
      <xdr:rowOff>561974</xdr:rowOff>
    </xdr:from>
    <xdr:to>
      <xdr:col>1</xdr:col>
      <xdr:colOff>1190624</xdr:colOff>
      <xdr:row>377</xdr:row>
      <xdr:rowOff>400050</xdr:rowOff>
    </xdr:to>
    <xdr:pic>
      <xdr:nvPicPr>
        <xdr:cNvPr id="374" name="Рисунок 373" descr="base_1_386202_33308"/>
        <xdr:cNvPicPr preferRelativeResize="0">
          <a:picLocks noChangeArrowheads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426174"/>
          <a:ext cx="1190625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378</xdr:row>
      <xdr:rowOff>0</xdr:rowOff>
    </xdr:from>
    <xdr:to>
      <xdr:col>1</xdr:col>
      <xdr:colOff>1114424</xdr:colOff>
      <xdr:row>378</xdr:row>
      <xdr:rowOff>361950</xdr:rowOff>
    </xdr:to>
    <xdr:pic>
      <xdr:nvPicPr>
        <xdr:cNvPr id="375" name="Рисунок 374" descr="base_1_386202_33309"/>
        <xdr:cNvPicPr preferRelativeResize="0">
          <a:picLocks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988150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379</xdr:row>
      <xdr:rowOff>0</xdr:rowOff>
    </xdr:from>
    <xdr:to>
      <xdr:col>1</xdr:col>
      <xdr:colOff>1162050</xdr:colOff>
      <xdr:row>379</xdr:row>
      <xdr:rowOff>371475</xdr:rowOff>
    </xdr:to>
    <xdr:pic>
      <xdr:nvPicPr>
        <xdr:cNvPr id="376" name="Рисунок 375" descr="base_1_386202_33310"/>
        <xdr:cNvPicPr preferRelativeResize="0">
          <a:picLocks noChangeArrowheads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55012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380</xdr:row>
      <xdr:rowOff>0</xdr:rowOff>
    </xdr:from>
    <xdr:to>
      <xdr:col>1</xdr:col>
      <xdr:colOff>1238250</xdr:colOff>
      <xdr:row>380</xdr:row>
      <xdr:rowOff>390525</xdr:rowOff>
    </xdr:to>
    <xdr:pic>
      <xdr:nvPicPr>
        <xdr:cNvPr id="377" name="Рисунок 376" descr="base_1_386202_33311"/>
        <xdr:cNvPicPr preferRelativeResize="0">
          <a:picLocks noChangeArrowheads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112100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1314450</xdr:colOff>
      <xdr:row>381</xdr:row>
      <xdr:rowOff>390525</xdr:rowOff>
    </xdr:to>
    <xdr:pic>
      <xdr:nvPicPr>
        <xdr:cNvPr id="378" name="Рисунок 377" descr="base_1_386202_33312"/>
        <xdr:cNvPicPr preferRelativeResize="0">
          <a:picLocks noChangeArrowheads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674075"/>
          <a:ext cx="1314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382</xdr:row>
      <xdr:rowOff>0</xdr:rowOff>
    </xdr:from>
    <xdr:to>
      <xdr:col>1</xdr:col>
      <xdr:colOff>1104900</xdr:colOff>
      <xdr:row>382</xdr:row>
      <xdr:rowOff>371475</xdr:rowOff>
    </xdr:to>
    <xdr:pic>
      <xdr:nvPicPr>
        <xdr:cNvPr id="379" name="Рисунок 378" descr="base_1_386202_33313"/>
        <xdr:cNvPicPr preferRelativeResize="0">
          <a:picLocks noChangeArrowheads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236050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383</xdr:row>
      <xdr:rowOff>0</xdr:rowOff>
    </xdr:from>
    <xdr:to>
      <xdr:col>1</xdr:col>
      <xdr:colOff>1076325</xdr:colOff>
      <xdr:row>383</xdr:row>
      <xdr:rowOff>409575</xdr:rowOff>
    </xdr:to>
    <xdr:pic>
      <xdr:nvPicPr>
        <xdr:cNvPr id="380" name="Рисунок 379" descr="base_1_386202_33314"/>
        <xdr:cNvPicPr preferRelativeResize="0">
          <a:picLocks noChangeArrowheads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798025"/>
          <a:ext cx="10763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384</xdr:row>
      <xdr:rowOff>0</xdr:rowOff>
    </xdr:from>
    <xdr:to>
      <xdr:col>1</xdr:col>
      <xdr:colOff>1276350</xdr:colOff>
      <xdr:row>384</xdr:row>
      <xdr:rowOff>381000</xdr:rowOff>
    </xdr:to>
    <xdr:pic>
      <xdr:nvPicPr>
        <xdr:cNvPr id="381" name="Рисунок 380" descr="base_1_386202_33315"/>
        <xdr:cNvPicPr preferRelativeResize="0">
          <a:picLocks noChangeArrowheads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3360000"/>
          <a:ext cx="127635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1</xdr:col>
      <xdr:colOff>1257300</xdr:colOff>
      <xdr:row>385</xdr:row>
      <xdr:rowOff>361950</xdr:rowOff>
    </xdr:to>
    <xdr:pic>
      <xdr:nvPicPr>
        <xdr:cNvPr id="382" name="Рисунок 381" descr="base_1_386202_33316"/>
        <xdr:cNvPicPr preferRelativeResize="0">
          <a:picLocks noChangeArrowheads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921975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386</xdr:row>
      <xdr:rowOff>0</xdr:rowOff>
    </xdr:from>
    <xdr:to>
      <xdr:col>1</xdr:col>
      <xdr:colOff>1028700</xdr:colOff>
      <xdr:row>386</xdr:row>
      <xdr:rowOff>361950</xdr:rowOff>
    </xdr:to>
    <xdr:pic>
      <xdr:nvPicPr>
        <xdr:cNvPr id="383" name="Рисунок 382" descr="base_1_386202_33317"/>
        <xdr:cNvPicPr preferRelativeResize="0">
          <a:picLocks noChangeArrowheads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4839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1</xdr:col>
      <xdr:colOff>1095375</xdr:colOff>
      <xdr:row>387</xdr:row>
      <xdr:rowOff>390525</xdr:rowOff>
    </xdr:to>
    <xdr:pic>
      <xdr:nvPicPr>
        <xdr:cNvPr id="384" name="Рисунок 383" descr="base_1_386202_33318"/>
        <xdr:cNvPicPr preferRelativeResize="0">
          <a:picLocks noChangeArrowheads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045925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1238250</xdr:colOff>
      <xdr:row>388</xdr:row>
      <xdr:rowOff>371475</xdr:rowOff>
    </xdr:to>
    <xdr:pic>
      <xdr:nvPicPr>
        <xdr:cNvPr id="385" name="Рисунок 384" descr="base_1_386202_33319"/>
        <xdr:cNvPicPr preferRelativeResize="0">
          <a:picLocks noChangeArrowheads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607900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388</xdr:row>
      <xdr:rowOff>561974</xdr:rowOff>
    </xdr:from>
    <xdr:to>
      <xdr:col>1</xdr:col>
      <xdr:colOff>1209675</xdr:colOff>
      <xdr:row>389</xdr:row>
      <xdr:rowOff>371474</xdr:rowOff>
    </xdr:to>
    <xdr:pic>
      <xdr:nvPicPr>
        <xdr:cNvPr id="386" name="Рисунок 385" descr="base_1_386202_33320"/>
        <xdr:cNvPicPr preferRelativeResize="0">
          <a:picLocks noChangeArrowheads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169874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390</xdr:row>
      <xdr:rowOff>0</xdr:rowOff>
    </xdr:from>
    <xdr:to>
      <xdr:col>1</xdr:col>
      <xdr:colOff>1028700</xdr:colOff>
      <xdr:row>390</xdr:row>
      <xdr:rowOff>352425</xdr:rowOff>
    </xdr:to>
    <xdr:pic>
      <xdr:nvPicPr>
        <xdr:cNvPr id="387" name="Рисунок 386" descr="base_1_386202_33321"/>
        <xdr:cNvPicPr preferRelativeResize="0">
          <a:picLocks noChangeArrowheads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6731850"/>
          <a:ext cx="102870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1143000</xdr:colOff>
      <xdr:row>391</xdr:row>
      <xdr:rowOff>381000</xdr:rowOff>
    </xdr:to>
    <xdr:pic>
      <xdr:nvPicPr>
        <xdr:cNvPr id="388" name="Рисунок 387" descr="base_1_386202_33322"/>
        <xdr:cNvPicPr preferRelativeResize="0">
          <a:picLocks noChangeArrowheads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7293825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392</xdr:row>
      <xdr:rowOff>1</xdr:rowOff>
    </xdr:from>
    <xdr:to>
      <xdr:col>1</xdr:col>
      <xdr:colOff>1333500</xdr:colOff>
      <xdr:row>392</xdr:row>
      <xdr:rowOff>381001</xdr:rowOff>
    </xdr:to>
    <xdr:pic>
      <xdr:nvPicPr>
        <xdr:cNvPr id="389" name="Рисунок 388" descr="base_1_386202_33323"/>
        <xdr:cNvPicPr preferRelativeResize="0">
          <a:picLocks noChangeArrowheads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7855801"/>
          <a:ext cx="1333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393</xdr:row>
      <xdr:rowOff>0</xdr:rowOff>
    </xdr:from>
    <xdr:to>
      <xdr:col>1</xdr:col>
      <xdr:colOff>1181100</xdr:colOff>
      <xdr:row>393</xdr:row>
      <xdr:rowOff>381000</xdr:rowOff>
    </xdr:to>
    <xdr:pic>
      <xdr:nvPicPr>
        <xdr:cNvPr id="390" name="Рисунок 389" descr="base_1_386202_33324"/>
        <xdr:cNvPicPr preferRelativeResize="0">
          <a:picLocks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841777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394</xdr:row>
      <xdr:rowOff>0</xdr:rowOff>
    </xdr:from>
    <xdr:to>
      <xdr:col>1</xdr:col>
      <xdr:colOff>1266824</xdr:colOff>
      <xdr:row>394</xdr:row>
      <xdr:rowOff>371475</xdr:rowOff>
    </xdr:to>
    <xdr:pic>
      <xdr:nvPicPr>
        <xdr:cNvPr id="391" name="Рисунок 390" descr="base_1_386202_33325"/>
        <xdr:cNvPicPr preferRelativeResize="0">
          <a:picLocks noChangeArrowheads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897975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395</xdr:row>
      <xdr:rowOff>0</xdr:rowOff>
    </xdr:from>
    <xdr:to>
      <xdr:col>1</xdr:col>
      <xdr:colOff>1247774</xdr:colOff>
      <xdr:row>395</xdr:row>
      <xdr:rowOff>381000</xdr:rowOff>
    </xdr:to>
    <xdr:pic>
      <xdr:nvPicPr>
        <xdr:cNvPr id="392" name="Рисунок 391" descr="base_1_386202_33326"/>
        <xdr:cNvPicPr preferRelativeResize="0">
          <a:picLocks noChangeArrowheads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9541725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396</xdr:row>
      <xdr:rowOff>0</xdr:rowOff>
    </xdr:from>
    <xdr:to>
      <xdr:col>1</xdr:col>
      <xdr:colOff>1057274</xdr:colOff>
      <xdr:row>396</xdr:row>
      <xdr:rowOff>371475</xdr:rowOff>
    </xdr:to>
    <xdr:pic>
      <xdr:nvPicPr>
        <xdr:cNvPr id="393" name="Рисунок 392" descr="base_1_386202_33327"/>
        <xdr:cNvPicPr preferRelativeResize="0">
          <a:picLocks noChangeArrowheads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0103700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1</xdr:col>
      <xdr:colOff>1162050</xdr:colOff>
      <xdr:row>397</xdr:row>
      <xdr:rowOff>381000</xdr:rowOff>
    </xdr:to>
    <xdr:pic>
      <xdr:nvPicPr>
        <xdr:cNvPr id="394" name="Рисунок 393" descr="base_1_386202_33328"/>
        <xdr:cNvPicPr preferRelativeResize="0">
          <a:picLocks noChangeArrowheads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0665675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398</xdr:row>
      <xdr:rowOff>0</xdr:rowOff>
    </xdr:from>
    <xdr:to>
      <xdr:col>1</xdr:col>
      <xdr:colOff>1228725</xdr:colOff>
      <xdr:row>398</xdr:row>
      <xdr:rowOff>342900</xdr:rowOff>
    </xdr:to>
    <xdr:pic>
      <xdr:nvPicPr>
        <xdr:cNvPr id="395" name="Рисунок 394" descr="base_1_386202_33329"/>
        <xdr:cNvPicPr preferRelativeResize="0">
          <a:picLocks noChangeArrowheads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1227650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398</xdr:row>
      <xdr:rowOff>561974</xdr:rowOff>
    </xdr:from>
    <xdr:to>
      <xdr:col>1</xdr:col>
      <xdr:colOff>1152525</xdr:colOff>
      <xdr:row>399</xdr:row>
      <xdr:rowOff>352425</xdr:rowOff>
    </xdr:to>
    <xdr:pic>
      <xdr:nvPicPr>
        <xdr:cNvPr id="396" name="Рисунок 395" descr="base_1_386202_33330"/>
        <xdr:cNvPicPr preferRelativeResize="0">
          <a:picLocks noChangeArrowheads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1789624"/>
          <a:ext cx="1152526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400</xdr:row>
      <xdr:rowOff>1</xdr:rowOff>
    </xdr:from>
    <xdr:to>
      <xdr:col>1</xdr:col>
      <xdr:colOff>1257300</xdr:colOff>
      <xdr:row>400</xdr:row>
      <xdr:rowOff>361951</xdr:rowOff>
    </xdr:to>
    <xdr:pic>
      <xdr:nvPicPr>
        <xdr:cNvPr id="397" name="Рисунок 396" descr="base_1_386202_33331"/>
        <xdr:cNvPicPr preferRelativeResize="0">
          <a:picLocks noChangeArrowheads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2351601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400</xdr:row>
      <xdr:rowOff>561974</xdr:rowOff>
    </xdr:from>
    <xdr:to>
      <xdr:col>1</xdr:col>
      <xdr:colOff>1266824</xdr:colOff>
      <xdr:row>401</xdr:row>
      <xdr:rowOff>371475</xdr:rowOff>
    </xdr:to>
    <xdr:pic>
      <xdr:nvPicPr>
        <xdr:cNvPr id="398" name="Рисунок 397" descr="base_1_386202_33332"/>
        <xdr:cNvPicPr preferRelativeResize="0">
          <a:picLocks noChangeArrowheads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2913574"/>
          <a:ext cx="1266825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402</xdr:row>
      <xdr:rowOff>0</xdr:rowOff>
    </xdr:from>
    <xdr:to>
      <xdr:col>1</xdr:col>
      <xdr:colOff>1123950</xdr:colOff>
      <xdr:row>402</xdr:row>
      <xdr:rowOff>381000</xdr:rowOff>
    </xdr:to>
    <xdr:pic>
      <xdr:nvPicPr>
        <xdr:cNvPr id="399" name="Рисунок 398" descr="base_1_386202_33333"/>
        <xdr:cNvPicPr preferRelativeResize="0">
          <a:picLocks noChangeArrowheads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3475550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1</xdr:col>
      <xdr:colOff>1133475</xdr:colOff>
      <xdr:row>403</xdr:row>
      <xdr:rowOff>361950</xdr:rowOff>
    </xdr:to>
    <xdr:pic>
      <xdr:nvPicPr>
        <xdr:cNvPr id="400" name="Рисунок 399" descr="base_1_386202_33334"/>
        <xdr:cNvPicPr preferRelativeResize="0">
          <a:picLocks noChangeArrowheads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037525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404</xdr:row>
      <xdr:rowOff>0</xdr:rowOff>
    </xdr:from>
    <xdr:to>
      <xdr:col>1</xdr:col>
      <xdr:colOff>1266825</xdr:colOff>
      <xdr:row>404</xdr:row>
      <xdr:rowOff>352425</xdr:rowOff>
    </xdr:to>
    <xdr:pic>
      <xdr:nvPicPr>
        <xdr:cNvPr id="401" name="Рисунок 400" descr="base_1_386202_33335"/>
        <xdr:cNvPicPr preferRelativeResize="0">
          <a:picLocks noChangeArrowheads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599500"/>
          <a:ext cx="12668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404</xdr:row>
      <xdr:rowOff>561974</xdr:rowOff>
    </xdr:from>
    <xdr:to>
      <xdr:col>1</xdr:col>
      <xdr:colOff>1181100</xdr:colOff>
      <xdr:row>405</xdr:row>
      <xdr:rowOff>371474</xdr:rowOff>
    </xdr:to>
    <xdr:pic>
      <xdr:nvPicPr>
        <xdr:cNvPr id="402" name="Рисунок 401" descr="base_1_386202_33336"/>
        <xdr:cNvPicPr preferRelativeResize="0">
          <a:picLocks noChangeArrowheads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161474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1</xdr:col>
      <xdr:colOff>1247775</xdr:colOff>
      <xdr:row>406</xdr:row>
      <xdr:rowOff>390525</xdr:rowOff>
    </xdr:to>
    <xdr:pic>
      <xdr:nvPicPr>
        <xdr:cNvPr id="403" name="Рисунок 402" descr="base_1_386202_33337"/>
        <xdr:cNvPicPr preferRelativeResize="0">
          <a:picLocks noChangeArrowheads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723450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407</xdr:row>
      <xdr:rowOff>0</xdr:rowOff>
    </xdr:from>
    <xdr:to>
      <xdr:col>1</xdr:col>
      <xdr:colOff>1228725</xdr:colOff>
      <xdr:row>407</xdr:row>
      <xdr:rowOff>381000</xdr:rowOff>
    </xdr:to>
    <xdr:pic>
      <xdr:nvPicPr>
        <xdr:cNvPr id="404" name="Рисунок 403" descr="base_1_386202_33338"/>
        <xdr:cNvPicPr preferRelativeResize="0">
          <a:picLocks noChangeArrowheads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6285425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408</xdr:row>
      <xdr:rowOff>0</xdr:rowOff>
    </xdr:from>
    <xdr:to>
      <xdr:col>1</xdr:col>
      <xdr:colOff>1104900</xdr:colOff>
      <xdr:row>408</xdr:row>
      <xdr:rowOff>400050</xdr:rowOff>
    </xdr:to>
    <xdr:pic>
      <xdr:nvPicPr>
        <xdr:cNvPr id="405" name="Рисунок 404" descr="base_1_386202_33339"/>
        <xdr:cNvPicPr preferRelativeResize="0">
          <a:picLocks noChangeArrowheads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6847400"/>
          <a:ext cx="1104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408</xdr:row>
      <xdr:rowOff>561974</xdr:rowOff>
    </xdr:from>
    <xdr:to>
      <xdr:col>1</xdr:col>
      <xdr:colOff>1209674</xdr:colOff>
      <xdr:row>409</xdr:row>
      <xdr:rowOff>390524</xdr:rowOff>
    </xdr:to>
    <xdr:pic>
      <xdr:nvPicPr>
        <xdr:cNvPr id="406" name="Рисунок 405" descr="base_1_386202_33340"/>
        <xdr:cNvPicPr preferRelativeResize="0">
          <a:picLocks noChangeArrowheads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7409374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410</xdr:row>
      <xdr:rowOff>0</xdr:rowOff>
    </xdr:from>
    <xdr:to>
      <xdr:col>1</xdr:col>
      <xdr:colOff>1257300</xdr:colOff>
      <xdr:row>410</xdr:row>
      <xdr:rowOff>419100</xdr:rowOff>
    </xdr:to>
    <xdr:pic>
      <xdr:nvPicPr>
        <xdr:cNvPr id="407" name="Рисунок 406" descr="base_1_386202_33341"/>
        <xdr:cNvPicPr preferRelativeResize="0">
          <a:picLocks noChangeArrowheads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7971350"/>
          <a:ext cx="1257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410</xdr:row>
      <xdr:rowOff>561974</xdr:rowOff>
    </xdr:from>
    <xdr:to>
      <xdr:col>1</xdr:col>
      <xdr:colOff>1228725</xdr:colOff>
      <xdr:row>411</xdr:row>
      <xdr:rowOff>390524</xdr:rowOff>
    </xdr:to>
    <xdr:pic>
      <xdr:nvPicPr>
        <xdr:cNvPr id="408" name="Рисунок 407" descr="base_1_386202_33342"/>
        <xdr:cNvPicPr preferRelativeResize="0">
          <a:picLocks noChangeArrowheads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8533324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412</xdr:row>
      <xdr:rowOff>0</xdr:rowOff>
    </xdr:from>
    <xdr:to>
      <xdr:col>1</xdr:col>
      <xdr:colOff>1304925</xdr:colOff>
      <xdr:row>412</xdr:row>
      <xdr:rowOff>333375</xdr:rowOff>
    </xdr:to>
    <xdr:pic>
      <xdr:nvPicPr>
        <xdr:cNvPr id="409" name="Рисунок 408" descr="base_1_386202_33343"/>
        <xdr:cNvPicPr preferRelativeResize="0">
          <a:picLocks noChangeArrowheads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9095300"/>
          <a:ext cx="13049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413</xdr:row>
      <xdr:rowOff>0</xdr:rowOff>
    </xdr:from>
    <xdr:to>
      <xdr:col>1</xdr:col>
      <xdr:colOff>1285874</xdr:colOff>
      <xdr:row>413</xdr:row>
      <xdr:rowOff>361950</xdr:rowOff>
    </xdr:to>
    <xdr:pic>
      <xdr:nvPicPr>
        <xdr:cNvPr id="410" name="Рисунок 409" descr="base_1_386202_33344"/>
        <xdr:cNvPicPr preferRelativeResize="0">
          <a:picLocks noChangeArrowheads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9657275"/>
          <a:ext cx="12858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414</xdr:row>
      <xdr:rowOff>0</xdr:rowOff>
    </xdr:from>
    <xdr:to>
      <xdr:col>1</xdr:col>
      <xdr:colOff>1076324</xdr:colOff>
      <xdr:row>414</xdr:row>
      <xdr:rowOff>352425</xdr:rowOff>
    </xdr:to>
    <xdr:pic>
      <xdr:nvPicPr>
        <xdr:cNvPr id="411" name="Рисунок 410" descr="base_1_386202_33345"/>
        <xdr:cNvPicPr preferRelativeResize="0">
          <a:picLocks noChangeArrowheads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021925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414</xdr:row>
      <xdr:rowOff>561974</xdr:rowOff>
    </xdr:from>
    <xdr:to>
      <xdr:col>1</xdr:col>
      <xdr:colOff>1219200</xdr:colOff>
      <xdr:row>415</xdr:row>
      <xdr:rowOff>390524</xdr:rowOff>
    </xdr:to>
    <xdr:pic>
      <xdr:nvPicPr>
        <xdr:cNvPr id="412" name="Рисунок 411" descr="base_1_386202_33346"/>
        <xdr:cNvPicPr preferRelativeResize="0">
          <a:picLocks noChangeArrowheads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0781224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416</xdr:row>
      <xdr:rowOff>0</xdr:rowOff>
    </xdr:from>
    <xdr:to>
      <xdr:col>1</xdr:col>
      <xdr:colOff>1381124</xdr:colOff>
      <xdr:row>416</xdr:row>
      <xdr:rowOff>380999</xdr:rowOff>
    </xdr:to>
    <xdr:pic>
      <xdr:nvPicPr>
        <xdr:cNvPr id="413" name="Рисунок 412" descr="base_1_386202_33347"/>
        <xdr:cNvPicPr preferRelativeResize="0">
          <a:picLocks noChangeArrowheads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1343200"/>
          <a:ext cx="138112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1</xdr:col>
      <xdr:colOff>1238250</xdr:colOff>
      <xdr:row>417</xdr:row>
      <xdr:rowOff>400050</xdr:rowOff>
    </xdr:to>
    <xdr:pic>
      <xdr:nvPicPr>
        <xdr:cNvPr id="414" name="Рисунок 413" descr="base_1_386202_33348"/>
        <xdr:cNvPicPr preferRelativeResize="0">
          <a:picLocks noChangeArrowheads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1905175"/>
          <a:ext cx="1238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1</xdr:col>
      <xdr:colOff>1314450</xdr:colOff>
      <xdr:row>418</xdr:row>
      <xdr:rowOff>371475</xdr:rowOff>
    </xdr:to>
    <xdr:pic>
      <xdr:nvPicPr>
        <xdr:cNvPr id="415" name="Рисунок 414" descr="base_1_386202_33349"/>
        <xdr:cNvPicPr preferRelativeResize="0">
          <a:picLocks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2467150"/>
          <a:ext cx="1314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418</xdr:row>
      <xdr:rowOff>561974</xdr:rowOff>
    </xdr:from>
    <xdr:to>
      <xdr:col>1</xdr:col>
      <xdr:colOff>1276350</xdr:colOff>
      <xdr:row>419</xdr:row>
      <xdr:rowOff>352424</xdr:rowOff>
    </xdr:to>
    <xdr:pic>
      <xdr:nvPicPr>
        <xdr:cNvPr id="416" name="Рисунок 415" descr="base_1_386202_33350"/>
        <xdr:cNvPicPr preferRelativeResize="0">
          <a:picLocks noChangeArrowheads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3029124"/>
          <a:ext cx="1276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420</xdr:row>
      <xdr:rowOff>1</xdr:rowOff>
    </xdr:from>
    <xdr:to>
      <xdr:col>1</xdr:col>
      <xdr:colOff>1114425</xdr:colOff>
      <xdr:row>420</xdr:row>
      <xdr:rowOff>400051</xdr:rowOff>
    </xdr:to>
    <xdr:pic>
      <xdr:nvPicPr>
        <xdr:cNvPr id="417" name="Рисунок 416" descr="base_1_386202_33351"/>
        <xdr:cNvPicPr preferRelativeResize="0">
          <a:picLocks noChangeArrowheads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3591101"/>
          <a:ext cx="1114426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420</xdr:row>
      <xdr:rowOff>561974</xdr:rowOff>
    </xdr:from>
    <xdr:to>
      <xdr:col>1</xdr:col>
      <xdr:colOff>1143000</xdr:colOff>
      <xdr:row>421</xdr:row>
      <xdr:rowOff>371474</xdr:rowOff>
    </xdr:to>
    <xdr:pic>
      <xdr:nvPicPr>
        <xdr:cNvPr id="418" name="Рисунок 417" descr="base_1_386202_33352"/>
        <xdr:cNvPicPr preferRelativeResize="0">
          <a:picLocks noChangeArrowheads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153074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422</xdr:row>
      <xdr:rowOff>1</xdr:rowOff>
    </xdr:from>
    <xdr:to>
      <xdr:col>1</xdr:col>
      <xdr:colOff>1314450</xdr:colOff>
      <xdr:row>422</xdr:row>
      <xdr:rowOff>381000</xdr:rowOff>
    </xdr:to>
    <xdr:pic>
      <xdr:nvPicPr>
        <xdr:cNvPr id="419" name="Рисунок 418" descr="base_1_386202_33353"/>
        <xdr:cNvPicPr preferRelativeResize="0">
          <a:picLocks noChangeArrowheads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715051"/>
          <a:ext cx="131445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422</xdr:row>
      <xdr:rowOff>561974</xdr:rowOff>
    </xdr:from>
    <xdr:to>
      <xdr:col>1</xdr:col>
      <xdr:colOff>1228725</xdr:colOff>
      <xdr:row>423</xdr:row>
      <xdr:rowOff>352424</xdr:rowOff>
    </xdr:to>
    <xdr:pic>
      <xdr:nvPicPr>
        <xdr:cNvPr id="420" name="Рисунок 419" descr="base_1_386202_33354"/>
        <xdr:cNvPicPr preferRelativeResize="0">
          <a:picLocks noChangeArrowheads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277024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1</xdr:col>
      <xdr:colOff>1247775</xdr:colOff>
      <xdr:row>424</xdr:row>
      <xdr:rowOff>361950</xdr:rowOff>
    </xdr:to>
    <xdr:pic>
      <xdr:nvPicPr>
        <xdr:cNvPr id="421" name="Рисунок 420" descr="base_1_386202_33355"/>
        <xdr:cNvPicPr preferRelativeResize="0">
          <a:picLocks noChangeArrowheads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839000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424</xdr:row>
      <xdr:rowOff>561974</xdr:rowOff>
    </xdr:from>
    <xdr:to>
      <xdr:col>1</xdr:col>
      <xdr:colOff>1219200</xdr:colOff>
      <xdr:row>425</xdr:row>
      <xdr:rowOff>323850</xdr:rowOff>
    </xdr:to>
    <xdr:pic>
      <xdr:nvPicPr>
        <xdr:cNvPr id="422" name="Рисунок 421" descr="base_1_386202_33356"/>
        <xdr:cNvPicPr preferRelativeResize="0">
          <a:picLocks noChangeArrowheads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400974"/>
          <a:ext cx="1219200" cy="323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1</xdr:col>
      <xdr:colOff>1152526</xdr:colOff>
      <xdr:row>426</xdr:row>
      <xdr:rowOff>352425</xdr:rowOff>
    </xdr:to>
    <xdr:pic>
      <xdr:nvPicPr>
        <xdr:cNvPr id="423" name="Рисунок 422" descr="base_1_386202_33357"/>
        <xdr:cNvPicPr preferRelativeResize="0">
          <a:picLocks noChangeArrowheads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962950"/>
          <a:ext cx="115252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426</xdr:row>
      <xdr:rowOff>561974</xdr:rowOff>
    </xdr:from>
    <xdr:to>
      <xdr:col>1</xdr:col>
      <xdr:colOff>1181100</xdr:colOff>
      <xdr:row>427</xdr:row>
      <xdr:rowOff>371474</xdr:rowOff>
    </xdr:to>
    <xdr:pic>
      <xdr:nvPicPr>
        <xdr:cNvPr id="424" name="Рисунок 423" descr="base_1_386202_33358"/>
        <xdr:cNvPicPr preferRelativeResize="0">
          <a:picLocks noChangeArrowheads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524924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428</xdr:row>
      <xdr:rowOff>0</xdr:rowOff>
    </xdr:from>
    <xdr:to>
      <xdr:col>1</xdr:col>
      <xdr:colOff>1200151</xdr:colOff>
      <xdr:row>428</xdr:row>
      <xdr:rowOff>361950</xdr:rowOff>
    </xdr:to>
    <xdr:pic>
      <xdr:nvPicPr>
        <xdr:cNvPr id="425" name="Рисунок 424" descr="base_1_386202_33359"/>
        <xdr:cNvPicPr preferRelativeResize="0">
          <a:picLocks noChangeArrowheads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238086900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428</xdr:row>
      <xdr:rowOff>561974</xdr:rowOff>
    </xdr:from>
    <xdr:to>
      <xdr:col>1</xdr:col>
      <xdr:colOff>1162050</xdr:colOff>
      <xdr:row>429</xdr:row>
      <xdr:rowOff>352425</xdr:rowOff>
    </xdr:to>
    <xdr:pic>
      <xdr:nvPicPr>
        <xdr:cNvPr id="426" name="Рисунок 425" descr="base_1_386202_33360"/>
        <xdr:cNvPicPr preferRelativeResize="0">
          <a:picLocks noChangeArrowheads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8648874"/>
          <a:ext cx="1162050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430</xdr:row>
      <xdr:rowOff>1</xdr:rowOff>
    </xdr:from>
    <xdr:to>
      <xdr:col>1</xdr:col>
      <xdr:colOff>1219201</xdr:colOff>
      <xdr:row>430</xdr:row>
      <xdr:rowOff>333375</xdr:rowOff>
    </xdr:to>
    <xdr:pic>
      <xdr:nvPicPr>
        <xdr:cNvPr id="427" name="Рисунок 426" descr="base_1_386202_33361"/>
        <xdr:cNvPicPr preferRelativeResize="0">
          <a:picLocks noChangeArrowheads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239210851"/>
          <a:ext cx="1219200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1</xdr:col>
      <xdr:colOff>1143000</xdr:colOff>
      <xdr:row>431</xdr:row>
      <xdr:rowOff>361950</xdr:rowOff>
    </xdr:to>
    <xdr:pic>
      <xdr:nvPicPr>
        <xdr:cNvPr id="428" name="Рисунок 427" descr="base_1_386202_33362"/>
        <xdr:cNvPicPr preferRelativeResize="0">
          <a:picLocks noChangeArrowheads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744250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432</xdr:row>
      <xdr:rowOff>0</xdr:rowOff>
    </xdr:from>
    <xdr:to>
      <xdr:col>1</xdr:col>
      <xdr:colOff>1019175</xdr:colOff>
      <xdr:row>432</xdr:row>
      <xdr:rowOff>361950</xdr:rowOff>
    </xdr:to>
    <xdr:pic>
      <xdr:nvPicPr>
        <xdr:cNvPr id="429" name="Рисунок 428" descr="base_1_386202_33363"/>
        <xdr:cNvPicPr preferRelativeResize="0">
          <a:picLocks noChangeArrowheads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0306225"/>
          <a:ext cx="10191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433</xdr:row>
      <xdr:rowOff>0</xdr:rowOff>
    </xdr:from>
    <xdr:to>
      <xdr:col>1</xdr:col>
      <xdr:colOff>1133475</xdr:colOff>
      <xdr:row>433</xdr:row>
      <xdr:rowOff>333375</xdr:rowOff>
    </xdr:to>
    <xdr:pic>
      <xdr:nvPicPr>
        <xdr:cNvPr id="430" name="Рисунок 429" descr="base_1_386202_33364"/>
        <xdr:cNvPicPr preferRelativeResize="0">
          <a:picLocks noChangeArrowheads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0868200"/>
          <a:ext cx="1133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434</xdr:row>
      <xdr:rowOff>1</xdr:rowOff>
    </xdr:from>
    <xdr:to>
      <xdr:col>1</xdr:col>
      <xdr:colOff>1181100</xdr:colOff>
      <xdr:row>434</xdr:row>
      <xdr:rowOff>361951</xdr:rowOff>
    </xdr:to>
    <xdr:pic>
      <xdr:nvPicPr>
        <xdr:cNvPr id="431" name="Рисунок 430" descr="base_1_386202_33365"/>
        <xdr:cNvPicPr preferRelativeResize="0">
          <a:picLocks noChangeArrowheads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1430176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1</xdr:col>
      <xdr:colOff>1162050</xdr:colOff>
      <xdr:row>435</xdr:row>
      <xdr:rowOff>352426</xdr:rowOff>
    </xdr:to>
    <xdr:pic>
      <xdr:nvPicPr>
        <xdr:cNvPr id="432" name="Рисунок 431" descr="base_1_386202_33366"/>
        <xdr:cNvPicPr preferRelativeResize="0">
          <a:picLocks noChangeArrowheads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1992150"/>
          <a:ext cx="1162050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435</xdr:row>
      <xdr:rowOff>561974</xdr:rowOff>
    </xdr:from>
    <xdr:to>
      <xdr:col>1</xdr:col>
      <xdr:colOff>1247774</xdr:colOff>
      <xdr:row>436</xdr:row>
      <xdr:rowOff>381000</xdr:rowOff>
    </xdr:to>
    <xdr:pic>
      <xdr:nvPicPr>
        <xdr:cNvPr id="433" name="Рисунок 432" descr="base_1_386202_33367"/>
        <xdr:cNvPicPr preferRelativeResize="0">
          <a:picLocks noChangeArrowheads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2554124"/>
          <a:ext cx="1247775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437</xdr:row>
      <xdr:rowOff>0</xdr:rowOff>
    </xdr:from>
    <xdr:to>
      <xdr:col>1</xdr:col>
      <xdr:colOff>1219200</xdr:colOff>
      <xdr:row>437</xdr:row>
      <xdr:rowOff>400050</xdr:rowOff>
    </xdr:to>
    <xdr:pic>
      <xdr:nvPicPr>
        <xdr:cNvPr id="434" name="Рисунок 433" descr="base_1_386202_33368"/>
        <xdr:cNvPicPr preferRelativeResize="0">
          <a:picLocks noChangeArrowheads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116100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438</xdr:row>
      <xdr:rowOff>0</xdr:rowOff>
    </xdr:from>
    <xdr:to>
      <xdr:col>1</xdr:col>
      <xdr:colOff>1057275</xdr:colOff>
      <xdr:row>438</xdr:row>
      <xdr:rowOff>333375</xdr:rowOff>
    </xdr:to>
    <xdr:pic>
      <xdr:nvPicPr>
        <xdr:cNvPr id="435" name="Рисунок 434" descr="base_1_386202_33369"/>
        <xdr:cNvPicPr preferRelativeResize="0">
          <a:picLocks noChangeArrowheads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3678075"/>
          <a:ext cx="1057276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439</xdr:row>
      <xdr:rowOff>0</xdr:rowOff>
    </xdr:from>
    <xdr:to>
      <xdr:col>1</xdr:col>
      <xdr:colOff>1047750</xdr:colOff>
      <xdr:row>439</xdr:row>
      <xdr:rowOff>342900</xdr:rowOff>
    </xdr:to>
    <xdr:pic>
      <xdr:nvPicPr>
        <xdr:cNvPr id="436" name="Рисунок 435" descr="base_1_386202_33370"/>
        <xdr:cNvPicPr preferRelativeResize="0">
          <a:picLocks noChangeArrowheads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4240050"/>
          <a:ext cx="1047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440</xdr:row>
      <xdr:rowOff>0</xdr:rowOff>
    </xdr:from>
    <xdr:to>
      <xdr:col>1</xdr:col>
      <xdr:colOff>1190625</xdr:colOff>
      <xdr:row>440</xdr:row>
      <xdr:rowOff>371475</xdr:rowOff>
    </xdr:to>
    <xdr:pic>
      <xdr:nvPicPr>
        <xdr:cNvPr id="437" name="Рисунок 436" descr="base_1_386202_33371"/>
        <xdr:cNvPicPr preferRelativeResize="0">
          <a:picLocks noChangeArrowheads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480202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441</xdr:row>
      <xdr:rowOff>0</xdr:rowOff>
    </xdr:from>
    <xdr:to>
      <xdr:col>1</xdr:col>
      <xdr:colOff>1047750</xdr:colOff>
      <xdr:row>441</xdr:row>
      <xdr:rowOff>361950</xdr:rowOff>
    </xdr:to>
    <xdr:pic>
      <xdr:nvPicPr>
        <xdr:cNvPr id="438" name="Рисунок 437" descr="base_1_386202_33372"/>
        <xdr:cNvPicPr preferRelativeResize="0">
          <a:picLocks noChangeArrowheads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364000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442</xdr:row>
      <xdr:rowOff>0</xdr:rowOff>
    </xdr:from>
    <xdr:to>
      <xdr:col>1</xdr:col>
      <xdr:colOff>1181100</xdr:colOff>
      <xdr:row>442</xdr:row>
      <xdr:rowOff>371475</xdr:rowOff>
    </xdr:to>
    <xdr:pic>
      <xdr:nvPicPr>
        <xdr:cNvPr id="439" name="Рисунок 438" descr="base_1_386202_33373"/>
        <xdr:cNvPicPr preferRelativeResize="0">
          <a:picLocks noChangeArrowheads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925975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442</xdr:row>
      <xdr:rowOff>561974</xdr:rowOff>
    </xdr:from>
    <xdr:to>
      <xdr:col>1</xdr:col>
      <xdr:colOff>1171574</xdr:colOff>
      <xdr:row>443</xdr:row>
      <xdr:rowOff>371475</xdr:rowOff>
    </xdr:to>
    <xdr:pic>
      <xdr:nvPicPr>
        <xdr:cNvPr id="440" name="Рисунок 439" descr="base_1_386202_33374"/>
        <xdr:cNvPicPr preferRelativeResize="0">
          <a:picLocks noChangeArrowheads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6487949"/>
          <a:ext cx="1171575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444</xdr:row>
      <xdr:rowOff>0</xdr:rowOff>
    </xdr:from>
    <xdr:to>
      <xdr:col>1</xdr:col>
      <xdr:colOff>1076325</xdr:colOff>
      <xdr:row>444</xdr:row>
      <xdr:rowOff>333375</xdr:rowOff>
    </xdr:to>
    <xdr:pic>
      <xdr:nvPicPr>
        <xdr:cNvPr id="441" name="Рисунок 440" descr="base_1_386202_33375"/>
        <xdr:cNvPicPr preferRelativeResize="0">
          <a:picLocks noChangeArrowheads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7049925"/>
          <a:ext cx="1076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444</xdr:row>
      <xdr:rowOff>561974</xdr:rowOff>
    </xdr:from>
    <xdr:to>
      <xdr:col>1</xdr:col>
      <xdr:colOff>1152524</xdr:colOff>
      <xdr:row>445</xdr:row>
      <xdr:rowOff>352425</xdr:rowOff>
    </xdr:to>
    <xdr:pic>
      <xdr:nvPicPr>
        <xdr:cNvPr id="442" name="Рисунок 441" descr="base_1_386202_33376"/>
        <xdr:cNvPicPr preferRelativeResize="0">
          <a:picLocks noChangeArrowheads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7611899"/>
          <a:ext cx="1152525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446</xdr:row>
      <xdr:rowOff>0</xdr:rowOff>
    </xdr:from>
    <xdr:to>
      <xdr:col>1</xdr:col>
      <xdr:colOff>1257300</xdr:colOff>
      <xdr:row>446</xdr:row>
      <xdr:rowOff>352425</xdr:rowOff>
    </xdr:to>
    <xdr:pic>
      <xdr:nvPicPr>
        <xdr:cNvPr id="443" name="Рисунок 442" descr="base_1_386202_33377"/>
        <xdr:cNvPicPr preferRelativeResize="0">
          <a:picLocks noChangeArrowheads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173875"/>
          <a:ext cx="12573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447</xdr:row>
      <xdr:rowOff>0</xdr:rowOff>
    </xdr:from>
    <xdr:to>
      <xdr:col>1</xdr:col>
      <xdr:colOff>1162050</xdr:colOff>
      <xdr:row>447</xdr:row>
      <xdr:rowOff>361950</xdr:rowOff>
    </xdr:to>
    <xdr:pic>
      <xdr:nvPicPr>
        <xdr:cNvPr id="444" name="Рисунок 443" descr="base_1_386202_33378"/>
        <xdr:cNvPicPr preferRelativeResize="0">
          <a:picLocks noChangeArrowheads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735850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448</xdr:row>
      <xdr:rowOff>0</xdr:rowOff>
    </xdr:from>
    <xdr:to>
      <xdr:col>1</xdr:col>
      <xdr:colOff>1285874</xdr:colOff>
      <xdr:row>448</xdr:row>
      <xdr:rowOff>371475</xdr:rowOff>
    </xdr:to>
    <xdr:pic>
      <xdr:nvPicPr>
        <xdr:cNvPr id="445" name="Рисунок 444" descr="base_1_386202_33379"/>
        <xdr:cNvPicPr preferRelativeResize="0">
          <a:picLocks noChangeArrowheads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9297825"/>
          <a:ext cx="12858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448</xdr:row>
      <xdr:rowOff>561974</xdr:rowOff>
    </xdr:from>
    <xdr:to>
      <xdr:col>1</xdr:col>
      <xdr:colOff>1238250</xdr:colOff>
      <xdr:row>449</xdr:row>
      <xdr:rowOff>352425</xdr:rowOff>
    </xdr:to>
    <xdr:pic>
      <xdr:nvPicPr>
        <xdr:cNvPr id="446" name="Рисунок 445" descr="base_1_386202_33380"/>
        <xdr:cNvPicPr preferRelativeResize="0">
          <a:picLocks noChangeArrowheads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9859799"/>
          <a:ext cx="1238250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450</xdr:row>
      <xdr:rowOff>0</xdr:rowOff>
    </xdr:from>
    <xdr:to>
      <xdr:col>1</xdr:col>
      <xdr:colOff>1047750</xdr:colOff>
      <xdr:row>450</xdr:row>
      <xdr:rowOff>333375</xdr:rowOff>
    </xdr:to>
    <xdr:pic>
      <xdr:nvPicPr>
        <xdr:cNvPr id="447" name="Рисунок 446" descr="base_1_386202_33381"/>
        <xdr:cNvPicPr preferRelativeResize="0">
          <a:picLocks noChangeArrowheads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0421775"/>
          <a:ext cx="104775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451</xdr:row>
      <xdr:rowOff>0</xdr:rowOff>
    </xdr:from>
    <xdr:to>
      <xdr:col>1</xdr:col>
      <xdr:colOff>1152525</xdr:colOff>
      <xdr:row>451</xdr:row>
      <xdr:rowOff>323850</xdr:rowOff>
    </xdr:to>
    <xdr:pic>
      <xdr:nvPicPr>
        <xdr:cNvPr id="448" name="Рисунок 447" descr="base_1_386202_33382"/>
        <xdr:cNvPicPr preferRelativeResize="0">
          <a:picLocks noChangeArrowheads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983750"/>
          <a:ext cx="1152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452</xdr:row>
      <xdr:rowOff>0</xdr:rowOff>
    </xdr:from>
    <xdr:to>
      <xdr:col>1</xdr:col>
      <xdr:colOff>1276350</xdr:colOff>
      <xdr:row>452</xdr:row>
      <xdr:rowOff>381000</xdr:rowOff>
    </xdr:to>
    <xdr:pic>
      <xdr:nvPicPr>
        <xdr:cNvPr id="449" name="Рисунок 448" descr="base_1_386202_33383"/>
        <xdr:cNvPicPr preferRelativeResize="0">
          <a:picLocks noChangeArrowheads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545725"/>
          <a:ext cx="1276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453</xdr:row>
      <xdr:rowOff>0</xdr:rowOff>
    </xdr:from>
    <xdr:to>
      <xdr:col>1</xdr:col>
      <xdr:colOff>1190625</xdr:colOff>
      <xdr:row>453</xdr:row>
      <xdr:rowOff>361950</xdr:rowOff>
    </xdr:to>
    <xdr:pic>
      <xdr:nvPicPr>
        <xdr:cNvPr id="450" name="Рисунок 449" descr="base_1_386202_33384"/>
        <xdr:cNvPicPr preferRelativeResize="0">
          <a:picLocks noChangeArrowheads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107700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454</xdr:row>
      <xdr:rowOff>0</xdr:rowOff>
    </xdr:from>
    <xdr:to>
      <xdr:col>1</xdr:col>
      <xdr:colOff>1295400</xdr:colOff>
      <xdr:row>454</xdr:row>
      <xdr:rowOff>371475</xdr:rowOff>
    </xdr:to>
    <xdr:pic>
      <xdr:nvPicPr>
        <xdr:cNvPr id="451" name="Рисунок 450" descr="base_1_386202_33385"/>
        <xdr:cNvPicPr preferRelativeResize="0">
          <a:picLocks noChangeArrowheads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669675"/>
          <a:ext cx="1295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454</xdr:row>
      <xdr:rowOff>561974</xdr:rowOff>
    </xdr:from>
    <xdr:to>
      <xdr:col>1</xdr:col>
      <xdr:colOff>1181100</xdr:colOff>
      <xdr:row>455</xdr:row>
      <xdr:rowOff>381000</xdr:rowOff>
    </xdr:to>
    <xdr:pic>
      <xdr:nvPicPr>
        <xdr:cNvPr id="452" name="Рисунок 451" descr="base_1_386202_33386"/>
        <xdr:cNvPicPr preferRelativeResize="0">
          <a:picLocks noChangeArrowheads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3231649"/>
          <a:ext cx="118110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456</xdr:row>
      <xdr:rowOff>0</xdr:rowOff>
    </xdr:from>
    <xdr:to>
      <xdr:col>1</xdr:col>
      <xdr:colOff>1076324</xdr:colOff>
      <xdr:row>456</xdr:row>
      <xdr:rowOff>352425</xdr:rowOff>
    </xdr:to>
    <xdr:pic>
      <xdr:nvPicPr>
        <xdr:cNvPr id="453" name="Рисунок 452" descr="base_1_386202_33387"/>
        <xdr:cNvPicPr preferRelativeResize="0">
          <a:picLocks noChangeArrowheads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3793625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456</xdr:row>
      <xdr:rowOff>561974</xdr:rowOff>
    </xdr:from>
    <xdr:to>
      <xdr:col>1</xdr:col>
      <xdr:colOff>1095375</xdr:colOff>
      <xdr:row>457</xdr:row>
      <xdr:rowOff>352424</xdr:rowOff>
    </xdr:to>
    <xdr:pic>
      <xdr:nvPicPr>
        <xdr:cNvPr id="454" name="Рисунок 453" descr="base_1_386202_33388"/>
        <xdr:cNvPicPr preferRelativeResize="0">
          <a:picLocks noChangeArrowheads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355599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458</xdr:row>
      <xdr:rowOff>0</xdr:rowOff>
    </xdr:from>
    <xdr:to>
      <xdr:col>1</xdr:col>
      <xdr:colOff>1228725</xdr:colOff>
      <xdr:row>458</xdr:row>
      <xdr:rowOff>371475</xdr:rowOff>
    </xdr:to>
    <xdr:pic>
      <xdr:nvPicPr>
        <xdr:cNvPr id="455" name="Рисунок 454" descr="base_1_386202_33389"/>
        <xdr:cNvPicPr preferRelativeResize="0">
          <a:picLocks noChangeArrowheads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91757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459</xdr:row>
      <xdr:rowOff>0</xdr:rowOff>
    </xdr:from>
    <xdr:to>
      <xdr:col>1</xdr:col>
      <xdr:colOff>1162050</xdr:colOff>
      <xdr:row>459</xdr:row>
      <xdr:rowOff>361950</xdr:rowOff>
    </xdr:to>
    <xdr:pic>
      <xdr:nvPicPr>
        <xdr:cNvPr id="456" name="Рисунок 455" descr="base_1_386202_33390"/>
        <xdr:cNvPicPr preferRelativeResize="0">
          <a:picLocks noChangeArrowheads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479550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459</xdr:row>
      <xdr:rowOff>561974</xdr:rowOff>
    </xdr:from>
    <xdr:to>
      <xdr:col>1</xdr:col>
      <xdr:colOff>1228725</xdr:colOff>
      <xdr:row>460</xdr:row>
      <xdr:rowOff>371474</xdr:rowOff>
    </xdr:to>
    <xdr:pic>
      <xdr:nvPicPr>
        <xdr:cNvPr id="457" name="Рисунок 456" descr="base_1_386202_33391"/>
        <xdr:cNvPicPr preferRelativeResize="0">
          <a:picLocks noChangeArrowheads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041524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460</xdr:row>
      <xdr:rowOff>561974</xdr:rowOff>
    </xdr:from>
    <xdr:to>
      <xdr:col>1</xdr:col>
      <xdr:colOff>1219200</xdr:colOff>
      <xdr:row>461</xdr:row>
      <xdr:rowOff>381000</xdr:rowOff>
    </xdr:to>
    <xdr:pic>
      <xdr:nvPicPr>
        <xdr:cNvPr id="458" name="Рисунок 457" descr="base_1_386202_33392"/>
        <xdr:cNvPicPr preferRelativeResize="0">
          <a:picLocks noChangeArrowheads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603499"/>
          <a:ext cx="121920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462</xdr:row>
      <xdr:rowOff>0</xdr:rowOff>
    </xdr:from>
    <xdr:to>
      <xdr:col>1</xdr:col>
      <xdr:colOff>1038224</xdr:colOff>
      <xdr:row>462</xdr:row>
      <xdr:rowOff>400050</xdr:rowOff>
    </xdr:to>
    <xdr:pic>
      <xdr:nvPicPr>
        <xdr:cNvPr id="459" name="Рисунок 458" descr="base_1_386202_33393"/>
        <xdr:cNvPicPr preferRelativeResize="0">
          <a:picLocks noChangeArrowheads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7165475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462</xdr:row>
      <xdr:rowOff>561974</xdr:rowOff>
    </xdr:from>
    <xdr:to>
      <xdr:col>1</xdr:col>
      <xdr:colOff>1114424</xdr:colOff>
      <xdr:row>463</xdr:row>
      <xdr:rowOff>361950</xdr:rowOff>
    </xdr:to>
    <xdr:pic>
      <xdr:nvPicPr>
        <xdr:cNvPr id="460" name="Рисунок 459" descr="base_1_386202_33394"/>
        <xdr:cNvPicPr preferRelativeResize="0">
          <a:picLocks noChangeArrowheads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7727449"/>
          <a:ext cx="1114425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464</xdr:row>
      <xdr:rowOff>0</xdr:rowOff>
    </xdr:from>
    <xdr:to>
      <xdr:col>1</xdr:col>
      <xdr:colOff>1247774</xdr:colOff>
      <xdr:row>464</xdr:row>
      <xdr:rowOff>381000</xdr:rowOff>
    </xdr:to>
    <xdr:pic>
      <xdr:nvPicPr>
        <xdr:cNvPr id="461" name="Рисунок 460" descr="base_1_386202_33395"/>
        <xdr:cNvPicPr preferRelativeResize="0">
          <a:picLocks noChangeArrowheads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8289425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464</xdr:row>
      <xdr:rowOff>561974</xdr:rowOff>
    </xdr:from>
    <xdr:to>
      <xdr:col>1</xdr:col>
      <xdr:colOff>1171575</xdr:colOff>
      <xdr:row>465</xdr:row>
      <xdr:rowOff>390525</xdr:rowOff>
    </xdr:to>
    <xdr:pic>
      <xdr:nvPicPr>
        <xdr:cNvPr id="462" name="Рисунок 461" descr="base_1_386202_33396"/>
        <xdr:cNvPicPr preferRelativeResize="0">
          <a:picLocks noChangeArrowheads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8851399"/>
          <a:ext cx="1171575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466</xdr:row>
      <xdr:rowOff>0</xdr:rowOff>
    </xdr:from>
    <xdr:to>
      <xdr:col>1</xdr:col>
      <xdr:colOff>1266824</xdr:colOff>
      <xdr:row>466</xdr:row>
      <xdr:rowOff>371475</xdr:rowOff>
    </xdr:to>
    <xdr:pic>
      <xdr:nvPicPr>
        <xdr:cNvPr id="463" name="Рисунок 462" descr="base_1_386202_33397"/>
        <xdr:cNvPicPr preferRelativeResize="0">
          <a:picLocks noChangeArrowheads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9413375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466</xdr:row>
      <xdr:rowOff>561974</xdr:rowOff>
    </xdr:from>
    <xdr:to>
      <xdr:col>1</xdr:col>
      <xdr:colOff>1266824</xdr:colOff>
      <xdr:row>467</xdr:row>
      <xdr:rowOff>400050</xdr:rowOff>
    </xdr:to>
    <xdr:pic>
      <xdr:nvPicPr>
        <xdr:cNvPr id="464" name="Рисунок 463" descr="base_1_386202_33398"/>
        <xdr:cNvPicPr preferRelativeResize="0">
          <a:picLocks noChangeArrowheads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9975349"/>
          <a:ext cx="1266825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468</xdr:row>
      <xdr:rowOff>0</xdr:rowOff>
    </xdr:from>
    <xdr:to>
      <xdr:col>1</xdr:col>
      <xdr:colOff>1047750</xdr:colOff>
      <xdr:row>468</xdr:row>
      <xdr:rowOff>381000</xdr:rowOff>
    </xdr:to>
    <xdr:pic>
      <xdr:nvPicPr>
        <xdr:cNvPr id="465" name="Рисунок 464" descr="base_1_386202_33399"/>
        <xdr:cNvPicPr preferRelativeResize="0">
          <a:picLocks noChangeArrowheads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537325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468</xdr:row>
      <xdr:rowOff>561974</xdr:rowOff>
    </xdr:from>
    <xdr:to>
      <xdr:col>1</xdr:col>
      <xdr:colOff>1133475</xdr:colOff>
      <xdr:row>469</xdr:row>
      <xdr:rowOff>409575</xdr:rowOff>
    </xdr:to>
    <xdr:pic>
      <xdr:nvPicPr>
        <xdr:cNvPr id="466" name="Рисунок 465" descr="base_1_386202_33400"/>
        <xdr:cNvPicPr preferRelativeResize="0">
          <a:picLocks noChangeArrowheads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1099299"/>
          <a:ext cx="1133475" cy="40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470</xdr:row>
      <xdr:rowOff>0</xdr:rowOff>
    </xdr:from>
    <xdr:to>
      <xdr:col>1</xdr:col>
      <xdr:colOff>1323975</xdr:colOff>
      <xdr:row>470</xdr:row>
      <xdr:rowOff>361949</xdr:rowOff>
    </xdr:to>
    <xdr:pic>
      <xdr:nvPicPr>
        <xdr:cNvPr id="467" name="Рисунок 466" descr="base_1_386202_33401"/>
        <xdr:cNvPicPr preferRelativeResize="0">
          <a:picLocks noChangeArrowheads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261661275"/>
          <a:ext cx="1323974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470</xdr:row>
      <xdr:rowOff>561974</xdr:rowOff>
    </xdr:from>
    <xdr:to>
      <xdr:col>1</xdr:col>
      <xdr:colOff>1190625</xdr:colOff>
      <xdr:row>471</xdr:row>
      <xdr:rowOff>371474</xdr:rowOff>
    </xdr:to>
    <xdr:pic>
      <xdr:nvPicPr>
        <xdr:cNvPr id="468" name="Рисунок 467" descr="base_1_386202_33402"/>
        <xdr:cNvPicPr preferRelativeResize="0">
          <a:picLocks noChangeArrowheads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2223249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472</xdr:row>
      <xdr:rowOff>1</xdr:rowOff>
    </xdr:from>
    <xdr:to>
      <xdr:col>1</xdr:col>
      <xdr:colOff>1314450</xdr:colOff>
      <xdr:row>472</xdr:row>
      <xdr:rowOff>381001</xdr:rowOff>
    </xdr:to>
    <xdr:pic>
      <xdr:nvPicPr>
        <xdr:cNvPr id="469" name="Рисунок 468" descr="base_1_386202_33403"/>
        <xdr:cNvPicPr preferRelativeResize="0">
          <a:picLocks noChangeArrowheads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2785226"/>
          <a:ext cx="1314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472</xdr:row>
      <xdr:rowOff>561974</xdr:rowOff>
    </xdr:from>
    <xdr:to>
      <xdr:col>1</xdr:col>
      <xdr:colOff>1323974</xdr:colOff>
      <xdr:row>473</xdr:row>
      <xdr:rowOff>400050</xdr:rowOff>
    </xdr:to>
    <xdr:pic>
      <xdr:nvPicPr>
        <xdr:cNvPr id="470" name="Рисунок 469" descr="base_1_386202_33404"/>
        <xdr:cNvPicPr preferRelativeResize="0">
          <a:picLocks noChangeArrowheads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3347199"/>
          <a:ext cx="1323975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474</xdr:row>
      <xdr:rowOff>0</xdr:rowOff>
    </xdr:from>
    <xdr:to>
      <xdr:col>1</xdr:col>
      <xdr:colOff>1143000</xdr:colOff>
      <xdr:row>474</xdr:row>
      <xdr:rowOff>361950</xdr:rowOff>
    </xdr:to>
    <xdr:pic>
      <xdr:nvPicPr>
        <xdr:cNvPr id="471" name="Рисунок 470" descr="base_1_386202_33405"/>
        <xdr:cNvPicPr preferRelativeResize="0">
          <a:picLocks noChangeArrowheads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3909175"/>
          <a:ext cx="11430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474</xdr:row>
      <xdr:rowOff>561974</xdr:rowOff>
    </xdr:from>
    <xdr:to>
      <xdr:col>1</xdr:col>
      <xdr:colOff>1228725</xdr:colOff>
      <xdr:row>475</xdr:row>
      <xdr:rowOff>390525</xdr:rowOff>
    </xdr:to>
    <xdr:pic>
      <xdr:nvPicPr>
        <xdr:cNvPr id="472" name="Рисунок 471" descr="base_1_386202_33406"/>
        <xdr:cNvPicPr preferRelativeResize="0">
          <a:picLocks noChangeArrowheads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471149"/>
          <a:ext cx="1228725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476</xdr:row>
      <xdr:rowOff>0</xdr:rowOff>
    </xdr:from>
    <xdr:to>
      <xdr:col>1</xdr:col>
      <xdr:colOff>1266825</xdr:colOff>
      <xdr:row>476</xdr:row>
      <xdr:rowOff>381000</xdr:rowOff>
    </xdr:to>
    <xdr:pic>
      <xdr:nvPicPr>
        <xdr:cNvPr id="473" name="Рисунок 472" descr="base_1_386202_33407"/>
        <xdr:cNvPicPr preferRelativeResize="0">
          <a:picLocks noChangeArrowheads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5033125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477</xdr:row>
      <xdr:rowOff>0</xdr:rowOff>
    </xdr:from>
    <xdr:to>
      <xdr:col>1</xdr:col>
      <xdr:colOff>1200150</xdr:colOff>
      <xdr:row>477</xdr:row>
      <xdr:rowOff>400050</xdr:rowOff>
    </xdr:to>
    <xdr:pic>
      <xdr:nvPicPr>
        <xdr:cNvPr id="474" name="Рисунок 473" descr="base_1_386202_33408"/>
        <xdr:cNvPicPr preferRelativeResize="0">
          <a:picLocks noChangeArrowheads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5595100"/>
          <a:ext cx="120015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478</xdr:row>
      <xdr:rowOff>0</xdr:rowOff>
    </xdr:from>
    <xdr:to>
      <xdr:col>1</xdr:col>
      <xdr:colOff>1343024</xdr:colOff>
      <xdr:row>478</xdr:row>
      <xdr:rowOff>371475</xdr:rowOff>
    </xdr:to>
    <xdr:pic>
      <xdr:nvPicPr>
        <xdr:cNvPr id="475" name="Рисунок 474" descr="base_1_386202_33409"/>
        <xdr:cNvPicPr preferRelativeResize="0">
          <a:picLocks noChangeArrowheads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6157075"/>
          <a:ext cx="1343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478</xdr:row>
      <xdr:rowOff>561974</xdr:rowOff>
    </xdr:from>
    <xdr:to>
      <xdr:col>1</xdr:col>
      <xdr:colOff>1323975</xdr:colOff>
      <xdr:row>479</xdr:row>
      <xdr:rowOff>428625</xdr:rowOff>
    </xdr:to>
    <xdr:pic>
      <xdr:nvPicPr>
        <xdr:cNvPr id="476" name="Рисунок 475" descr="base_1_386202_33410"/>
        <xdr:cNvPicPr preferRelativeResize="0">
          <a:picLocks noChangeArrowheads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6719049"/>
          <a:ext cx="1323975" cy="428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480</xdr:row>
      <xdr:rowOff>0</xdr:rowOff>
    </xdr:from>
    <xdr:to>
      <xdr:col>1</xdr:col>
      <xdr:colOff>1171575</xdr:colOff>
      <xdr:row>480</xdr:row>
      <xdr:rowOff>361950</xdr:rowOff>
    </xdr:to>
    <xdr:pic>
      <xdr:nvPicPr>
        <xdr:cNvPr id="477" name="Рисунок 476" descr="base_1_386202_33411"/>
        <xdr:cNvPicPr preferRelativeResize="0">
          <a:picLocks noChangeArrowheads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7281025"/>
          <a:ext cx="11715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480</xdr:row>
      <xdr:rowOff>561974</xdr:rowOff>
    </xdr:from>
    <xdr:to>
      <xdr:col>1</xdr:col>
      <xdr:colOff>1219200</xdr:colOff>
      <xdr:row>481</xdr:row>
      <xdr:rowOff>361950</xdr:rowOff>
    </xdr:to>
    <xdr:pic>
      <xdr:nvPicPr>
        <xdr:cNvPr id="478" name="Рисунок 477" descr="base_1_386202_33412"/>
        <xdr:cNvPicPr preferRelativeResize="0">
          <a:picLocks noChangeArrowheads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842999"/>
          <a:ext cx="1219200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482</xdr:row>
      <xdr:rowOff>0</xdr:rowOff>
    </xdr:from>
    <xdr:to>
      <xdr:col>1</xdr:col>
      <xdr:colOff>1247775</xdr:colOff>
      <xdr:row>482</xdr:row>
      <xdr:rowOff>361950</xdr:rowOff>
    </xdr:to>
    <xdr:pic>
      <xdr:nvPicPr>
        <xdr:cNvPr id="479" name="Рисунок 478" descr="base_1_386202_33413"/>
        <xdr:cNvPicPr preferRelativeResize="0">
          <a:picLocks noChangeArrowheads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404975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483</xdr:row>
      <xdr:rowOff>0</xdr:rowOff>
    </xdr:from>
    <xdr:to>
      <xdr:col>1</xdr:col>
      <xdr:colOff>1181100</xdr:colOff>
      <xdr:row>483</xdr:row>
      <xdr:rowOff>342900</xdr:rowOff>
    </xdr:to>
    <xdr:pic>
      <xdr:nvPicPr>
        <xdr:cNvPr id="480" name="Рисунок 479" descr="base_1_386202_33414"/>
        <xdr:cNvPicPr preferRelativeResize="0">
          <a:picLocks noChangeArrowheads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966950"/>
          <a:ext cx="1181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483</xdr:row>
      <xdr:rowOff>561974</xdr:rowOff>
    </xdr:from>
    <xdr:to>
      <xdr:col>1</xdr:col>
      <xdr:colOff>1266825</xdr:colOff>
      <xdr:row>484</xdr:row>
      <xdr:rowOff>390524</xdr:rowOff>
    </xdr:to>
    <xdr:pic>
      <xdr:nvPicPr>
        <xdr:cNvPr id="481" name="Рисунок 480" descr="base_1_386202_33415"/>
        <xdr:cNvPicPr preferRelativeResize="0">
          <a:picLocks noChangeArrowheads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528924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484</xdr:row>
      <xdr:rowOff>561974</xdr:rowOff>
    </xdr:from>
    <xdr:to>
      <xdr:col>1</xdr:col>
      <xdr:colOff>1266825</xdr:colOff>
      <xdr:row>485</xdr:row>
      <xdr:rowOff>352425</xdr:rowOff>
    </xdr:to>
    <xdr:pic>
      <xdr:nvPicPr>
        <xdr:cNvPr id="482" name="Рисунок 481" descr="base_1_386202_33416"/>
        <xdr:cNvPicPr preferRelativeResize="0">
          <a:picLocks noChangeArrowheads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090899"/>
          <a:ext cx="1266825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486</xdr:row>
      <xdr:rowOff>0</xdr:rowOff>
    </xdr:from>
    <xdr:to>
      <xdr:col>1</xdr:col>
      <xdr:colOff>1047750</xdr:colOff>
      <xdr:row>486</xdr:row>
      <xdr:rowOff>352425</xdr:rowOff>
    </xdr:to>
    <xdr:pic>
      <xdr:nvPicPr>
        <xdr:cNvPr id="483" name="Рисунок 482" descr="base_1_386202_33417"/>
        <xdr:cNvPicPr preferRelativeResize="0">
          <a:picLocks noChangeArrowheads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65287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486</xdr:row>
      <xdr:rowOff>561974</xdr:rowOff>
    </xdr:from>
    <xdr:to>
      <xdr:col>1</xdr:col>
      <xdr:colOff>1152524</xdr:colOff>
      <xdr:row>487</xdr:row>
      <xdr:rowOff>304800</xdr:rowOff>
    </xdr:to>
    <xdr:pic>
      <xdr:nvPicPr>
        <xdr:cNvPr id="484" name="Рисунок 483" descr="base_1_386202_33418"/>
        <xdr:cNvPicPr preferRelativeResize="0">
          <a:picLocks noChangeArrowheads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71214849"/>
          <a:ext cx="1152525" cy="304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488</xdr:row>
      <xdr:rowOff>0</xdr:rowOff>
    </xdr:from>
    <xdr:to>
      <xdr:col>1</xdr:col>
      <xdr:colOff>1257300</xdr:colOff>
      <xdr:row>488</xdr:row>
      <xdr:rowOff>361950</xdr:rowOff>
    </xdr:to>
    <xdr:pic>
      <xdr:nvPicPr>
        <xdr:cNvPr id="485" name="Рисунок 484" descr="base_1_386202_33419"/>
        <xdr:cNvPicPr preferRelativeResize="0">
          <a:picLocks noChangeArrowheads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1776825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489</xdr:row>
      <xdr:rowOff>0</xdr:rowOff>
    </xdr:from>
    <xdr:to>
      <xdr:col>1</xdr:col>
      <xdr:colOff>1171575</xdr:colOff>
      <xdr:row>489</xdr:row>
      <xdr:rowOff>381000</xdr:rowOff>
    </xdr:to>
    <xdr:pic>
      <xdr:nvPicPr>
        <xdr:cNvPr id="486" name="Рисунок 485" descr="base_1_386202_33420"/>
        <xdr:cNvPicPr preferRelativeResize="0">
          <a:picLocks noChangeArrowheads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2338800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490</xdr:row>
      <xdr:rowOff>0</xdr:rowOff>
    </xdr:from>
    <xdr:to>
      <xdr:col>1</xdr:col>
      <xdr:colOff>1314450</xdr:colOff>
      <xdr:row>490</xdr:row>
      <xdr:rowOff>381000</xdr:rowOff>
    </xdr:to>
    <xdr:pic>
      <xdr:nvPicPr>
        <xdr:cNvPr id="487" name="Рисунок 486" descr="base_1_386202_33421"/>
        <xdr:cNvPicPr preferRelativeResize="0">
          <a:picLocks noChangeArrowheads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2900775"/>
          <a:ext cx="1314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490</xdr:row>
      <xdr:rowOff>561974</xdr:rowOff>
    </xdr:from>
    <xdr:to>
      <xdr:col>1</xdr:col>
      <xdr:colOff>1295400</xdr:colOff>
      <xdr:row>491</xdr:row>
      <xdr:rowOff>371475</xdr:rowOff>
    </xdr:to>
    <xdr:pic>
      <xdr:nvPicPr>
        <xdr:cNvPr id="488" name="Рисунок 487" descr="base_1_386202_33422"/>
        <xdr:cNvPicPr preferRelativeResize="0">
          <a:picLocks noChangeArrowheads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3462749"/>
          <a:ext cx="1295400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492</xdr:row>
      <xdr:rowOff>1</xdr:rowOff>
    </xdr:from>
    <xdr:to>
      <xdr:col>1</xdr:col>
      <xdr:colOff>1047750</xdr:colOff>
      <xdr:row>492</xdr:row>
      <xdr:rowOff>342901</xdr:rowOff>
    </xdr:to>
    <xdr:pic>
      <xdr:nvPicPr>
        <xdr:cNvPr id="489" name="Рисунок 488" descr="base_1_386202_33423"/>
        <xdr:cNvPicPr preferRelativeResize="0">
          <a:picLocks noChangeArrowheads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4024726"/>
          <a:ext cx="1047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492</xdr:row>
      <xdr:rowOff>561974</xdr:rowOff>
    </xdr:from>
    <xdr:to>
      <xdr:col>1</xdr:col>
      <xdr:colOff>1209675</xdr:colOff>
      <xdr:row>493</xdr:row>
      <xdr:rowOff>371475</xdr:rowOff>
    </xdr:to>
    <xdr:pic>
      <xdr:nvPicPr>
        <xdr:cNvPr id="490" name="Рисунок 489" descr="base_1_386202_33424"/>
        <xdr:cNvPicPr preferRelativeResize="0">
          <a:picLocks noChangeArrowheads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4586699"/>
          <a:ext cx="1209675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494</xdr:row>
      <xdr:rowOff>0</xdr:rowOff>
    </xdr:from>
    <xdr:to>
      <xdr:col>1</xdr:col>
      <xdr:colOff>1247775</xdr:colOff>
      <xdr:row>494</xdr:row>
      <xdr:rowOff>381000</xdr:rowOff>
    </xdr:to>
    <xdr:pic>
      <xdr:nvPicPr>
        <xdr:cNvPr id="491" name="Рисунок 490" descr="base_1_386202_33425"/>
        <xdr:cNvPicPr preferRelativeResize="0">
          <a:picLocks noChangeArrowheads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5148675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494</xdr:row>
      <xdr:rowOff>561974</xdr:rowOff>
    </xdr:from>
    <xdr:to>
      <xdr:col>1</xdr:col>
      <xdr:colOff>1190624</xdr:colOff>
      <xdr:row>495</xdr:row>
      <xdr:rowOff>361950</xdr:rowOff>
    </xdr:to>
    <xdr:pic>
      <xdr:nvPicPr>
        <xdr:cNvPr id="492" name="Рисунок 491" descr="base_1_386202_33426"/>
        <xdr:cNvPicPr preferRelativeResize="0">
          <a:picLocks noChangeArrowheads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75710649"/>
          <a:ext cx="1190625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496</xdr:row>
      <xdr:rowOff>0</xdr:rowOff>
    </xdr:from>
    <xdr:to>
      <xdr:col>1</xdr:col>
      <xdr:colOff>1257300</xdr:colOff>
      <xdr:row>496</xdr:row>
      <xdr:rowOff>371475</xdr:rowOff>
    </xdr:to>
    <xdr:pic>
      <xdr:nvPicPr>
        <xdr:cNvPr id="493" name="Рисунок 492" descr="base_1_386202_33427"/>
        <xdr:cNvPicPr preferRelativeResize="0">
          <a:picLocks noChangeArrowheads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627262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497</xdr:row>
      <xdr:rowOff>0</xdr:rowOff>
    </xdr:from>
    <xdr:to>
      <xdr:col>1</xdr:col>
      <xdr:colOff>1238250</xdr:colOff>
      <xdr:row>497</xdr:row>
      <xdr:rowOff>400050</xdr:rowOff>
    </xdr:to>
    <xdr:pic>
      <xdr:nvPicPr>
        <xdr:cNvPr id="494" name="Рисунок 493" descr="base_1_386202_33428"/>
        <xdr:cNvPicPr preferRelativeResize="0">
          <a:picLocks noChangeArrowheads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6834600"/>
          <a:ext cx="1238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498</xdr:row>
      <xdr:rowOff>1</xdr:rowOff>
    </xdr:from>
    <xdr:to>
      <xdr:col>1</xdr:col>
      <xdr:colOff>1095376</xdr:colOff>
      <xdr:row>498</xdr:row>
      <xdr:rowOff>361951</xdr:rowOff>
    </xdr:to>
    <xdr:pic>
      <xdr:nvPicPr>
        <xdr:cNvPr id="495" name="Рисунок 494" descr="base_1_386202_33429"/>
        <xdr:cNvPicPr preferRelativeResize="0">
          <a:picLocks noChangeArrowheads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7396576"/>
          <a:ext cx="10953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498</xdr:row>
      <xdr:rowOff>561974</xdr:rowOff>
    </xdr:from>
    <xdr:to>
      <xdr:col>1</xdr:col>
      <xdr:colOff>1152525</xdr:colOff>
      <xdr:row>499</xdr:row>
      <xdr:rowOff>390524</xdr:rowOff>
    </xdr:to>
    <xdr:pic>
      <xdr:nvPicPr>
        <xdr:cNvPr id="496" name="Рисунок 495" descr="base_1_386202_33430"/>
        <xdr:cNvPicPr preferRelativeResize="0">
          <a:picLocks noChangeArrowheads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7958549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500</xdr:row>
      <xdr:rowOff>0</xdr:rowOff>
    </xdr:from>
    <xdr:to>
      <xdr:col>1</xdr:col>
      <xdr:colOff>1362075</xdr:colOff>
      <xdr:row>500</xdr:row>
      <xdr:rowOff>419100</xdr:rowOff>
    </xdr:to>
    <xdr:pic>
      <xdr:nvPicPr>
        <xdr:cNvPr id="497" name="Рисунок 496" descr="base_1_386202_33431"/>
        <xdr:cNvPicPr preferRelativeResize="0">
          <a:picLocks noChangeArrowheads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8520525"/>
          <a:ext cx="1362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501</xdr:row>
      <xdr:rowOff>28574</xdr:rowOff>
    </xdr:from>
    <xdr:to>
      <xdr:col>1</xdr:col>
      <xdr:colOff>1219201</xdr:colOff>
      <xdr:row>501</xdr:row>
      <xdr:rowOff>419100</xdr:rowOff>
    </xdr:to>
    <xdr:pic>
      <xdr:nvPicPr>
        <xdr:cNvPr id="498" name="Рисунок 497" descr="base_1_386202_33432"/>
        <xdr:cNvPicPr preferRelativeResize="0">
          <a:picLocks noChangeArrowheads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279111074"/>
          <a:ext cx="1219200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502</xdr:row>
      <xdr:rowOff>0</xdr:rowOff>
    </xdr:from>
    <xdr:to>
      <xdr:col>1</xdr:col>
      <xdr:colOff>1276350</xdr:colOff>
      <xdr:row>502</xdr:row>
      <xdr:rowOff>409575</xdr:rowOff>
    </xdr:to>
    <xdr:pic>
      <xdr:nvPicPr>
        <xdr:cNvPr id="499" name="Рисунок 498" descr="base_1_386202_33433"/>
        <xdr:cNvPicPr preferRelativeResize="0">
          <a:picLocks noChangeArrowheads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9644475"/>
          <a:ext cx="1276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503</xdr:row>
      <xdr:rowOff>0</xdr:rowOff>
    </xdr:from>
    <xdr:to>
      <xdr:col>1</xdr:col>
      <xdr:colOff>1295400</xdr:colOff>
      <xdr:row>503</xdr:row>
      <xdr:rowOff>371476</xdr:rowOff>
    </xdr:to>
    <xdr:pic>
      <xdr:nvPicPr>
        <xdr:cNvPr id="500" name="Рисунок 499" descr="base_1_386202_33434"/>
        <xdr:cNvPicPr preferRelativeResize="0">
          <a:picLocks noChangeArrowheads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0206450"/>
          <a:ext cx="1295400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504</xdr:row>
      <xdr:rowOff>0</xdr:rowOff>
    </xdr:from>
    <xdr:to>
      <xdr:col>1</xdr:col>
      <xdr:colOff>1019175</xdr:colOff>
      <xdr:row>504</xdr:row>
      <xdr:rowOff>342900</xdr:rowOff>
    </xdr:to>
    <xdr:pic>
      <xdr:nvPicPr>
        <xdr:cNvPr id="501" name="Рисунок 500" descr="base_1_386202_33435"/>
        <xdr:cNvPicPr preferRelativeResize="0">
          <a:picLocks noChangeArrowheads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0768425"/>
          <a:ext cx="10191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504</xdr:row>
      <xdr:rowOff>561974</xdr:rowOff>
    </xdr:from>
    <xdr:to>
      <xdr:col>1</xdr:col>
      <xdr:colOff>1238250</xdr:colOff>
      <xdr:row>505</xdr:row>
      <xdr:rowOff>381000</xdr:rowOff>
    </xdr:to>
    <xdr:pic>
      <xdr:nvPicPr>
        <xdr:cNvPr id="502" name="Рисунок 501" descr="base_1_386202_33436"/>
        <xdr:cNvPicPr preferRelativeResize="0">
          <a:picLocks noChangeArrowheads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81330399"/>
          <a:ext cx="1238251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506</xdr:row>
      <xdr:rowOff>0</xdr:rowOff>
    </xdr:from>
    <xdr:to>
      <xdr:col>1</xdr:col>
      <xdr:colOff>1219200</xdr:colOff>
      <xdr:row>506</xdr:row>
      <xdr:rowOff>361950</xdr:rowOff>
    </xdr:to>
    <xdr:pic>
      <xdr:nvPicPr>
        <xdr:cNvPr id="503" name="Рисунок 502" descr="base_1_386202_33437"/>
        <xdr:cNvPicPr preferRelativeResize="0">
          <a:picLocks noChangeArrowheads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281892375"/>
          <a:ext cx="121919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506</xdr:row>
      <xdr:rowOff>561974</xdr:rowOff>
    </xdr:from>
    <xdr:to>
      <xdr:col>1</xdr:col>
      <xdr:colOff>1114424</xdr:colOff>
      <xdr:row>507</xdr:row>
      <xdr:rowOff>352425</xdr:rowOff>
    </xdr:to>
    <xdr:pic>
      <xdr:nvPicPr>
        <xdr:cNvPr id="504" name="Рисунок 503" descr="base_1_386202_33438"/>
        <xdr:cNvPicPr preferRelativeResize="0">
          <a:picLocks noChangeArrowheads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82454349"/>
          <a:ext cx="1114425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508</xdr:row>
      <xdr:rowOff>0</xdr:rowOff>
    </xdr:from>
    <xdr:to>
      <xdr:col>1</xdr:col>
      <xdr:colOff>1276350</xdr:colOff>
      <xdr:row>508</xdr:row>
      <xdr:rowOff>352425</xdr:rowOff>
    </xdr:to>
    <xdr:pic>
      <xdr:nvPicPr>
        <xdr:cNvPr id="505" name="Рисунок 504" descr="base_1_386202_33439"/>
        <xdr:cNvPicPr preferRelativeResize="0">
          <a:picLocks noChangeArrowheads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3016325"/>
          <a:ext cx="1276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508</xdr:row>
      <xdr:rowOff>561974</xdr:rowOff>
    </xdr:from>
    <xdr:to>
      <xdr:col>1</xdr:col>
      <xdr:colOff>1238250</xdr:colOff>
      <xdr:row>509</xdr:row>
      <xdr:rowOff>352425</xdr:rowOff>
    </xdr:to>
    <xdr:pic>
      <xdr:nvPicPr>
        <xdr:cNvPr id="506" name="Рисунок 505" descr="base_1_386202_33440"/>
        <xdr:cNvPicPr preferRelativeResize="0">
          <a:picLocks noChangeArrowheads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83578299"/>
          <a:ext cx="1238251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510</xdr:row>
      <xdr:rowOff>0</xdr:rowOff>
    </xdr:from>
    <xdr:to>
      <xdr:col>1</xdr:col>
      <xdr:colOff>1076324</xdr:colOff>
      <xdr:row>510</xdr:row>
      <xdr:rowOff>361950</xdr:rowOff>
    </xdr:to>
    <xdr:pic>
      <xdr:nvPicPr>
        <xdr:cNvPr id="507" name="Рисунок 506" descr="base_1_386202_33441"/>
        <xdr:cNvPicPr preferRelativeResize="0">
          <a:picLocks noChangeArrowheads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84140275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510</xdr:row>
      <xdr:rowOff>561974</xdr:rowOff>
    </xdr:from>
    <xdr:to>
      <xdr:col>1</xdr:col>
      <xdr:colOff>1123950</xdr:colOff>
      <xdr:row>511</xdr:row>
      <xdr:rowOff>400050</xdr:rowOff>
    </xdr:to>
    <xdr:pic>
      <xdr:nvPicPr>
        <xdr:cNvPr id="508" name="Рисунок 507" descr="base_1_386202_33442"/>
        <xdr:cNvPicPr preferRelativeResize="0">
          <a:picLocks noChangeArrowheads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4702249"/>
          <a:ext cx="1123950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512</xdr:row>
      <xdr:rowOff>0</xdr:rowOff>
    </xdr:from>
    <xdr:to>
      <xdr:col>1</xdr:col>
      <xdr:colOff>1285874</xdr:colOff>
      <xdr:row>512</xdr:row>
      <xdr:rowOff>390525</xdr:rowOff>
    </xdr:to>
    <xdr:pic>
      <xdr:nvPicPr>
        <xdr:cNvPr id="509" name="Рисунок 508" descr="base_1_386202_33443"/>
        <xdr:cNvPicPr preferRelativeResize="0">
          <a:picLocks noChangeArrowheads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85264225"/>
          <a:ext cx="1285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512</xdr:row>
      <xdr:rowOff>561974</xdr:rowOff>
    </xdr:from>
    <xdr:to>
      <xdr:col>1</xdr:col>
      <xdr:colOff>1143000</xdr:colOff>
      <xdr:row>513</xdr:row>
      <xdr:rowOff>352424</xdr:rowOff>
    </xdr:to>
    <xdr:pic>
      <xdr:nvPicPr>
        <xdr:cNvPr id="510" name="Рисунок 509" descr="base_1_386202_33444"/>
        <xdr:cNvPicPr preferRelativeResize="0">
          <a:picLocks noChangeArrowheads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826199"/>
          <a:ext cx="1143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514</xdr:row>
      <xdr:rowOff>0</xdr:rowOff>
    </xdr:from>
    <xdr:to>
      <xdr:col>1</xdr:col>
      <xdr:colOff>1257300</xdr:colOff>
      <xdr:row>514</xdr:row>
      <xdr:rowOff>371475</xdr:rowOff>
    </xdr:to>
    <xdr:pic>
      <xdr:nvPicPr>
        <xdr:cNvPr id="511" name="Рисунок 510" descr="base_1_386202_33445"/>
        <xdr:cNvPicPr preferRelativeResize="0">
          <a:picLocks noChangeArrowheads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638817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515</xdr:row>
      <xdr:rowOff>0</xdr:rowOff>
    </xdr:from>
    <xdr:to>
      <xdr:col>1</xdr:col>
      <xdr:colOff>1238250</xdr:colOff>
      <xdr:row>515</xdr:row>
      <xdr:rowOff>371475</xdr:rowOff>
    </xdr:to>
    <xdr:pic>
      <xdr:nvPicPr>
        <xdr:cNvPr id="512" name="Рисунок 511" descr="base_1_386202_33446"/>
        <xdr:cNvPicPr preferRelativeResize="0">
          <a:picLocks noChangeArrowheads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6950150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516</xdr:row>
      <xdr:rowOff>0</xdr:rowOff>
    </xdr:from>
    <xdr:to>
      <xdr:col>1</xdr:col>
      <xdr:colOff>1047750</xdr:colOff>
      <xdr:row>516</xdr:row>
      <xdr:rowOff>333375</xdr:rowOff>
    </xdr:to>
    <xdr:pic>
      <xdr:nvPicPr>
        <xdr:cNvPr id="513" name="Рисунок 512" descr="base_1_386202_33447"/>
        <xdr:cNvPicPr preferRelativeResize="0">
          <a:picLocks noChangeArrowheads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87512125"/>
          <a:ext cx="104775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516</xdr:row>
      <xdr:rowOff>561974</xdr:rowOff>
    </xdr:from>
    <xdr:to>
      <xdr:col>1</xdr:col>
      <xdr:colOff>1162050</xdr:colOff>
      <xdr:row>517</xdr:row>
      <xdr:rowOff>371475</xdr:rowOff>
    </xdr:to>
    <xdr:pic>
      <xdr:nvPicPr>
        <xdr:cNvPr id="514" name="Рисунок 513" descr="base_1_386202_33448"/>
        <xdr:cNvPicPr preferRelativeResize="0">
          <a:picLocks noChangeArrowheads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8074099"/>
          <a:ext cx="1162050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1257300</xdr:colOff>
      <xdr:row>518</xdr:row>
      <xdr:rowOff>390525</xdr:rowOff>
    </xdr:to>
    <xdr:pic>
      <xdr:nvPicPr>
        <xdr:cNvPr id="515" name="Рисунок 514" descr="base_1_386202_33449"/>
        <xdr:cNvPicPr preferRelativeResize="0">
          <a:picLocks noChangeArrowheads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863607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519</xdr:row>
      <xdr:rowOff>0</xdr:rowOff>
    </xdr:from>
    <xdr:to>
      <xdr:col>1</xdr:col>
      <xdr:colOff>1152525</xdr:colOff>
      <xdr:row>519</xdr:row>
      <xdr:rowOff>361950</xdr:rowOff>
    </xdr:to>
    <xdr:pic>
      <xdr:nvPicPr>
        <xdr:cNvPr id="516" name="Рисунок 515" descr="base_1_386202_33450"/>
        <xdr:cNvPicPr preferRelativeResize="0">
          <a:picLocks noChangeArrowheads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9198050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520</xdr:row>
      <xdr:rowOff>0</xdr:rowOff>
    </xdr:from>
    <xdr:to>
      <xdr:col>1</xdr:col>
      <xdr:colOff>1238251</xdr:colOff>
      <xdr:row>520</xdr:row>
      <xdr:rowOff>361950</xdr:rowOff>
    </xdr:to>
    <xdr:pic>
      <xdr:nvPicPr>
        <xdr:cNvPr id="517" name="Рисунок 516" descr="base_1_386202_33451"/>
        <xdr:cNvPicPr preferRelativeResize="0">
          <a:picLocks noChangeArrowheads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289760025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520</xdr:row>
      <xdr:rowOff>561974</xdr:rowOff>
    </xdr:from>
    <xdr:to>
      <xdr:col>1</xdr:col>
      <xdr:colOff>1209675</xdr:colOff>
      <xdr:row>521</xdr:row>
      <xdr:rowOff>361950</xdr:rowOff>
    </xdr:to>
    <xdr:pic>
      <xdr:nvPicPr>
        <xdr:cNvPr id="518" name="Рисунок 517" descr="base_1_386202_33452"/>
        <xdr:cNvPicPr preferRelativeResize="0">
          <a:picLocks noChangeArrowheads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90321999"/>
          <a:ext cx="1209675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522</xdr:row>
      <xdr:rowOff>1</xdr:rowOff>
    </xdr:from>
    <xdr:to>
      <xdr:col>1</xdr:col>
      <xdr:colOff>1028700</xdr:colOff>
      <xdr:row>522</xdr:row>
      <xdr:rowOff>323851</xdr:rowOff>
    </xdr:to>
    <xdr:pic>
      <xdr:nvPicPr>
        <xdr:cNvPr id="519" name="Рисунок 518" descr="base_1_386202_33453"/>
        <xdr:cNvPicPr preferRelativeResize="0">
          <a:picLocks noChangeArrowheads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90883976"/>
          <a:ext cx="1028701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523</xdr:row>
      <xdr:rowOff>0</xdr:rowOff>
    </xdr:from>
    <xdr:to>
      <xdr:col>1</xdr:col>
      <xdr:colOff>1219200</xdr:colOff>
      <xdr:row>523</xdr:row>
      <xdr:rowOff>390526</xdr:rowOff>
    </xdr:to>
    <xdr:pic>
      <xdr:nvPicPr>
        <xdr:cNvPr id="520" name="Рисунок 519" descr="base_1_386202_33454"/>
        <xdr:cNvPicPr preferRelativeResize="0">
          <a:picLocks noChangeArrowheads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91445950"/>
          <a:ext cx="1219200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524</xdr:row>
      <xdr:rowOff>0</xdr:rowOff>
    </xdr:from>
    <xdr:to>
      <xdr:col>1</xdr:col>
      <xdr:colOff>1295400</xdr:colOff>
      <xdr:row>524</xdr:row>
      <xdr:rowOff>361950</xdr:rowOff>
    </xdr:to>
    <xdr:pic>
      <xdr:nvPicPr>
        <xdr:cNvPr id="521" name="Рисунок 520" descr="base_1_386202_33455"/>
        <xdr:cNvPicPr preferRelativeResize="0">
          <a:picLocks noChangeArrowheads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92007925"/>
          <a:ext cx="1295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524</xdr:row>
      <xdr:rowOff>561974</xdr:rowOff>
    </xdr:from>
    <xdr:to>
      <xdr:col>1</xdr:col>
      <xdr:colOff>1219200</xdr:colOff>
      <xdr:row>525</xdr:row>
      <xdr:rowOff>371475</xdr:rowOff>
    </xdr:to>
    <xdr:pic>
      <xdr:nvPicPr>
        <xdr:cNvPr id="522" name="Рисунок 521" descr="base_1_386202_33456"/>
        <xdr:cNvPicPr preferRelativeResize="0">
          <a:picLocks noChangeArrowheads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92569899"/>
          <a:ext cx="1219201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526</xdr:row>
      <xdr:rowOff>0</xdr:rowOff>
    </xdr:from>
    <xdr:to>
      <xdr:col>1</xdr:col>
      <xdr:colOff>1257300</xdr:colOff>
      <xdr:row>526</xdr:row>
      <xdr:rowOff>400050</xdr:rowOff>
    </xdr:to>
    <xdr:pic>
      <xdr:nvPicPr>
        <xdr:cNvPr id="523" name="Рисунок 522" descr="base_1_386202_33457"/>
        <xdr:cNvPicPr preferRelativeResize="0">
          <a:picLocks noChangeArrowheads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93131875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526</xdr:row>
      <xdr:rowOff>561974</xdr:rowOff>
    </xdr:from>
    <xdr:to>
      <xdr:col>1</xdr:col>
      <xdr:colOff>1238250</xdr:colOff>
      <xdr:row>527</xdr:row>
      <xdr:rowOff>390525</xdr:rowOff>
    </xdr:to>
    <xdr:pic>
      <xdr:nvPicPr>
        <xdr:cNvPr id="524" name="Рисунок 523" descr="base_1_386202_33458"/>
        <xdr:cNvPicPr preferRelativeResize="0">
          <a:picLocks noChangeArrowheads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93693849"/>
          <a:ext cx="1238250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528</xdr:row>
      <xdr:rowOff>0</xdr:rowOff>
    </xdr:from>
    <xdr:to>
      <xdr:col>1</xdr:col>
      <xdr:colOff>1085850</xdr:colOff>
      <xdr:row>528</xdr:row>
      <xdr:rowOff>381000</xdr:rowOff>
    </xdr:to>
    <xdr:pic>
      <xdr:nvPicPr>
        <xdr:cNvPr id="525" name="Рисунок 524" descr="base_1_386202_33459"/>
        <xdr:cNvPicPr preferRelativeResize="0">
          <a:picLocks noChangeArrowheads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94255825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528</xdr:row>
      <xdr:rowOff>561973</xdr:rowOff>
    </xdr:from>
    <xdr:to>
      <xdr:col>1</xdr:col>
      <xdr:colOff>1209674</xdr:colOff>
      <xdr:row>529</xdr:row>
      <xdr:rowOff>361949</xdr:rowOff>
    </xdr:to>
    <xdr:pic>
      <xdr:nvPicPr>
        <xdr:cNvPr id="526" name="Рисунок 525" descr="base_1_386202_33460"/>
        <xdr:cNvPicPr preferRelativeResize="0">
          <a:picLocks noChangeArrowheads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94817798"/>
          <a:ext cx="1209675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530</xdr:row>
      <xdr:rowOff>0</xdr:rowOff>
    </xdr:from>
    <xdr:to>
      <xdr:col>1</xdr:col>
      <xdr:colOff>1238250</xdr:colOff>
      <xdr:row>530</xdr:row>
      <xdr:rowOff>371475</xdr:rowOff>
    </xdr:to>
    <xdr:pic>
      <xdr:nvPicPr>
        <xdr:cNvPr id="527" name="Рисунок 526" descr="base_1_386202_33461"/>
        <xdr:cNvPicPr preferRelativeResize="0">
          <a:picLocks noChangeArrowheads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95379775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530</xdr:row>
      <xdr:rowOff>561974</xdr:rowOff>
    </xdr:from>
    <xdr:to>
      <xdr:col>1</xdr:col>
      <xdr:colOff>1200150</xdr:colOff>
      <xdr:row>531</xdr:row>
      <xdr:rowOff>352424</xdr:rowOff>
    </xdr:to>
    <xdr:pic>
      <xdr:nvPicPr>
        <xdr:cNvPr id="528" name="Рисунок 527" descr="base_1_386202_33462"/>
        <xdr:cNvPicPr preferRelativeResize="0">
          <a:picLocks noChangeArrowheads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95941749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532</xdr:row>
      <xdr:rowOff>0</xdr:rowOff>
    </xdr:from>
    <xdr:to>
      <xdr:col>1</xdr:col>
      <xdr:colOff>1238250</xdr:colOff>
      <xdr:row>532</xdr:row>
      <xdr:rowOff>361950</xdr:rowOff>
    </xdr:to>
    <xdr:pic>
      <xdr:nvPicPr>
        <xdr:cNvPr id="529" name="Рисунок 528" descr="base_1_386202_33463"/>
        <xdr:cNvPicPr preferRelativeResize="0">
          <a:picLocks noChangeArrowheads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96503725"/>
          <a:ext cx="123825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532</xdr:row>
      <xdr:rowOff>561974</xdr:rowOff>
    </xdr:from>
    <xdr:to>
      <xdr:col>1</xdr:col>
      <xdr:colOff>1247775</xdr:colOff>
      <xdr:row>533</xdr:row>
      <xdr:rowOff>371474</xdr:rowOff>
    </xdr:to>
    <xdr:pic>
      <xdr:nvPicPr>
        <xdr:cNvPr id="530" name="Рисунок 529" descr="base_1_386202_33464"/>
        <xdr:cNvPicPr preferRelativeResize="0">
          <a:picLocks noChangeArrowheads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97065699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534</xdr:row>
      <xdr:rowOff>1</xdr:rowOff>
    </xdr:from>
    <xdr:to>
      <xdr:col>1</xdr:col>
      <xdr:colOff>1085850</xdr:colOff>
      <xdr:row>534</xdr:row>
      <xdr:rowOff>371475</xdr:rowOff>
    </xdr:to>
    <xdr:pic>
      <xdr:nvPicPr>
        <xdr:cNvPr id="531" name="Рисунок 530" descr="base_1_386202_33465"/>
        <xdr:cNvPicPr preferRelativeResize="0">
          <a:picLocks noChangeArrowheads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97627676"/>
          <a:ext cx="1085851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534</xdr:row>
      <xdr:rowOff>561974</xdr:rowOff>
    </xdr:from>
    <xdr:to>
      <xdr:col>1</xdr:col>
      <xdr:colOff>1200150</xdr:colOff>
      <xdr:row>535</xdr:row>
      <xdr:rowOff>390524</xdr:rowOff>
    </xdr:to>
    <xdr:pic>
      <xdr:nvPicPr>
        <xdr:cNvPr id="532" name="Рисунок 531" descr="base_1_386202_33466"/>
        <xdr:cNvPicPr preferRelativeResize="0">
          <a:picLocks noChangeArrowheads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98189649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536</xdr:row>
      <xdr:rowOff>1</xdr:rowOff>
    </xdr:from>
    <xdr:to>
      <xdr:col>1</xdr:col>
      <xdr:colOff>1257300</xdr:colOff>
      <xdr:row>536</xdr:row>
      <xdr:rowOff>361951</xdr:rowOff>
    </xdr:to>
    <xdr:pic>
      <xdr:nvPicPr>
        <xdr:cNvPr id="533" name="Рисунок 532" descr="base_1_386202_33467"/>
        <xdr:cNvPicPr preferRelativeResize="0">
          <a:picLocks noChangeArrowheads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98751626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536</xdr:row>
      <xdr:rowOff>561974</xdr:rowOff>
    </xdr:from>
    <xdr:to>
      <xdr:col>1</xdr:col>
      <xdr:colOff>1171575</xdr:colOff>
      <xdr:row>537</xdr:row>
      <xdr:rowOff>381000</xdr:rowOff>
    </xdr:to>
    <xdr:pic>
      <xdr:nvPicPr>
        <xdr:cNvPr id="534" name="Рисунок 533" descr="base_1_386202_33468"/>
        <xdr:cNvPicPr preferRelativeResize="0">
          <a:picLocks noChangeArrowheads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99313599"/>
          <a:ext cx="1171575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538</xdr:row>
      <xdr:rowOff>0</xdr:rowOff>
    </xdr:from>
    <xdr:to>
      <xdr:col>1</xdr:col>
      <xdr:colOff>1209675</xdr:colOff>
      <xdr:row>538</xdr:row>
      <xdr:rowOff>371475</xdr:rowOff>
    </xdr:to>
    <xdr:pic>
      <xdr:nvPicPr>
        <xdr:cNvPr id="535" name="Рисунок 534" descr="base_1_386202_33469"/>
        <xdr:cNvPicPr preferRelativeResize="0">
          <a:picLocks noChangeArrowheads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9987557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538</xdr:row>
      <xdr:rowOff>561974</xdr:rowOff>
    </xdr:from>
    <xdr:to>
      <xdr:col>1</xdr:col>
      <xdr:colOff>1266824</xdr:colOff>
      <xdr:row>539</xdr:row>
      <xdr:rowOff>371475</xdr:rowOff>
    </xdr:to>
    <xdr:pic>
      <xdr:nvPicPr>
        <xdr:cNvPr id="536" name="Рисунок 535" descr="base_1_386202_33470"/>
        <xdr:cNvPicPr preferRelativeResize="0">
          <a:picLocks noChangeArrowheads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00437549"/>
          <a:ext cx="1266825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540</xdr:row>
      <xdr:rowOff>0</xdr:rowOff>
    </xdr:from>
    <xdr:to>
      <xdr:col>1</xdr:col>
      <xdr:colOff>1009650</xdr:colOff>
      <xdr:row>540</xdr:row>
      <xdr:rowOff>352425</xdr:rowOff>
    </xdr:to>
    <xdr:pic>
      <xdr:nvPicPr>
        <xdr:cNvPr id="537" name="Рисунок 536" descr="base_1_386202_33471"/>
        <xdr:cNvPicPr preferRelativeResize="0">
          <a:picLocks noChangeArrowheads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00999525"/>
          <a:ext cx="100965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541</xdr:row>
      <xdr:rowOff>0</xdr:rowOff>
    </xdr:from>
    <xdr:to>
      <xdr:col>1</xdr:col>
      <xdr:colOff>1123950</xdr:colOff>
      <xdr:row>541</xdr:row>
      <xdr:rowOff>361950</xdr:rowOff>
    </xdr:to>
    <xdr:pic>
      <xdr:nvPicPr>
        <xdr:cNvPr id="538" name="Рисунок 537" descr="base_1_386202_33472"/>
        <xdr:cNvPicPr preferRelativeResize="0">
          <a:picLocks noChangeArrowheads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01561500"/>
          <a:ext cx="1123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542</xdr:row>
      <xdr:rowOff>1</xdr:rowOff>
    </xdr:from>
    <xdr:to>
      <xdr:col>1</xdr:col>
      <xdr:colOff>1266825</xdr:colOff>
      <xdr:row>542</xdr:row>
      <xdr:rowOff>381001</xdr:rowOff>
    </xdr:to>
    <xdr:pic>
      <xdr:nvPicPr>
        <xdr:cNvPr id="539" name="Рисунок 538" descr="base_1_386202_33473"/>
        <xdr:cNvPicPr preferRelativeResize="0">
          <a:picLocks noChangeArrowheads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02123476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543</xdr:row>
      <xdr:rowOff>0</xdr:rowOff>
    </xdr:from>
    <xdr:to>
      <xdr:col>1</xdr:col>
      <xdr:colOff>1190624</xdr:colOff>
      <xdr:row>543</xdr:row>
      <xdr:rowOff>361950</xdr:rowOff>
    </xdr:to>
    <xdr:pic>
      <xdr:nvPicPr>
        <xdr:cNvPr id="540" name="Рисунок 539" descr="base_1_386202_33474"/>
        <xdr:cNvPicPr preferRelativeResize="0">
          <a:picLocks noChangeArrowheads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02685450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544</xdr:row>
      <xdr:rowOff>0</xdr:rowOff>
    </xdr:from>
    <xdr:to>
      <xdr:col>1</xdr:col>
      <xdr:colOff>1238250</xdr:colOff>
      <xdr:row>544</xdr:row>
      <xdr:rowOff>400050</xdr:rowOff>
    </xdr:to>
    <xdr:pic>
      <xdr:nvPicPr>
        <xdr:cNvPr id="541" name="Рисунок 540" descr="base_1_386202_33475"/>
        <xdr:cNvPicPr preferRelativeResize="0">
          <a:picLocks noChangeArrowheads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03247425"/>
          <a:ext cx="1238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544</xdr:row>
      <xdr:rowOff>561974</xdr:rowOff>
    </xdr:from>
    <xdr:to>
      <xdr:col>1</xdr:col>
      <xdr:colOff>1295400</xdr:colOff>
      <xdr:row>545</xdr:row>
      <xdr:rowOff>400050</xdr:rowOff>
    </xdr:to>
    <xdr:pic>
      <xdr:nvPicPr>
        <xdr:cNvPr id="542" name="Рисунок 541" descr="base_1_386202_33476"/>
        <xdr:cNvPicPr preferRelativeResize="0">
          <a:picLocks noChangeArrowheads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03809399"/>
          <a:ext cx="1295400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546</xdr:row>
      <xdr:rowOff>0</xdr:rowOff>
    </xdr:from>
    <xdr:to>
      <xdr:col>1</xdr:col>
      <xdr:colOff>1104900</xdr:colOff>
      <xdr:row>546</xdr:row>
      <xdr:rowOff>371475</xdr:rowOff>
    </xdr:to>
    <xdr:pic>
      <xdr:nvPicPr>
        <xdr:cNvPr id="543" name="Рисунок 542" descr="base_1_386202_33477"/>
        <xdr:cNvPicPr preferRelativeResize="0">
          <a:picLocks noChangeArrowheads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04371375"/>
          <a:ext cx="110490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547</xdr:row>
      <xdr:rowOff>0</xdr:rowOff>
    </xdr:from>
    <xdr:to>
      <xdr:col>1</xdr:col>
      <xdr:colOff>1238250</xdr:colOff>
      <xdr:row>547</xdr:row>
      <xdr:rowOff>361950</xdr:rowOff>
    </xdr:to>
    <xdr:pic>
      <xdr:nvPicPr>
        <xdr:cNvPr id="544" name="Рисунок 543" descr="base_1_386202_33478"/>
        <xdr:cNvPicPr preferRelativeResize="0">
          <a:picLocks noChangeArrowheads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04933350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548</xdr:row>
      <xdr:rowOff>0</xdr:rowOff>
    </xdr:from>
    <xdr:to>
      <xdr:col>1</xdr:col>
      <xdr:colOff>1276350</xdr:colOff>
      <xdr:row>548</xdr:row>
      <xdr:rowOff>409575</xdr:rowOff>
    </xdr:to>
    <xdr:pic>
      <xdr:nvPicPr>
        <xdr:cNvPr id="545" name="Рисунок 544" descr="base_1_386202_33479"/>
        <xdr:cNvPicPr preferRelativeResize="0">
          <a:picLocks noChangeArrowheads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05495325"/>
          <a:ext cx="1276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1162050</xdr:colOff>
      <xdr:row>549</xdr:row>
      <xdr:rowOff>323850</xdr:rowOff>
    </xdr:to>
    <xdr:pic>
      <xdr:nvPicPr>
        <xdr:cNvPr id="546" name="Рисунок 545" descr="base_1_386202_33480"/>
        <xdr:cNvPicPr preferRelativeResize="0">
          <a:picLocks noChangeArrowheads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06057300"/>
          <a:ext cx="11620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550</xdr:row>
      <xdr:rowOff>1</xdr:rowOff>
    </xdr:from>
    <xdr:to>
      <xdr:col>1</xdr:col>
      <xdr:colOff>1247775</xdr:colOff>
      <xdr:row>550</xdr:row>
      <xdr:rowOff>361951</xdr:rowOff>
    </xdr:to>
    <xdr:pic>
      <xdr:nvPicPr>
        <xdr:cNvPr id="547" name="Рисунок 546" descr="base_1_386202_33481"/>
        <xdr:cNvPicPr preferRelativeResize="0">
          <a:picLocks noChangeArrowheads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06619276"/>
          <a:ext cx="12477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550</xdr:row>
      <xdr:rowOff>561974</xdr:rowOff>
    </xdr:from>
    <xdr:to>
      <xdr:col>1</xdr:col>
      <xdr:colOff>1190624</xdr:colOff>
      <xdr:row>551</xdr:row>
      <xdr:rowOff>342900</xdr:rowOff>
    </xdr:to>
    <xdr:pic>
      <xdr:nvPicPr>
        <xdr:cNvPr id="548" name="Рисунок 547" descr="base_1_386202_33482"/>
        <xdr:cNvPicPr preferRelativeResize="0">
          <a:picLocks noChangeArrowheads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07181249"/>
          <a:ext cx="1190625" cy="342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552</xdr:row>
      <xdr:rowOff>0</xdr:rowOff>
    </xdr:from>
    <xdr:to>
      <xdr:col>1</xdr:col>
      <xdr:colOff>981076</xdr:colOff>
      <xdr:row>552</xdr:row>
      <xdr:rowOff>333375</xdr:rowOff>
    </xdr:to>
    <xdr:pic>
      <xdr:nvPicPr>
        <xdr:cNvPr id="549" name="Рисунок 548" descr="base_1_386202_33483"/>
        <xdr:cNvPicPr preferRelativeResize="0">
          <a:picLocks noChangeArrowheads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07667025"/>
          <a:ext cx="981076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553</xdr:row>
      <xdr:rowOff>0</xdr:rowOff>
    </xdr:from>
    <xdr:to>
      <xdr:col>1</xdr:col>
      <xdr:colOff>1114425</xdr:colOff>
      <xdr:row>553</xdr:row>
      <xdr:rowOff>361950</xdr:rowOff>
    </xdr:to>
    <xdr:pic>
      <xdr:nvPicPr>
        <xdr:cNvPr id="550" name="Рисунок 549" descr="base_1_386202_33484"/>
        <xdr:cNvPicPr preferRelativeResize="0">
          <a:picLocks noChangeArrowheads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08152800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554</xdr:row>
      <xdr:rowOff>0</xdr:rowOff>
    </xdr:from>
    <xdr:to>
      <xdr:col>1</xdr:col>
      <xdr:colOff>1143000</xdr:colOff>
      <xdr:row>554</xdr:row>
      <xdr:rowOff>361950</xdr:rowOff>
    </xdr:to>
    <xdr:pic>
      <xdr:nvPicPr>
        <xdr:cNvPr id="551" name="Рисунок 550" descr="base_1_386202_33485"/>
        <xdr:cNvPicPr preferRelativeResize="0">
          <a:picLocks noChangeArrowheads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08733825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554</xdr:row>
      <xdr:rowOff>581024</xdr:rowOff>
    </xdr:from>
    <xdr:to>
      <xdr:col>1</xdr:col>
      <xdr:colOff>1057275</xdr:colOff>
      <xdr:row>555</xdr:row>
      <xdr:rowOff>333374</xdr:rowOff>
    </xdr:to>
    <xdr:pic>
      <xdr:nvPicPr>
        <xdr:cNvPr id="552" name="Рисунок 551" descr="base_1_386202_33486"/>
        <xdr:cNvPicPr preferRelativeResize="0">
          <a:picLocks noChangeArrowheads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09314849"/>
          <a:ext cx="10572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556</xdr:row>
      <xdr:rowOff>0</xdr:rowOff>
    </xdr:from>
    <xdr:to>
      <xdr:col>1</xdr:col>
      <xdr:colOff>1133474</xdr:colOff>
      <xdr:row>556</xdr:row>
      <xdr:rowOff>361950</xdr:rowOff>
    </xdr:to>
    <xdr:pic>
      <xdr:nvPicPr>
        <xdr:cNvPr id="553" name="Рисунок 552" descr="base_1_386202_33487"/>
        <xdr:cNvPicPr preferRelativeResize="0">
          <a:picLocks noChangeArrowheads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09800625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0</xdr:rowOff>
    </xdr:from>
    <xdr:to>
      <xdr:col>1</xdr:col>
      <xdr:colOff>1114425</xdr:colOff>
      <xdr:row>557</xdr:row>
      <xdr:rowOff>352425</xdr:rowOff>
    </xdr:to>
    <xdr:pic>
      <xdr:nvPicPr>
        <xdr:cNvPr id="554" name="Рисунок 553" descr="base_1_386202_33488"/>
        <xdr:cNvPicPr preferRelativeResize="0">
          <a:picLocks noChangeArrowheads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0286400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558</xdr:row>
      <xdr:rowOff>0</xdr:rowOff>
    </xdr:from>
    <xdr:to>
      <xdr:col>1</xdr:col>
      <xdr:colOff>923925</xdr:colOff>
      <xdr:row>558</xdr:row>
      <xdr:rowOff>304800</xdr:rowOff>
    </xdr:to>
    <xdr:pic>
      <xdr:nvPicPr>
        <xdr:cNvPr id="555" name="Рисунок 554" descr="base_1_386202_33489"/>
        <xdr:cNvPicPr preferRelativeResize="0">
          <a:picLocks noChangeArrowheads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10772175"/>
          <a:ext cx="923926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559</xdr:row>
      <xdr:rowOff>0</xdr:rowOff>
    </xdr:from>
    <xdr:to>
      <xdr:col>1</xdr:col>
      <xdr:colOff>1095375</xdr:colOff>
      <xdr:row>559</xdr:row>
      <xdr:rowOff>352425</xdr:rowOff>
    </xdr:to>
    <xdr:pic>
      <xdr:nvPicPr>
        <xdr:cNvPr id="556" name="Рисунок 555" descr="base_1_386202_33490"/>
        <xdr:cNvPicPr preferRelativeResize="0">
          <a:picLocks noChangeArrowheads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1257950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560</xdr:row>
      <xdr:rowOff>0</xdr:rowOff>
    </xdr:from>
    <xdr:to>
      <xdr:col>1</xdr:col>
      <xdr:colOff>1200150</xdr:colOff>
      <xdr:row>560</xdr:row>
      <xdr:rowOff>342900</xdr:rowOff>
    </xdr:to>
    <xdr:pic>
      <xdr:nvPicPr>
        <xdr:cNvPr id="557" name="Рисунок 556" descr="base_1_386202_33491"/>
        <xdr:cNvPicPr preferRelativeResize="0">
          <a:picLocks noChangeArrowheads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1877075"/>
          <a:ext cx="12001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560</xdr:row>
      <xdr:rowOff>571499</xdr:rowOff>
    </xdr:from>
    <xdr:to>
      <xdr:col>1</xdr:col>
      <xdr:colOff>1162050</xdr:colOff>
      <xdr:row>561</xdr:row>
      <xdr:rowOff>352425</xdr:rowOff>
    </xdr:to>
    <xdr:pic>
      <xdr:nvPicPr>
        <xdr:cNvPr id="558" name="Рисунок 557" descr="base_1_386202_33492"/>
        <xdr:cNvPicPr preferRelativeResize="0">
          <a:picLocks noChangeArrowheads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12448574"/>
          <a:ext cx="1143000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562</xdr:row>
      <xdr:rowOff>1</xdr:rowOff>
    </xdr:from>
    <xdr:to>
      <xdr:col>1</xdr:col>
      <xdr:colOff>1228725</xdr:colOff>
      <xdr:row>562</xdr:row>
      <xdr:rowOff>342901</xdr:rowOff>
    </xdr:to>
    <xdr:pic>
      <xdr:nvPicPr>
        <xdr:cNvPr id="559" name="Рисунок 558" descr="base_1_386202_33493"/>
        <xdr:cNvPicPr preferRelativeResize="0">
          <a:picLocks noChangeArrowheads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2934351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562</xdr:row>
      <xdr:rowOff>485774</xdr:rowOff>
    </xdr:from>
    <xdr:to>
      <xdr:col>1</xdr:col>
      <xdr:colOff>1181100</xdr:colOff>
      <xdr:row>563</xdr:row>
      <xdr:rowOff>352425</xdr:rowOff>
    </xdr:to>
    <xdr:pic>
      <xdr:nvPicPr>
        <xdr:cNvPr id="560" name="Рисунок 559" descr="base_1_386202_33494"/>
        <xdr:cNvPicPr preferRelativeResize="0">
          <a:picLocks noChangeArrowheads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3420124"/>
          <a:ext cx="1181100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563</xdr:row>
      <xdr:rowOff>485774</xdr:rowOff>
    </xdr:from>
    <xdr:to>
      <xdr:col>1</xdr:col>
      <xdr:colOff>1038226</xdr:colOff>
      <xdr:row>564</xdr:row>
      <xdr:rowOff>333374</xdr:rowOff>
    </xdr:to>
    <xdr:pic>
      <xdr:nvPicPr>
        <xdr:cNvPr id="561" name="Рисунок 560" descr="base_1_386202_33495"/>
        <xdr:cNvPicPr preferRelativeResize="0">
          <a:picLocks noChangeArrowheads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3905899"/>
          <a:ext cx="1038226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564</xdr:row>
      <xdr:rowOff>485774</xdr:rowOff>
    </xdr:from>
    <xdr:to>
      <xdr:col>1</xdr:col>
      <xdr:colOff>1095376</xdr:colOff>
      <xdr:row>565</xdr:row>
      <xdr:rowOff>352424</xdr:rowOff>
    </xdr:to>
    <xdr:pic>
      <xdr:nvPicPr>
        <xdr:cNvPr id="562" name="Рисунок 561" descr="base_1_386202_33496"/>
        <xdr:cNvPicPr preferRelativeResize="0">
          <a:picLocks noChangeArrowheads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4391674"/>
          <a:ext cx="10953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566</xdr:row>
      <xdr:rowOff>0</xdr:rowOff>
    </xdr:from>
    <xdr:to>
      <xdr:col>1</xdr:col>
      <xdr:colOff>1162050</xdr:colOff>
      <xdr:row>566</xdr:row>
      <xdr:rowOff>342900</xdr:rowOff>
    </xdr:to>
    <xdr:pic>
      <xdr:nvPicPr>
        <xdr:cNvPr id="563" name="Рисунок 562" descr="base_1_386202_33497"/>
        <xdr:cNvPicPr preferRelativeResize="0">
          <a:picLocks noChangeArrowheads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4877450"/>
          <a:ext cx="1162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566</xdr:row>
      <xdr:rowOff>485774</xdr:rowOff>
    </xdr:from>
    <xdr:to>
      <xdr:col>1</xdr:col>
      <xdr:colOff>1152525</xdr:colOff>
      <xdr:row>567</xdr:row>
      <xdr:rowOff>361950</xdr:rowOff>
    </xdr:to>
    <xdr:pic>
      <xdr:nvPicPr>
        <xdr:cNvPr id="564" name="Рисунок 563" descr="base_1_386202_33498"/>
        <xdr:cNvPicPr preferRelativeResize="0">
          <a:picLocks noChangeArrowheads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5363224"/>
          <a:ext cx="1152525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568</xdr:row>
      <xdr:rowOff>0</xdr:rowOff>
    </xdr:from>
    <xdr:to>
      <xdr:col>1</xdr:col>
      <xdr:colOff>1200150</xdr:colOff>
      <xdr:row>568</xdr:row>
      <xdr:rowOff>352425</xdr:rowOff>
    </xdr:to>
    <xdr:pic>
      <xdr:nvPicPr>
        <xdr:cNvPr id="565" name="Рисунок 564" descr="base_1_386202_33499"/>
        <xdr:cNvPicPr preferRelativeResize="0">
          <a:picLocks noChangeArrowheads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5849000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568</xdr:row>
      <xdr:rowOff>485774</xdr:rowOff>
    </xdr:from>
    <xdr:to>
      <xdr:col>1</xdr:col>
      <xdr:colOff>1219200</xdr:colOff>
      <xdr:row>569</xdr:row>
      <xdr:rowOff>361950</xdr:rowOff>
    </xdr:to>
    <xdr:pic>
      <xdr:nvPicPr>
        <xdr:cNvPr id="566" name="Рисунок 565" descr="base_1_386202_33500"/>
        <xdr:cNvPicPr preferRelativeResize="0">
          <a:picLocks noChangeArrowheads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6334774"/>
          <a:ext cx="1219200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570</xdr:row>
      <xdr:rowOff>0</xdr:rowOff>
    </xdr:from>
    <xdr:to>
      <xdr:col>1</xdr:col>
      <xdr:colOff>1066800</xdr:colOff>
      <xdr:row>570</xdr:row>
      <xdr:rowOff>352425</xdr:rowOff>
    </xdr:to>
    <xdr:pic>
      <xdr:nvPicPr>
        <xdr:cNvPr id="567" name="Рисунок 566" descr="base_1_386202_33501"/>
        <xdr:cNvPicPr preferRelativeResize="0">
          <a:picLocks noChangeArrowheads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6820550"/>
          <a:ext cx="10668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571</xdr:row>
      <xdr:rowOff>9525</xdr:rowOff>
    </xdr:from>
    <xdr:to>
      <xdr:col>1</xdr:col>
      <xdr:colOff>1123950</xdr:colOff>
      <xdr:row>571</xdr:row>
      <xdr:rowOff>352425</xdr:rowOff>
    </xdr:to>
    <xdr:pic>
      <xdr:nvPicPr>
        <xdr:cNvPr id="568" name="Рисунок 567" descr="base_1_386202_33502"/>
        <xdr:cNvPicPr preferRelativeResize="0">
          <a:picLocks noChangeArrowheads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7315850"/>
          <a:ext cx="1123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572</xdr:row>
      <xdr:rowOff>0</xdr:rowOff>
    </xdr:from>
    <xdr:to>
      <xdr:col>1</xdr:col>
      <xdr:colOff>1104900</xdr:colOff>
      <xdr:row>572</xdr:row>
      <xdr:rowOff>342900</xdr:rowOff>
    </xdr:to>
    <xdr:pic>
      <xdr:nvPicPr>
        <xdr:cNvPr id="569" name="Рисунок 568" descr="base_1_386202_33503"/>
        <xdr:cNvPicPr preferRelativeResize="0">
          <a:picLocks noChangeArrowheads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7792100"/>
          <a:ext cx="1104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573</xdr:row>
      <xdr:rowOff>0</xdr:rowOff>
    </xdr:from>
    <xdr:to>
      <xdr:col>1</xdr:col>
      <xdr:colOff>1143000</xdr:colOff>
      <xdr:row>573</xdr:row>
      <xdr:rowOff>323850</xdr:rowOff>
    </xdr:to>
    <xdr:pic>
      <xdr:nvPicPr>
        <xdr:cNvPr id="570" name="Рисунок 569" descr="base_1_386202_33504"/>
        <xdr:cNvPicPr preferRelativeResize="0">
          <a:picLocks noChangeArrowheads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8277875"/>
          <a:ext cx="11430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574</xdr:row>
      <xdr:rowOff>0</xdr:rowOff>
    </xdr:from>
    <xdr:to>
      <xdr:col>1</xdr:col>
      <xdr:colOff>1162050</xdr:colOff>
      <xdr:row>574</xdr:row>
      <xdr:rowOff>352425</xdr:rowOff>
    </xdr:to>
    <xdr:pic>
      <xdr:nvPicPr>
        <xdr:cNvPr id="571" name="Рисунок 570" descr="base_1_386202_33505"/>
        <xdr:cNvPicPr preferRelativeResize="0">
          <a:picLocks noChangeArrowheads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18763650"/>
          <a:ext cx="1162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574</xdr:row>
      <xdr:rowOff>485774</xdr:rowOff>
    </xdr:from>
    <xdr:to>
      <xdr:col>1</xdr:col>
      <xdr:colOff>1190624</xdr:colOff>
      <xdr:row>575</xdr:row>
      <xdr:rowOff>333374</xdr:rowOff>
    </xdr:to>
    <xdr:pic>
      <xdr:nvPicPr>
        <xdr:cNvPr id="572" name="Рисунок 571" descr="base_1_386202_33506"/>
        <xdr:cNvPicPr preferRelativeResize="0">
          <a:picLocks noChangeArrowheads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19249424"/>
          <a:ext cx="11906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576</xdr:row>
      <xdr:rowOff>1</xdr:rowOff>
    </xdr:from>
    <xdr:to>
      <xdr:col>1</xdr:col>
      <xdr:colOff>1047750</xdr:colOff>
      <xdr:row>576</xdr:row>
      <xdr:rowOff>342901</xdr:rowOff>
    </xdr:to>
    <xdr:pic>
      <xdr:nvPicPr>
        <xdr:cNvPr id="573" name="Рисунок 572" descr="base_1_386202_33507"/>
        <xdr:cNvPicPr preferRelativeResize="0">
          <a:picLocks noChangeArrowheads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19735201"/>
          <a:ext cx="104775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576</xdr:row>
      <xdr:rowOff>485774</xdr:rowOff>
    </xdr:from>
    <xdr:to>
      <xdr:col>1</xdr:col>
      <xdr:colOff>1181100</xdr:colOff>
      <xdr:row>577</xdr:row>
      <xdr:rowOff>342900</xdr:rowOff>
    </xdr:to>
    <xdr:pic>
      <xdr:nvPicPr>
        <xdr:cNvPr id="574" name="Рисунок 573" descr="base_1_386202_33508"/>
        <xdr:cNvPicPr preferRelativeResize="0">
          <a:picLocks noChangeArrowheads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20220974"/>
          <a:ext cx="1181100" cy="342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578</xdr:row>
      <xdr:rowOff>0</xdr:rowOff>
    </xdr:from>
    <xdr:to>
      <xdr:col>1</xdr:col>
      <xdr:colOff>1209674</xdr:colOff>
      <xdr:row>578</xdr:row>
      <xdr:rowOff>381000</xdr:rowOff>
    </xdr:to>
    <xdr:pic>
      <xdr:nvPicPr>
        <xdr:cNvPr id="575" name="Рисунок 574" descr="base_1_386202_33509"/>
        <xdr:cNvPicPr preferRelativeResize="0">
          <a:picLocks noChangeArrowheads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20706750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578</xdr:row>
      <xdr:rowOff>485774</xdr:rowOff>
    </xdr:from>
    <xdr:to>
      <xdr:col>1</xdr:col>
      <xdr:colOff>1162050</xdr:colOff>
      <xdr:row>579</xdr:row>
      <xdr:rowOff>333374</xdr:rowOff>
    </xdr:to>
    <xdr:pic>
      <xdr:nvPicPr>
        <xdr:cNvPr id="576" name="Рисунок 575" descr="base_1_386202_33510"/>
        <xdr:cNvPicPr preferRelativeResize="0">
          <a:picLocks noChangeArrowheads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21192524"/>
          <a:ext cx="11620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580</xdr:row>
      <xdr:rowOff>0</xdr:rowOff>
    </xdr:from>
    <xdr:to>
      <xdr:col>1</xdr:col>
      <xdr:colOff>1228725</xdr:colOff>
      <xdr:row>580</xdr:row>
      <xdr:rowOff>381000</xdr:rowOff>
    </xdr:to>
    <xdr:pic>
      <xdr:nvPicPr>
        <xdr:cNvPr id="577" name="Рисунок 576" descr="base_1_386202_33511"/>
        <xdr:cNvPicPr preferRelativeResize="0">
          <a:picLocks noChangeArrowheads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21678300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580</xdr:row>
      <xdr:rowOff>485774</xdr:rowOff>
    </xdr:from>
    <xdr:to>
      <xdr:col>1</xdr:col>
      <xdr:colOff>1247774</xdr:colOff>
      <xdr:row>581</xdr:row>
      <xdr:rowOff>371475</xdr:rowOff>
    </xdr:to>
    <xdr:pic>
      <xdr:nvPicPr>
        <xdr:cNvPr id="578" name="Рисунок 577" descr="base_1_386202_33512"/>
        <xdr:cNvPicPr preferRelativeResize="0">
          <a:picLocks noChangeArrowheads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22164074"/>
          <a:ext cx="1247775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1047750</xdr:colOff>
      <xdr:row>582</xdr:row>
      <xdr:rowOff>314325</xdr:rowOff>
    </xdr:to>
    <xdr:pic>
      <xdr:nvPicPr>
        <xdr:cNvPr id="579" name="Рисунок 578" descr="base_1_386202_33513"/>
        <xdr:cNvPicPr preferRelativeResize="0">
          <a:picLocks noChangeArrowheads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22649850"/>
          <a:ext cx="10477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583</xdr:row>
      <xdr:rowOff>0</xdr:rowOff>
    </xdr:from>
    <xdr:to>
      <xdr:col>1</xdr:col>
      <xdr:colOff>1133475</xdr:colOff>
      <xdr:row>583</xdr:row>
      <xdr:rowOff>381000</xdr:rowOff>
    </xdr:to>
    <xdr:pic>
      <xdr:nvPicPr>
        <xdr:cNvPr id="580" name="Рисунок 579" descr="base_1_386202_33514"/>
        <xdr:cNvPicPr preferRelativeResize="0">
          <a:picLocks noChangeArrowheads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23135625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38099</xdr:colOff>
      <xdr:row>583</xdr:row>
      <xdr:rowOff>466725</xdr:rowOff>
    </xdr:from>
    <xdr:to>
      <xdr:col>1</xdr:col>
      <xdr:colOff>1323974</xdr:colOff>
      <xdr:row>584</xdr:row>
      <xdr:rowOff>361950</xdr:rowOff>
    </xdr:to>
    <xdr:pic>
      <xdr:nvPicPr>
        <xdr:cNvPr id="581" name="Рисунок 580" descr="base_1_386202_33515"/>
        <xdr:cNvPicPr preferRelativeResize="0">
          <a:picLocks noChangeArrowheads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4" y="323602350"/>
          <a:ext cx="1285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584</xdr:row>
      <xdr:rowOff>485774</xdr:rowOff>
    </xdr:from>
    <xdr:to>
      <xdr:col>1</xdr:col>
      <xdr:colOff>1085851</xdr:colOff>
      <xdr:row>585</xdr:row>
      <xdr:rowOff>361950</xdr:rowOff>
    </xdr:to>
    <xdr:pic>
      <xdr:nvPicPr>
        <xdr:cNvPr id="582" name="Рисунок 581" descr="base_1_386202_33516"/>
        <xdr:cNvPicPr preferRelativeResize="0">
          <a:picLocks noChangeArrowheads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324107174"/>
          <a:ext cx="1085850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586</xdr:row>
      <xdr:rowOff>0</xdr:rowOff>
    </xdr:from>
    <xdr:to>
      <xdr:col>1</xdr:col>
      <xdr:colOff>1200150</xdr:colOff>
      <xdr:row>586</xdr:row>
      <xdr:rowOff>371475</xdr:rowOff>
    </xdr:to>
    <xdr:pic>
      <xdr:nvPicPr>
        <xdr:cNvPr id="583" name="Рисунок 582" descr="base_1_386202_33517"/>
        <xdr:cNvPicPr preferRelativeResize="0">
          <a:picLocks noChangeArrowheads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24592950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586</xdr:row>
      <xdr:rowOff>485774</xdr:rowOff>
    </xdr:from>
    <xdr:to>
      <xdr:col>1</xdr:col>
      <xdr:colOff>1104900</xdr:colOff>
      <xdr:row>587</xdr:row>
      <xdr:rowOff>352424</xdr:rowOff>
    </xdr:to>
    <xdr:pic>
      <xdr:nvPicPr>
        <xdr:cNvPr id="584" name="Рисунок 583" descr="base_1_386202_33518"/>
        <xdr:cNvPicPr preferRelativeResize="0">
          <a:picLocks noChangeArrowheads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25078724"/>
          <a:ext cx="1104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588</xdr:row>
      <xdr:rowOff>0</xdr:rowOff>
    </xdr:from>
    <xdr:to>
      <xdr:col>1</xdr:col>
      <xdr:colOff>1038224</xdr:colOff>
      <xdr:row>588</xdr:row>
      <xdr:rowOff>371475</xdr:rowOff>
    </xdr:to>
    <xdr:pic>
      <xdr:nvPicPr>
        <xdr:cNvPr id="585" name="Рисунок 584" descr="base_1_386202_33519"/>
        <xdr:cNvPicPr preferRelativeResize="0">
          <a:picLocks noChangeArrowheads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25564500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589</xdr:row>
      <xdr:rowOff>0</xdr:rowOff>
    </xdr:from>
    <xdr:to>
      <xdr:col>1</xdr:col>
      <xdr:colOff>1181100</xdr:colOff>
      <xdr:row>589</xdr:row>
      <xdr:rowOff>390526</xdr:rowOff>
    </xdr:to>
    <xdr:pic>
      <xdr:nvPicPr>
        <xdr:cNvPr id="586" name="Рисунок 585" descr="base_1_386202_33520"/>
        <xdr:cNvPicPr preferRelativeResize="0">
          <a:picLocks noChangeArrowheads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26050275"/>
          <a:ext cx="1181100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590</xdr:row>
      <xdr:rowOff>0</xdr:rowOff>
    </xdr:from>
    <xdr:to>
      <xdr:col>1</xdr:col>
      <xdr:colOff>1276350</xdr:colOff>
      <xdr:row>590</xdr:row>
      <xdr:rowOff>371475</xdr:rowOff>
    </xdr:to>
    <xdr:pic>
      <xdr:nvPicPr>
        <xdr:cNvPr id="587" name="Рисунок 586" descr="base_1_386202_33521"/>
        <xdr:cNvPicPr preferRelativeResize="0">
          <a:picLocks noChangeArrowheads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26536050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590</xdr:row>
      <xdr:rowOff>485774</xdr:rowOff>
    </xdr:from>
    <xdr:to>
      <xdr:col>1</xdr:col>
      <xdr:colOff>1152525</xdr:colOff>
      <xdr:row>591</xdr:row>
      <xdr:rowOff>352425</xdr:rowOff>
    </xdr:to>
    <xdr:pic>
      <xdr:nvPicPr>
        <xdr:cNvPr id="588" name="Рисунок 587" descr="base_1_386202_33522"/>
        <xdr:cNvPicPr preferRelativeResize="0">
          <a:picLocks noChangeArrowheads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27021824"/>
          <a:ext cx="1152525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592</xdr:row>
      <xdr:rowOff>0</xdr:rowOff>
    </xdr:from>
    <xdr:to>
      <xdr:col>1</xdr:col>
      <xdr:colOff>1228725</xdr:colOff>
      <xdr:row>592</xdr:row>
      <xdr:rowOff>390525</xdr:rowOff>
    </xdr:to>
    <xdr:pic>
      <xdr:nvPicPr>
        <xdr:cNvPr id="589" name="Рисунок 588" descr="base_1_386202_33523"/>
        <xdr:cNvPicPr preferRelativeResize="0">
          <a:picLocks noChangeArrowheads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27507600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592</xdr:row>
      <xdr:rowOff>485774</xdr:rowOff>
    </xdr:from>
    <xdr:to>
      <xdr:col>1</xdr:col>
      <xdr:colOff>1190625</xdr:colOff>
      <xdr:row>593</xdr:row>
      <xdr:rowOff>361950</xdr:rowOff>
    </xdr:to>
    <xdr:pic>
      <xdr:nvPicPr>
        <xdr:cNvPr id="590" name="Рисунок 589" descr="base_1_386202_33524"/>
        <xdr:cNvPicPr preferRelativeResize="0">
          <a:picLocks noChangeArrowheads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27993374"/>
          <a:ext cx="1190625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594</xdr:row>
      <xdr:rowOff>0</xdr:rowOff>
    </xdr:from>
    <xdr:to>
      <xdr:col>1</xdr:col>
      <xdr:colOff>1076324</xdr:colOff>
      <xdr:row>594</xdr:row>
      <xdr:rowOff>381000</xdr:rowOff>
    </xdr:to>
    <xdr:pic>
      <xdr:nvPicPr>
        <xdr:cNvPr id="591" name="Рисунок 590" descr="base_1_386202_33525"/>
        <xdr:cNvPicPr preferRelativeResize="0">
          <a:picLocks noChangeArrowheads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28479150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594</xdr:row>
      <xdr:rowOff>485774</xdr:rowOff>
    </xdr:from>
    <xdr:to>
      <xdr:col>1</xdr:col>
      <xdr:colOff>1190624</xdr:colOff>
      <xdr:row>595</xdr:row>
      <xdr:rowOff>390524</xdr:rowOff>
    </xdr:to>
    <xdr:pic>
      <xdr:nvPicPr>
        <xdr:cNvPr id="592" name="Рисунок 591" descr="base_1_386202_33526"/>
        <xdr:cNvPicPr preferRelativeResize="0">
          <a:picLocks noChangeArrowheads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28964924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596</xdr:row>
      <xdr:rowOff>0</xdr:rowOff>
    </xdr:from>
    <xdr:to>
      <xdr:col>1</xdr:col>
      <xdr:colOff>1247775</xdr:colOff>
      <xdr:row>596</xdr:row>
      <xdr:rowOff>381000</xdr:rowOff>
    </xdr:to>
    <xdr:pic>
      <xdr:nvPicPr>
        <xdr:cNvPr id="593" name="Рисунок 592" descr="base_1_386202_33527"/>
        <xdr:cNvPicPr preferRelativeResize="0">
          <a:picLocks noChangeArrowheads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29450700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596</xdr:row>
      <xdr:rowOff>485774</xdr:rowOff>
    </xdr:from>
    <xdr:to>
      <xdr:col>1</xdr:col>
      <xdr:colOff>1143000</xdr:colOff>
      <xdr:row>597</xdr:row>
      <xdr:rowOff>371474</xdr:rowOff>
    </xdr:to>
    <xdr:pic>
      <xdr:nvPicPr>
        <xdr:cNvPr id="594" name="Рисунок 593" descr="base_1_386202_33528"/>
        <xdr:cNvPicPr preferRelativeResize="0">
          <a:picLocks noChangeArrowheads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29936474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598</xdr:row>
      <xdr:rowOff>0</xdr:rowOff>
    </xdr:from>
    <xdr:to>
      <xdr:col>1</xdr:col>
      <xdr:colOff>1219200</xdr:colOff>
      <xdr:row>598</xdr:row>
      <xdr:rowOff>381000</xdr:rowOff>
    </xdr:to>
    <xdr:pic>
      <xdr:nvPicPr>
        <xdr:cNvPr id="595" name="Рисунок 594" descr="base_1_386202_33529"/>
        <xdr:cNvPicPr preferRelativeResize="0">
          <a:picLocks noChangeArrowheads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0422250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599</xdr:row>
      <xdr:rowOff>0</xdr:rowOff>
    </xdr:from>
    <xdr:to>
      <xdr:col>1</xdr:col>
      <xdr:colOff>1133475</xdr:colOff>
      <xdr:row>599</xdr:row>
      <xdr:rowOff>361950</xdr:rowOff>
    </xdr:to>
    <xdr:pic>
      <xdr:nvPicPr>
        <xdr:cNvPr id="596" name="Рисунок 595" descr="base_1_386202_33530"/>
        <xdr:cNvPicPr preferRelativeResize="0">
          <a:picLocks noChangeArrowheads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0908025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600</xdr:row>
      <xdr:rowOff>0</xdr:rowOff>
    </xdr:from>
    <xdr:to>
      <xdr:col>1</xdr:col>
      <xdr:colOff>1066800</xdr:colOff>
      <xdr:row>600</xdr:row>
      <xdr:rowOff>314325</xdr:rowOff>
    </xdr:to>
    <xdr:pic>
      <xdr:nvPicPr>
        <xdr:cNvPr id="597" name="Рисунок 596" descr="base_1_386202_33531"/>
        <xdr:cNvPicPr preferRelativeResize="0">
          <a:picLocks noChangeArrowheads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1393800"/>
          <a:ext cx="1066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600</xdr:row>
      <xdr:rowOff>485774</xdr:rowOff>
    </xdr:from>
    <xdr:to>
      <xdr:col>1</xdr:col>
      <xdr:colOff>1143000</xdr:colOff>
      <xdr:row>601</xdr:row>
      <xdr:rowOff>361950</xdr:rowOff>
    </xdr:to>
    <xdr:pic>
      <xdr:nvPicPr>
        <xdr:cNvPr id="598" name="Рисунок 597" descr="base_1_386202_33532"/>
        <xdr:cNvPicPr preferRelativeResize="0">
          <a:picLocks noChangeArrowheads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1879574"/>
          <a:ext cx="1143000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602</xdr:row>
      <xdr:rowOff>0</xdr:rowOff>
    </xdr:from>
    <xdr:to>
      <xdr:col>1</xdr:col>
      <xdr:colOff>1219200</xdr:colOff>
      <xdr:row>602</xdr:row>
      <xdr:rowOff>390525</xdr:rowOff>
    </xdr:to>
    <xdr:pic>
      <xdr:nvPicPr>
        <xdr:cNvPr id="599" name="Рисунок 598" descr="base_1_386202_33533"/>
        <xdr:cNvPicPr preferRelativeResize="0">
          <a:picLocks noChangeArrowheads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236535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602</xdr:row>
      <xdr:rowOff>485774</xdr:rowOff>
    </xdr:from>
    <xdr:to>
      <xdr:col>1</xdr:col>
      <xdr:colOff>1171575</xdr:colOff>
      <xdr:row>603</xdr:row>
      <xdr:rowOff>352425</xdr:rowOff>
    </xdr:to>
    <xdr:pic>
      <xdr:nvPicPr>
        <xdr:cNvPr id="600" name="Рисунок 599" descr="base_1_386202_33534"/>
        <xdr:cNvPicPr preferRelativeResize="0">
          <a:picLocks noChangeArrowheads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2851124"/>
          <a:ext cx="1171575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603</xdr:row>
      <xdr:rowOff>485774</xdr:rowOff>
    </xdr:from>
    <xdr:to>
      <xdr:col>1</xdr:col>
      <xdr:colOff>1247775</xdr:colOff>
      <xdr:row>604</xdr:row>
      <xdr:rowOff>371474</xdr:rowOff>
    </xdr:to>
    <xdr:pic>
      <xdr:nvPicPr>
        <xdr:cNvPr id="601" name="Рисунок 600" descr="base_1_386202_33535"/>
        <xdr:cNvPicPr preferRelativeResize="0">
          <a:picLocks noChangeArrowheads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3336899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605</xdr:row>
      <xdr:rowOff>0</xdr:rowOff>
    </xdr:from>
    <xdr:to>
      <xdr:col>1</xdr:col>
      <xdr:colOff>1266824</xdr:colOff>
      <xdr:row>605</xdr:row>
      <xdr:rowOff>352425</xdr:rowOff>
    </xdr:to>
    <xdr:pic>
      <xdr:nvPicPr>
        <xdr:cNvPr id="602" name="Рисунок 601" descr="base_1_386202_33536"/>
        <xdr:cNvPicPr preferRelativeResize="0">
          <a:picLocks noChangeArrowheads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33822675"/>
          <a:ext cx="12668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606</xdr:row>
      <xdr:rowOff>0</xdr:rowOff>
    </xdr:from>
    <xdr:to>
      <xdr:col>1</xdr:col>
      <xdr:colOff>1085850</xdr:colOff>
      <xdr:row>606</xdr:row>
      <xdr:rowOff>361950</xdr:rowOff>
    </xdr:to>
    <xdr:pic>
      <xdr:nvPicPr>
        <xdr:cNvPr id="603" name="Рисунок 602" descr="base_1_386202_33537"/>
        <xdr:cNvPicPr preferRelativeResize="0">
          <a:picLocks noChangeArrowheads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4327500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606</xdr:row>
      <xdr:rowOff>504824</xdr:rowOff>
    </xdr:from>
    <xdr:to>
      <xdr:col>1</xdr:col>
      <xdr:colOff>1181100</xdr:colOff>
      <xdr:row>607</xdr:row>
      <xdr:rowOff>361950</xdr:rowOff>
    </xdr:to>
    <xdr:pic>
      <xdr:nvPicPr>
        <xdr:cNvPr id="604" name="Рисунок 603" descr="base_1_386202_33538"/>
        <xdr:cNvPicPr preferRelativeResize="0">
          <a:picLocks noChangeArrowheads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34832324"/>
          <a:ext cx="1181101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608</xdr:row>
      <xdr:rowOff>0</xdr:rowOff>
    </xdr:from>
    <xdr:to>
      <xdr:col>1</xdr:col>
      <xdr:colOff>1200150</xdr:colOff>
      <xdr:row>608</xdr:row>
      <xdr:rowOff>361950</xdr:rowOff>
    </xdr:to>
    <xdr:pic>
      <xdr:nvPicPr>
        <xdr:cNvPr id="605" name="Рисунок 604" descr="base_1_386202_33539"/>
        <xdr:cNvPicPr preferRelativeResize="0">
          <a:picLocks noChangeArrowheads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5337150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609</xdr:row>
      <xdr:rowOff>0</xdr:rowOff>
    </xdr:from>
    <xdr:to>
      <xdr:col>1</xdr:col>
      <xdr:colOff>1200150</xdr:colOff>
      <xdr:row>609</xdr:row>
      <xdr:rowOff>381000</xdr:rowOff>
    </xdr:to>
    <xdr:pic>
      <xdr:nvPicPr>
        <xdr:cNvPr id="606" name="Рисунок 605" descr="base_1_386202_33540"/>
        <xdr:cNvPicPr preferRelativeResize="0">
          <a:picLocks noChangeArrowheads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5841975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610</xdr:row>
      <xdr:rowOff>0</xdr:rowOff>
    </xdr:from>
    <xdr:to>
      <xdr:col>1</xdr:col>
      <xdr:colOff>1219200</xdr:colOff>
      <xdr:row>610</xdr:row>
      <xdr:rowOff>390525</xdr:rowOff>
    </xdr:to>
    <xdr:pic>
      <xdr:nvPicPr>
        <xdr:cNvPr id="607" name="Рисунок 606" descr="base_1_386202_33541"/>
        <xdr:cNvPicPr preferRelativeResize="0">
          <a:picLocks noChangeArrowheads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634680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611</xdr:row>
      <xdr:rowOff>0</xdr:rowOff>
    </xdr:from>
    <xdr:to>
      <xdr:col>1</xdr:col>
      <xdr:colOff>1190624</xdr:colOff>
      <xdr:row>611</xdr:row>
      <xdr:rowOff>390525</xdr:rowOff>
    </xdr:to>
    <xdr:pic>
      <xdr:nvPicPr>
        <xdr:cNvPr id="608" name="Рисунок 607" descr="base_1_386202_33542"/>
        <xdr:cNvPicPr preferRelativeResize="0">
          <a:picLocks noChangeArrowheads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3685162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612</xdr:row>
      <xdr:rowOff>1</xdr:rowOff>
    </xdr:from>
    <xdr:to>
      <xdr:col>1</xdr:col>
      <xdr:colOff>1057275</xdr:colOff>
      <xdr:row>612</xdr:row>
      <xdr:rowOff>352425</xdr:rowOff>
    </xdr:to>
    <xdr:pic>
      <xdr:nvPicPr>
        <xdr:cNvPr id="609" name="Рисунок 608" descr="base_1_386202_33543"/>
        <xdr:cNvPicPr preferRelativeResize="0">
          <a:picLocks noChangeArrowheads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7356451"/>
          <a:ext cx="1057275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612</xdr:row>
      <xdr:rowOff>504824</xdr:rowOff>
    </xdr:from>
    <xdr:to>
      <xdr:col>1</xdr:col>
      <xdr:colOff>1162050</xdr:colOff>
      <xdr:row>613</xdr:row>
      <xdr:rowOff>352424</xdr:rowOff>
    </xdr:to>
    <xdr:pic>
      <xdr:nvPicPr>
        <xdr:cNvPr id="610" name="Рисунок 609" descr="base_1_386202_33544"/>
        <xdr:cNvPicPr preferRelativeResize="0">
          <a:picLocks noChangeArrowheads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7861274"/>
          <a:ext cx="1162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614</xdr:row>
      <xdr:rowOff>1</xdr:rowOff>
    </xdr:from>
    <xdr:to>
      <xdr:col>1</xdr:col>
      <xdr:colOff>1152525</xdr:colOff>
      <xdr:row>614</xdr:row>
      <xdr:rowOff>381001</xdr:rowOff>
    </xdr:to>
    <xdr:pic>
      <xdr:nvPicPr>
        <xdr:cNvPr id="611" name="Рисунок 610" descr="base_1_386202_33545"/>
        <xdr:cNvPicPr preferRelativeResize="0">
          <a:picLocks noChangeArrowheads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8366101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614</xdr:row>
      <xdr:rowOff>504824</xdr:rowOff>
    </xdr:from>
    <xdr:to>
      <xdr:col>1</xdr:col>
      <xdr:colOff>1114425</xdr:colOff>
      <xdr:row>615</xdr:row>
      <xdr:rowOff>342900</xdr:rowOff>
    </xdr:to>
    <xdr:pic>
      <xdr:nvPicPr>
        <xdr:cNvPr id="612" name="Рисунок 611" descr="base_1_386202_33546"/>
        <xdr:cNvPicPr preferRelativeResize="0">
          <a:picLocks noChangeArrowheads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38870924"/>
          <a:ext cx="1114426" cy="342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1181100</xdr:colOff>
      <xdr:row>616</xdr:row>
      <xdr:rowOff>381000</xdr:rowOff>
    </xdr:to>
    <xdr:pic>
      <xdr:nvPicPr>
        <xdr:cNvPr id="613" name="Рисунок 612" descr="base_1_386202_33547"/>
        <xdr:cNvPicPr preferRelativeResize="0">
          <a:picLocks noChangeArrowheads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9375750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616</xdr:row>
      <xdr:rowOff>504824</xdr:rowOff>
    </xdr:from>
    <xdr:to>
      <xdr:col>1</xdr:col>
      <xdr:colOff>1143000</xdr:colOff>
      <xdr:row>617</xdr:row>
      <xdr:rowOff>371474</xdr:rowOff>
    </xdr:to>
    <xdr:pic>
      <xdr:nvPicPr>
        <xdr:cNvPr id="614" name="Рисунок 613" descr="base_1_386202_33548"/>
        <xdr:cNvPicPr preferRelativeResize="0">
          <a:picLocks noChangeArrowheads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9880574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618</xdr:row>
      <xdr:rowOff>0</xdr:rowOff>
    </xdr:from>
    <xdr:to>
      <xdr:col>1</xdr:col>
      <xdr:colOff>1038224</xdr:colOff>
      <xdr:row>618</xdr:row>
      <xdr:rowOff>342900</xdr:rowOff>
    </xdr:to>
    <xdr:pic>
      <xdr:nvPicPr>
        <xdr:cNvPr id="615" name="Рисунок 614" descr="base_1_386202_33549"/>
        <xdr:cNvPicPr preferRelativeResize="0">
          <a:picLocks noChangeArrowheads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40385400"/>
          <a:ext cx="1038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619</xdr:row>
      <xdr:rowOff>0</xdr:rowOff>
    </xdr:from>
    <xdr:to>
      <xdr:col>1</xdr:col>
      <xdr:colOff>1095374</xdr:colOff>
      <xdr:row>619</xdr:row>
      <xdr:rowOff>352425</xdr:rowOff>
    </xdr:to>
    <xdr:pic>
      <xdr:nvPicPr>
        <xdr:cNvPr id="616" name="Рисунок 615" descr="base_1_386202_33550"/>
        <xdr:cNvPicPr preferRelativeResize="0">
          <a:picLocks noChangeArrowheads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40890225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1257300</xdr:colOff>
      <xdr:row>620</xdr:row>
      <xdr:rowOff>352425</xdr:rowOff>
    </xdr:to>
    <xdr:pic>
      <xdr:nvPicPr>
        <xdr:cNvPr id="617" name="Рисунок 616" descr="base_1_386202_33551"/>
        <xdr:cNvPicPr preferRelativeResize="0">
          <a:picLocks noChangeArrowheads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41395050"/>
          <a:ext cx="12573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1143000</xdr:colOff>
      <xdr:row>621</xdr:row>
      <xdr:rowOff>381000</xdr:rowOff>
    </xdr:to>
    <xdr:pic>
      <xdr:nvPicPr>
        <xdr:cNvPr id="618" name="Рисунок 617" descr="base_1_386202_33552"/>
        <xdr:cNvPicPr preferRelativeResize="0">
          <a:picLocks noChangeArrowheads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41899875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622</xdr:row>
      <xdr:rowOff>1</xdr:rowOff>
    </xdr:from>
    <xdr:to>
      <xdr:col>1</xdr:col>
      <xdr:colOff>1285875</xdr:colOff>
      <xdr:row>622</xdr:row>
      <xdr:rowOff>381001</xdr:rowOff>
    </xdr:to>
    <xdr:pic>
      <xdr:nvPicPr>
        <xdr:cNvPr id="619" name="Рисунок 618" descr="base_1_386202_33553"/>
        <xdr:cNvPicPr preferRelativeResize="0">
          <a:picLocks noChangeArrowheads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42404701"/>
          <a:ext cx="1285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622</xdr:row>
      <xdr:rowOff>504824</xdr:rowOff>
    </xdr:from>
    <xdr:to>
      <xdr:col>1</xdr:col>
      <xdr:colOff>1257300</xdr:colOff>
      <xdr:row>623</xdr:row>
      <xdr:rowOff>390525</xdr:rowOff>
    </xdr:to>
    <xdr:pic>
      <xdr:nvPicPr>
        <xdr:cNvPr id="620" name="Рисунок 619" descr="base_1_386202_33554"/>
        <xdr:cNvPicPr preferRelativeResize="0">
          <a:picLocks noChangeArrowheads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42909524"/>
          <a:ext cx="1257300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624</xdr:row>
      <xdr:rowOff>0</xdr:rowOff>
    </xdr:from>
    <xdr:to>
      <xdr:col>1</xdr:col>
      <xdr:colOff>1095374</xdr:colOff>
      <xdr:row>624</xdr:row>
      <xdr:rowOff>371475</xdr:rowOff>
    </xdr:to>
    <xdr:pic>
      <xdr:nvPicPr>
        <xdr:cNvPr id="621" name="Рисунок 620" descr="base_1_386202_33555"/>
        <xdr:cNvPicPr preferRelativeResize="0">
          <a:picLocks noChangeArrowheads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43414350"/>
          <a:ext cx="1095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625</xdr:row>
      <xdr:rowOff>0</xdr:rowOff>
    </xdr:from>
    <xdr:to>
      <xdr:col>1</xdr:col>
      <xdr:colOff>1171575</xdr:colOff>
      <xdr:row>625</xdr:row>
      <xdr:rowOff>361950</xdr:rowOff>
    </xdr:to>
    <xdr:pic>
      <xdr:nvPicPr>
        <xdr:cNvPr id="622" name="Рисунок 621" descr="base_1_386202_33556"/>
        <xdr:cNvPicPr preferRelativeResize="0">
          <a:picLocks noChangeArrowheads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43919175"/>
          <a:ext cx="11715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626</xdr:row>
      <xdr:rowOff>0</xdr:rowOff>
    </xdr:from>
    <xdr:to>
      <xdr:col>1</xdr:col>
      <xdr:colOff>1228725</xdr:colOff>
      <xdr:row>626</xdr:row>
      <xdr:rowOff>381000</xdr:rowOff>
    </xdr:to>
    <xdr:pic>
      <xdr:nvPicPr>
        <xdr:cNvPr id="623" name="Рисунок 622" descr="base_1_386202_33557"/>
        <xdr:cNvPicPr preferRelativeResize="0">
          <a:picLocks noChangeArrowheads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44424000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627</xdr:row>
      <xdr:rowOff>0</xdr:rowOff>
    </xdr:from>
    <xdr:to>
      <xdr:col>1</xdr:col>
      <xdr:colOff>1171575</xdr:colOff>
      <xdr:row>627</xdr:row>
      <xdr:rowOff>323850</xdr:rowOff>
    </xdr:to>
    <xdr:pic>
      <xdr:nvPicPr>
        <xdr:cNvPr id="624" name="Рисунок 623" descr="base_1_386202_33558"/>
        <xdr:cNvPicPr preferRelativeResize="0">
          <a:picLocks noChangeArrowheads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44928825"/>
          <a:ext cx="11715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1352550</xdr:colOff>
      <xdr:row>627</xdr:row>
      <xdr:rowOff>485775</xdr:rowOff>
    </xdr:from>
    <xdr:to>
      <xdr:col>1</xdr:col>
      <xdr:colOff>1190625</xdr:colOff>
      <xdr:row>628</xdr:row>
      <xdr:rowOff>352425</xdr:rowOff>
    </xdr:to>
    <xdr:pic>
      <xdr:nvPicPr>
        <xdr:cNvPr id="625" name="Рисунок 624" descr="base_1_386202_33559"/>
        <xdr:cNvPicPr preferRelativeResize="0">
          <a:picLocks noChangeArrowheads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345414600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628</xdr:row>
      <xdr:rowOff>504824</xdr:rowOff>
    </xdr:from>
    <xdr:to>
      <xdr:col>1</xdr:col>
      <xdr:colOff>1181100</xdr:colOff>
      <xdr:row>629</xdr:row>
      <xdr:rowOff>352425</xdr:rowOff>
    </xdr:to>
    <xdr:pic>
      <xdr:nvPicPr>
        <xdr:cNvPr id="626" name="Рисунок 625" descr="base_1_386202_33560"/>
        <xdr:cNvPicPr preferRelativeResize="0">
          <a:picLocks noChangeArrowheads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45938474"/>
          <a:ext cx="1181100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630</xdr:row>
      <xdr:rowOff>0</xdr:rowOff>
    </xdr:from>
    <xdr:to>
      <xdr:col>1</xdr:col>
      <xdr:colOff>1123950</xdr:colOff>
      <xdr:row>630</xdr:row>
      <xdr:rowOff>342900</xdr:rowOff>
    </xdr:to>
    <xdr:pic>
      <xdr:nvPicPr>
        <xdr:cNvPr id="627" name="Рисунок 626" descr="base_1_386202_33561"/>
        <xdr:cNvPicPr preferRelativeResize="0">
          <a:picLocks noChangeArrowheads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46443300"/>
          <a:ext cx="1123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630</xdr:row>
      <xdr:rowOff>504824</xdr:rowOff>
    </xdr:from>
    <xdr:to>
      <xdr:col>1</xdr:col>
      <xdr:colOff>1190624</xdr:colOff>
      <xdr:row>631</xdr:row>
      <xdr:rowOff>352425</xdr:rowOff>
    </xdr:to>
    <xdr:pic>
      <xdr:nvPicPr>
        <xdr:cNvPr id="628" name="Рисунок 627" descr="base_1_386202_33562"/>
        <xdr:cNvPicPr preferRelativeResize="0">
          <a:picLocks noChangeArrowheads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46948124"/>
          <a:ext cx="1190625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632</xdr:row>
      <xdr:rowOff>0</xdr:rowOff>
    </xdr:from>
    <xdr:to>
      <xdr:col>1</xdr:col>
      <xdr:colOff>1228725</xdr:colOff>
      <xdr:row>632</xdr:row>
      <xdr:rowOff>390525</xdr:rowOff>
    </xdr:to>
    <xdr:pic>
      <xdr:nvPicPr>
        <xdr:cNvPr id="629" name="Рисунок 628" descr="base_1_386202_33563"/>
        <xdr:cNvPicPr preferRelativeResize="0">
          <a:picLocks noChangeArrowheads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47452950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633</xdr:row>
      <xdr:rowOff>0</xdr:rowOff>
    </xdr:from>
    <xdr:to>
      <xdr:col>1</xdr:col>
      <xdr:colOff>1123950</xdr:colOff>
      <xdr:row>633</xdr:row>
      <xdr:rowOff>333376</xdr:rowOff>
    </xdr:to>
    <xdr:pic>
      <xdr:nvPicPr>
        <xdr:cNvPr id="630" name="Рисунок 629" descr="base_1_386202_33564"/>
        <xdr:cNvPicPr preferRelativeResize="0">
          <a:picLocks noChangeArrowheads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47957775"/>
          <a:ext cx="112395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634</xdr:row>
      <xdr:rowOff>0</xdr:rowOff>
    </xdr:from>
    <xdr:to>
      <xdr:col>1</xdr:col>
      <xdr:colOff>1228725</xdr:colOff>
      <xdr:row>634</xdr:row>
      <xdr:rowOff>371475</xdr:rowOff>
    </xdr:to>
    <xdr:pic>
      <xdr:nvPicPr>
        <xdr:cNvPr id="631" name="Рисунок 630" descr="base_1_386202_33565"/>
        <xdr:cNvPicPr preferRelativeResize="0">
          <a:picLocks noChangeArrowheads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48462600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634</xdr:row>
      <xdr:rowOff>504824</xdr:rowOff>
    </xdr:from>
    <xdr:to>
      <xdr:col>1</xdr:col>
      <xdr:colOff>1162050</xdr:colOff>
      <xdr:row>635</xdr:row>
      <xdr:rowOff>352424</xdr:rowOff>
    </xdr:to>
    <xdr:pic>
      <xdr:nvPicPr>
        <xdr:cNvPr id="632" name="Рисунок 631" descr="base_1_386202_33566"/>
        <xdr:cNvPicPr preferRelativeResize="0">
          <a:picLocks noChangeArrowheads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48967424"/>
          <a:ext cx="1162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636</xdr:row>
      <xdr:rowOff>0</xdr:rowOff>
    </xdr:from>
    <xdr:to>
      <xdr:col>1</xdr:col>
      <xdr:colOff>1019175</xdr:colOff>
      <xdr:row>636</xdr:row>
      <xdr:rowOff>333376</xdr:rowOff>
    </xdr:to>
    <xdr:pic>
      <xdr:nvPicPr>
        <xdr:cNvPr id="633" name="Рисунок 632" descr="base_1_386202_33567"/>
        <xdr:cNvPicPr preferRelativeResize="0">
          <a:picLocks noChangeArrowheads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49472250"/>
          <a:ext cx="1019176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637</xdr:row>
      <xdr:rowOff>0</xdr:rowOff>
    </xdr:from>
    <xdr:to>
      <xdr:col>1</xdr:col>
      <xdr:colOff>1133475</xdr:colOff>
      <xdr:row>637</xdr:row>
      <xdr:rowOff>342900</xdr:rowOff>
    </xdr:to>
    <xdr:pic>
      <xdr:nvPicPr>
        <xdr:cNvPr id="634" name="Рисунок 633" descr="base_1_386202_33568"/>
        <xdr:cNvPicPr preferRelativeResize="0">
          <a:picLocks noChangeArrowheads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49977075"/>
          <a:ext cx="1133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638</xdr:row>
      <xdr:rowOff>0</xdr:rowOff>
    </xdr:from>
    <xdr:to>
      <xdr:col>1</xdr:col>
      <xdr:colOff>1209675</xdr:colOff>
      <xdr:row>638</xdr:row>
      <xdr:rowOff>381000</xdr:rowOff>
    </xdr:to>
    <xdr:pic>
      <xdr:nvPicPr>
        <xdr:cNvPr id="635" name="Рисунок 634" descr="base_1_386202_33569"/>
        <xdr:cNvPicPr preferRelativeResize="0">
          <a:picLocks noChangeArrowheads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50481900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639</xdr:row>
      <xdr:rowOff>0</xdr:rowOff>
    </xdr:from>
    <xdr:to>
      <xdr:col>1</xdr:col>
      <xdr:colOff>1171575</xdr:colOff>
      <xdr:row>639</xdr:row>
      <xdr:rowOff>333375</xdr:rowOff>
    </xdr:to>
    <xdr:pic>
      <xdr:nvPicPr>
        <xdr:cNvPr id="636" name="Рисунок 635" descr="base_1_386202_33570"/>
        <xdr:cNvPicPr preferRelativeResize="0">
          <a:picLocks noChangeArrowheads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50986725"/>
          <a:ext cx="11715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640</xdr:row>
      <xdr:rowOff>0</xdr:rowOff>
    </xdr:from>
    <xdr:to>
      <xdr:col>1</xdr:col>
      <xdr:colOff>1238250</xdr:colOff>
      <xdr:row>640</xdr:row>
      <xdr:rowOff>371475</xdr:rowOff>
    </xdr:to>
    <xdr:pic>
      <xdr:nvPicPr>
        <xdr:cNvPr id="637" name="Рисунок 636" descr="base_1_386202_33571"/>
        <xdr:cNvPicPr preferRelativeResize="0">
          <a:picLocks noChangeArrowheads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51491550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640</xdr:row>
      <xdr:rowOff>504824</xdr:rowOff>
    </xdr:from>
    <xdr:to>
      <xdr:col>1</xdr:col>
      <xdr:colOff>1190625</xdr:colOff>
      <xdr:row>641</xdr:row>
      <xdr:rowOff>390524</xdr:rowOff>
    </xdr:to>
    <xdr:pic>
      <xdr:nvPicPr>
        <xdr:cNvPr id="638" name="Рисунок 637" descr="base_1_386202_33572"/>
        <xdr:cNvPicPr preferRelativeResize="0">
          <a:picLocks noChangeArrowheads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51996374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641</xdr:row>
      <xdr:rowOff>504824</xdr:rowOff>
    </xdr:from>
    <xdr:to>
      <xdr:col>1</xdr:col>
      <xdr:colOff>1000125</xdr:colOff>
      <xdr:row>642</xdr:row>
      <xdr:rowOff>371474</xdr:rowOff>
    </xdr:to>
    <xdr:pic>
      <xdr:nvPicPr>
        <xdr:cNvPr id="639" name="Рисунок 638" descr="base_1_386202_33573"/>
        <xdr:cNvPicPr preferRelativeResize="0">
          <a:picLocks noChangeArrowheads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52501199"/>
          <a:ext cx="100012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642</xdr:row>
      <xdr:rowOff>504824</xdr:rowOff>
    </xdr:from>
    <xdr:to>
      <xdr:col>1</xdr:col>
      <xdr:colOff>1095374</xdr:colOff>
      <xdr:row>643</xdr:row>
      <xdr:rowOff>371475</xdr:rowOff>
    </xdr:to>
    <xdr:pic>
      <xdr:nvPicPr>
        <xdr:cNvPr id="640" name="Рисунок 639" descr="base_1_386202_33574"/>
        <xdr:cNvPicPr preferRelativeResize="0">
          <a:picLocks noChangeArrowheads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53006024"/>
          <a:ext cx="1095375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644</xdr:row>
      <xdr:rowOff>0</xdr:rowOff>
    </xdr:from>
    <xdr:to>
      <xdr:col>1</xdr:col>
      <xdr:colOff>1200150</xdr:colOff>
      <xdr:row>644</xdr:row>
      <xdr:rowOff>342900</xdr:rowOff>
    </xdr:to>
    <xdr:pic>
      <xdr:nvPicPr>
        <xdr:cNvPr id="641" name="Рисунок 640" descr="base_1_386202_33575"/>
        <xdr:cNvPicPr preferRelativeResize="0">
          <a:picLocks noChangeArrowheads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53510850"/>
          <a:ext cx="12001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47624</xdr:colOff>
      <xdr:row>645</xdr:row>
      <xdr:rowOff>9525</xdr:rowOff>
    </xdr:from>
    <xdr:to>
      <xdr:col>1</xdr:col>
      <xdr:colOff>1171575</xdr:colOff>
      <xdr:row>645</xdr:row>
      <xdr:rowOff>323851</xdr:rowOff>
    </xdr:to>
    <xdr:pic>
      <xdr:nvPicPr>
        <xdr:cNvPr id="642" name="Рисунок 641" descr="base_1_386202_33576"/>
        <xdr:cNvPicPr preferRelativeResize="0">
          <a:picLocks noChangeArrowheads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699" y="354025200"/>
          <a:ext cx="1123951" cy="31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646</xdr:row>
      <xdr:rowOff>0</xdr:rowOff>
    </xdr:from>
    <xdr:to>
      <xdr:col>1</xdr:col>
      <xdr:colOff>1219200</xdr:colOff>
      <xdr:row>646</xdr:row>
      <xdr:rowOff>381000</xdr:rowOff>
    </xdr:to>
    <xdr:pic>
      <xdr:nvPicPr>
        <xdr:cNvPr id="643" name="Рисунок 642" descr="base_1_386202_33577"/>
        <xdr:cNvPicPr preferRelativeResize="0">
          <a:picLocks noChangeArrowheads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54520500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646</xdr:row>
      <xdr:rowOff>504824</xdr:rowOff>
    </xdr:from>
    <xdr:to>
      <xdr:col>1</xdr:col>
      <xdr:colOff>1152525</xdr:colOff>
      <xdr:row>647</xdr:row>
      <xdr:rowOff>371474</xdr:rowOff>
    </xdr:to>
    <xdr:pic>
      <xdr:nvPicPr>
        <xdr:cNvPr id="644" name="Рисунок 643" descr="base_1_386202_33578"/>
        <xdr:cNvPicPr preferRelativeResize="0">
          <a:picLocks noChangeArrowheads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55025324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648</xdr:row>
      <xdr:rowOff>0</xdr:rowOff>
    </xdr:from>
    <xdr:to>
      <xdr:col>1</xdr:col>
      <xdr:colOff>1038224</xdr:colOff>
      <xdr:row>648</xdr:row>
      <xdr:rowOff>400050</xdr:rowOff>
    </xdr:to>
    <xdr:pic>
      <xdr:nvPicPr>
        <xdr:cNvPr id="645" name="Рисунок 644" descr="base_1_386202_33579"/>
        <xdr:cNvPicPr preferRelativeResize="0">
          <a:picLocks noChangeArrowheads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55530150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649</xdr:row>
      <xdr:rowOff>0</xdr:rowOff>
    </xdr:from>
    <xdr:to>
      <xdr:col>1</xdr:col>
      <xdr:colOff>1181100</xdr:colOff>
      <xdr:row>649</xdr:row>
      <xdr:rowOff>381000</xdr:rowOff>
    </xdr:to>
    <xdr:pic>
      <xdr:nvPicPr>
        <xdr:cNvPr id="646" name="Рисунок 645" descr="base_1_386202_33580"/>
        <xdr:cNvPicPr preferRelativeResize="0">
          <a:picLocks noChangeArrowheads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5603497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650</xdr:row>
      <xdr:rowOff>1</xdr:rowOff>
    </xdr:from>
    <xdr:to>
      <xdr:col>1</xdr:col>
      <xdr:colOff>1190626</xdr:colOff>
      <xdr:row>650</xdr:row>
      <xdr:rowOff>361951</xdr:rowOff>
    </xdr:to>
    <xdr:pic>
      <xdr:nvPicPr>
        <xdr:cNvPr id="647" name="Рисунок 646" descr="base_1_386202_33581"/>
        <xdr:cNvPicPr preferRelativeResize="0">
          <a:picLocks noChangeArrowheads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56539801"/>
          <a:ext cx="119062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650</xdr:row>
      <xdr:rowOff>504824</xdr:rowOff>
    </xdr:from>
    <xdr:to>
      <xdr:col>1</xdr:col>
      <xdr:colOff>1152525</xdr:colOff>
      <xdr:row>651</xdr:row>
      <xdr:rowOff>381000</xdr:rowOff>
    </xdr:to>
    <xdr:pic>
      <xdr:nvPicPr>
        <xdr:cNvPr id="648" name="Рисунок 647" descr="base_1_386202_33582"/>
        <xdr:cNvPicPr preferRelativeResize="0">
          <a:picLocks noChangeArrowheads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57044624"/>
          <a:ext cx="1152525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652</xdr:row>
      <xdr:rowOff>0</xdr:rowOff>
    </xdr:from>
    <xdr:to>
      <xdr:col>1</xdr:col>
      <xdr:colOff>1219200</xdr:colOff>
      <xdr:row>652</xdr:row>
      <xdr:rowOff>361950</xdr:rowOff>
    </xdr:to>
    <xdr:pic>
      <xdr:nvPicPr>
        <xdr:cNvPr id="649" name="Рисунок 648" descr="base_1_386202_33583"/>
        <xdr:cNvPicPr preferRelativeResize="0">
          <a:picLocks noChangeArrowheads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57549450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652</xdr:row>
      <xdr:rowOff>504824</xdr:rowOff>
    </xdr:from>
    <xdr:to>
      <xdr:col>1</xdr:col>
      <xdr:colOff>1133475</xdr:colOff>
      <xdr:row>653</xdr:row>
      <xdr:rowOff>361950</xdr:rowOff>
    </xdr:to>
    <xdr:pic>
      <xdr:nvPicPr>
        <xdr:cNvPr id="650" name="Рисунок 649" descr="base_1_386202_33584"/>
        <xdr:cNvPicPr preferRelativeResize="0">
          <a:picLocks noChangeArrowheads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58054274"/>
          <a:ext cx="1133475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654</xdr:row>
      <xdr:rowOff>0</xdr:rowOff>
    </xdr:from>
    <xdr:to>
      <xdr:col>1</xdr:col>
      <xdr:colOff>1019175</xdr:colOff>
      <xdr:row>654</xdr:row>
      <xdr:rowOff>342900</xdr:rowOff>
    </xdr:to>
    <xdr:pic>
      <xdr:nvPicPr>
        <xdr:cNvPr id="651" name="Рисунок 650" descr="base_1_386202_33585"/>
        <xdr:cNvPicPr preferRelativeResize="0">
          <a:picLocks noChangeArrowheads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58559100"/>
          <a:ext cx="1019176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655</xdr:row>
      <xdr:rowOff>0</xdr:rowOff>
    </xdr:from>
    <xdr:to>
      <xdr:col>1</xdr:col>
      <xdr:colOff>1085850</xdr:colOff>
      <xdr:row>655</xdr:row>
      <xdr:rowOff>361950</xdr:rowOff>
    </xdr:to>
    <xdr:pic>
      <xdr:nvPicPr>
        <xdr:cNvPr id="652" name="Рисунок 651" descr="base_1_386202_33586"/>
        <xdr:cNvPicPr preferRelativeResize="0">
          <a:picLocks noChangeArrowheads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59063925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656</xdr:row>
      <xdr:rowOff>0</xdr:rowOff>
    </xdr:from>
    <xdr:to>
      <xdr:col>1</xdr:col>
      <xdr:colOff>1190625</xdr:colOff>
      <xdr:row>656</xdr:row>
      <xdr:rowOff>352425</xdr:rowOff>
    </xdr:to>
    <xdr:pic>
      <xdr:nvPicPr>
        <xdr:cNvPr id="653" name="Рисунок 652" descr="base_1_386202_33587"/>
        <xdr:cNvPicPr preferRelativeResize="0">
          <a:picLocks noChangeArrowheads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59568750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656</xdr:row>
      <xdr:rowOff>504824</xdr:rowOff>
    </xdr:from>
    <xdr:to>
      <xdr:col>1</xdr:col>
      <xdr:colOff>1095375</xdr:colOff>
      <xdr:row>657</xdr:row>
      <xdr:rowOff>390524</xdr:rowOff>
    </xdr:to>
    <xdr:pic>
      <xdr:nvPicPr>
        <xdr:cNvPr id="654" name="Рисунок 653" descr="base_1_386202_33588"/>
        <xdr:cNvPicPr preferRelativeResize="0">
          <a:picLocks noChangeArrowheads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0073574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1219200</xdr:colOff>
      <xdr:row>658</xdr:row>
      <xdr:rowOff>400050</xdr:rowOff>
    </xdr:to>
    <xdr:pic>
      <xdr:nvPicPr>
        <xdr:cNvPr id="655" name="Рисунок 654" descr="base_1_386202_33589"/>
        <xdr:cNvPicPr preferRelativeResize="0">
          <a:picLocks noChangeArrowheads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0578400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659</xdr:row>
      <xdr:rowOff>0</xdr:rowOff>
    </xdr:from>
    <xdr:to>
      <xdr:col>1</xdr:col>
      <xdr:colOff>1162050</xdr:colOff>
      <xdr:row>659</xdr:row>
      <xdr:rowOff>361950</xdr:rowOff>
    </xdr:to>
    <xdr:pic>
      <xdr:nvPicPr>
        <xdr:cNvPr id="656" name="Рисунок 655" descr="base_1_386202_33590"/>
        <xdr:cNvPicPr preferRelativeResize="0">
          <a:picLocks noChangeArrowheads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1083225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660</xdr:row>
      <xdr:rowOff>1</xdr:rowOff>
    </xdr:from>
    <xdr:to>
      <xdr:col>1</xdr:col>
      <xdr:colOff>1038225</xdr:colOff>
      <xdr:row>660</xdr:row>
      <xdr:rowOff>342901</xdr:rowOff>
    </xdr:to>
    <xdr:pic>
      <xdr:nvPicPr>
        <xdr:cNvPr id="657" name="Рисунок 656" descr="base_1_386202_33591"/>
        <xdr:cNvPicPr preferRelativeResize="0">
          <a:picLocks noChangeArrowheads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61588051"/>
          <a:ext cx="1038226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661</xdr:row>
      <xdr:rowOff>0</xdr:rowOff>
    </xdr:from>
    <xdr:to>
      <xdr:col>1</xdr:col>
      <xdr:colOff>1152525</xdr:colOff>
      <xdr:row>661</xdr:row>
      <xdr:rowOff>342900</xdr:rowOff>
    </xdr:to>
    <xdr:pic>
      <xdr:nvPicPr>
        <xdr:cNvPr id="658" name="Рисунок 657" descr="base_1_386202_33592"/>
        <xdr:cNvPicPr preferRelativeResize="0">
          <a:picLocks noChangeArrowheads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2092875"/>
          <a:ext cx="11525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662</xdr:row>
      <xdr:rowOff>1</xdr:rowOff>
    </xdr:from>
    <xdr:to>
      <xdr:col>1</xdr:col>
      <xdr:colOff>1200150</xdr:colOff>
      <xdr:row>662</xdr:row>
      <xdr:rowOff>361951</xdr:rowOff>
    </xdr:to>
    <xdr:pic>
      <xdr:nvPicPr>
        <xdr:cNvPr id="659" name="Рисунок 658" descr="base_1_386202_33593"/>
        <xdr:cNvPicPr preferRelativeResize="0">
          <a:picLocks noChangeArrowheads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2597701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662</xdr:row>
      <xdr:rowOff>504824</xdr:rowOff>
    </xdr:from>
    <xdr:to>
      <xdr:col>1</xdr:col>
      <xdr:colOff>1171575</xdr:colOff>
      <xdr:row>663</xdr:row>
      <xdr:rowOff>371475</xdr:rowOff>
    </xdr:to>
    <xdr:pic>
      <xdr:nvPicPr>
        <xdr:cNvPr id="660" name="Рисунок 659" descr="base_1_386202_33594"/>
        <xdr:cNvPicPr preferRelativeResize="0">
          <a:picLocks noChangeArrowheads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3102524"/>
          <a:ext cx="1171575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664</xdr:row>
      <xdr:rowOff>0</xdr:rowOff>
    </xdr:from>
    <xdr:to>
      <xdr:col>1</xdr:col>
      <xdr:colOff>1247775</xdr:colOff>
      <xdr:row>664</xdr:row>
      <xdr:rowOff>361950</xdr:rowOff>
    </xdr:to>
    <xdr:pic>
      <xdr:nvPicPr>
        <xdr:cNvPr id="661" name="Рисунок 660" descr="base_1_386202_33595"/>
        <xdr:cNvPicPr preferRelativeResize="0">
          <a:picLocks noChangeArrowheads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3607350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664</xdr:row>
      <xdr:rowOff>504824</xdr:rowOff>
    </xdr:from>
    <xdr:to>
      <xdr:col>1</xdr:col>
      <xdr:colOff>1162050</xdr:colOff>
      <xdr:row>665</xdr:row>
      <xdr:rowOff>361950</xdr:rowOff>
    </xdr:to>
    <xdr:pic>
      <xdr:nvPicPr>
        <xdr:cNvPr id="662" name="Рисунок 661" descr="base_1_386202_33596"/>
        <xdr:cNvPicPr preferRelativeResize="0">
          <a:picLocks noChangeArrowheads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4112174"/>
          <a:ext cx="1162050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666</xdr:row>
      <xdr:rowOff>0</xdr:rowOff>
    </xdr:from>
    <xdr:to>
      <xdr:col>1</xdr:col>
      <xdr:colOff>1085850</xdr:colOff>
      <xdr:row>666</xdr:row>
      <xdr:rowOff>352425</xdr:rowOff>
    </xdr:to>
    <xdr:pic>
      <xdr:nvPicPr>
        <xdr:cNvPr id="663" name="Рисунок 662" descr="base_1_386202_33597"/>
        <xdr:cNvPicPr preferRelativeResize="0">
          <a:picLocks noChangeArrowheads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4617000"/>
          <a:ext cx="1085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666</xdr:row>
      <xdr:rowOff>504824</xdr:rowOff>
    </xdr:from>
    <xdr:to>
      <xdr:col>1</xdr:col>
      <xdr:colOff>1095375</xdr:colOff>
      <xdr:row>667</xdr:row>
      <xdr:rowOff>333374</xdr:rowOff>
    </xdr:to>
    <xdr:pic>
      <xdr:nvPicPr>
        <xdr:cNvPr id="664" name="Рисунок 663" descr="base_1_386202_33598"/>
        <xdr:cNvPicPr preferRelativeResize="0">
          <a:picLocks noChangeArrowheads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5121824"/>
          <a:ext cx="1095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668</xdr:row>
      <xdr:rowOff>0</xdr:rowOff>
    </xdr:from>
    <xdr:to>
      <xdr:col>1</xdr:col>
      <xdr:colOff>1228725</xdr:colOff>
      <xdr:row>668</xdr:row>
      <xdr:rowOff>371475</xdr:rowOff>
    </xdr:to>
    <xdr:pic>
      <xdr:nvPicPr>
        <xdr:cNvPr id="665" name="Рисунок 664" descr="base_1_386202_33599"/>
        <xdr:cNvPicPr preferRelativeResize="0">
          <a:picLocks noChangeArrowheads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5626650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669</xdr:row>
      <xdr:rowOff>0</xdr:rowOff>
    </xdr:from>
    <xdr:to>
      <xdr:col>1</xdr:col>
      <xdr:colOff>1114425</xdr:colOff>
      <xdr:row>669</xdr:row>
      <xdr:rowOff>352426</xdr:rowOff>
    </xdr:to>
    <xdr:pic>
      <xdr:nvPicPr>
        <xdr:cNvPr id="666" name="Рисунок 665" descr="base_1_386202_33600"/>
        <xdr:cNvPicPr preferRelativeResize="0">
          <a:picLocks noChangeArrowheads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6131475"/>
          <a:ext cx="1114425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669</xdr:row>
      <xdr:rowOff>504824</xdr:rowOff>
    </xdr:from>
    <xdr:to>
      <xdr:col>1</xdr:col>
      <xdr:colOff>1219200</xdr:colOff>
      <xdr:row>670</xdr:row>
      <xdr:rowOff>371474</xdr:rowOff>
    </xdr:to>
    <xdr:pic>
      <xdr:nvPicPr>
        <xdr:cNvPr id="667" name="Рисунок 666" descr="base_1_386202_33601"/>
        <xdr:cNvPicPr preferRelativeResize="0">
          <a:picLocks noChangeArrowheads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6636299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671</xdr:row>
      <xdr:rowOff>0</xdr:rowOff>
    </xdr:from>
    <xdr:to>
      <xdr:col>1</xdr:col>
      <xdr:colOff>1171575</xdr:colOff>
      <xdr:row>671</xdr:row>
      <xdr:rowOff>400050</xdr:rowOff>
    </xdr:to>
    <xdr:pic>
      <xdr:nvPicPr>
        <xdr:cNvPr id="668" name="Рисунок 667" descr="base_1_386202_33602"/>
        <xdr:cNvPicPr preferRelativeResize="0">
          <a:picLocks noChangeArrowheads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7141125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672</xdr:row>
      <xdr:rowOff>0</xdr:rowOff>
    </xdr:from>
    <xdr:to>
      <xdr:col>1</xdr:col>
      <xdr:colOff>1047751</xdr:colOff>
      <xdr:row>672</xdr:row>
      <xdr:rowOff>371475</xdr:rowOff>
    </xdr:to>
    <xdr:pic>
      <xdr:nvPicPr>
        <xdr:cNvPr id="669" name="Рисунок 668" descr="base_1_386202_33603"/>
        <xdr:cNvPicPr preferRelativeResize="0">
          <a:picLocks noChangeArrowheads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367645950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673</xdr:row>
      <xdr:rowOff>0</xdr:rowOff>
    </xdr:from>
    <xdr:to>
      <xdr:col>1</xdr:col>
      <xdr:colOff>1162050</xdr:colOff>
      <xdr:row>673</xdr:row>
      <xdr:rowOff>361950</xdr:rowOff>
    </xdr:to>
    <xdr:pic>
      <xdr:nvPicPr>
        <xdr:cNvPr id="670" name="Рисунок 669" descr="base_1_386202_33604"/>
        <xdr:cNvPicPr preferRelativeResize="0">
          <a:picLocks noChangeArrowheads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8150775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674</xdr:row>
      <xdr:rowOff>0</xdr:rowOff>
    </xdr:from>
    <xdr:to>
      <xdr:col>1</xdr:col>
      <xdr:colOff>1209675</xdr:colOff>
      <xdr:row>674</xdr:row>
      <xdr:rowOff>333375</xdr:rowOff>
    </xdr:to>
    <xdr:pic>
      <xdr:nvPicPr>
        <xdr:cNvPr id="671" name="Рисунок 670" descr="base_1_386202_33605"/>
        <xdr:cNvPicPr preferRelativeResize="0">
          <a:picLocks noChangeArrowheads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8655600"/>
          <a:ext cx="12096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675</xdr:row>
      <xdr:rowOff>0</xdr:rowOff>
    </xdr:from>
    <xdr:to>
      <xdr:col>1</xdr:col>
      <xdr:colOff>1143000</xdr:colOff>
      <xdr:row>675</xdr:row>
      <xdr:rowOff>333376</xdr:rowOff>
    </xdr:to>
    <xdr:pic>
      <xdr:nvPicPr>
        <xdr:cNvPr id="672" name="Рисунок 671" descr="base_1_386202_33606"/>
        <xdr:cNvPicPr preferRelativeResize="0">
          <a:picLocks noChangeArrowheads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9160425"/>
          <a:ext cx="114300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676</xdr:row>
      <xdr:rowOff>0</xdr:rowOff>
    </xdr:from>
    <xdr:to>
      <xdr:col>1</xdr:col>
      <xdr:colOff>1190625</xdr:colOff>
      <xdr:row>676</xdr:row>
      <xdr:rowOff>314325</xdr:rowOff>
    </xdr:to>
    <xdr:pic>
      <xdr:nvPicPr>
        <xdr:cNvPr id="673" name="Рисунок 672" descr="base_1_386202_33607"/>
        <xdr:cNvPicPr preferRelativeResize="0">
          <a:picLocks noChangeArrowheads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69665250"/>
          <a:ext cx="11906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676</xdr:row>
      <xdr:rowOff>504824</xdr:rowOff>
    </xdr:from>
    <xdr:to>
      <xdr:col>1</xdr:col>
      <xdr:colOff>1181100</xdr:colOff>
      <xdr:row>677</xdr:row>
      <xdr:rowOff>333374</xdr:rowOff>
    </xdr:to>
    <xdr:pic>
      <xdr:nvPicPr>
        <xdr:cNvPr id="674" name="Рисунок 673" descr="base_1_386202_33608"/>
        <xdr:cNvPicPr preferRelativeResize="0">
          <a:picLocks noChangeArrowheads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70170074"/>
          <a:ext cx="1181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9523</xdr:colOff>
      <xdr:row>678</xdr:row>
      <xdr:rowOff>9525</xdr:rowOff>
    </xdr:from>
    <xdr:to>
      <xdr:col>1</xdr:col>
      <xdr:colOff>1076324</xdr:colOff>
      <xdr:row>678</xdr:row>
      <xdr:rowOff>323850</xdr:rowOff>
    </xdr:to>
    <xdr:pic>
      <xdr:nvPicPr>
        <xdr:cNvPr id="675" name="Рисунок 674" descr="base_1_386202_33609"/>
        <xdr:cNvPicPr preferRelativeResize="0">
          <a:picLocks noChangeArrowheads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598" y="370684425"/>
          <a:ext cx="1066801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679</xdr:row>
      <xdr:rowOff>0</xdr:rowOff>
    </xdr:from>
    <xdr:to>
      <xdr:col>1</xdr:col>
      <xdr:colOff>1133475</xdr:colOff>
      <xdr:row>679</xdr:row>
      <xdr:rowOff>314326</xdr:rowOff>
    </xdr:to>
    <xdr:pic>
      <xdr:nvPicPr>
        <xdr:cNvPr id="676" name="Рисунок 675" descr="base_1_386202_33610"/>
        <xdr:cNvPicPr preferRelativeResize="0">
          <a:picLocks noChangeArrowheads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71179725"/>
          <a:ext cx="1133476" cy="31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679</xdr:row>
      <xdr:rowOff>504824</xdr:rowOff>
    </xdr:from>
    <xdr:to>
      <xdr:col>1</xdr:col>
      <xdr:colOff>1209675</xdr:colOff>
      <xdr:row>680</xdr:row>
      <xdr:rowOff>352424</xdr:rowOff>
    </xdr:to>
    <xdr:pic>
      <xdr:nvPicPr>
        <xdr:cNvPr id="677" name="Рисунок 676" descr="base_1_386202_33611"/>
        <xdr:cNvPicPr preferRelativeResize="0">
          <a:picLocks noChangeArrowheads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71684549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681</xdr:row>
      <xdr:rowOff>0</xdr:rowOff>
    </xdr:from>
    <xdr:to>
      <xdr:col>1</xdr:col>
      <xdr:colOff>1171574</xdr:colOff>
      <xdr:row>681</xdr:row>
      <xdr:rowOff>304800</xdr:rowOff>
    </xdr:to>
    <xdr:pic>
      <xdr:nvPicPr>
        <xdr:cNvPr id="678" name="Рисунок 677" descr="base_1_386202_33612"/>
        <xdr:cNvPicPr preferRelativeResize="0">
          <a:picLocks noChangeArrowheads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72189375"/>
          <a:ext cx="1171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682</xdr:row>
      <xdr:rowOff>0</xdr:rowOff>
    </xdr:from>
    <xdr:to>
      <xdr:col>1</xdr:col>
      <xdr:colOff>1200150</xdr:colOff>
      <xdr:row>682</xdr:row>
      <xdr:rowOff>371475</xdr:rowOff>
    </xdr:to>
    <xdr:pic>
      <xdr:nvPicPr>
        <xdr:cNvPr id="679" name="Рисунок 678" descr="base_1_386202_33613"/>
        <xdr:cNvPicPr preferRelativeResize="0">
          <a:picLocks noChangeArrowheads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72694200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682</xdr:row>
      <xdr:rowOff>504824</xdr:rowOff>
    </xdr:from>
    <xdr:to>
      <xdr:col>1</xdr:col>
      <xdr:colOff>1143000</xdr:colOff>
      <xdr:row>683</xdr:row>
      <xdr:rowOff>352424</xdr:rowOff>
    </xdr:to>
    <xdr:pic>
      <xdr:nvPicPr>
        <xdr:cNvPr id="680" name="Рисунок 679" descr="base_1_386202_33614"/>
        <xdr:cNvPicPr preferRelativeResize="0">
          <a:picLocks noChangeArrowheads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73199024"/>
          <a:ext cx="1143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684</xdr:row>
      <xdr:rowOff>0</xdr:rowOff>
    </xdr:from>
    <xdr:to>
      <xdr:col>1</xdr:col>
      <xdr:colOff>1066800</xdr:colOff>
      <xdr:row>684</xdr:row>
      <xdr:rowOff>314325</xdr:rowOff>
    </xdr:to>
    <xdr:pic>
      <xdr:nvPicPr>
        <xdr:cNvPr id="681" name="Рисунок 680" descr="base_1_386202_33615"/>
        <xdr:cNvPicPr preferRelativeResize="0">
          <a:picLocks noChangeArrowheads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73703850"/>
          <a:ext cx="1066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684</xdr:row>
      <xdr:rowOff>504824</xdr:rowOff>
    </xdr:from>
    <xdr:to>
      <xdr:col>1</xdr:col>
      <xdr:colOff>1095375</xdr:colOff>
      <xdr:row>685</xdr:row>
      <xdr:rowOff>400050</xdr:rowOff>
    </xdr:to>
    <xdr:pic>
      <xdr:nvPicPr>
        <xdr:cNvPr id="682" name="Рисунок 681" descr="base_1_386202_33616"/>
        <xdr:cNvPicPr preferRelativeResize="0">
          <a:picLocks noChangeArrowheads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74208674"/>
          <a:ext cx="1095375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686</xdr:row>
      <xdr:rowOff>0</xdr:rowOff>
    </xdr:from>
    <xdr:to>
      <xdr:col>1</xdr:col>
      <xdr:colOff>1171575</xdr:colOff>
      <xdr:row>686</xdr:row>
      <xdr:rowOff>371475</xdr:rowOff>
    </xdr:to>
    <xdr:pic>
      <xdr:nvPicPr>
        <xdr:cNvPr id="683" name="Рисунок 682" descr="base_1_386202_33617"/>
        <xdr:cNvPicPr preferRelativeResize="0">
          <a:picLocks noChangeArrowheads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74713500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687</xdr:row>
      <xdr:rowOff>0</xdr:rowOff>
    </xdr:from>
    <xdr:to>
      <xdr:col>1</xdr:col>
      <xdr:colOff>1057275</xdr:colOff>
      <xdr:row>687</xdr:row>
      <xdr:rowOff>361950</xdr:rowOff>
    </xdr:to>
    <xdr:pic>
      <xdr:nvPicPr>
        <xdr:cNvPr id="684" name="Рисунок 683" descr="base_1_386202_33618"/>
        <xdr:cNvPicPr preferRelativeResize="0">
          <a:picLocks noChangeArrowheads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75218325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688</xdr:row>
      <xdr:rowOff>0</xdr:rowOff>
    </xdr:from>
    <xdr:to>
      <xdr:col>1</xdr:col>
      <xdr:colOff>1171575</xdr:colOff>
      <xdr:row>688</xdr:row>
      <xdr:rowOff>371475</xdr:rowOff>
    </xdr:to>
    <xdr:pic>
      <xdr:nvPicPr>
        <xdr:cNvPr id="685" name="Рисунок 684" descr="base_1_386202_33619"/>
        <xdr:cNvPicPr preferRelativeResize="0">
          <a:picLocks noChangeArrowheads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75704100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688</xdr:row>
      <xdr:rowOff>485774</xdr:rowOff>
    </xdr:from>
    <xdr:to>
      <xdr:col>1</xdr:col>
      <xdr:colOff>1190624</xdr:colOff>
      <xdr:row>689</xdr:row>
      <xdr:rowOff>371474</xdr:rowOff>
    </xdr:to>
    <xdr:pic>
      <xdr:nvPicPr>
        <xdr:cNvPr id="686" name="Рисунок 685" descr="base_1_386202_33620"/>
        <xdr:cNvPicPr preferRelativeResize="0">
          <a:picLocks noChangeArrowheads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76189874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690</xdr:row>
      <xdr:rowOff>0</xdr:rowOff>
    </xdr:from>
    <xdr:to>
      <xdr:col>1</xdr:col>
      <xdr:colOff>1076324</xdr:colOff>
      <xdr:row>690</xdr:row>
      <xdr:rowOff>361950</xdr:rowOff>
    </xdr:to>
    <xdr:pic>
      <xdr:nvPicPr>
        <xdr:cNvPr id="687" name="Рисунок 686" descr="base_1_386202_33621"/>
        <xdr:cNvPicPr preferRelativeResize="0">
          <a:picLocks noChangeArrowheads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76675650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690</xdr:row>
      <xdr:rowOff>485774</xdr:rowOff>
    </xdr:from>
    <xdr:to>
      <xdr:col>1</xdr:col>
      <xdr:colOff>1219200</xdr:colOff>
      <xdr:row>691</xdr:row>
      <xdr:rowOff>371475</xdr:rowOff>
    </xdr:to>
    <xdr:pic>
      <xdr:nvPicPr>
        <xdr:cNvPr id="688" name="Рисунок 687" descr="base_1_386202_33622"/>
        <xdr:cNvPicPr preferRelativeResize="0">
          <a:picLocks noChangeArrowheads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77161424"/>
          <a:ext cx="1219201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692</xdr:row>
      <xdr:rowOff>0</xdr:rowOff>
    </xdr:from>
    <xdr:to>
      <xdr:col>1</xdr:col>
      <xdr:colOff>1181100</xdr:colOff>
      <xdr:row>692</xdr:row>
      <xdr:rowOff>333375</xdr:rowOff>
    </xdr:to>
    <xdr:pic>
      <xdr:nvPicPr>
        <xdr:cNvPr id="689" name="Рисунок 688" descr="base_1_386202_33623"/>
        <xdr:cNvPicPr preferRelativeResize="0">
          <a:picLocks noChangeArrowheads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77647200"/>
          <a:ext cx="1181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692</xdr:row>
      <xdr:rowOff>485774</xdr:rowOff>
    </xdr:from>
    <xdr:to>
      <xdr:col>1</xdr:col>
      <xdr:colOff>1143000</xdr:colOff>
      <xdr:row>693</xdr:row>
      <xdr:rowOff>352425</xdr:rowOff>
    </xdr:to>
    <xdr:pic>
      <xdr:nvPicPr>
        <xdr:cNvPr id="690" name="Рисунок 689" descr="base_1_386202_33624"/>
        <xdr:cNvPicPr preferRelativeResize="0">
          <a:picLocks noChangeArrowheads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78132974"/>
          <a:ext cx="1143000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694</xdr:row>
      <xdr:rowOff>0</xdr:rowOff>
    </xdr:from>
    <xdr:to>
      <xdr:col>1</xdr:col>
      <xdr:colOff>1162050</xdr:colOff>
      <xdr:row>694</xdr:row>
      <xdr:rowOff>342900</xdr:rowOff>
    </xdr:to>
    <xdr:pic>
      <xdr:nvPicPr>
        <xdr:cNvPr id="691" name="Рисунок 690" descr="base_1_386202_33625"/>
        <xdr:cNvPicPr preferRelativeResize="0">
          <a:picLocks noChangeArrowheads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78618750"/>
          <a:ext cx="1162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694</xdr:row>
      <xdr:rowOff>485774</xdr:rowOff>
    </xdr:from>
    <xdr:to>
      <xdr:col>1</xdr:col>
      <xdr:colOff>1171574</xdr:colOff>
      <xdr:row>695</xdr:row>
      <xdr:rowOff>352425</xdr:rowOff>
    </xdr:to>
    <xdr:pic>
      <xdr:nvPicPr>
        <xdr:cNvPr id="692" name="Рисунок 691" descr="base_1_386202_33626"/>
        <xdr:cNvPicPr preferRelativeResize="0">
          <a:picLocks noChangeArrowheads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79104524"/>
          <a:ext cx="1171575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696</xdr:row>
      <xdr:rowOff>0</xdr:rowOff>
    </xdr:from>
    <xdr:to>
      <xdr:col>1</xdr:col>
      <xdr:colOff>1009650</xdr:colOff>
      <xdr:row>696</xdr:row>
      <xdr:rowOff>304800</xdr:rowOff>
    </xdr:to>
    <xdr:pic>
      <xdr:nvPicPr>
        <xdr:cNvPr id="693" name="Рисунок 692" descr="base_1_386202_33627"/>
        <xdr:cNvPicPr preferRelativeResize="0">
          <a:picLocks noChangeArrowheads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79590300"/>
          <a:ext cx="10096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697</xdr:row>
      <xdr:rowOff>0</xdr:rowOff>
    </xdr:from>
    <xdr:to>
      <xdr:col>1</xdr:col>
      <xdr:colOff>1095375</xdr:colOff>
      <xdr:row>697</xdr:row>
      <xdr:rowOff>342900</xdr:rowOff>
    </xdr:to>
    <xdr:pic>
      <xdr:nvPicPr>
        <xdr:cNvPr id="694" name="Рисунок 693" descr="base_1_386202_33628"/>
        <xdr:cNvPicPr preferRelativeResize="0">
          <a:picLocks noChangeArrowheads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0076075"/>
          <a:ext cx="1095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698</xdr:row>
      <xdr:rowOff>0</xdr:rowOff>
    </xdr:from>
    <xdr:to>
      <xdr:col>1</xdr:col>
      <xdr:colOff>1152525</xdr:colOff>
      <xdr:row>698</xdr:row>
      <xdr:rowOff>352425</xdr:rowOff>
    </xdr:to>
    <xdr:pic>
      <xdr:nvPicPr>
        <xdr:cNvPr id="695" name="Рисунок 694" descr="base_1_386202_33629"/>
        <xdr:cNvPicPr preferRelativeResize="0">
          <a:picLocks noChangeArrowheads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0561850"/>
          <a:ext cx="11525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698</xdr:row>
      <xdr:rowOff>485774</xdr:rowOff>
    </xdr:from>
    <xdr:to>
      <xdr:col>1</xdr:col>
      <xdr:colOff>1181100</xdr:colOff>
      <xdr:row>699</xdr:row>
      <xdr:rowOff>352425</xdr:rowOff>
    </xdr:to>
    <xdr:pic>
      <xdr:nvPicPr>
        <xdr:cNvPr id="696" name="Рисунок 695" descr="base_1_386202_33630"/>
        <xdr:cNvPicPr preferRelativeResize="0">
          <a:picLocks noChangeArrowheads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81047624"/>
          <a:ext cx="1181101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1247775</xdr:colOff>
      <xdr:row>700</xdr:row>
      <xdr:rowOff>342900</xdr:rowOff>
    </xdr:to>
    <xdr:pic>
      <xdr:nvPicPr>
        <xdr:cNvPr id="697" name="Рисунок 696" descr="base_1_386202_33631"/>
        <xdr:cNvPicPr preferRelativeResize="0">
          <a:picLocks noChangeArrowheads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1533400"/>
          <a:ext cx="12477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1209675</xdr:colOff>
      <xdr:row>701</xdr:row>
      <xdr:rowOff>342900</xdr:rowOff>
    </xdr:to>
    <xdr:pic>
      <xdr:nvPicPr>
        <xdr:cNvPr id="698" name="Рисунок 697" descr="base_1_386202_33632"/>
        <xdr:cNvPicPr preferRelativeResize="0">
          <a:picLocks noChangeArrowheads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2019175"/>
          <a:ext cx="1209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701</xdr:row>
      <xdr:rowOff>485774</xdr:rowOff>
    </xdr:from>
    <xdr:to>
      <xdr:col>1</xdr:col>
      <xdr:colOff>1104900</xdr:colOff>
      <xdr:row>702</xdr:row>
      <xdr:rowOff>371474</xdr:rowOff>
    </xdr:to>
    <xdr:pic>
      <xdr:nvPicPr>
        <xdr:cNvPr id="699" name="Рисунок 698" descr="base_1_386202_33633"/>
        <xdr:cNvPicPr preferRelativeResize="0">
          <a:picLocks noChangeArrowheads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82504949"/>
          <a:ext cx="110490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702</xdr:row>
      <xdr:rowOff>485774</xdr:rowOff>
    </xdr:from>
    <xdr:to>
      <xdr:col>1</xdr:col>
      <xdr:colOff>1104900</xdr:colOff>
      <xdr:row>703</xdr:row>
      <xdr:rowOff>342900</xdr:rowOff>
    </xdr:to>
    <xdr:pic>
      <xdr:nvPicPr>
        <xdr:cNvPr id="700" name="Рисунок 699" descr="base_1_386202_33634"/>
        <xdr:cNvPicPr preferRelativeResize="0">
          <a:picLocks noChangeArrowheads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2990724"/>
          <a:ext cx="1104900" cy="342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704</xdr:row>
      <xdr:rowOff>0</xdr:rowOff>
    </xdr:from>
    <xdr:to>
      <xdr:col>1</xdr:col>
      <xdr:colOff>1133475</xdr:colOff>
      <xdr:row>704</xdr:row>
      <xdr:rowOff>352425</xdr:rowOff>
    </xdr:to>
    <xdr:pic>
      <xdr:nvPicPr>
        <xdr:cNvPr id="701" name="Рисунок 700" descr="base_1_386202_33635"/>
        <xdr:cNvPicPr preferRelativeResize="0">
          <a:picLocks noChangeArrowheads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3476500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704</xdr:row>
      <xdr:rowOff>485774</xdr:rowOff>
    </xdr:from>
    <xdr:to>
      <xdr:col>1</xdr:col>
      <xdr:colOff>1114424</xdr:colOff>
      <xdr:row>705</xdr:row>
      <xdr:rowOff>323850</xdr:rowOff>
    </xdr:to>
    <xdr:pic>
      <xdr:nvPicPr>
        <xdr:cNvPr id="702" name="Рисунок 701" descr="base_1_386202_33636"/>
        <xdr:cNvPicPr preferRelativeResize="0">
          <a:picLocks noChangeArrowheads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83962274"/>
          <a:ext cx="1114425" cy="323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706</xdr:row>
      <xdr:rowOff>0</xdr:rowOff>
    </xdr:from>
    <xdr:to>
      <xdr:col>1</xdr:col>
      <xdr:colOff>1190625</xdr:colOff>
      <xdr:row>706</xdr:row>
      <xdr:rowOff>352425</xdr:rowOff>
    </xdr:to>
    <xdr:pic>
      <xdr:nvPicPr>
        <xdr:cNvPr id="703" name="Рисунок 702" descr="base_1_386202_33637"/>
        <xdr:cNvPicPr preferRelativeResize="0">
          <a:picLocks noChangeArrowheads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4448050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706</xdr:row>
      <xdr:rowOff>485774</xdr:rowOff>
    </xdr:from>
    <xdr:to>
      <xdr:col>1</xdr:col>
      <xdr:colOff>1238250</xdr:colOff>
      <xdr:row>707</xdr:row>
      <xdr:rowOff>381000</xdr:rowOff>
    </xdr:to>
    <xdr:pic>
      <xdr:nvPicPr>
        <xdr:cNvPr id="704" name="Рисунок 703" descr="base_1_386202_33638"/>
        <xdr:cNvPicPr preferRelativeResize="0">
          <a:picLocks noChangeArrowheads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4933824"/>
          <a:ext cx="123825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708</xdr:row>
      <xdr:rowOff>1</xdr:rowOff>
    </xdr:from>
    <xdr:to>
      <xdr:col>1</xdr:col>
      <xdr:colOff>1066800</xdr:colOff>
      <xdr:row>708</xdr:row>
      <xdr:rowOff>304801</xdr:rowOff>
    </xdr:to>
    <xdr:pic>
      <xdr:nvPicPr>
        <xdr:cNvPr id="705" name="Рисунок 704" descr="base_1_386202_33639"/>
        <xdr:cNvPicPr preferRelativeResize="0">
          <a:picLocks noChangeArrowheads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5419601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709</xdr:row>
      <xdr:rowOff>0</xdr:rowOff>
    </xdr:from>
    <xdr:to>
      <xdr:col>1</xdr:col>
      <xdr:colOff>1104900</xdr:colOff>
      <xdr:row>709</xdr:row>
      <xdr:rowOff>361950</xdr:rowOff>
    </xdr:to>
    <xdr:pic>
      <xdr:nvPicPr>
        <xdr:cNvPr id="706" name="Рисунок 705" descr="base_1_386202_33640"/>
        <xdr:cNvPicPr preferRelativeResize="0">
          <a:picLocks noChangeArrowheads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5905375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710</xdr:row>
      <xdr:rowOff>0</xdr:rowOff>
    </xdr:from>
    <xdr:to>
      <xdr:col>1</xdr:col>
      <xdr:colOff>1219200</xdr:colOff>
      <xdr:row>710</xdr:row>
      <xdr:rowOff>371475</xdr:rowOff>
    </xdr:to>
    <xdr:pic>
      <xdr:nvPicPr>
        <xdr:cNvPr id="707" name="Рисунок 706" descr="base_1_386202_33641"/>
        <xdr:cNvPicPr preferRelativeResize="0">
          <a:picLocks noChangeArrowheads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639115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710</xdr:row>
      <xdr:rowOff>485774</xdr:rowOff>
    </xdr:from>
    <xdr:to>
      <xdr:col>1</xdr:col>
      <xdr:colOff>1114425</xdr:colOff>
      <xdr:row>711</xdr:row>
      <xdr:rowOff>352424</xdr:rowOff>
    </xdr:to>
    <xdr:pic>
      <xdr:nvPicPr>
        <xdr:cNvPr id="708" name="Рисунок 707" descr="base_1_386202_33642"/>
        <xdr:cNvPicPr preferRelativeResize="0">
          <a:picLocks noChangeArrowheads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6876924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712</xdr:row>
      <xdr:rowOff>0</xdr:rowOff>
    </xdr:from>
    <xdr:to>
      <xdr:col>1</xdr:col>
      <xdr:colOff>1209675</xdr:colOff>
      <xdr:row>712</xdr:row>
      <xdr:rowOff>381000</xdr:rowOff>
    </xdr:to>
    <xdr:pic>
      <xdr:nvPicPr>
        <xdr:cNvPr id="709" name="Рисунок 708" descr="base_1_386202_33643"/>
        <xdr:cNvPicPr preferRelativeResize="0">
          <a:picLocks noChangeArrowheads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7362700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712</xdr:row>
      <xdr:rowOff>485774</xdr:rowOff>
    </xdr:from>
    <xdr:to>
      <xdr:col>1</xdr:col>
      <xdr:colOff>1209675</xdr:colOff>
      <xdr:row>713</xdr:row>
      <xdr:rowOff>352424</xdr:rowOff>
    </xdr:to>
    <xdr:pic>
      <xdr:nvPicPr>
        <xdr:cNvPr id="710" name="Рисунок 709" descr="base_1_386202_33644"/>
        <xdr:cNvPicPr preferRelativeResize="0">
          <a:picLocks noChangeArrowheads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7848474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714</xdr:row>
      <xdr:rowOff>0</xdr:rowOff>
    </xdr:from>
    <xdr:to>
      <xdr:col>1</xdr:col>
      <xdr:colOff>1047750</xdr:colOff>
      <xdr:row>714</xdr:row>
      <xdr:rowOff>361950</xdr:rowOff>
    </xdr:to>
    <xdr:pic>
      <xdr:nvPicPr>
        <xdr:cNvPr id="711" name="Рисунок 710" descr="base_1_386202_33645"/>
        <xdr:cNvPicPr preferRelativeResize="0">
          <a:picLocks noChangeArrowheads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8334250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714</xdr:row>
      <xdr:rowOff>485774</xdr:rowOff>
    </xdr:from>
    <xdr:to>
      <xdr:col>1</xdr:col>
      <xdr:colOff>1143000</xdr:colOff>
      <xdr:row>715</xdr:row>
      <xdr:rowOff>381000</xdr:rowOff>
    </xdr:to>
    <xdr:pic>
      <xdr:nvPicPr>
        <xdr:cNvPr id="712" name="Рисунок 711" descr="base_1_386202_33646"/>
        <xdr:cNvPicPr preferRelativeResize="0">
          <a:picLocks noChangeArrowheads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8820024"/>
          <a:ext cx="114300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716</xdr:row>
      <xdr:rowOff>0</xdr:rowOff>
    </xdr:from>
    <xdr:to>
      <xdr:col>1</xdr:col>
      <xdr:colOff>1209675</xdr:colOff>
      <xdr:row>716</xdr:row>
      <xdr:rowOff>381000</xdr:rowOff>
    </xdr:to>
    <xdr:pic>
      <xdr:nvPicPr>
        <xdr:cNvPr id="713" name="Рисунок 712" descr="base_1_386202_33647"/>
        <xdr:cNvPicPr preferRelativeResize="0">
          <a:picLocks noChangeArrowheads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9305800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716</xdr:row>
      <xdr:rowOff>485774</xdr:rowOff>
    </xdr:from>
    <xdr:to>
      <xdr:col>1</xdr:col>
      <xdr:colOff>1143000</xdr:colOff>
      <xdr:row>717</xdr:row>
      <xdr:rowOff>390525</xdr:rowOff>
    </xdr:to>
    <xdr:pic>
      <xdr:nvPicPr>
        <xdr:cNvPr id="714" name="Рисунок 713" descr="base_1_386202_33648"/>
        <xdr:cNvPicPr preferRelativeResize="0">
          <a:picLocks noChangeArrowheads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89791574"/>
          <a:ext cx="1143000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718</xdr:row>
      <xdr:rowOff>0</xdr:rowOff>
    </xdr:from>
    <xdr:to>
      <xdr:col>1</xdr:col>
      <xdr:colOff>1304925</xdr:colOff>
      <xdr:row>718</xdr:row>
      <xdr:rowOff>400050</xdr:rowOff>
    </xdr:to>
    <xdr:pic>
      <xdr:nvPicPr>
        <xdr:cNvPr id="715" name="Рисунок 714" descr="base_1_386202_33649"/>
        <xdr:cNvPicPr preferRelativeResize="0">
          <a:picLocks noChangeArrowheads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0277350"/>
          <a:ext cx="1304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718</xdr:row>
      <xdr:rowOff>485774</xdr:rowOff>
    </xdr:from>
    <xdr:to>
      <xdr:col>1</xdr:col>
      <xdr:colOff>1238250</xdr:colOff>
      <xdr:row>719</xdr:row>
      <xdr:rowOff>381000</xdr:rowOff>
    </xdr:to>
    <xdr:pic>
      <xdr:nvPicPr>
        <xdr:cNvPr id="716" name="Рисунок 715" descr="base_1_386202_33650"/>
        <xdr:cNvPicPr preferRelativeResize="0">
          <a:picLocks noChangeArrowheads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90763124"/>
          <a:ext cx="1238251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720</xdr:row>
      <xdr:rowOff>0</xdr:rowOff>
    </xdr:from>
    <xdr:to>
      <xdr:col>1</xdr:col>
      <xdr:colOff>1047750</xdr:colOff>
      <xdr:row>720</xdr:row>
      <xdr:rowOff>361950</xdr:rowOff>
    </xdr:to>
    <xdr:pic>
      <xdr:nvPicPr>
        <xdr:cNvPr id="717" name="Рисунок 716" descr="base_1_386202_33651"/>
        <xdr:cNvPicPr preferRelativeResize="0">
          <a:picLocks noChangeArrowheads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1248900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720</xdr:row>
      <xdr:rowOff>485774</xdr:rowOff>
    </xdr:from>
    <xdr:to>
      <xdr:col>1</xdr:col>
      <xdr:colOff>1133474</xdr:colOff>
      <xdr:row>721</xdr:row>
      <xdr:rowOff>371474</xdr:rowOff>
    </xdr:to>
    <xdr:pic>
      <xdr:nvPicPr>
        <xdr:cNvPr id="718" name="Рисунок 717" descr="base_1_386202_33652"/>
        <xdr:cNvPicPr preferRelativeResize="0">
          <a:picLocks noChangeArrowheads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91734674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722</xdr:row>
      <xdr:rowOff>0</xdr:rowOff>
    </xdr:from>
    <xdr:to>
      <xdr:col>1</xdr:col>
      <xdr:colOff>1228725</xdr:colOff>
      <xdr:row>722</xdr:row>
      <xdr:rowOff>371475</xdr:rowOff>
    </xdr:to>
    <xdr:pic>
      <xdr:nvPicPr>
        <xdr:cNvPr id="719" name="Рисунок 718" descr="base_1_386202_33653"/>
        <xdr:cNvPicPr preferRelativeResize="0">
          <a:picLocks noChangeArrowheads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2220450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722</xdr:row>
      <xdr:rowOff>485774</xdr:rowOff>
    </xdr:from>
    <xdr:to>
      <xdr:col>1</xdr:col>
      <xdr:colOff>1181100</xdr:colOff>
      <xdr:row>723</xdr:row>
      <xdr:rowOff>390524</xdr:rowOff>
    </xdr:to>
    <xdr:pic>
      <xdr:nvPicPr>
        <xdr:cNvPr id="720" name="Рисунок 719" descr="base_1_386202_33654"/>
        <xdr:cNvPicPr preferRelativeResize="0">
          <a:picLocks noChangeArrowheads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2706224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724</xdr:row>
      <xdr:rowOff>0</xdr:rowOff>
    </xdr:from>
    <xdr:to>
      <xdr:col>1</xdr:col>
      <xdr:colOff>1314450</xdr:colOff>
      <xdr:row>724</xdr:row>
      <xdr:rowOff>381000</xdr:rowOff>
    </xdr:to>
    <xdr:pic>
      <xdr:nvPicPr>
        <xdr:cNvPr id="721" name="Рисунок 720" descr="base_1_386202_33655"/>
        <xdr:cNvPicPr preferRelativeResize="0">
          <a:picLocks noChangeArrowheads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3192000"/>
          <a:ext cx="1314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724</xdr:row>
      <xdr:rowOff>485774</xdr:rowOff>
    </xdr:from>
    <xdr:to>
      <xdr:col>1</xdr:col>
      <xdr:colOff>1276350</xdr:colOff>
      <xdr:row>725</xdr:row>
      <xdr:rowOff>390524</xdr:rowOff>
    </xdr:to>
    <xdr:pic>
      <xdr:nvPicPr>
        <xdr:cNvPr id="722" name="Рисунок 721" descr="base_1_386202_33656"/>
        <xdr:cNvPicPr preferRelativeResize="0">
          <a:picLocks noChangeArrowheads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3677774"/>
          <a:ext cx="1276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726</xdr:row>
      <xdr:rowOff>0</xdr:rowOff>
    </xdr:from>
    <xdr:to>
      <xdr:col>1</xdr:col>
      <xdr:colOff>1076324</xdr:colOff>
      <xdr:row>726</xdr:row>
      <xdr:rowOff>371475</xdr:rowOff>
    </xdr:to>
    <xdr:pic>
      <xdr:nvPicPr>
        <xdr:cNvPr id="723" name="Рисунок 722" descr="base_1_386202_33657"/>
        <xdr:cNvPicPr preferRelativeResize="0">
          <a:picLocks noChangeArrowheads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94163550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726</xdr:row>
      <xdr:rowOff>485774</xdr:rowOff>
    </xdr:from>
    <xdr:to>
      <xdr:col>1</xdr:col>
      <xdr:colOff>1123950</xdr:colOff>
      <xdr:row>727</xdr:row>
      <xdr:rowOff>371475</xdr:rowOff>
    </xdr:to>
    <xdr:pic>
      <xdr:nvPicPr>
        <xdr:cNvPr id="724" name="Рисунок 723" descr="base_1_386202_33658"/>
        <xdr:cNvPicPr preferRelativeResize="0">
          <a:picLocks noChangeArrowheads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4649324"/>
          <a:ext cx="1123950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728</xdr:row>
      <xdr:rowOff>0</xdr:rowOff>
    </xdr:from>
    <xdr:to>
      <xdr:col>1</xdr:col>
      <xdr:colOff>1266825</xdr:colOff>
      <xdr:row>728</xdr:row>
      <xdr:rowOff>381000</xdr:rowOff>
    </xdr:to>
    <xdr:pic>
      <xdr:nvPicPr>
        <xdr:cNvPr id="725" name="Рисунок 724" descr="base_1_386202_33659"/>
        <xdr:cNvPicPr preferRelativeResize="0">
          <a:picLocks noChangeArrowheads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5135100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728</xdr:row>
      <xdr:rowOff>485774</xdr:rowOff>
    </xdr:from>
    <xdr:to>
      <xdr:col>1</xdr:col>
      <xdr:colOff>1209674</xdr:colOff>
      <xdr:row>729</xdr:row>
      <xdr:rowOff>390524</xdr:rowOff>
    </xdr:to>
    <xdr:pic>
      <xdr:nvPicPr>
        <xdr:cNvPr id="726" name="Рисунок 725" descr="base_1_386202_33660"/>
        <xdr:cNvPicPr preferRelativeResize="0">
          <a:picLocks noChangeArrowheads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95620874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730</xdr:row>
      <xdr:rowOff>0</xdr:rowOff>
    </xdr:from>
    <xdr:to>
      <xdr:col>1</xdr:col>
      <xdr:colOff>1285875</xdr:colOff>
      <xdr:row>730</xdr:row>
      <xdr:rowOff>400050</xdr:rowOff>
    </xdr:to>
    <xdr:pic>
      <xdr:nvPicPr>
        <xdr:cNvPr id="727" name="Рисунок 726" descr="base_1_386202_33661"/>
        <xdr:cNvPicPr preferRelativeResize="0">
          <a:picLocks noChangeArrowheads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6106650"/>
          <a:ext cx="12858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730</xdr:row>
      <xdr:rowOff>485774</xdr:rowOff>
    </xdr:from>
    <xdr:to>
      <xdr:col>1</xdr:col>
      <xdr:colOff>1295400</xdr:colOff>
      <xdr:row>731</xdr:row>
      <xdr:rowOff>400050</xdr:rowOff>
    </xdr:to>
    <xdr:pic>
      <xdr:nvPicPr>
        <xdr:cNvPr id="728" name="Рисунок 727" descr="base_1_386202_33662"/>
        <xdr:cNvPicPr preferRelativeResize="0">
          <a:picLocks noChangeArrowheads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6592424"/>
          <a:ext cx="1295400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732</xdr:row>
      <xdr:rowOff>1</xdr:rowOff>
    </xdr:from>
    <xdr:to>
      <xdr:col>1</xdr:col>
      <xdr:colOff>1152525</xdr:colOff>
      <xdr:row>732</xdr:row>
      <xdr:rowOff>361951</xdr:rowOff>
    </xdr:to>
    <xdr:pic>
      <xdr:nvPicPr>
        <xdr:cNvPr id="729" name="Рисунок 728" descr="base_1_386202_33663"/>
        <xdr:cNvPicPr preferRelativeResize="0">
          <a:picLocks noChangeArrowheads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97078201"/>
          <a:ext cx="115252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733</xdr:row>
      <xdr:rowOff>0</xdr:rowOff>
    </xdr:from>
    <xdr:to>
      <xdr:col>1</xdr:col>
      <xdr:colOff>1171574</xdr:colOff>
      <xdr:row>733</xdr:row>
      <xdr:rowOff>419100</xdr:rowOff>
    </xdr:to>
    <xdr:pic>
      <xdr:nvPicPr>
        <xdr:cNvPr id="730" name="Рисунок 729" descr="base_1_386202_33664"/>
        <xdr:cNvPicPr preferRelativeResize="0">
          <a:picLocks noChangeArrowheads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397563975"/>
          <a:ext cx="1171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734</xdr:row>
      <xdr:rowOff>0</xdr:rowOff>
    </xdr:from>
    <xdr:to>
      <xdr:col>1</xdr:col>
      <xdr:colOff>1228725</xdr:colOff>
      <xdr:row>734</xdr:row>
      <xdr:rowOff>361950</xdr:rowOff>
    </xdr:to>
    <xdr:pic>
      <xdr:nvPicPr>
        <xdr:cNvPr id="731" name="Рисунок 730" descr="base_1_386202_33665"/>
        <xdr:cNvPicPr preferRelativeResize="0">
          <a:picLocks noChangeArrowheads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8049750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734</xdr:row>
      <xdr:rowOff>485774</xdr:rowOff>
    </xdr:from>
    <xdr:to>
      <xdr:col>1</xdr:col>
      <xdr:colOff>1219200</xdr:colOff>
      <xdr:row>735</xdr:row>
      <xdr:rowOff>361950</xdr:rowOff>
    </xdr:to>
    <xdr:pic>
      <xdr:nvPicPr>
        <xdr:cNvPr id="732" name="Рисунок 731" descr="base_1_386202_33666"/>
        <xdr:cNvPicPr preferRelativeResize="0">
          <a:picLocks noChangeArrowheads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8535524"/>
          <a:ext cx="1219200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736</xdr:row>
      <xdr:rowOff>1</xdr:rowOff>
    </xdr:from>
    <xdr:to>
      <xdr:col>1</xdr:col>
      <xdr:colOff>1285875</xdr:colOff>
      <xdr:row>736</xdr:row>
      <xdr:rowOff>381001</xdr:rowOff>
    </xdr:to>
    <xdr:pic>
      <xdr:nvPicPr>
        <xdr:cNvPr id="733" name="Рисунок 732" descr="base_1_386202_33667"/>
        <xdr:cNvPicPr preferRelativeResize="0">
          <a:picLocks noChangeArrowheads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9021301"/>
          <a:ext cx="1285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736</xdr:row>
      <xdr:rowOff>485774</xdr:rowOff>
    </xdr:from>
    <xdr:to>
      <xdr:col>1</xdr:col>
      <xdr:colOff>1257300</xdr:colOff>
      <xdr:row>737</xdr:row>
      <xdr:rowOff>361950</xdr:rowOff>
    </xdr:to>
    <xdr:pic>
      <xdr:nvPicPr>
        <xdr:cNvPr id="734" name="Рисунок 733" descr="base_1_386202_33668"/>
        <xdr:cNvPicPr preferRelativeResize="0">
          <a:picLocks noChangeArrowheads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9507074"/>
          <a:ext cx="1257300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738</xdr:row>
      <xdr:rowOff>0</xdr:rowOff>
    </xdr:from>
    <xdr:to>
      <xdr:col>1</xdr:col>
      <xdr:colOff>1162050</xdr:colOff>
      <xdr:row>738</xdr:row>
      <xdr:rowOff>390525</xdr:rowOff>
    </xdr:to>
    <xdr:pic>
      <xdr:nvPicPr>
        <xdr:cNvPr id="735" name="Рисунок 734" descr="base_1_386202_33669"/>
        <xdr:cNvPicPr preferRelativeResize="0">
          <a:picLocks noChangeArrowheads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99992850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738</xdr:row>
      <xdr:rowOff>485774</xdr:rowOff>
    </xdr:from>
    <xdr:to>
      <xdr:col>1</xdr:col>
      <xdr:colOff>1190625</xdr:colOff>
      <xdr:row>739</xdr:row>
      <xdr:rowOff>371474</xdr:rowOff>
    </xdr:to>
    <xdr:pic>
      <xdr:nvPicPr>
        <xdr:cNvPr id="736" name="Рисунок 735" descr="base_1_386202_33670"/>
        <xdr:cNvPicPr preferRelativeResize="0">
          <a:picLocks noChangeArrowheads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0478624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740</xdr:row>
      <xdr:rowOff>0</xdr:rowOff>
    </xdr:from>
    <xdr:to>
      <xdr:col>1</xdr:col>
      <xdr:colOff>1228725</xdr:colOff>
      <xdr:row>740</xdr:row>
      <xdr:rowOff>352425</xdr:rowOff>
    </xdr:to>
    <xdr:pic>
      <xdr:nvPicPr>
        <xdr:cNvPr id="737" name="Рисунок 736" descr="base_1_386202_33671"/>
        <xdr:cNvPicPr preferRelativeResize="0">
          <a:picLocks noChangeArrowheads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0964400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740</xdr:row>
      <xdr:rowOff>485774</xdr:rowOff>
    </xdr:from>
    <xdr:to>
      <xdr:col>1</xdr:col>
      <xdr:colOff>1171575</xdr:colOff>
      <xdr:row>741</xdr:row>
      <xdr:rowOff>390525</xdr:rowOff>
    </xdr:to>
    <xdr:pic>
      <xdr:nvPicPr>
        <xdr:cNvPr id="738" name="Рисунок 737" descr="base_1_386202_33672"/>
        <xdr:cNvPicPr preferRelativeResize="0">
          <a:picLocks noChangeArrowheads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1450174"/>
          <a:ext cx="1171575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742</xdr:row>
      <xdr:rowOff>0</xdr:rowOff>
    </xdr:from>
    <xdr:to>
      <xdr:col>1</xdr:col>
      <xdr:colOff>1257300</xdr:colOff>
      <xdr:row>742</xdr:row>
      <xdr:rowOff>342900</xdr:rowOff>
    </xdr:to>
    <xdr:pic>
      <xdr:nvPicPr>
        <xdr:cNvPr id="739" name="Рисунок 738" descr="base_1_386202_33673"/>
        <xdr:cNvPicPr preferRelativeResize="0">
          <a:picLocks noChangeArrowheads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1935950"/>
          <a:ext cx="1257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742</xdr:row>
      <xdr:rowOff>485774</xdr:rowOff>
    </xdr:from>
    <xdr:to>
      <xdr:col>1</xdr:col>
      <xdr:colOff>1228724</xdr:colOff>
      <xdr:row>743</xdr:row>
      <xdr:rowOff>352424</xdr:rowOff>
    </xdr:to>
    <xdr:pic>
      <xdr:nvPicPr>
        <xdr:cNvPr id="740" name="Рисунок 739" descr="base_1_386202_33674"/>
        <xdr:cNvPicPr preferRelativeResize="0">
          <a:picLocks noChangeArrowheads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02421724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744</xdr:row>
      <xdr:rowOff>0</xdr:rowOff>
    </xdr:from>
    <xdr:to>
      <xdr:col>1</xdr:col>
      <xdr:colOff>1162050</xdr:colOff>
      <xdr:row>744</xdr:row>
      <xdr:rowOff>352425</xdr:rowOff>
    </xdr:to>
    <xdr:pic>
      <xdr:nvPicPr>
        <xdr:cNvPr id="741" name="Рисунок 740" descr="base_1_386202_33675"/>
        <xdr:cNvPicPr preferRelativeResize="0">
          <a:picLocks noChangeArrowheads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02907500"/>
          <a:ext cx="116205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745</xdr:row>
      <xdr:rowOff>0</xdr:rowOff>
    </xdr:from>
    <xdr:to>
      <xdr:col>1</xdr:col>
      <xdr:colOff>1133475</xdr:colOff>
      <xdr:row>745</xdr:row>
      <xdr:rowOff>361950</xdr:rowOff>
    </xdr:to>
    <xdr:pic>
      <xdr:nvPicPr>
        <xdr:cNvPr id="742" name="Рисунок 741" descr="base_1_386202_33676"/>
        <xdr:cNvPicPr preferRelativeResize="0">
          <a:picLocks noChangeArrowheads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3393275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746</xdr:row>
      <xdr:rowOff>0</xdr:rowOff>
    </xdr:from>
    <xdr:to>
      <xdr:col>1</xdr:col>
      <xdr:colOff>1247775</xdr:colOff>
      <xdr:row>746</xdr:row>
      <xdr:rowOff>361950</xdr:rowOff>
    </xdr:to>
    <xdr:pic>
      <xdr:nvPicPr>
        <xdr:cNvPr id="743" name="Рисунок 742" descr="base_1_386202_33677"/>
        <xdr:cNvPicPr preferRelativeResize="0">
          <a:picLocks noChangeArrowheads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3879050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747</xdr:row>
      <xdr:rowOff>0</xdr:rowOff>
    </xdr:from>
    <xdr:to>
      <xdr:col>1</xdr:col>
      <xdr:colOff>1190624</xdr:colOff>
      <xdr:row>747</xdr:row>
      <xdr:rowOff>361950</xdr:rowOff>
    </xdr:to>
    <xdr:pic>
      <xdr:nvPicPr>
        <xdr:cNvPr id="744" name="Рисунок 743" descr="base_1_386202_33678"/>
        <xdr:cNvPicPr preferRelativeResize="0">
          <a:picLocks noChangeArrowheads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04364825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748</xdr:row>
      <xdr:rowOff>0</xdr:rowOff>
    </xdr:from>
    <xdr:to>
      <xdr:col>1</xdr:col>
      <xdr:colOff>1247775</xdr:colOff>
      <xdr:row>748</xdr:row>
      <xdr:rowOff>390525</xdr:rowOff>
    </xdr:to>
    <xdr:pic>
      <xdr:nvPicPr>
        <xdr:cNvPr id="745" name="Рисунок 744" descr="base_1_386202_33679"/>
        <xdr:cNvPicPr preferRelativeResize="0">
          <a:picLocks noChangeArrowheads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4850600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749</xdr:row>
      <xdr:rowOff>0</xdr:rowOff>
    </xdr:from>
    <xdr:to>
      <xdr:col>1</xdr:col>
      <xdr:colOff>1209675</xdr:colOff>
      <xdr:row>749</xdr:row>
      <xdr:rowOff>361950</xdr:rowOff>
    </xdr:to>
    <xdr:pic>
      <xdr:nvPicPr>
        <xdr:cNvPr id="746" name="Рисунок 745" descr="base_1_386202_33680"/>
        <xdr:cNvPicPr preferRelativeResize="0">
          <a:picLocks noChangeArrowheads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5336375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750</xdr:row>
      <xdr:rowOff>0</xdr:rowOff>
    </xdr:from>
    <xdr:to>
      <xdr:col>1</xdr:col>
      <xdr:colOff>1104900</xdr:colOff>
      <xdr:row>750</xdr:row>
      <xdr:rowOff>352425</xdr:rowOff>
    </xdr:to>
    <xdr:pic>
      <xdr:nvPicPr>
        <xdr:cNvPr id="747" name="Рисунок 746" descr="base_1_386202_33681"/>
        <xdr:cNvPicPr preferRelativeResize="0">
          <a:picLocks noChangeArrowheads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05822150"/>
          <a:ext cx="110490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750</xdr:row>
      <xdr:rowOff>485774</xdr:rowOff>
    </xdr:from>
    <xdr:to>
      <xdr:col>1</xdr:col>
      <xdr:colOff>1209674</xdr:colOff>
      <xdr:row>751</xdr:row>
      <xdr:rowOff>390525</xdr:rowOff>
    </xdr:to>
    <xdr:pic>
      <xdr:nvPicPr>
        <xdr:cNvPr id="748" name="Рисунок 747" descr="base_1_386202_33682"/>
        <xdr:cNvPicPr preferRelativeResize="0">
          <a:picLocks noChangeArrowheads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06307924"/>
          <a:ext cx="1209675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752</xdr:row>
      <xdr:rowOff>0</xdr:rowOff>
    </xdr:from>
    <xdr:to>
      <xdr:col>1</xdr:col>
      <xdr:colOff>1276350</xdr:colOff>
      <xdr:row>752</xdr:row>
      <xdr:rowOff>361950</xdr:rowOff>
    </xdr:to>
    <xdr:pic>
      <xdr:nvPicPr>
        <xdr:cNvPr id="749" name="Рисунок 748" descr="base_1_386202_33683"/>
        <xdr:cNvPicPr preferRelativeResize="0">
          <a:picLocks noChangeArrowheads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6793700"/>
          <a:ext cx="1276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752</xdr:row>
      <xdr:rowOff>485774</xdr:rowOff>
    </xdr:from>
    <xdr:to>
      <xdr:col>1</xdr:col>
      <xdr:colOff>1228724</xdr:colOff>
      <xdr:row>753</xdr:row>
      <xdr:rowOff>352424</xdr:rowOff>
    </xdr:to>
    <xdr:pic>
      <xdr:nvPicPr>
        <xdr:cNvPr id="750" name="Рисунок 749" descr="base_1_386202_33684"/>
        <xdr:cNvPicPr preferRelativeResize="0">
          <a:picLocks noChangeArrowheads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07279474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754</xdr:row>
      <xdr:rowOff>0</xdr:rowOff>
    </xdr:from>
    <xdr:to>
      <xdr:col>1</xdr:col>
      <xdr:colOff>1352550</xdr:colOff>
      <xdr:row>754</xdr:row>
      <xdr:rowOff>342900</xdr:rowOff>
    </xdr:to>
    <xdr:pic>
      <xdr:nvPicPr>
        <xdr:cNvPr id="751" name="Рисунок 750" descr="base_1_386202_33685"/>
        <xdr:cNvPicPr preferRelativeResize="0">
          <a:picLocks noChangeArrowheads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7765250"/>
          <a:ext cx="1352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754</xdr:row>
      <xdr:rowOff>485773</xdr:rowOff>
    </xdr:from>
    <xdr:to>
      <xdr:col>1</xdr:col>
      <xdr:colOff>1295400</xdr:colOff>
      <xdr:row>755</xdr:row>
      <xdr:rowOff>361949</xdr:rowOff>
    </xdr:to>
    <xdr:pic>
      <xdr:nvPicPr>
        <xdr:cNvPr id="752" name="Рисунок 751" descr="base_1_386202_33686"/>
        <xdr:cNvPicPr preferRelativeResize="0">
          <a:picLocks noChangeArrowheads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8251023"/>
          <a:ext cx="1295400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756</xdr:row>
      <xdr:rowOff>0</xdr:rowOff>
    </xdr:from>
    <xdr:to>
      <xdr:col>1</xdr:col>
      <xdr:colOff>1143000</xdr:colOff>
      <xdr:row>756</xdr:row>
      <xdr:rowOff>352425</xdr:rowOff>
    </xdr:to>
    <xdr:pic>
      <xdr:nvPicPr>
        <xdr:cNvPr id="753" name="Рисунок 752" descr="base_1_386202_33687"/>
        <xdr:cNvPicPr preferRelativeResize="0">
          <a:picLocks noChangeArrowheads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8736800"/>
          <a:ext cx="1143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757</xdr:row>
      <xdr:rowOff>0</xdr:rowOff>
    </xdr:from>
    <xdr:to>
      <xdr:col>1</xdr:col>
      <xdr:colOff>1133475</xdr:colOff>
      <xdr:row>757</xdr:row>
      <xdr:rowOff>361950</xdr:rowOff>
    </xdr:to>
    <xdr:pic>
      <xdr:nvPicPr>
        <xdr:cNvPr id="754" name="Рисунок 753" descr="base_1_386202_33688"/>
        <xdr:cNvPicPr preferRelativeResize="0">
          <a:picLocks noChangeArrowheads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9222575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758</xdr:row>
      <xdr:rowOff>0</xdr:rowOff>
    </xdr:from>
    <xdr:to>
      <xdr:col>1</xdr:col>
      <xdr:colOff>1285875</xdr:colOff>
      <xdr:row>758</xdr:row>
      <xdr:rowOff>381000</xdr:rowOff>
    </xdr:to>
    <xdr:pic>
      <xdr:nvPicPr>
        <xdr:cNvPr id="755" name="Рисунок 754" descr="base_1_386202_33689"/>
        <xdr:cNvPicPr preferRelativeResize="0">
          <a:picLocks noChangeArrowheads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9708350"/>
          <a:ext cx="1285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759</xdr:row>
      <xdr:rowOff>0</xdr:rowOff>
    </xdr:from>
    <xdr:to>
      <xdr:col>1</xdr:col>
      <xdr:colOff>1190625</xdr:colOff>
      <xdr:row>759</xdr:row>
      <xdr:rowOff>381000</xdr:rowOff>
    </xdr:to>
    <xdr:pic>
      <xdr:nvPicPr>
        <xdr:cNvPr id="756" name="Рисунок 755" descr="base_1_386202_33690"/>
        <xdr:cNvPicPr preferRelativeResize="0">
          <a:picLocks noChangeArrowheads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10194125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760</xdr:row>
      <xdr:rowOff>0</xdr:rowOff>
    </xdr:from>
    <xdr:to>
      <xdr:col>1</xdr:col>
      <xdr:colOff>1323975</xdr:colOff>
      <xdr:row>760</xdr:row>
      <xdr:rowOff>371475</xdr:rowOff>
    </xdr:to>
    <xdr:pic>
      <xdr:nvPicPr>
        <xdr:cNvPr id="757" name="Рисунок 756" descr="base_1_386202_33691"/>
        <xdr:cNvPicPr preferRelativeResize="0">
          <a:picLocks noChangeArrowheads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10679900"/>
          <a:ext cx="1323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760</xdr:row>
      <xdr:rowOff>485774</xdr:rowOff>
    </xdr:from>
    <xdr:to>
      <xdr:col>1</xdr:col>
      <xdr:colOff>1200150</xdr:colOff>
      <xdr:row>761</xdr:row>
      <xdr:rowOff>371474</xdr:rowOff>
    </xdr:to>
    <xdr:pic>
      <xdr:nvPicPr>
        <xdr:cNvPr id="758" name="Рисунок 757" descr="base_1_386202_33692"/>
        <xdr:cNvPicPr preferRelativeResize="0">
          <a:picLocks noChangeArrowheads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11165674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762</xdr:row>
      <xdr:rowOff>0</xdr:rowOff>
    </xdr:from>
    <xdr:to>
      <xdr:col>1</xdr:col>
      <xdr:colOff>1114426</xdr:colOff>
      <xdr:row>762</xdr:row>
      <xdr:rowOff>371475</xdr:rowOff>
    </xdr:to>
    <xdr:pic>
      <xdr:nvPicPr>
        <xdr:cNvPr id="759" name="Рисунок 758" descr="base_1_386202_33693"/>
        <xdr:cNvPicPr preferRelativeResize="0">
          <a:picLocks noChangeArrowheads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11689550"/>
          <a:ext cx="111442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763</xdr:row>
      <xdr:rowOff>0</xdr:rowOff>
    </xdr:from>
    <xdr:to>
      <xdr:col>1</xdr:col>
      <xdr:colOff>1133474</xdr:colOff>
      <xdr:row>763</xdr:row>
      <xdr:rowOff>400050</xdr:rowOff>
    </xdr:to>
    <xdr:pic>
      <xdr:nvPicPr>
        <xdr:cNvPr id="760" name="Рисунок 759" descr="base_1_386202_33694"/>
        <xdr:cNvPicPr preferRelativeResize="0">
          <a:picLocks noChangeArrowheads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12213425"/>
          <a:ext cx="11334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764</xdr:row>
      <xdr:rowOff>0</xdr:rowOff>
    </xdr:from>
    <xdr:to>
      <xdr:col>1</xdr:col>
      <xdr:colOff>1171575</xdr:colOff>
      <xdr:row>764</xdr:row>
      <xdr:rowOff>361950</xdr:rowOff>
    </xdr:to>
    <xdr:pic>
      <xdr:nvPicPr>
        <xdr:cNvPr id="761" name="Рисунок 760" descr="base_1_386202_33695"/>
        <xdr:cNvPicPr preferRelativeResize="0">
          <a:picLocks noChangeArrowheads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12737300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765</xdr:row>
      <xdr:rowOff>0</xdr:rowOff>
    </xdr:from>
    <xdr:to>
      <xdr:col>1</xdr:col>
      <xdr:colOff>1133474</xdr:colOff>
      <xdr:row>765</xdr:row>
      <xdr:rowOff>342900</xdr:rowOff>
    </xdr:to>
    <xdr:pic>
      <xdr:nvPicPr>
        <xdr:cNvPr id="762" name="Рисунок 761" descr="base_1_386202_33696"/>
        <xdr:cNvPicPr preferRelativeResize="0">
          <a:picLocks noChangeArrowheads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13261175"/>
          <a:ext cx="1133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766</xdr:row>
      <xdr:rowOff>0</xdr:rowOff>
    </xdr:from>
    <xdr:to>
      <xdr:col>1</xdr:col>
      <xdr:colOff>1209675</xdr:colOff>
      <xdr:row>766</xdr:row>
      <xdr:rowOff>390525</xdr:rowOff>
    </xdr:to>
    <xdr:pic>
      <xdr:nvPicPr>
        <xdr:cNvPr id="763" name="Рисунок 762" descr="base_1_386202_33697"/>
        <xdr:cNvPicPr preferRelativeResize="0">
          <a:picLocks noChangeArrowheads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1378505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766</xdr:row>
      <xdr:rowOff>523874</xdr:rowOff>
    </xdr:from>
    <xdr:to>
      <xdr:col>1</xdr:col>
      <xdr:colOff>1209674</xdr:colOff>
      <xdr:row>767</xdr:row>
      <xdr:rowOff>371474</xdr:rowOff>
    </xdr:to>
    <xdr:pic>
      <xdr:nvPicPr>
        <xdr:cNvPr id="764" name="Рисунок 763" descr="base_1_386202_33698"/>
        <xdr:cNvPicPr preferRelativeResize="0">
          <a:picLocks noChangeArrowheads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14308924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768</xdr:row>
      <xdr:rowOff>0</xdr:rowOff>
    </xdr:from>
    <xdr:to>
      <xdr:col>1</xdr:col>
      <xdr:colOff>1095375</xdr:colOff>
      <xdr:row>768</xdr:row>
      <xdr:rowOff>352425</xdr:rowOff>
    </xdr:to>
    <xdr:pic>
      <xdr:nvPicPr>
        <xdr:cNvPr id="765" name="Рисунок 764" descr="base_1_386202_33699"/>
        <xdr:cNvPicPr preferRelativeResize="0">
          <a:picLocks noChangeArrowheads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14832800"/>
          <a:ext cx="10953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769</xdr:row>
      <xdr:rowOff>0</xdr:rowOff>
    </xdr:from>
    <xdr:to>
      <xdr:col>1</xdr:col>
      <xdr:colOff>1152525</xdr:colOff>
      <xdr:row>769</xdr:row>
      <xdr:rowOff>381000</xdr:rowOff>
    </xdr:to>
    <xdr:pic>
      <xdr:nvPicPr>
        <xdr:cNvPr id="766" name="Рисунок 765" descr="base_1_386202_33700"/>
        <xdr:cNvPicPr preferRelativeResize="0">
          <a:picLocks noChangeArrowheads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1535667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770</xdr:row>
      <xdr:rowOff>0</xdr:rowOff>
    </xdr:from>
    <xdr:to>
      <xdr:col>1</xdr:col>
      <xdr:colOff>1295400</xdr:colOff>
      <xdr:row>770</xdr:row>
      <xdr:rowOff>400050</xdr:rowOff>
    </xdr:to>
    <xdr:pic>
      <xdr:nvPicPr>
        <xdr:cNvPr id="767" name="Рисунок 766" descr="base_1_386202_33701"/>
        <xdr:cNvPicPr preferRelativeResize="0">
          <a:picLocks noChangeArrowheads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15880550"/>
          <a:ext cx="1295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771</xdr:row>
      <xdr:rowOff>0</xdr:rowOff>
    </xdr:from>
    <xdr:to>
      <xdr:col>1</xdr:col>
      <xdr:colOff>1171575</xdr:colOff>
      <xdr:row>771</xdr:row>
      <xdr:rowOff>361950</xdr:rowOff>
    </xdr:to>
    <xdr:pic>
      <xdr:nvPicPr>
        <xdr:cNvPr id="768" name="Рисунок 767" descr="base_1_386202_33702"/>
        <xdr:cNvPicPr preferRelativeResize="0">
          <a:picLocks noChangeArrowheads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16404425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772</xdr:row>
      <xdr:rowOff>1</xdr:rowOff>
    </xdr:from>
    <xdr:to>
      <xdr:col>1</xdr:col>
      <xdr:colOff>1343025</xdr:colOff>
      <xdr:row>772</xdr:row>
      <xdr:rowOff>361951</xdr:rowOff>
    </xdr:to>
    <xdr:pic>
      <xdr:nvPicPr>
        <xdr:cNvPr id="769" name="Рисунок 768" descr="base_1_386202_33703"/>
        <xdr:cNvPicPr preferRelativeResize="0">
          <a:picLocks noChangeArrowheads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16928301"/>
          <a:ext cx="1343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773</xdr:row>
      <xdr:rowOff>0</xdr:rowOff>
    </xdr:from>
    <xdr:to>
      <xdr:col>1</xdr:col>
      <xdr:colOff>1285874</xdr:colOff>
      <xdr:row>773</xdr:row>
      <xdr:rowOff>381000</xdr:rowOff>
    </xdr:to>
    <xdr:pic>
      <xdr:nvPicPr>
        <xdr:cNvPr id="770" name="Рисунок 769" descr="base_1_386202_33704"/>
        <xdr:cNvPicPr preferRelativeResize="0">
          <a:picLocks noChangeArrowheads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17452175"/>
          <a:ext cx="1285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774</xdr:row>
      <xdr:rowOff>0</xdr:rowOff>
    </xdr:from>
    <xdr:to>
      <xdr:col>1</xdr:col>
      <xdr:colOff>1066800</xdr:colOff>
      <xdr:row>774</xdr:row>
      <xdr:rowOff>333375</xdr:rowOff>
    </xdr:to>
    <xdr:pic>
      <xdr:nvPicPr>
        <xdr:cNvPr id="771" name="Рисунок 770" descr="base_1_386202_33705"/>
        <xdr:cNvPicPr preferRelativeResize="0">
          <a:picLocks noChangeArrowheads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17976050"/>
          <a:ext cx="1066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775</xdr:row>
      <xdr:rowOff>0</xdr:rowOff>
    </xdr:from>
    <xdr:to>
      <xdr:col>1</xdr:col>
      <xdr:colOff>1123950</xdr:colOff>
      <xdr:row>775</xdr:row>
      <xdr:rowOff>333376</xdr:rowOff>
    </xdr:to>
    <xdr:pic>
      <xdr:nvPicPr>
        <xdr:cNvPr id="772" name="Рисунок 771" descr="base_1_386202_33706"/>
        <xdr:cNvPicPr preferRelativeResize="0">
          <a:picLocks noChangeArrowheads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18499925"/>
          <a:ext cx="112395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776</xdr:row>
      <xdr:rowOff>0</xdr:rowOff>
    </xdr:from>
    <xdr:to>
      <xdr:col>1</xdr:col>
      <xdr:colOff>1314450</xdr:colOff>
      <xdr:row>776</xdr:row>
      <xdr:rowOff>381000</xdr:rowOff>
    </xdr:to>
    <xdr:pic>
      <xdr:nvPicPr>
        <xdr:cNvPr id="773" name="Рисунок 772" descr="base_1_386202_33707"/>
        <xdr:cNvPicPr preferRelativeResize="0">
          <a:picLocks noChangeArrowheads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19023800"/>
          <a:ext cx="1314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777</xdr:row>
      <xdr:rowOff>0</xdr:rowOff>
    </xdr:from>
    <xdr:to>
      <xdr:col>1</xdr:col>
      <xdr:colOff>1209674</xdr:colOff>
      <xdr:row>777</xdr:row>
      <xdr:rowOff>361950</xdr:rowOff>
    </xdr:to>
    <xdr:pic>
      <xdr:nvPicPr>
        <xdr:cNvPr id="774" name="Рисунок 773" descr="base_1_386202_33708"/>
        <xdr:cNvPicPr preferRelativeResize="0">
          <a:picLocks noChangeArrowheads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19547675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1228725</xdr:colOff>
      <xdr:row>778</xdr:row>
      <xdr:rowOff>381000</xdr:rowOff>
    </xdr:to>
    <xdr:pic>
      <xdr:nvPicPr>
        <xdr:cNvPr id="775" name="Рисунок 774" descr="base_1_386202_33709"/>
        <xdr:cNvPicPr preferRelativeResize="0">
          <a:picLocks noChangeArrowheads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0071550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778</xdr:row>
      <xdr:rowOff>523874</xdr:rowOff>
    </xdr:from>
    <xdr:to>
      <xdr:col>1</xdr:col>
      <xdr:colOff>1200150</xdr:colOff>
      <xdr:row>779</xdr:row>
      <xdr:rowOff>390525</xdr:rowOff>
    </xdr:to>
    <xdr:pic>
      <xdr:nvPicPr>
        <xdr:cNvPr id="776" name="Рисунок 775" descr="base_1_386202_33710"/>
        <xdr:cNvPicPr preferRelativeResize="0">
          <a:picLocks noChangeArrowheads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0595424"/>
          <a:ext cx="1200150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780</xdr:row>
      <xdr:rowOff>0</xdr:rowOff>
    </xdr:from>
    <xdr:to>
      <xdr:col>1</xdr:col>
      <xdr:colOff>1104900</xdr:colOff>
      <xdr:row>780</xdr:row>
      <xdr:rowOff>352425</xdr:rowOff>
    </xdr:to>
    <xdr:pic>
      <xdr:nvPicPr>
        <xdr:cNvPr id="777" name="Рисунок 776" descr="base_1_386202_33711"/>
        <xdr:cNvPicPr preferRelativeResize="0">
          <a:picLocks noChangeArrowheads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1119300"/>
          <a:ext cx="1104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780</xdr:row>
      <xdr:rowOff>523874</xdr:rowOff>
    </xdr:from>
    <xdr:to>
      <xdr:col>1</xdr:col>
      <xdr:colOff>1085850</xdr:colOff>
      <xdr:row>781</xdr:row>
      <xdr:rowOff>352424</xdr:rowOff>
    </xdr:to>
    <xdr:pic>
      <xdr:nvPicPr>
        <xdr:cNvPr id="778" name="Рисунок 777" descr="base_1_386202_33712"/>
        <xdr:cNvPicPr preferRelativeResize="0">
          <a:picLocks noChangeArrowheads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1643174"/>
          <a:ext cx="1085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782</xdr:row>
      <xdr:rowOff>0</xdr:rowOff>
    </xdr:from>
    <xdr:to>
      <xdr:col>1</xdr:col>
      <xdr:colOff>1238250</xdr:colOff>
      <xdr:row>782</xdr:row>
      <xdr:rowOff>333375</xdr:rowOff>
    </xdr:to>
    <xdr:pic>
      <xdr:nvPicPr>
        <xdr:cNvPr id="779" name="Рисунок 778" descr="base_1_386202_33713"/>
        <xdr:cNvPicPr preferRelativeResize="0">
          <a:picLocks noChangeArrowheads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2167050"/>
          <a:ext cx="1238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782</xdr:row>
      <xdr:rowOff>523874</xdr:rowOff>
    </xdr:from>
    <xdr:to>
      <xdr:col>1</xdr:col>
      <xdr:colOff>1095375</xdr:colOff>
      <xdr:row>783</xdr:row>
      <xdr:rowOff>352424</xdr:rowOff>
    </xdr:to>
    <xdr:pic>
      <xdr:nvPicPr>
        <xdr:cNvPr id="780" name="Рисунок 779" descr="base_1_386202_33714"/>
        <xdr:cNvPicPr preferRelativeResize="0">
          <a:picLocks noChangeArrowheads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2690924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784</xdr:row>
      <xdr:rowOff>0</xdr:rowOff>
    </xdr:from>
    <xdr:to>
      <xdr:col>1</xdr:col>
      <xdr:colOff>1200150</xdr:colOff>
      <xdr:row>784</xdr:row>
      <xdr:rowOff>342900</xdr:rowOff>
    </xdr:to>
    <xdr:pic>
      <xdr:nvPicPr>
        <xdr:cNvPr id="781" name="Рисунок 780" descr="base_1_386202_33715"/>
        <xdr:cNvPicPr preferRelativeResize="0">
          <a:picLocks noChangeArrowheads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3214800"/>
          <a:ext cx="12001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784</xdr:row>
      <xdr:rowOff>523874</xdr:rowOff>
    </xdr:from>
    <xdr:to>
      <xdr:col>1</xdr:col>
      <xdr:colOff>1171575</xdr:colOff>
      <xdr:row>785</xdr:row>
      <xdr:rowOff>381000</xdr:rowOff>
    </xdr:to>
    <xdr:pic>
      <xdr:nvPicPr>
        <xdr:cNvPr id="782" name="Рисунок 781" descr="base_1_386202_33716"/>
        <xdr:cNvPicPr preferRelativeResize="0">
          <a:picLocks noChangeArrowheads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3738674"/>
          <a:ext cx="1171575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786</xdr:row>
      <xdr:rowOff>0</xdr:rowOff>
    </xdr:from>
    <xdr:to>
      <xdr:col>1</xdr:col>
      <xdr:colOff>1066800</xdr:colOff>
      <xdr:row>786</xdr:row>
      <xdr:rowOff>400050</xdr:rowOff>
    </xdr:to>
    <xdr:pic>
      <xdr:nvPicPr>
        <xdr:cNvPr id="783" name="Рисунок 782" descr="base_1_386202_33717"/>
        <xdr:cNvPicPr preferRelativeResize="0">
          <a:picLocks noChangeArrowheads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4262550"/>
          <a:ext cx="1066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786</xdr:row>
      <xdr:rowOff>523874</xdr:rowOff>
    </xdr:from>
    <xdr:to>
      <xdr:col>1</xdr:col>
      <xdr:colOff>1133475</xdr:colOff>
      <xdr:row>787</xdr:row>
      <xdr:rowOff>371474</xdr:rowOff>
    </xdr:to>
    <xdr:pic>
      <xdr:nvPicPr>
        <xdr:cNvPr id="784" name="Рисунок 783" descr="base_1_386202_33718"/>
        <xdr:cNvPicPr preferRelativeResize="0">
          <a:picLocks noChangeArrowheads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4786424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788</xdr:row>
      <xdr:rowOff>0</xdr:rowOff>
    </xdr:from>
    <xdr:to>
      <xdr:col>1</xdr:col>
      <xdr:colOff>1285875</xdr:colOff>
      <xdr:row>788</xdr:row>
      <xdr:rowOff>390525</xdr:rowOff>
    </xdr:to>
    <xdr:pic>
      <xdr:nvPicPr>
        <xdr:cNvPr id="785" name="Рисунок 784" descr="base_1_386202_33719"/>
        <xdr:cNvPicPr preferRelativeResize="0">
          <a:picLocks noChangeArrowheads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5310300"/>
          <a:ext cx="1285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788</xdr:row>
      <xdr:rowOff>523874</xdr:rowOff>
    </xdr:from>
    <xdr:to>
      <xdr:col>1</xdr:col>
      <xdr:colOff>1219200</xdr:colOff>
      <xdr:row>789</xdr:row>
      <xdr:rowOff>381000</xdr:rowOff>
    </xdr:to>
    <xdr:pic>
      <xdr:nvPicPr>
        <xdr:cNvPr id="786" name="Рисунок 785" descr="base_1_386202_33720"/>
        <xdr:cNvPicPr preferRelativeResize="0">
          <a:picLocks noChangeArrowheads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5834174"/>
          <a:ext cx="121920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790</xdr:row>
      <xdr:rowOff>0</xdr:rowOff>
    </xdr:from>
    <xdr:to>
      <xdr:col>1</xdr:col>
      <xdr:colOff>1257300</xdr:colOff>
      <xdr:row>790</xdr:row>
      <xdr:rowOff>361950</xdr:rowOff>
    </xdr:to>
    <xdr:pic>
      <xdr:nvPicPr>
        <xdr:cNvPr id="787" name="Рисунок 786" descr="base_1_386202_33721"/>
        <xdr:cNvPicPr preferRelativeResize="0">
          <a:picLocks noChangeArrowheads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635805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791</xdr:row>
      <xdr:rowOff>0</xdr:rowOff>
    </xdr:from>
    <xdr:to>
      <xdr:col>1</xdr:col>
      <xdr:colOff>1285874</xdr:colOff>
      <xdr:row>791</xdr:row>
      <xdr:rowOff>419100</xdr:rowOff>
    </xdr:to>
    <xdr:pic>
      <xdr:nvPicPr>
        <xdr:cNvPr id="788" name="Рисунок 787" descr="base_1_386202_33722"/>
        <xdr:cNvPicPr preferRelativeResize="0">
          <a:picLocks noChangeArrowheads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26881925"/>
          <a:ext cx="12858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792</xdr:row>
      <xdr:rowOff>0</xdr:rowOff>
    </xdr:from>
    <xdr:to>
      <xdr:col>1</xdr:col>
      <xdr:colOff>1085850</xdr:colOff>
      <xdr:row>792</xdr:row>
      <xdr:rowOff>352425</xdr:rowOff>
    </xdr:to>
    <xdr:pic>
      <xdr:nvPicPr>
        <xdr:cNvPr id="789" name="Рисунок 788" descr="base_1_386202_33723"/>
        <xdr:cNvPicPr preferRelativeResize="0">
          <a:picLocks noChangeArrowheads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7405800"/>
          <a:ext cx="1085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792</xdr:row>
      <xdr:rowOff>523874</xdr:rowOff>
    </xdr:from>
    <xdr:to>
      <xdr:col>1</xdr:col>
      <xdr:colOff>1162050</xdr:colOff>
      <xdr:row>793</xdr:row>
      <xdr:rowOff>371475</xdr:rowOff>
    </xdr:to>
    <xdr:pic>
      <xdr:nvPicPr>
        <xdr:cNvPr id="790" name="Рисунок 789" descr="base_1_386202_33724"/>
        <xdr:cNvPicPr preferRelativeResize="0">
          <a:picLocks noChangeArrowheads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7929674"/>
          <a:ext cx="1162050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794</xdr:row>
      <xdr:rowOff>0</xdr:rowOff>
    </xdr:from>
    <xdr:to>
      <xdr:col>1</xdr:col>
      <xdr:colOff>1333500</xdr:colOff>
      <xdr:row>794</xdr:row>
      <xdr:rowOff>381000</xdr:rowOff>
    </xdr:to>
    <xdr:pic>
      <xdr:nvPicPr>
        <xdr:cNvPr id="791" name="Рисунок 790" descr="base_1_386202_33725"/>
        <xdr:cNvPicPr preferRelativeResize="0">
          <a:picLocks noChangeArrowheads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8453550"/>
          <a:ext cx="1333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794</xdr:row>
      <xdr:rowOff>523874</xdr:rowOff>
    </xdr:from>
    <xdr:to>
      <xdr:col>1</xdr:col>
      <xdr:colOff>1171575</xdr:colOff>
      <xdr:row>795</xdr:row>
      <xdr:rowOff>400050</xdr:rowOff>
    </xdr:to>
    <xdr:pic>
      <xdr:nvPicPr>
        <xdr:cNvPr id="792" name="Рисунок 791" descr="base_1_386202_33726"/>
        <xdr:cNvPicPr preferRelativeResize="0">
          <a:picLocks noChangeArrowheads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8977424"/>
          <a:ext cx="1171575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796</xdr:row>
      <xdr:rowOff>0</xdr:rowOff>
    </xdr:from>
    <xdr:to>
      <xdr:col>1</xdr:col>
      <xdr:colOff>1266825</xdr:colOff>
      <xdr:row>796</xdr:row>
      <xdr:rowOff>390525</xdr:rowOff>
    </xdr:to>
    <xdr:pic>
      <xdr:nvPicPr>
        <xdr:cNvPr id="793" name="Рисунок 792" descr="base_1_386202_33727"/>
        <xdr:cNvPicPr preferRelativeResize="0">
          <a:picLocks noChangeArrowheads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29501300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796</xdr:row>
      <xdr:rowOff>523874</xdr:rowOff>
    </xdr:from>
    <xdr:to>
      <xdr:col>1</xdr:col>
      <xdr:colOff>1257300</xdr:colOff>
      <xdr:row>797</xdr:row>
      <xdr:rowOff>361950</xdr:rowOff>
    </xdr:to>
    <xdr:pic>
      <xdr:nvPicPr>
        <xdr:cNvPr id="794" name="Рисунок 793" descr="base_1_386202_33728"/>
        <xdr:cNvPicPr preferRelativeResize="0">
          <a:picLocks noChangeArrowheads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0025174"/>
          <a:ext cx="1257300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798</xdr:row>
      <xdr:rowOff>0</xdr:rowOff>
    </xdr:from>
    <xdr:to>
      <xdr:col>1</xdr:col>
      <xdr:colOff>1104900</xdr:colOff>
      <xdr:row>798</xdr:row>
      <xdr:rowOff>371475</xdr:rowOff>
    </xdr:to>
    <xdr:pic>
      <xdr:nvPicPr>
        <xdr:cNvPr id="795" name="Рисунок 794" descr="base_1_386202_33729"/>
        <xdr:cNvPicPr preferRelativeResize="0">
          <a:picLocks noChangeArrowheads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0549050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799</xdr:row>
      <xdr:rowOff>0</xdr:rowOff>
    </xdr:from>
    <xdr:to>
      <xdr:col>1</xdr:col>
      <xdr:colOff>1123950</xdr:colOff>
      <xdr:row>799</xdr:row>
      <xdr:rowOff>381000</xdr:rowOff>
    </xdr:to>
    <xdr:pic>
      <xdr:nvPicPr>
        <xdr:cNvPr id="796" name="Рисунок 795" descr="base_1_386202_33730"/>
        <xdr:cNvPicPr preferRelativeResize="0">
          <a:picLocks noChangeArrowheads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1072925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800</xdr:row>
      <xdr:rowOff>0</xdr:rowOff>
    </xdr:from>
    <xdr:to>
      <xdr:col>1</xdr:col>
      <xdr:colOff>1247775</xdr:colOff>
      <xdr:row>800</xdr:row>
      <xdr:rowOff>390525</xdr:rowOff>
    </xdr:to>
    <xdr:pic>
      <xdr:nvPicPr>
        <xdr:cNvPr id="797" name="Рисунок 796" descr="base_1_386202_33731"/>
        <xdr:cNvPicPr preferRelativeResize="0">
          <a:picLocks noChangeArrowheads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1596800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801</xdr:row>
      <xdr:rowOff>0</xdr:rowOff>
    </xdr:from>
    <xdr:to>
      <xdr:col>1</xdr:col>
      <xdr:colOff>1152525</xdr:colOff>
      <xdr:row>801</xdr:row>
      <xdr:rowOff>400050</xdr:rowOff>
    </xdr:to>
    <xdr:pic>
      <xdr:nvPicPr>
        <xdr:cNvPr id="798" name="Рисунок 797" descr="base_1_386202_33732"/>
        <xdr:cNvPicPr preferRelativeResize="0">
          <a:picLocks noChangeArrowheads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2120675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802</xdr:row>
      <xdr:rowOff>0</xdr:rowOff>
    </xdr:from>
    <xdr:to>
      <xdr:col>1</xdr:col>
      <xdr:colOff>1352550</xdr:colOff>
      <xdr:row>802</xdr:row>
      <xdr:rowOff>390525</xdr:rowOff>
    </xdr:to>
    <xdr:pic>
      <xdr:nvPicPr>
        <xdr:cNvPr id="799" name="Рисунок 798" descr="base_1_386202_33733"/>
        <xdr:cNvPicPr preferRelativeResize="0">
          <a:picLocks noChangeArrowheads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2644550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802</xdr:row>
      <xdr:rowOff>523874</xdr:rowOff>
    </xdr:from>
    <xdr:to>
      <xdr:col>1</xdr:col>
      <xdr:colOff>1371600</xdr:colOff>
      <xdr:row>803</xdr:row>
      <xdr:rowOff>400050</xdr:rowOff>
    </xdr:to>
    <xdr:pic>
      <xdr:nvPicPr>
        <xdr:cNvPr id="800" name="Рисунок 799" descr="base_1_386202_33734"/>
        <xdr:cNvPicPr preferRelativeResize="0">
          <a:picLocks noChangeArrowheads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3168424"/>
          <a:ext cx="1371600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19049</xdr:colOff>
      <xdr:row>803</xdr:row>
      <xdr:rowOff>514351</xdr:rowOff>
    </xdr:from>
    <xdr:to>
      <xdr:col>1</xdr:col>
      <xdr:colOff>1066800</xdr:colOff>
      <xdr:row>804</xdr:row>
      <xdr:rowOff>371476</xdr:rowOff>
    </xdr:to>
    <xdr:pic>
      <xdr:nvPicPr>
        <xdr:cNvPr id="801" name="Рисунок 800" descr="base_1_386202_33735"/>
        <xdr:cNvPicPr preferRelativeResize="0">
          <a:picLocks noChangeArrowheads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4" y="433682776"/>
          <a:ext cx="104775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804</xdr:row>
      <xdr:rowOff>523874</xdr:rowOff>
    </xdr:from>
    <xdr:to>
      <xdr:col>1</xdr:col>
      <xdr:colOff>1123950</xdr:colOff>
      <xdr:row>805</xdr:row>
      <xdr:rowOff>352424</xdr:rowOff>
    </xdr:to>
    <xdr:pic>
      <xdr:nvPicPr>
        <xdr:cNvPr id="802" name="Рисунок 801" descr="base_1_386202_33736"/>
        <xdr:cNvPicPr preferRelativeResize="0">
          <a:picLocks noChangeArrowheads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4216174"/>
          <a:ext cx="1123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806</xdr:row>
      <xdr:rowOff>0</xdr:rowOff>
    </xdr:from>
    <xdr:to>
      <xdr:col>1</xdr:col>
      <xdr:colOff>1257300</xdr:colOff>
      <xdr:row>806</xdr:row>
      <xdr:rowOff>400050</xdr:rowOff>
    </xdr:to>
    <xdr:pic>
      <xdr:nvPicPr>
        <xdr:cNvPr id="803" name="Рисунок 802" descr="base_1_386202_33737"/>
        <xdr:cNvPicPr preferRelativeResize="0">
          <a:picLocks noChangeArrowheads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4740050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806</xdr:row>
      <xdr:rowOff>523874</xdr:rowOff>
    </xdr:from>
    <xdr:to>
      <xdr:col>1</xdr:col>
      <xdr:colOff>1181100</xdr:colOff>
      <xdr:row>807</xdr:row>
      <xdr:rowOff>371474</xdr:rowOff>
    </xdr:to>
    <xdr:pic>
      <xdr:nvPicPr>
        <xdr:cNvPr id="804" name="Рисунок 803" descr="base_1_386202_33738"/>
        <xdr:cNvPicPr preferRelativeResize="0">
          <a:picLocks noChangeArrowheads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5263924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808</xdr:row>
      <xdr:rowOff>0</xdr:rowOff>
    </xdr:from>
    <xdr:to>
      <xdr:col>1</xdr:col>
      <xdr:colOff>1314450</xdr:colOff>
      <xdr:row>808</xdr:row>
      <xdr:rowOff>381000</xdr:rowOff>
    </xdr:to>
    <xdr:pic>
      <xdr:nvPicPr>
        <xdr:cNvPr id="805" name="Рисунок 804" descr="base_1_386202_33739"/>
        <xdr:cNvPicPr preferRelativeResize="0">
          <a:picLocks noChangeArrowheads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5787800"/>
          <a:ext cx="1314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808</xdr:row>
      <xdr:rowOff>523874</xdr:rowOff>
    </xdr:from>
    <xdr:to>
      <xdr:col>1</xdr:col>
      <xdr:colOff>1314450</xdr:colOff>
      <xdr:row>809</xdr:row>
      <xdr:rowOff>352425</xdr:rowOff>
    </xdr:to>
    <xdr:pic>
      <xdr:nvPicPr>
        <xdr:cNvPr id="806" name="Рисунок 805" descr="base_1_386202_33740"/>
        <xdr:cNvPicPr preferRelativeResize="0">
          <a:picLocks noChangeArrowheads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6311674"/>
          <a:ext cx="1314450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810</xdr:row>
      <xdr:rowOff>0</xdr:rowOff>
    </xdr:from>
    <xdr:to>
      <xdr:col>1</xdr:col>
      <xdr:colOff>1123950</xdr:colOff>
      <xdr:row>810</xdr:row>
      <xdr:rowOff>381000</xdr:rowOff>
    </xdr:to>
    <xdr:pic>
      <xdr:nvPicPr>
        <xdr:cNvPr id="807" name="Рисунок 806" descr="base_1_386202_33741"/>
        <xdr:cNvPicPr preferRelativeResize="0">
          <a:picLocks noChangeArrowheads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6835550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810</xdr:row>
      <xdr:rowOff>523874</xdr:rowOff>
    </xdr:from>
    <xdr:to>
      <xdr:col>1</xdr:col>
      <xdr:colOff>1143000</xdr:colOff>
      <xdr:row>811</xdr:row>
      <xdr:rowOff>381000</xdr:rowOff>
    </xdr:to>
    <xdr:pic>
      <xdr:nvPicPr>
        <xdr:cNvPr id="808" name="Рисунок 807" descr="base_1_386202_33742"/>
        <xdr:cNvPicPr preferRelativeResize="0">
          <a:picLocks noChangeArrowheads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7359424"/>
          <a:ext cx="114300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812</xdr:row>
      <xdr:rowOff>0</xdr:rowOff>
    </xdr:from>
    <xdr:to>
      <xdr:col>1</xdr:col>
      <xdr:colOff>1257300</xdr:colOff>
      <xdr:row>812</xdr:row>
      <xdr:rowOff>390525</xdr:rowOff>
    </xdr:to>
    <xdr:pic>
      <xdr:nvPicPr>
        <xdr:cNvPr id="809" name="Рисунок 808" descr="base_1_386202_33743"/>
        <xdr:cNvPicPr preferRelativeResize="0">
          <a:picLocks noChangeArrowheads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7883300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812</xdr:row>
      <xdr:rowOff>523874</xdr:rowOff>
    </xdr:from>
    <xdr:to>
      <xdr:col>1</xdr:col>
      <xdr:colOff>1247775</xdr:colOff>
      <xdr:row>813</xdr:row>
      <xdr:rowOff>333374</xdr:rowOff>
    </xdr:to>
    <xdr:pic>
      <xdr:nvPicPr>
        <xdr:cNvPr id="810" name="Рисунок 809" descr="base_1_386202_33744"/>
        <xdr:cNvPicPr preferRelativeResize="0">
          <a:picLocks noChangeArrowheads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8407174"/>
          <a:ext cx="12477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814</xdr:row>
      <xdr:rowOff>0</xdr:rowOff>
    </xdr:from>
    <xdr:to>
      <xdr:col>1</xdr:col>
      <xdr:colOff>1314450</xdr:colOff>
      <xdr:row>814</xdr:row>
      <xdr:rowOff>371475</xdr:rowOff>
    </xdr:to>
    <xdr:pic>
      <xdr:nvPicPr>
        <xdr:cNvPr id="811" name="Рисунок 810" descr="base_1_386202_33745"/>
        <xdr:cNvPicPr preferRelativeResize="0">
          <a:picLocks noChangeArrowheads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8931050"/>
          <a:ext cx="1314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814</xdr:row>
      <xdr:rowOff>523874</xdr:rowOff>
    </xdr:from>
    <xdr:to>
      <xdr:col>1</xdr:col>
      <xdr:colOff>1276350</xdr:colOff>
      <xdr:row>815</xdr:row>
      <xdr:rowOff>352425</xdr:rowOff>
    </xdr:to>
    <xdr:pic>
      <xdr:nvPicPr>
        <xdr:cNvPr id="812" name="Рисунок 811" descr="base_1_386202_33746"/>
        <xdr:cNvPicPr preferRelativeResize="0">
          <a:picLocks noChangeArrowheads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9454924"/>
          <a:ext cx="1276350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816</xdr:row>
      <xdr:rowOff>0</xdr:rowOff>
    </xdr:from>
    <xdr:to>
      <xdr:col>1</xdr:col>
      <xdr:colOff>1133475</xdr:colOff>
      <xdr:row>816</xdr:row>
      <xdr:rowOff>361950</xdr:rowOff>
    </xdr:to>
    <xdr:pic>
      <xdr:nvPicPr>
        <xdr:cNvPr id="813" name="Рисунок 812" descr="base_1_386202_33747"/>
        <xdr:cNvPicPr preferRelativeResize="0">
          <a:picLocks noChangeArrowheads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39978800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817</xdr:row>
      <xdr:rowOff>0</xdr:rowOff>
    </xdr:from>
    <xdr:to>
      <xdr:col>1</xdr:col>
      <xdr:colOff>1228725</xdr:colOff>
      <xdr:row>817</xdr:row>
      <xdr:rowOff>361950</xdr:rowOff>
    </xdr:to>
    <xdr:pic>
      <xdr:nvPicPr>
        <xdr:cNvPr id="814" name="Рисунок 813" descr="base_1_386202_33748"/>
        <xdr:cNvPicPr preferRelativeResize="0">
          <a:picLocks noChangeArrowheads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0502675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818</xdr:row>
      <xdr:rowOff>0</xdr:rowOff>
    </xdr:from>
    <xdr:to>
      <xdr:col>1</xdr:col>
      <xdr:colOff>1304924</xdr:colOff>
      <xdr:row>818</xdr:row>
      <xdr:rowOff>400050</xdr:rowOff>
    </xdr:to>
    <xdr:pic>
      <xdr:nvPicPr>
        <xdr:cNvPr id="815" name="Рисунок 814" descr="base_1_386202_33749"/>
        <xdr:cNvPicPr preferRelativeResize="0">
          <a:picLocks noChangeArrowheads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41026550"/>
          <a:ext cx="1304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818</xdr:row>
      <xdr:rowOff>523874</xdr:rowOff>
    </xdr:from>
    <xdr:to>
      <xdr:col>1</xdr:col>
      <xdr:colOff>1209675</xdr:colOff>
      <xdr:row>819</xdr:row>
      <xdr:rowOff>371474</xdr:rowOff>
    </xdr:to>
    <xdr:pic>
      <xdr:nvPicPr>
        <xdr:cNvPr id="816" name="Рисунок 815" descr="base_1_386202_33750"/>
        <xdr:cNvPicPr preferRelativeResize="0">
          <a:picLocks noChangeArrowheads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1550424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820</xdr:row>
      <xdr:rowOff>0</xdr:rowOff>
    </xdr:from>
    <xdr:to>
      <xdr:col>1</xdr:col>
      <xdr:colOff>1219200</xdr:colOff>
      <xdr:row>820</xdr:row>
      <xdr:rowOff>381000</xdr:rowOff>
    </xdr:to>
    <xdr:pic>
      <xdr:nvPicPr>
        <xdr:cNvPr id="817" name="Рисунок 816" descr="base_1_386202_33751"/>
        <xdr:cNvPicPr preferRelativeResize="0">
          <a:picLocks noChangeArrowheads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2074300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820</xdr:row>
      <xdr:rowOff>523874</xdr:rowOff>
    </xdr:from>
    <xdr:to>
      <xdr:col>1</xdr:col>
      <xdr:colOff>1266825</xdr:colOff>
      <xdr:row>821</xdr:row>
      <xdr:rowOff>381000</xdr:rowOff>
    </xdr:to>
    <xdr:pic>
      <xdr:nvPicPr>
        <xdr:cNvPr id="818" name="Рисунок 817" descr="base_1_386202_33752"/>
        <xdr:cNvPicPr preferRelativeResize="0">
          <a:picLocks noChangeArrowheads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2598174"/>
          <a:ext cx="1266825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822</xdr:row>
      <xdr:rowOff>0</xdr:rowOff>
    </xdr:from>
    <xdr:to>
      <xdr:col>1</xdr:col>
      <xdr:colOff>1066800</xdr:colOff>
      <xdr:row>822</xdr:row>
      <xdr:rowOff>400050</xdr:rowOff>
    </xdr:to>
    <xdr:pic>
      <xdr:nvPicPr>
        <xdr:cNvPr id="819" name="Рисунок 818" descr="base_1_386202_33753"/>
        <xdr:cNvPicPr preferRelativeResize="0">
          <a:picLocks noChangeArrowheads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3122050"/>
          <a:ext cx="1066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822</xdr:row>
      <xdr:rowOff>523874</xdr:rowOff>
    </xdr:from>
    <xdr:to>
      <xdr:col>1</xdr:col>
      <xdr:colOff>1200150</xdr:colOff>
      <xdr:row>823</xdr:row>
      <xdr:rowOff>390524</xdr:rowOff>
    </xdr:to>
    <xdr:pic>
      <xdr:nvPicPr>
        <xdr:cNvPr id="820" name="Рисунок 819" descr="base_1_386202_33754"/>
        <xdr:cNvPicPr preferRelativeResize="0">
          <a:picLocks noChangeArrowheads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3645924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824</xdr:row>
      <xdr:rowOff>0</xdr:rowOff>
    </xdr:from>
    <xdr:to>
      <xdr:col>1</xdr:col>
      <xdr:colOff>1323974</xdr:colOff>
      <xdr:row>824</xdr:row>
      <xdr:rowOff>390525</xdr:rowOff>
    </xdr:to>
    <xdr:pic>
      <xdr:nvPicPr>
        <xdr:cNvPr id="821" name="Рисунок 820" descr="base_1_386202_33755"/>
        <xdr:cNvPicPr preferRelativeResize="0">
          <a:picLocks noChangeArrowheads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44169800"/>
          <a:ext cx="1323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824</xdr:row>
      <xdr:rowOff>523874</xdr:rowOff>
    </xdr:from>
    <xdr:to>
      <xdr:col>1</xdr:col>
      <xdr:colOff>1219200</xdr:colOff>
      <xdr:row>825</xdr:row>
      <xdr:rowOff>400050</xdr:rowOff>
    </xdr:to>
    <xdr:pic>
      <xdr:nvPicPr>
        <xdr:cNvPr id="822" name="Рисунок 821" descr="base_1_386202_33756"/>
        <xdr:cNvPicPr preferRelativeResize="0">
          <a:picLocks noChangeArrowheads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4693674"/>
          <a:ext cx="1219200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826</xdr:row>
      <xdr:rowOff>1</xdr:rowOff>
    </xdr:from>
    <xdr:to>
      <xdr:col>1</xdr:col>
      <xdr:colOff>1352550</xdr:colOff>
      <xdr:row>826</xdr:row>
      <xdr:rowOff>381001</xdr:rowOff>
    </xdr:to>
    <xdr:pic>
      <xdr:nvPicPr>
        <xdr:cNvPr id="823" name="Рисунок 822" descr="base_1_386202_33757"/>
        <xdr:cNvPicPr preferRelativeResize="0">
          <a:picLocks noChangeArrowheads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5217551"/>
          <a:ext cx="1352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827</xdr:row>
      <xdr:rowOff>0</xdr:rowOff>
    </xdr:from>
    <xdr:to>
      <xdr:col>1</xdr:col>
      <xdr:colOff>1381125</xdr:colOff>
      <xdr:row>827</xdr:row>
      <xdr:rowOff>361950</xdr:rowOff>
    </xdr:to>
    <xdr:pic>
      <xdr:nvPicPr>
        <xdr:cNvPr id="824" name="Рисунок 823" descr="base_1_386202_33758"/>
        <xdr:cNvPicPr preferRelativeResize="0">
          <a:picLocks noChangeArrowheads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5741425"/>
          <a:ext cx="1381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828</xdr:row>
      <xdr:rowOff>0</xdr:rowOff>
    </xdr:from>
    <xdr:to>
      <xdr:col>1</xdr:col>
      <xdr:colOff>1219200</xdr:colOff>
      <xdr:row>828</xdr:row>
      <xdr:rowOff>371475</xdr:rowOff>
    </xdr:to>
    <xdr:pic>
      <xdr:nvPicPr>
        <xdr:cNvPr id="825" name="Рисунок 824" descr="base_1_386202_33759"/>
        <xdr:cNvPicPr preferRelativeResize="0">
          <a:picLocks noChangeArrowheads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626530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828</xdr:row>
      <xdr:rowOff>523874</xdr:rowOff>
    </xdr:from>
    <xdr:to>
      <xdr:col>1</xdr:col>
      <xdr:colOff>1228725</xdr:colOff>
      <xdr:row>829</xdr:row>
      <xdr:rowOff>400050</xdr:rowOff>
    </xdr:to>
    <xdr:pic>
      <xdr:nvPicPr>
        <xdr:cNvPr id="826" name="Рисунок 825" descr="base_1_386202_33760"/>
        <xdr:cNvPicPr preferRelativeResize="0">
          <a:picLocks noChangeArrowheads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6789174"/>
          <a:ext cx="1228725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830</xdr:row>
      <xdr:rowOff>0</xdr:rowOff>
    </xdr:from>
    <xdr:to>
      <xdr:col>1</xdr:col>
      <xdr:colOff>1314450</xdr:colOff>
      <xdr:row>830</xdr:row>
      <xdr:rowOff>390525</xdr:rowOff>
    </xdr:to>
    <xdr:pic>
      <xdr:nvPicPr>
        <xdr:cNvPr id="827" name="Рисунок 826" descr="base_1_386202_33761"/>
        <xdr:cNvPicPr preferRelativeResize="0">
          <a:picLocks noChangeArrowheads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7313050"/>
          <a:ext cx="1314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830</xdr:row>
      <xdr:rowOff>523874</xdr:rowOff>
    </xdr:from>
    <xdr:to>
      <xdr:col>1</xdr:col>
      <xdr:colOff>1238250</xdr:colOff>
      <xdr:row>831</xdr:row>
      <xdr:rowOff>390524</xdr:rowOff>
    </xdr:to>
    <xdr:pic>
      <xdr:nvPicPr>
        <xdr:cNvPr id="828" name="Рисунок 827" descr="base_1_386202_33762"/>
        <xdr:cNvPicPr preferRelativeResize="0">
          <a:picLocks noChangeArrowheads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7836924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832</xdr:row>
      <xdr:rowOff>0</xdr:rowOff>
    </xdr:from>
    <xdr:to>
      <xdr:col>1</xdr:col>
      <xdr:colOff>1352550</xdr:colOff>
      <xdr:row>832</xdr:row>
      <xdr:rowOff>390525</xdr:rowOff>
    </xdr:to>
    <xdr:pic>
      <xdr:nvPicPr>
        <xdr:cNvPr id="829" name="Рисунок 828" descr="base_1_386202_33763"/>
        <xdr:cNvPicPr preferRelativeResize="0">
          <a:picLocks noChangeArrowheads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8360800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832</xdr:row>
      <xdr:rowOff>523874</xdr:rowOff>
    </xdr:from>
    <xdr:to>
      <xdr:col>1</xdr:col>
      <xdr:colOff>1390650</xdr:colOff>
      <xdr:row>833</xdr:row>
      <xdr:rowOff>352424</xdr:rowOff>
    </xdr:to>
    <xdr:pic>
      <xdr:nvPicPr>
        <xdr:cNvPr id="830" name="Рисунок 829" descr="base_1_386202_33764"/>
        <xdr:cNvPicPr preferRelativeResize="0">
          <a:picLocks noChangeArrowheads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8884674"/>
          <a:ext cx="1390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834</xdr:row>
      <xdr:rowOff>0</xdr:rowOff>
    </xdr:from>
    <xdr:to>
      <xdr:col>1</xdr:col>
      <xdr:colOff>1114424</xdr:colOff>
      <xdr:row>834</xdr:row>
      <xdr:rowOff>352425</xdr:rowOff>
    </xdr:to>
    <xdr:pic>
      <xdr:nvPicPr>
        <xdr:cNvPr id="831" name="Рисунок 830" descr="base_1_386202_33765"/>
        <xdr:cNvPicPr preferRelativeResize="0">
          <a:picLocks noChangeArrowheads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49408550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834</xdr:row>
      <xdr:rowOff>523874</xdr:rowOff>
    </xdr:from>
    <xdr:to>
      <xdr:col>1</xdr:col>
      <xdr:colOff>1200150</xdr:colOff>
      <xdr:row>835</xdr:row>
      <xdr:rowOff>371475</xdr:rowOff>
    </xdr:to>
    <xdr:pic>
      <xdr:nvPicPr>
        <xdr:cNvPr id="832" name="Рисунок 831" descr="base_1_386202_33766"/>
        <xdr:cNvPicPr preferRelativeResize="0">
          <a:picLocks noChangeArrowheads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49932424"/>
          <a:ext cx="1200150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836</xdr:row>
      <xdr:rowOff>0</xdr:rowOff>
    </xdr:from>
    <xdr:to>
      <xdr:col>1</xdr:col>
      <xdr:colOff>1285875</xdr:colOff>
      <xdr:row>836</xdr:row>
      <xdr:rowOff>361950</xdr:rowOff>
    </xdr:to>
    <xdr:pic>
      <xdr:nvPicPr>
        <xdr:cNvPr id="833" name="Рисунок 832" descr="base_1_386202_33767"/>
        <xdr:cNvPicPr preferRelativeResize="0">
          <a:picLocks noChangeArrowheads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0456300"/>
          <a:ext cx="12858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836</xdr:row>
      <xdr:rowOff>523874</xdr:rowOff>
    </xdr:from>
    <xdr:to>
      <xdr:col>1</xdr:col>
      <xdr:colOff>1200150</xdr:colOff>
      <xdr:row>837</xdr:row>
      <xdr:rowOff>390524</xdr:rowOff>
    </xdr:to>
    <xdr:pic>
      <xdr:nvPicPr>
        <xdr:cNvPr id="834" name="Рисунок 833" descr="base_1_386202_33768"/>
        <xdr:cNvPicPr preferRelativeResize="0">
          <a:picLocks noChangeArrowheads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0980174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838</xdr:row>
      <xdr:rowOff>0</xdr:rowOff>
    </xdr:from>
    <xdr:to>
      <xdr:col>1</xdr:col>
      <xdr:colOff>1323975</xdr:colOff>
      <xdr:row>838</xdr:row>
      <xdr:rowOff>390525</xdr:rowOff>
    </xdr:to>
    <xdr:pic>
      <xdr:nvPicPr>
        <xdr:cNvPr id="835" name="Рисунок 834" descr="base_1_386202_33769"/>
        <xdr:cNvPicPr preferRelativeResize="0">
          <a:picLocks noChangeArrowheads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1504050"/>
          <a:ext cx="1323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839</xdr:row>
      <xdr:rowOff>0</xdr:rowOff>
    </xdr:from>
    <xdr:to>
      <xdr:col>1</xdr:col>
      <xdr:colOff>1323974</xdr:colOff>
      <xdr:row>839</xdr:row>
      <xdr:rowOff>381000</xdr:rowOff>
    </xdr:to>
    <xdr:pic>
      <xdr:nvPicPr>
        <xdr:cNvPr id="836" name="Рисунок 835" descr="base_1_386202_33770"/>
        <xdr:cNvPicPr preferRelativeResize="0">
          <a:picLocks noChangeArrowheads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52027925"/>
          <a:ext cx="1323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840</xdr:row>
      <xdr:rowOff>0</xdr:rowOff>
    </xdr:from>
    <xdr:to>
      <xdr:col>1</xdr:col>
      <xdr:colOff>1162050</xdr:colOff>
      <xdr:row>840</xdr:row>
      <xdr:rowOff>390525</xdr:rowOff>
    </xdr:to>
    <xdr:pic>
      <xdr:nvPicPr>
        <xdr:cNvPr id="837" name="Рисунок 836" descr="base_1_386202_33771"/>
        <xdr:cNvPicPr preferRelativeResize="0">
          <a:picLocks noChangeArrowheads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52551800"/>
          <a:ext cx="1162051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840</xdr:row>
      <xdr:rowOff>523874</xdr:rowOff>
    </xdr:from>
    <xdr:to>
      <xdr:col>1</xdr:col>
      <xdr:colOff>1200150</xdr:colOff>
      <xdr:row>841</xdr:row>
      <xdr:rowOff>390525</xdr:rowOff>
    </xdr:to>
    <xdr:pic>
      <xdr:nvPicPr>
        <xdr:cNvPr id="838" name="Рисунок 837" descr="base_1_386202_33772"/>
        <xdr:cNvPicPr preferRelativeResize="0">
          <a:picLocks noChangeArrowheads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3075674"/>
          <a:ext cx="1200150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842</xdr:row>
      <xdr:rowOff>1</xdr:rowOff>
    </xdr:from>
    <xdr:to>
      <xdr:col>1</xdr:col>
      <xdr:colOff>1400174</xdr:colOff>
      <xdr:row>842</xdr:row>
      <xdr:rowOff>419100</xdr:rowOff>
    </xdr:to>
    <xdr:pic>
      <xdr:nvPicPr>
        <xdr:cNvPr id="839" name="Рисунок 838" descr="base_1_386202_33773"/>
        <xdr:cNvPicPr preferRelativeResize="0">
          <a:picLocks noChangeArrowheads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53599551"/>
          <a:ext cx="1400175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843</xdr:row>
      <xdr:rowOff>0</xdr:rowOff>
    </xdr:from>
    <xdr:to>
      <xdr:col>1</xdr:col>
      <xdr:colOff>1181100</xdr:colOff>
      <xdr:row>843</xdr:row>
      <xdr:rowOff>342900</xdr:rowOff>
    </xdr:to>
    <xdr:pic>
      <xdr:nvPicPr>
        <xdr:cNvPr id="840" name="Рисунок 839" descr="base_1_386202_33774"/>
        <xdr:cNvPicPr preferRelativeResize="0">
          <a:picLocks noChangeArrowheads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4123425"/>
          <a:ext cx="1181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1247775</xdr:colOff>
      <xdr:row>844</xdr:row>
      <xdr:rowOff>400050</xdr:rowOff>
    </xdr:to>
    <xdr:pic>
      <xdr:nvPicPr>
        <xdr:cNvPr id="841" name="Рисунок 840" descr="base_1_386202_33775"/>
        <xdr:cNvPicPr preferRelativeResize="0">
          <a:picLocks noChangeArrowheads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4647300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845</xdr:row>
      <xdr:rowOff>0</xdr:rowOff>
    </xdr:from>
    <xdr:to>
      <xdr:col>1</xdr:col>
      <xdr:colOff>1219200</xdr:colOff>
      <xdr:row>845</xdr:row>
      <xdr:rowOff>381000</xdr:rowOff>
    </xdr:to>
    <xdr:pic>
      <xdr:nvPicPr>
        <xdr:cNvPr id="842" name="Рисунок 841" descr="base_1_386202_33776"/>
        <xdr:cNvPicPr preferRelativeResize="0">
          <a:picLocks noChangeArrowheads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517117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846</xdr:row>
      <xdr:rowOff>0</xdr:rowOff>
    </xdr:from>
    <xdr:to>
      <xdr:col>1</xdr:col>
      <xdr:colOff>1152524</xdr:colOff>
      <xdr:row>846</xdr:row>
      <xdr:rowOff>361950</xdr:rowOff>
    </xdr:to>
    <xdr:pic>
      <xdr:nvPicPr>
        <xdr:cNvPr id="843" name="Рисунок 842" descr="base_1_386202_33777"/>
        <xdr:cNvPicPr preferRelativeResize="0">
          <a:picLocks noChangeArrowheads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55695050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847</xdr:row>
      <xdr:rowOff>0</xdr:rowOff>
    </xdr:from>
    <xdr:to>
      <xdr:col>1</xdr:col>
      <xdr:colOff>1152525</xdr:colOff>
      <xdr:row>847</xdr:row>
      <xdr:rowOff>361950</xdr:rowOff>
    </xdr:to>
    <xdr:pic>
      <xdr:nvPicPr>
        <xdr:cNvPr id="844" name="Рисунок 843" descr="base_1_386202_33778"/>
        <xdr:cNvPicPr preferRelativeResize="0">
          <a:picLocks noChangeArrowheads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6218925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848</xdr:row>
      <xdr:rowOff>0</xdr:rowOff>
    </xdr:from>
    <xdr:to>
      <xdr:col>1</xdr:col>
      <xdr:colOff>1352550</xdr:colOff>
      <xdr:row>848</xdr:row>
      <xdr:rowOff>409575</xdr:rowOff>
    </xdr:to>
    <xdr:pic>
      <xdr:nvPicPr>
        <xdr:cNvPr id="845" name="Рисунок 844" descr="base_1_386202_33779"/>
        <xdr:cNvPicPr preferRelativeResize="0">
          <a:picLocks noChangeArrowheads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6742800"/>
          <a:ext cx="13525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848</xdr:row>
      <xdr:rowOff>523874</xdr:rowOff>
    </xdr:from>
    <xdr:to>
      <xdr:col>1</xdr:col>
      <xdr:colOff>1181100</xdr:colOff>
      <xdr:row>849</xdr:row>
      <xdr:rowOff>371475</xdr:rowOff>
    </xdr:to>
    <xdr:pic>
      <xdr:nvPicPr>
        <xdr:cNvPr id="846" name="Рисунок 845" descr="base_1_386202_33780"/>
        <xdr:cNvPicPr preferRelativeResize="0">
          <a:picLocks noChangeArrowheads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7266674"/>
          <a:ext cx="1181100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850</xdr:row>
      <xdr:rowOff>0</xdr:rowOff>
    </xdr:from>
    <xdr:to>
      <xdr:col>1</xdr:col>
      <xdr:colOff>1304925</xdr:colOff>
      <xdr:row>850</xdr:row>
      <xdr:rowOff>381000</xdr:rowOff>
    </xdr:to>
    <xdr:pic>
      <xdr:nvPicPr>
        <xdr:cNvPr id="847" name="Рисунок 846" descr="base_1_386202_33781"/>
        <xdr:cNvPicPr preferRelativeResize="0">
          <a:picLocks noChangeArrowheads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7790550"/>
          <a:ext cx="1304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850</xdr:row>
      <xdr:rowOff>523874</xdr:rowOff>
    </xdr:from>
    <xdr:to>
      <xdr:col>1</xdr:col>
      <xdr:colOff>1276350</xdr:colOff>
      <xdr:row>851</xdr:row>
      <xdr:rowOff>371474</xdr:rowOff>
    </xdr:to>
    <xdr:pic>
      <xdr:nvPicPr>
        <xdr:cNvPr id="848" name="Рисунок 847" descr="base_1_386202_33782"/>
        <xdr:cNvPicPr preferRelativeResize="0">
          <a:picLocks noChangeArrowheads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8314424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852</xdr:row>
      <xdr:rowOff>0</xdr:rowOff>
    </xdr:from>
    <xdr:to>
      <xdr:col>1</xdr:col>
      <xdr:colOff>1114425</xdr:colOff>
      <xdr:row>852</xdr:row>
      <xdr:rowOff>352425</xdr:rowOff>
    </xdr:to>
    <xdr:pic>
      <xdr:nvPicPr>
        <xdr:cNvPr id="849" name="Рисунок 848" descr="base_1_386202_33783"/>
        <xdr:cNvPicPr preferRelativeResize="0">
          <a:picLocks noChangeArrowheads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8838300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852</xdr:row>
      <xdr:rowOff>523874</xdr:rowOff>
    </xdr:from>
    <xdr:to>
      <xdr:col>1</xdr:col>
      <xdr:colOff>1190624</xdr:colOff>
      <xdr:row>853</xdr:row>
      <xdr:rowOff>361950</xdr:rowOff>
    </xdr:to>
    <xdr:pic>
      <xdr:nvPicPr>
        <xdr:cNvPr id="850" name="Рисунок 849" descr="base_1_386202_33784"/>
        <xdr:cNvPicPr preferRelativeResize="0">
          <a:picLocks noChangeArrowheads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59362174"/>
          <a:ext cx="1190625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854</xdr:row>
      <xdr:rowOff>0</xdr:rowOff>
    </xdr:from>
    <xdr:to>
      <xdr:col>1</xdr:col>
      <xdr:colOff>1285875</xdr:colOff>
      <xdr:row>854</xdr:row>
      <xdr:rowOff>419100</xdr:rowOff>
    </xdr:to>
    <xdr:pic>
      <xdr:nvPicPr>
        <xdr:cNvPr id="851" name="Рисунок 850" descr="base_1_386202_33785"/>
        <xdr:cNvPicPr preferRelativeResize="0">
          <a:picLocks noChangeArrowheads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59886050"/>
          <a:ext cx="12858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855</xdr:row>
      <xdr:rowOff>0</xdr:rowOff>
    </xdr:from>
    <xdr:to>
      <xdr:col>1</xdr:col>
      <xdr:colOff>1181100</xdr:colOff>
      <xdr:row>855</xdr:row>
      <xdr:rowOff>342900</xdr:rowOff>
    </xdr:to>
    <xdr:pic>
      <xdr:nvPicPr>
        <xdr:cNvPr id="852" name="Рисунок 851" descr="base_1_386202_33786"/>
        <xdr:cNvPicPr preferRelativeResize="0">
          <a:picLocks noChangeArrowheads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60409925"/>
          <a:ext cx="1181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856</xdr:row>
      <xdr:rowOff>0</xdr:rowOff>
    </xdr:from>
    <xdr:to>
      <xdr:col>1</xdr:col>
      <xdr:colOff>1257300</xdr:colOff>
      <xdr:row>856</xdr:row>
      <xdr:rowOff>342900</xdr:rowOff>
    </xdr:to>
    <xdr:pic>
      <xdr:nvPicPr>
        <xdr:cNvPr id="853" name="Рисунок 852" descr="base_1_386202_33787"/>
        <xdr:cNvPicPr preferRelativeResize="0">
          <a:picLocks noChangeArrowheads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60933800"/>
          <a:ext cx="1257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857</xdr:row>
      <xdr:rowOff>0</xdr:rowOff>
    </xdr:from>
    <xdr:to>
      <xdr:col>1</xdr:col>
      <xdr:colOff>1181100</xdr:colOff>
      <xdr:row>857</xdr:row>
      <xdr:rowOff>361950</xdr:rowOff>
    </xdr:to>
    <xdr:pic>
      <xdr:nvPicPr>
        <xdr:cNvPr id="854" name="Рисунок 853" descr="base_1_386202_33788"/>
        <xdr:cNvPicPr preferRelativeResize="0">
          <a:picLocks noChangeArrowheads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61457675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858</xdr:row>
      <xdr:rowOff>0</xdr:rowOff>
    </xdr:from>
    <xdr:to>
      <xdr:col>1</xdr:col>
      <xdr:colOff>1047750</xdr:colOff>
      <xdr:row>858</xdr:row>
      <xdr:rowOff>390525</xdr:rowOff>
    </xdr:to>
    <xdr:pic>
      <xdr:nvPicPr>
        <xdr:cNvPr id="855" name="Рисунок 854" descr="base_1_386202_33789"/>
        <xdr:cNvPicPr preferRelativeResize="0">
          <a:picLocks noChangeArrowheads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61981550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858</xdr:row>
      <xdr:rowOff>523874</xdr:rowOff>
    </xdr:from>
    <xdr:to>
      <xdr:col>1</xdr:col>
      <xdr:colOff>1123950</xdr:colOff>
      <xdr:row>859</xdr:row>
      <xdr:rowOff>390525</xdr:rowOff>
    </xdr:to>
    <xdr:pic>
      <xdr:nvPicPr>
        <xdr:cNvPr id="856" name="Рисунок 855" descr="base_1_386202_33790"/>
        <xdr:cNvPicPr preferRelativeResize="0">
          <a:picLocks noChangeArrowheads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62505424"/>
          <a:ext cx="1123950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860</xdr:row>
      <xdr:rowOff>0</xdr:rowOff>
    </xdr:from>
    <xdr:to>
      <xdr:col>1</xdr:col>
      <xdr:colOff>1266825</xdr:colOff>
      <xdr:row>860</xdr:row>
      <xdr:rowOff>381000</xdr:rowOff>
    </xdr:to>
    <xdr:pic>
      <xdr:nvPicPr>
        <xdr:cNvPr id="857" name="Рисунок 856" descr="base_1_386202_33791"/>
        <xdr:cNvPicPr preferRelativeResize="0">
          <a:picLocks noChangeArrowheads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63029300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860</xdr:row>
      <xdr:rowOff>523874</xdr:rowOff>
    </xdr:from>
    <xdr:to>
      <xdr:col>1</xdr:col>
      <xdr:colOff>1190624</xdr:colOff>
      <xdr:row>861</xdr:row>
      <xdr:rowOff>400050</xdr:rowOff>
    </xdr:to>
    <xdr:pic>
      <xdr:nvPicPr>
        <xdr:cNvPr id="858" name="Рисунок 857" descr="base_1_386202_33792"/>
        <xdr:cNvPicPr preferRelativeResize="0">
          <a:picLocks noChangeArrowheads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63553174"/>
          <a:ext cx="1190625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862</xdr:row>
      <xdr:rowOff>0</xdr:rowOff>
    </xdr:from>
    <xdr:to>
      <xdr:col>1</xdr:col>
      <xdr:colOff>1362075</xdr:colOff>
      <xdr:row>862</xdr:row>
      <xdr:rowOff>409575</xdr:rowOff>
    </xdr:to>
    <xdr:pic>
      <xdr:nvPicPr>
        <xdr:cNvPr id="859" name="Рисунок 858" descr="base_1_386202_33793"/>
        <xdr:cNvPicPr preferRelativeResize="0">
          <a:picLocks noChangeArrowheads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64077050"/>
          <a:ext cx="13620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863</xdr:row>
      <xdr:rowOff>0</xdr:rowOff>
    </xdr:from>
    <xdr:to>
      <xdr:col>1</xdr:col>
      <xdr:colOff>1304925</xdr:colOff>
      <xdr:row>863</xdr:row>
      <xdr:rowOff>438150</xdr:rowOff>
    </xdr:to>
    <xdr:pic>
      <xdr:nvPicPr>
        <xdr:cNvPr id="860" name="Рисунок 859" descr="base_1_386202_33794"/>
        <xdr:cNvPicPr preferRelativeResize="0">
          <a:picLocks noChangeArrowheads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64600925"/>
          <a:ext cx="13049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864</xdr:row>
      <xdr:rowOff>0</xdr:rowOff>
    </xdr:from>
    <xdr:to>
      <xdr:col>1</xdr:col>
      <xdr:colOff>1133475</xdr:colOff>
      <xdr:row>864</xdr:row>
      <xdr:rowOff>371475</xdr:rowOff>
    </xdr:to>
    <xdr:pic>
      <xdr:nvPicPr>
        <xdr:cNvPr id="861" name="Рисунок 860" descr="base_1_386202_33795"/>
        <xdr:cNvPicPr preferRelativeResize="0">
          <a:picLocks noChangeArrowheads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65124800"/>
          <a:ext cx="11334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865</xdr:row>
      <xdr:rowOff>0</xdr:rowOff>
    </xdr:from>
    <xdr:to>
      <xdr:col>1</xdr:col>
      <xdr:colOff>1257300</xdr:colOff>
      <xdr:row>865</xdr:row>
      <xdr:rowOff>361950</xdr:rowOff>
    </xdr:to>
    <xdr:pic>
      <xdr:nvPicPr>
        <xdr:cNvPr id="862" name="Рисунок 861" descr="base_1_386202_33796"/>
        <xdr:cNvPicPr preferRelativeResize="0">
          <a:picLocks noChangeArrowheads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65648675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865</xdr:row>
      <xdr:rowOff>523874</xdr:rowOff>
    </xdr:from>
    <xdr:to>
      <xdr:col>1</xdr:col>
      <xdr:colOff>1381124</xdr:colOff>
      <xdr:row>866</xdr:row>
      <xdr:rowOff>428624</xdr:rowOff>
    </xdr:to>
    <xdr:pic>
      <xdr:nvPicPr>
        <xdr:cNvPr id="863" name="Рисунок 862" descr="base_1_386202_33797"/>
        <xdr:cNvPicPr preferRelativeResize="0">
          <a:picLocks noChangeArrowheads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66172549"/>
          <a:ext cx="13811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867</xdr:row>
      <xdr:rowOff>0</xdr:rowOff>
    </xdr:from>
    <xdr:to>
      <xdr:col>1</xdr:col>
      <xdr:colOff>1228725</xdr:colOff>
      <xdr:row>867</xdr:row>
      <xdr:rowOff>361950</xdr:rowOff>
    </xdr:to>
    <xdr:pic>
      <xdr:nvPicPr>
        <xdr:cNvPr id="864" name="Рисунок 863" descr="base_1_386202_33798"/>
        <xdr:cNvPicPr preferRelativeResize="0">
          <a:picLocks noChangeArrowheads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66696425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868</xdr:row>
      <xdr:rowOff>0</xdr:rowOff>
    </xdr:from>
    <xdr:to>
      <xdr:col>1</xdr:col>
      <xdr:colOff>1228725</xdr:colOff>
      <xdr:row>868</xdr:row>
      <xdr:rowOff>390525</xdr:rowOff>
    </xdr:to>
    <xdr:pic>
      <xdr:nvPicPr>
        <xdr:cNvPr id="865" name="Рисунок 864" descr="base_1_386202_33799"/>
        <xdr:cNvPicPr preferRelativeResize="0">
          <a:picLocks noChangeArrowheads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67220300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869</xdr:row>
      <xdr:rowOff>0</xdr:rowOff>
    </xdr:from>
    <xdr:to>
      <xdr:col>1</xdr:col>
      <xdr:colOff>1200150</xdr:colOff>
      <xdr:row>869</xdr:row>
      <xdr:rowOff>371475</xdr:rowOff>
    </xdr:to>
    <xdr:pic>
      <xdr:nvPicPr>
        <xdr:cNvPr id="866" name="Рисунок 865" descr="base_1_386202_33800"/>
        <xdr:cNvPicPr preferRelativeResize="0">
          <a:picLocks noChangeArrowheads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67744175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870</xdr:row>
      <xdr:rowOff>0</xdr:rowOff>
    </xdr:from>
    <xdr:to>
      <xdr:col>1</xdr:col>
      <xdr:colOff>1019176</xdr:colOff>
      <xdr:row>870</xdr:row>
      <xdr:rowOff>352425</xdr:rowOff>
    </xdr:to>
    <xdr:pic>
      <xdr:nvPicPr>
        <xdr:cNvPr id="867" name="Рисунок 866" descr="base_1_386202_33801"/>
        <xdr:cNvPicPr preferRelativeResize="0">
          <a:picLocks noChangeArrowheads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68258525"/>
          <a:ext cx="10191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871</xdr:row>
      <xdr:rowOff>1</xdr:rowOff>
    </xdr:from>
    <xdr:to>
      <xdr:col>1</xdr:col>
      <xdr:colOff>1162050</xdr:colOff>
      <xdr:row>871</xdr:row>
      <xdr:rowOff>342901</xdr:rowOff>
    </xdr:to>
    <xdr:pic>
      <xdr:nvPicPr>
        <xdr:cNvPr id="868" name="Рисунок 867" descr="base_1_386202_33802"/>
        <xdr:cNvPicPr preferRelativeResize="0">
          <a:picLocks noChangeArrowheads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68772876"/>
          <a:ext cx="116205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872</xdr:row>
      <xdr:rowOff>0</xdr:rowOff>
    </xdr:from>
    <xdr:to>
      <xdr:col>1</xdr:col>
      <xdr:colOff>1238250</xdr:colOff>
      <xdr:row>872</xdr:row>
      <xdr:rowOff>400050</xdr:rowOff>
    </xdr:to>
    <xdr:pic>
      <xdr:nvPicPr>
        <xdr:cNvPr id="869" name="Рисунок 868" descr="base_1_386202_33803"/>
        <xdr:cNvPicPr preferRelativeResize="0">
          <a:picLocks noChangeArrowheads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69287225"/>
          <a:ext cx="1238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873</xdr:row>
      <xdr:rowOff>0</xdr:rowOff>
    </xdr:from>
    <xdr:to>
      <xdr:col>1</xdr:col>
      <xdr:colOff>1143000</xdr:colOff>
      <xdr:row>873</xdr:row>
      <xdr:rowOff>361950</xdr:rowOff>
    </xdr:to>
    <xdr:pic>
      <xdr:nvPicPr>
        <xdr:cNvPr id="870" name="Рисунок 869" descr="base_1_386202_33804"/>
        <xdr:cNvPicPr preferRelativeResize="0">
          <a:picLocks noChangeArrowheads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69801575"/>
          <a:ext cx="11430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874</xdr:row>
      <xdr:rowOff>0</xdr:rowOff>
    </xdr:from>
    <xdr:to>
      <xdr:col>1</xdr:col>
      <xdr:colOff>1219200</xdr:colOff>
      <xdr:row>874</xdr:row>
      <xdr:rowOff>390525</xdr:rowOff>
    </xdr:to>
    <xdr:pic>
      <xdr:nvPicPr>
        <xdr:cNvPr id="871" name="Рисунок 870" descr="base_1_386202_33805"/>
        <xdr:cNvPicPr preferRelativeResize="0">
          <a:picLocks noChangeArrowheads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70315925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874</xdr:row>
      <xdr:rowOff>514349</xdr:rowOff>
    </xdr:from>
    <xdr:to>
      <xdr:col>1</xdr:col>
      <xdr:colOff>1181100</xdr:colOff>
      <xdr:row>875</xdr:row>
      <xdr:rowOff>371474</xdr:rowOff>
    </xdr:to>
    <xdr:pic>
      <xdr:nvPicPr>
        <xdr:cNvPr id="872" name="Рисунок 871" descr="base_1_386202_33806"/>
        <xdr:cNvPicPr preferRelativeResize="0">
          <a:picLocks noChangeArrowheads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70830274"/>
          <a:ext cx="118110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875</xdr:row>
      <xdr:rowOff>514349</xdr:rowOff>
    </xdr:from>
    <xdr:to>
      <xdr:col>1</xdr:col>
      <xdr:colOff>1009650</xdr:colOff>
      <xdr:row>876</xdr:row>
      <xdr:rowOff>333374</xdr:rowOff>
    </xdr:to>
    <xdr:pic>
      <xdr:nvPicPr>
        <xdr:cNvPr id="873" name="Рисунок 872" descr="base_1_386202_33807"/>
        <xdr:cNvPicPr preferRelativeResize="0">
          <a:picLocks noChangeArrowheads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71344624"/>
          <a:ext cx="10096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877</xdr:row>
      <xdr:rowOff>0</xdr:rowOff>
    </xdr:from>
    <xdr:to>
      <xdr:col>1</xdr:col>
      <xdr:colOff>1114425</xdr:colOff>
      <xdr:row>877</xdr:row>
      <xdr:rowOff>352425</xdr:rowOff>
    </xdr:to>
    <xdr:pic>
      <xdr:nvPicPr>
        <xdr:cNvPr id="874" name="Рисунок 873" descr="base_1_386202_33808"/>
        <xdr:cNvPicPr preferRelativeResize="0">
          <a:picLocks noChangeArrowheads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71858975"/>
          <a:ext cx="111442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878</xdr:row>
      <xdr:rowOff>0</xdr:rowOff>
    </xdr:from>
    <xdr:to>
      <xdr:col>1</xdr:col>
      <xdr:colOff>1228725</xdr:colOff>
      <xdr:row>878</xdr:row>
      <xdr:rowOff>371475</xdr:rowOff>
    </xdr:to>
    <xdr:pic>
      <xdr:nvPicPr>
        <xdr:cNvPr id="875" name="Рисунок 874" descr="base_1_386202_33809"/>
        <xdr:cNvPicPr preferRelativeResize="0">
          <a:picLocks noChangeArrowheads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7237332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878</xdr:row>
      <xdr:rowOff>514349</xdr:rowOff>
    </xdr:from>
    <xdr:to>
      <xdr:col>1</xdr:col>
      <xdr:colOff>1171575</xdr:colOff>
      <xdr:row>879</xdr:row>
      <xdr:rowOff>352424</xdr:rowOff>
    </xdr:to>
    <xdr:pic>
      <xdr:nvPicPr>
        <xdr:cNvPr id="876" name="Рисунок 875" descr="base_1_386202_33810"/>
        <xdr:cNvPicPr preferRelativeResize="0">
          <a:picLocks noChangeArrowheads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72887674"/>
          <a:ext cx="11715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880</xdr:row>
      <xdr:rowOff>0</xdr:rowOff>
    </xdr:from>
    <xdr:to>
      <xdr:col>1</xdr:col>
      <xdr:colOff>1257300</xdr:colOff>
      <xdr:row>880</xdr:row>
      <xdr:rowOff>390525</xdr:rowOff>
    </xdr:to>
    <xdr:pic>
      <xdr:nvPicPr>
        <xdr:cNvPr id="877" name="Рисунок 876" descr="base_1_386202_33811"/>
        <xdr:cNvPicPr preferRelativeResize="0">
          <a:picLocks noChangeArrowheads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734020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881</xdr:row>
      <xdr:rowOff>0</xdr:rowOff>
    </xdr:from>
    <xdr:to>
      <xdr:col>1</xdr:col>
      <xdr:colOff>1133474</xdr:colOff>
      <xdr:row>881</xdr:row>
      <xdr:rowOff>352425</xdr:rowOff>
    </xdr:to>
    <xdr:pic>
      <xdr:nvPicPr>
        <xdr:cNvPr id="878" name="Рисунок 877" descr="base_1_386202_33812"/>
        <xdr:cNvPicPr preferRelativeResize="0">
          <a:picLocks noChangeArrowheads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73916375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882</xdr:row>
      <xdr:rowOff>0</xdr:rowOff>
    </xdr:from>
    <xdr:to>
      <xdr:col>1</xdr:col>
      <xdr:colOff>990600</xdr:colOff>
      <xdr:row>882</xdr:row>
      <xdr:rowOff>323850</xdr:rowOff>
    </xdr:to>
    <xdr:pic>
      <xdr:nvPicPr>
        <xdr:cNvPr id="879" name="Рисунок 878" descr="base_1_386202_33813"/>
        <xdr:cNvPicPr preferRelativeResize="0">
          <a:picLocks noChangeArrowheads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74430725"/>
          <a:ext cx="9906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883</xdr:row>
      <xdr:rowOff>0</xdr:rowOff>
    </xdr:from>
    <xdr:to>
      <xdr:col>1</xdr:col>
      <xdr:colOff>1143000</xdr:colOff>
      <xdr:row>883</xdr:row>
      <xdr:rowOff>352425</xdr:rowOff>
    </xdr:to>
    <xdr:pic>
      <xdr:nvPicPr>
        <xdr:cNvPr id="880" name="Рисунок 879" descr="base_1_386202_33814"/>
        <xdr:cNvPicPr preferRelativeResize="0">
          <a:picLocks noChangeArrowheads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74945075"/>
          <a:ext cx="1143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884</xdr:row>
      <xdr:rowOff>0</xdr:rowOff>
    </xdr:from>
    <xdr:to>
      <xdr:col>1</xdr:col>
      <xdr:colOff>1219200</xdr:colOff>
      <xdr:row>884</xdr:row>
      <xdr:rowOff>352425</xdr:rowOff>
    </xdr:to>
    <xdr:pic>
      <xdr:nvPicPr>
        <xdr:cNvPr id="881" name="Рисунок 880" descr="base_1_386202_33815"/>
        <xdr:cNvPicPr preferRelativeResize="0">
          <a:picLocks noChangeArrowheads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754594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884</xdr:row>
      <xdr:rowOff>514349</xdr:rowOff>
    </xdr:from>
    <xdr:to>
      <xdr:col>1</xdr:col>
      <xdr:colOff>1228725</xdr:colOff>
      <xdr:row>885</xdr:row>
      <xdr:rowOff>381000</xdr:rowOff>
    </xdr:to>
    <xdr:pic>
      <xdr:nvPicPr>
        <xdr:cNvPr id="882" name="Рисунок 881" descr="base_1_386202_33816"/>
        <xdr:cNvPicPr preferRelativeResize="0">
          <a:picLocks noChangeArrowheads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75973774"/>
          <a:ext cx="1228726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886</xdr:row>
      <xdr:rowOff>0</xdr:rowOff>
    </xdr:from>
    <xdr:to>
      <xdr:col>1</xdr:col>
      <xdr:colOff>1343025</xdr:colOff>
      <xdr:row>886</xdr:row>
      <xdr:rowOff>409575</xdr:rowOff>
    </xdr:to>
    <xdr:pic>
      <xdr:nvPicPr>
        <xdr:cNvPr id="883" name="Рисунок 882" descr="base_1_386202_33817"/>
        <xdr:cNvPicPr preferRelativeResize="0">
          <a:picLocks noChangeArrowheads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76488125"/>
          <a:ext cx="13430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1362073</xdr:colOff>
      <xdr:row>887</xdr:row>
      <xdr:rowOff>0</xdr:rowOff>
    </xdr:from>
    <xdr:to>
      <xdr:col>1</xdr:col>
      <xdr:colOff>1371599</xdr:colOff>
      <xdr:row>887</xdr:row>
      <xdr:rowOff>400050</xdr:rowOff>
    </xdr:to>
    <xdr:pic>
      <xdr:nvPicPr>
        <xdr:cNvPr id="884" name="Рисунок 883" descr="base_1_386202_33818"/>
        <xdr:cNvPicPr preferRelativeResize="0">
          <a:picLocks noChangeArrowheads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3" y="477002475"/>
          <a:ext cx="137160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888</xdr:row>
      <xdr:rowOff>1</xdr:rowOff>
    </xdr:from>
    <xdr:to>
      <xdr:col>1</xdr:col>
      <xdr:colOff>1095375</xdr:colOff>
      <xdr:row>888</xdr:row>
      <xdr:rowOff>342901</xdr:rowOff>
    </xdr:to>
    <xdr:pic>
      <xdr:nvPicPr>
        <xdr:cNvPr id="885" name="Рисунок 884" descr="base_1_386202_33819"/>
        <xdr:cNvPicPr preferRelativeResize="0">
          <a:picLocks noChangeArrowheads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77516826"/>
          <a:ext cx="1095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889</xdr:row>
      <xdr:rowOff>0</xdr:rowOff>
    </xdr:from>
    <xdr:to>
      <xdr:col>1</xdr:col>
      <xdr:colOff>1123950</xdr:colOff>
      <xdr:row>889</xdr:row>
      <xdr:rowOff>352425</xdr:rowOff>
    </xdr:to>
    <xdr:pic>
      <xdr:nvPicPr>
        <xdr:cNvPr id="886" name="Рисунок 885" descr="base_1_386202_33820"/>
        <xdr:cNvPicPr preferRelativeResize="0">
          <a:picLocks noChangeArrowheads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78031175"/>
          <a:ext cx="112395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889</xdr:row>
      <xdr:rowOff>514349</xdr:rowOff>
    </xdr:from>
    <xdr:to>
      <xdr:col>1</xdr:col>
      <xdr:colOff>1238250</xdr:colOff>
      <xdr:row>890</xdr:row>
      <xdr:rowOff>352424</xdr:rowOff>
    </xdr:to>
    <xdr:pic>
      <xdr:nvPicPr>
        <xdr:cNvPr id="887" name="Рисунок 886" descr="base_1_386202_33821"/>
        <xdr:cNvPicPr preferRelativeResize="0">
          <a:picLocks noChangeArrowheads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78545524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891</xdr:row>
      <xdr:rowOff>0</xdr:rowOff>
    </xdr:from>
    <xdr:to>
      <xdr:col>1</xdr:col>
      <xdr:colOff>1133474</xdr:colOff>
      <xdr:row>891</xdr:row>
      <xdr:rowOff>361950</xdr:rowOff>
    </xdr:to>
    <xdr:pic>
      <xdr:nvPicPr>
        <xdr:cNvPr id="888" name="Рисунок 887" descr="base_1_386202_33822"/>
        <xdr:cNvPicPr preferRelativeResize="0">
          <a:picLocks noChangeArrowheads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79059875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892</xdr:row>
      <xdr:rowOff>0</xdr:rowOff>
    </xdr:from>
    <xdr:to>
      <xdr:col>1</xdr:col>
      <xdr:colOff>1247775</xdr:colOff>
      <xdr:row>892</xdr:row>
      <xdr:rowOff>361950</xdr:rowOff>
    </xdr:to>
    <xdr:pic>
      <xdr:nvPicPr>
        <xdr:cNvPr id="889" name="Рисунок 888" descr="base_1_386202_33823"/>
        <xdr:cNvPicPr preferRelativeResize="0">
          <a:picLocks noChangeArrowheads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79574225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893</xdr:row>
      <xdr:rowOff>0</xdr:rowOff>
    </xdr:from>
    <xdr:to>
      <xdr:col>1</xdr:col>
      <xdr:colOff>1209675</xdr:colOff>
      <xdr:row>893</xdr:row>
      <xdr:rowOff>400050</xdr:rowOff>
    </xdr:to>
    <xdr:pic>
      <xdr:nvPicPr>
        <xdr:cNvPr id="890" name="Рисунок 889" descr="base_1_386202_33824"/>
        <xdr:cNvPicPr preferRelativeResize="0">
          <a:picLocks noChangeArrowheads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80088575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894</xdr:row>
      <xdr:rowOff>0</xdr:rowOff>
    </xdr:from>
    <xdr:to>
      <xdr:col>1</xdr:col>
      <xdr:colOff>1038224</xdr:colOff>
      <xdr:row>894</xdr:row>
      <xdr:rowOff>352425</xdr:rowOff>
    </xdr:to>
    <xdr:pic>
      <xdr:nvPicPr>
        <xdr:cNvPr id="891" name="Рисунок 890" descr="base_1_386202_33825"/>
        <xdr:cNvPicPr preferRelativeResize="0">
          <a:picLocks noChangeArrowheads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80602925"/>
          <a:ext cx="1038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895</xdr:row>
      <xdr:rowOff>0</xdr:rowOff>
    </xdr:from>
    <xdr:to>
      <xdr:col>1</xdr:col>
      <xdr:colOff>1133474</xdr:colOff>
      <xdr:row>895</xdr:row>
      <xdr:rowOff>352425</xdr:rowOff>
    </xdr:to>
    <xdr:pic>
      <xdr:nvPicPr>
        <xdr:cNvPr id="892" name="Рисунок 891" descr="base_1_386202_33826"/>
        <xdr:cNvPicPr preferRelativeResize="0">
          <a:picLocks noChangeArrowheads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81117275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896</xdr:row>
      <xdr:rowOff>0</xdr:rowOff>
    </xdr:from>
    <xdr:to>
      <xdr:col>1</xdr:col>
      <xdr:colOff>1257300</xdr:colOff>
      <xdr:row>896</xdr:row>
      <xdr:rowOff>371475</xdr:rowOff>
    </xdr:to>
    <xdr:pic>
      <xdr:nvPicPr>
        <xdr:cNvPr id="893" name="Рисунок 892" descr="base_1_386202_33827"/>
        <xdr:cNvPicPr preferRelativeResize="0">
          <a:picLocks noChangeArrowheads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8163162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897</xdr:row>
      <xdr:rowOff>0</xdr:rowOff>
    </xdr:from>
    <xdr:to>
      <xdr:col>1</xdr:col>
      <xdr:colOff>1152524</xdr:colOff>
      <xdr:row>897</xdr:row>
      <xdr:rowOff>323850</xdr:rowOff>
    </xdr:to>
    <xdr:pic>
      <xdr:nvPicPr>
        <xdr:cNvPr id="894" name="Рисунок 893" descr="base_1_386202_33828"/>
        <xdr:cNvPicPr preferRelativeResize="0">
          <a:picLocks noChangeArrowheads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82145975"/>
          <a:ext cx="1152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898</xdr:row>
      <xdr:rowOff>0</xdr:rowOff>
    </xdr:from>
    <xdr:to>
      <xdr:col>1</xdr:col>
      <xdr:colOff>1257300</xdr:colOff>
      <xdr:row>898</xdr:row>
      <xdr:rowOff>400050</xdr:rowOff>
    </xdr:to>
    <xdr:pic>
      <xdr:nvPicPr>
        <xdr:cNvPr id="895" name="Рисунок 894" descr="base_1_386202_33829"/>
        <xdr:cNvPicPr preferRelativeResize="0">
          <a:picLocks noChangeArrowheads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82660325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899</xdr:row>
      <xdr:rowOff>0</xdr:rowOff>
    </xdr:from>
    <xdr:to>
      <xdr:col>1</xdr:col>
      <xdr:colOff>1257300</xdr:colOff>
      <xdr:row>899</xdr:row>
      <xdr:rowOff>371475</xdr:rowOff>
    </xdr:to>
    <xdr:pic>
      <xdr:nvPicPr>
        <xdr:cNvPr id="896" name="Рисунок 895" descr="base_1_386202_33830"/>
        <xdr:cNvPicPr preferRelativeResize="0">
          <a:picLocks noChangeArrowheads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8317467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900</xdr:row>
      <xdr:rowOff>0</xdr:rowOff>
    </xdr:from>
    <xdr:to>
      <xdr:col>1</xdr:col>
      <xdr:colOff>1066800</xdr:colOff>
      <xdr:row>900</xdr:row>
      <xdr:rowOff>361950</xdr:rowOff>
    </xdr:to>
    <xdr:pic>
      <xdr:nvPicPr>
        <xdr:cNvPr id="897" name="Рисунок 896" descr="base_1_386202_33831"/>
        <xdr:cNvPicPr preferRelativeResize="0">
          <a:picLocks noChangeArrowheads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83689025"/>
          <a:ext cx="10668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901</xdr:row>
      <xdr:rowOff>0</xdr:rowOff>
    </xdr:from>
    <xdr:to>
      <xdr:col>1</xdr:col>
      <xdr:colOff>1114424</xdr:colOff>
      <xdr:row>901</xdr:row>
      <xdr:rowOff>390525</xdr:rowOff>
    </xdr:to>
    <xdr:pic>
      <xdr:nvPicPr>
        <xdr:cNvPr id="898" name="Рисунок 897" descr="base_1_386202_33832"/>
        <xdr:cNvPicPr preferRelativeResize="0">
          <a:picLocks noChangeArrowheads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84203375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902</xdr:row>
      <xdr:rowOff>0</xdr:rowOff>
    </xdr:from>
    <xdr:to>
      <xdr:col>1</xdr:col>
      <xdr:colOff>1323974</xdr:colOff>
      <xdr:row>902</xdr:row>
      <xdr:rowOff>400050</xdr:rowOff>
    </xdr:to>
    <xdr:pic>
      <xdr:nvPicPr>
        <xdr:cNvPr id="899" name="Рисунок 898" descr="base_1_386202_33833"/>
        <xdr:cNvPicPr preferRelativeResize="0">
          <a:picLocks noChangeArrowheads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84717725"/>
          <a:ext cx="1323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903</xdr:row>
      <xdr:rowOff>0</xdr:rowOff>
    </xdr:from>
    <xdr:to>
      <xdr:col>1</xdr:col>
      <xdr:colOff>1257300</xdr:colOff>
      <xdr:row>903</xdr:row>
      <xdr:rowOff>381000</xdr:rowOff>
    </xdr:to>
    <xdr:pic>
      <xdr:nvPicPr>
        <xdr:cNvPr id="900" name="Рисунок 899" descr="base_1_386202_33834"/>
        <xdr:cNvPicPr preferRelativeResize="0">
          <a:picLocks noChangeArrowheads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85232075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904</xdr:row>
      <xdr:rowOff>0</xdr:rowOff>
    </xdr:from>
    <xdr:to>
      <xdr:col>1</xdr:col>
      <xdr:colOff>1266825</xdr:colOff>
      <xdr:row>904</xdr:row>
      <xdr:rowOff>371475</xdr:rowOff>
    </xdr:to>
    <xdr:pic>
      <xdr:nvPicPr>
        <xdr:cNvPr id="901" name="Рисунок 900" descr="base_1_386202_33835"/>
        <xdr:cNvPicPr preferRelativeResize="0">
          <a:picLocks noChangeArrowheads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85746425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905</xdr:row>
      <xdr:rowOff>0</xdr:rowOff>
    </xdr:from>
    <xdr:to>
      <xdr:col>1</xdr:col>
      <xdr:colOff>1247774</xdr:colOff>
      <xdr:row>905</xdr:row>
      <xdr:rowOff>333375</xdr:rowOff>
    </xdr:to>
    <xdr:pic>
      <xdr:nvPicPr>
        <xdr:cNvPr id="902" name="Рисунок 901" descr="base_1_386202_33836"/>
        <xdr:cNvPicPr preferRelativeResize="0">
          <a:picLocks noChangeArrowheads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86260775"/>
          <a:ext cx="12477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906</xdr:row>
      <xdr:rowOff>0</xdr:rowOff>
    </xdr:from>
    <xdr:to>
      <xdr:col>1</xdr:col>
      <xdr:colOff>1038225</xdr:colOff>
      <xdr:row>906</xdr:row>
      <xdr:rowOff>342900</xdr:rowOff>
    </xdr:to>
    <xdr:pic>
      <xdr:nvPicPr>
        <xdr:cNvPr id="903" name="Рисунок 902" descr="base_1_386202_33837"/>
        <xdr:cNvPicPr preferRelativeResize="0">
          <a:picLocks noChangeArrowheads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86775125"/>
          <a:ext cx="1038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907</xdr:row>
      <xdr:rowOff>0</xdr:rowOff>
    </xdr:from>
    <xdr:to>
      <xdr:col>1</xdr:col>
      <xdr:colOff>1123950</xdr:colOff>
      <xdr:row>907</xdr:row>
      <xdr:rowOff>361950</xdr:rowOff>
    </xdr:to>
    <xdr:pic>
      <xdr:nvPicPr>
        <xdr:cNvPr id="904" name="Рисунок 903" descr="base_1_386202_33838"/>
        <xdr:cNvPicPr preferRelativeResize="0">
          <a:picLocks noChangeArrowheads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87289475"/>
          <a:ext cx="112395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908</xdr:row>
      <xdr:rowOff>0</xdr:rowOff>
    </xdr:from>
    <xdr:to>
      <xdr:col>1</xdr:col>
      <xdr:colOff>1200150</xdr:colOff>
      <xdr:row>908</xdr:row>
      <xdr:rowOff>333375</xdr:rowOff>
    </xdr:to>
    <xdr:pic>
      <xdr:nvPicPr>
        <xdr:cNvPr id="905" name="Рисунок 904" descr="base_1_386202_33839"/>
        <xdr:cNvPicPr preferRelativeResize="0">
          <a:picLocks noChangeArrowheads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87803825"/>
          <a:ext cx="1200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909</xdr:row>
      <xdr:rowOff>0</xdr:rowOff>
    </xdr:from>
    <xdr:to>
      <xdr:col>1</xdr:col>
      <xdr:colOff>1143000</xdr:colOff>
      <xdr:row>909</xdr:row>
      <xdr:rowOff>342900</xdr:rowOff>
    </xdr:to>
    <xdr:pic>
      <xdr:nvPicPr>
        <xdr:cNvPr id="906" name="Рисунок 905" descr="base_1_386202_33840"/>
        <xdr:cNvPicPr preferRelativeResize="0">
          <a:picLocks noChangeArrowheads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88318175"/>
          <a:ext cx="11430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910</xdr:row>
      <xdr:rowOff>0</xdr:rowOff>
    </xdr:from>
    <xdr:to>
      <xdr:col>1</xdr:col>
      <xdr:colOff>1200150</xdr:colOff>
      <xdr:row>910</xdr:row>
      <xdr:rowOff>390525</xdr:rowOff>
    </xdr:to>
    <xdr:pic>
      <xdr:nvPicPr>
        <xdr:cNvPr id="907" name="Рисунок 906" descr="base_1_386202_33841"/>
        <xdr:cNvPicPr preferRelativeResize="0">
          <a:picLocks noChangeArrowheads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8883252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910</xdr:row>
      <xdr:rowOff>514349</xdr:rowOff>
    </xdr:from>
    <xdr:to>
      <xdr:col>1</xdr:col>
      <xdr:colOff>1181100</xdr:colOff>
      <xdr:row>911</xdr:row>
      <xdr:rowOff>333374</xdr:rowOff>
    </xdr:to>
    <xdr:pic>
      <xdr:nvPicPr>
        <xdr:cNvPr id="908" name="Рисунок 907" descr="base_1_386202_33842"/>
        <xdr:cNvPicPr preferRelativeResize="0">
          <a:picLocks noChangeArrowheads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89346874"/>
          <a:ext cx="118110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912</xdr:row>
      <xdr:rowOff>0</xdr:rowOff>
    </xdr:from>
    <xdr:to>
      <xdr:col>1</xdr:col>
      <xdr:colOff>1038224</xdr:colOff>
      <xdr:row>912</xdr:row>
      <xdr:rowOff>342899</xdr:rowOff>
    </xdr:to>
    <xdr:pic>
      <xdr:nvPicPr>
        <xdr:cNvPr id="909" name="Рисунок 908" descr="base_1_386202_33843"/>
        <xdr:cNvPicPr preferRelativeResize="0">
          <a:picLocks noChangeArrowheads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89861225"/>
          <a:ext cx="1038225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913</xdr:row>
      <xdr:rowOff>0</xdr:rowOff>
    </xdr:from>
    <xdr:to>
      <xdr:col>1</xdr:col>
      <xdr:colOff>1095374</xdr:colOff>
      <xdr:row>913</xdr:row>
      <xdr:rowOff>342900</xdr:rowOff>
    </xdr:to>
    <xdr:pic>
      <xdr:nvPicPr>
        <xdr:cNvPr id="910" name="Рисунок 909" descr="base_1_386202_33844"/>
        <xdr:cNvPicPr preferRelativeResize="0">
          <a:picLocks noChangeArrowheads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90375575"/>
          <a:ext cx="1095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914</xdr:row>
      <xdr:rowOff>0</xdr:rowOff>
    </xdr:from>
    <xdr:to>
      <xdr:col>1</xdr:col>
      <xdr:colOff>1228725</xdr:colOff>
      <xdr:row>914</xdr:row>
      <xdr:rowOff>400050</xdr:rowOff>
    </xdr:to>
    <xdr:pic>
      <xdr:nvPicPr>
        <xdr:cNvPr id="911" name="Рисунок 910" descr="base_1_386202_33845"/>
        <xdr:cNvPicPr preferRelativeResize="0">
          <a:picLocks noChangeArrowheads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90889925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915</xdr:row>
      <xdr:rowOff>1</xdr:rowOff>
    </xdr:from>
    <xdr:to>
      <xdr:col>1</xdr:col>
      <xdr:colOff>1162050</xdr:colOff>
      <xdr:row>915</xdr:row>
      <xdr:rowOff>323851</xdr:rowOff>
    </xdr:to>
    <xdr:pic>
      <xdr:nvPicPr>
        <xdr:cNvPr id="912" name="Рисунок 911" descr="base_1_386202_33846"/>
        <xdr:cNvPicPr preferRelativeResize="0">
          <a:picLocks noChangeArrowheads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91404276"/>
          <a:ext cx="11620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916</xdr:row>
      <xdr:rowOff>0</xdr:rowOff>
    </xdr:from>
    <xdr:to>
      <xdr:col>1</xdr:col>
      <xdr:colOff>1228725</xdr:colOff>
      <xdr:row>916</xdr:row>
      <xdr:rowOff>361950</xdr:rowOff>
    </xdr:to>
    <xdr:pic>
      <xdr:nvPicPr>
        <xdr:cNvPr id="913" name="Рисунок 912" descr="base_1_386202_33847"/>
        <xdr:cNvPicPr preferRelativeResize="0">
          <a:picLocks noChangeArrowheads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91918625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917</xdr:row>
      <xdr:rowOff>0</xdr:rowOff>
    </xdr:from>
    <xdr:to>
      <xdr:col>1</xdr:col>
      <xdr:colOff>1200150</xdr:colOff>
      <xdr:row>917</xdr:row>
      <xdr:rowOff>361950</xdr:rowOff>
    </xdr:to>
    <xdr:pic>
      <xdr:nvPicPr>
        <xdr:cNvPr id="914" name="Рисунок 913" descr="base_1_386202_33848"/>
        <xdr:cNvPicPr preferRelativeResize="0">
          <a:picLocks noChangeArrowheads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92432975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918</xdr:row>
      <xdr:rowOff>0</xdr:rowOff>
    </xdr:from>
    <xdr:to>
      <xdr:col>1</xdr:col>
      <xdr:colOff>1057274</xdr:colOff>
      <xdr:row>918</xdr:row>
      <xdr:rowOff>371475</xdr:rowOff>
    </xdr:to>
    <xdr:pic>
      <xdr:nvPicPr>
        <xdr:cNvPr id="915" name="Рисунок 914" descr="base_1_386202_33849"/>
        <xdr:cNvPicPr preferRelativeResize="0">
          <a:picLocks noChangeArrowheads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92947325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919</xdr:row>
      <xdr:rowOff>0</xdr:rowOff>
    </xdr:from>
    <xdr:to>
      <xdr:col>1</xdr:col>
      <xdr:colOff>1162050</xdr:colOff>
      <xdr:row>919</xdr:row>
      <xdr:rowOff>361950</xdr:rowOff>
    </xdr:to>
    <xdr:pic>
      <xdr:nvPicPr>
        <xdr:cNvPr id="916" name="Рисунок 915" descr="base_1_386202_33850"/>
        <xdr:cNvPicPr preferRelativeResize="0">
          <a:picLocks noChangeArrowheads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93461675"/>
          <a:ext cx="116205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920</xdr:row>
      <xdr:rowOff>0</xdr:rowOff>
    </xdr:from>
    <xdr:to>
      <xdr:col>1</xdr:col>
      <xdr:colOff>1266825</xdr:colOff>
      <xdr:row>920</xdr:row>
      <xdr:rowOff>361950</xdr:rowOff>
    </xdr:to>
    <xdr:pic>
      <xdr:nvPicPr>
        <xdr:cNvPr id="917" name="Рисунок 916" descr="base_1_386202_33851"/>
        <xdr:cNvPicPr preferRelativeResize="0">
          <a:picLocks noChangeArrowheads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93976025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921</xdr:row>
      <xdr:rowOff>0</xdr:rowOff>
    </xdr:from>
    <xdr:to>
      <xdr:col>1</xdr:col>
      <xdr:colOff>1162050</xdr:colOff>
      <xdr:row>921</xdr:row>
      <xdr:rowOff>333375</xdr:rowOff>
    </xdr:to>
    <xdr:pic>
      <xdr:nvPicPr>
        <xdr:cNvPr id="918" name="Рисунок 917" descr="base_1_386202_33852"/>
        <xdr:cNvPicPr preferRelativeResize="0">
          <a:picLocks noChangeArrowheads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94490375"/>
          <a:ext cx="116205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922</xdr:row>
      <xdr:rowOff>0</xdr:rowOff>
    </xdr:from>
    <xdr:to>
      <xdr:col>1</xdr:col>
      <xdr:colOff>1209675</xdr:colOff>
      <xdr:row>922</xdr:row>
      <xdr:rowOff>361950</xdr:rowOff>
    </xdr:to>
    <xdr:pic>
      <xdr:nvPicPr>
        <xdr:cNvPr id="919" name="Рисунок 918" descr="base_1_386202_33853"/>
        <xdr:cNvPicPr preferRelativeResize="0">
          <a:picLocks noChangeArrowheads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95004725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923</xdr:row>
      <xdr:rowOff>0</xdr:rowOff>
    </xdr:from>
    <xdr:to>
      <xdr:col>1</xdr:col>
      <xdr:colOff>1152524</xdr:colOff>
      <xdr:row>923</xdr:row>
      <xdr:rowOff>381000</xdr:rowOff>
    </xdr:to>
    <xdr:pic>
      <xdr:nvPicPr>
        <xdr:cNvPr id="920" name="Рисунок 919" descr="base_1_386202_33854"/>
        <xdr:cNvPicPr preferRelativeResize="0">
          <a:picLocks noChangeArrowheads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9551907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924</xdr:row>
      <xdr:rowOff>1</xdr:rowOff>
    </xdr:from>
    <xdr:to>
      <xdr:col>1</xdr:col>
      <xdr:colOff>1009650</xdr:colOff>
      <xdr:row>924</xdr:row>
      <xdr:rowOff>323851</xdr:rowOff>
    </xdr:to>
    <xdr:pic>
      <xdr:nvPicPr>
        <xdr:cNvPr id="921" name="Рисунок 920" descr="base_1_386202_33855"/>
        <xdr:cNvPicPr preferRelativeResize="0">
          <a:picLocks noChangeArrowheads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96033426"/>
          <a:ext cx="1009651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1362073</xdr:colOff>
      <xdr:row>925</xdr:row>
      <xdr:rowOff>0</xdr:rowOff>
    </xdr:from>
    <xdr:to>
      <xdr:col>1</xdr:col>
      <xdr:colOff>1123949</xdr:colOff>
      <xdr:row>925</xdr:row>
      <xdr:rowOff>333375</xdr:rowOff>
    </xdr:to>
    <xdr:pic>
      <xdr:nvPicPr>
        <xdr:cNvPr id="922" name="Рисунок 921" descr="base_1_386202_33856"/>
        <xdr:cNvPicPr preferRelativeResize="0">
          <a:picLocks noChangeArrowheads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3" y="496547775"/>
          <a:ext cx="112395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926</xdr:row>
      <xdr:rowOff>0</xdr:rowOff>
    </xdr:from>
    <xdr:to>
      <xdr:col>1</xdr:col>
      <xdr:colOff>1190625</xdr:colOff>
      <xdr:row>926</xdr:row>
      <xdr:rowOff>390525</xdr:rowOff>
    </xdr:to>
    <xdr:pic>
      <xdr:nvPicPr>
        <xdr:cNvPr id="923" name="Рисунок 922" descr="base_1_386202_33857"/>
        <xdr:cNvPicPr preferRelativeResize="0">
          <a:picLocks noChangeArrowheads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9706212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926</xdr:row>
      <xdr:rowOff>514349</xdr:rowOff>
    </xdr:from>
    <xdr:to>
      <xdr:col>1</xdr:col>
      <xdr:colOff>1114424</xdr:colOff>
      <xdr:row>927</xdr:row>
      <xdr:rowOff>333374</xdr:rowOff>
    </xdr:to>
    <xdr:pic>
      <xdr:nvPicPr>
        <xdr:cNvPr id="924" name="Рисунок 923" descr="base_1_386202_33858"/>
        <xdr:cNvPicPr preferRelativeResize="0">
          <a:picLocks noChangeArrowheads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97576474"/>
          <a:ext cx="1114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928</xdr:row>
      <xdr:rowOff>0</xdr:rowOff>
    </xdr:from>
    <xdr:to>
      <xdr:col>1</xdr:col>
      <xdr:colOff>1257300</xdr:colOff>
      <xdr:row>928</xdr:row>
      <xdr:rowOff>400050</xdr:rowOff>
    </xdr:to>
    <xdr:pic>
      <xdr:nvPicPr>
        <xdr:cNvPr id="925" name="Рисунок 924" descr="base_1_386202_33859"/>
        <xdr:cNvPicPr preferRelativeResize="0">
          <a:picLocks noChangeArrowheads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98090825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929</xdr:row>
      <xdr:rowOff>0</xdr:rowOff>
    </xdr:from>
    <xdr:to>
      <xdr:col>1</xdr:col>
      <xdr:colOff>1152524</xdr:colOff>
      <xdr:row>929</xdr:row>
      <xdr:rowOff>361950</xdr:rowOff>
    </xdr:to>
    <xdr:pic>
      <xdr:nvPicPr>
        <xdr:cNvPr id="926" name="Рисунок 925" descr="base_1_386202_33860"/>
        <xdr:cNvPicPr preferRelativeResize="0">
          <a:picLocks noChangeArrowheads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98605175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930</xdr:row>
      <xdr:rowOff>0</xdr:rowOff>
    </xdr:from>
    <xdr:to>
      <xdr:col>1</xdr:col>
      <xdr:colOff>1076324</xdr:colOff>
      <xdr:row>930</xdr:row>
      <xdr:rowOff>371475</xdr:rowOff>
    </xdr:to>
    <xdr:pic>
      <xdr:nvPicPr>
        <xdr:cNvPr id="927" name="Рисунок 926" descr="base_1_386202_33861"/>
        <xdr:cNvPicPr preferRelativeResize="0">
          <a:picLocks noChangeArrowheads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499119525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931</xdr:row>
      <xdr:rowOff>0</xdr:rowOff>
    </xdr:from>
    <xdr:to>
      <xdr:col>1</xdr:col>
      <xdr:colOff>1085850</xdr:colOff>
      <xdr:row>931</xdr:row>
      <xdr:rowOff>333375</xdr:rowOff>
    </xdr:to>
    <xdr:pic>
      <xdr:nvPicPr>
        <xdr:cNvPr id="928" name="Рисунок 927" descr="base_1_386202_33862"/>
        <xdr:cNvPicPr preferRelativeResize="0">
          <a:picLocks noChangeArrowheads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99633875"/>
          <a:ext cx="1085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932</xdr:row>
      <xdr:rowOff>1</xdr:rowOff>
    </xdr:from>
    <xdr:to>
      <xdr:col>1</xdr:col>
      <xdr:colOff>1276350</xdr:colOff>
      <xdr:row>932</xdr:row>
      <xdr:rowOff>361951</xdr:rowOff>
    </xdr:to>
    <xdr:pic>
      <xdr:nvPicPr>
        <xdr:cNvPr id="929" name="Рисунок 928" descr="base_1_386202_33863"/>
        <xdr:cNvPicPr preferRelativeResize="0">
          <a:picLocks noChangeArrowheads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00148226"/>
          <a:ext cx="1276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932</xdr:row>
      <xdr:rowOff>514349</xdr:rowOff>
    </xdr:from>
    <xdr:to>
      <xdr:col>1</xdr:col>
      <xdr:colOff>1171574</xdr:colOff>
      <xdr:row>933</xdr:row>
      <xdr:rowOff>314324</xdr:rowOff>
    </xdr:to>
    <xdr:pic>
      <xdr:nvPicPr>
        <xdr:cNvPr id="930" name="Рисунок 929" descr="base_1_386202_33864"/>
        <xdr:cNvPicPr preferRelativeResize="0">
          <a:picLocks noChangeArrowheads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00662574"/>
          <a:ext cx="11715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934</xdr:row>
      <xdr:rowOff>0</xdr:rowOff>
    </xdr:from>
    <xdr:to>
      <xdr:col>1</xdr:col>
      <xdr:colOff>1181100</xdr:colOff>
      <xdr:row>934</xdr:row>
      <xdr:rowOff>352425</xdr:rowOff>
    </xdr:to>
    <xdr:pic>
      <xdr:nvPicPr>
        <xdr:cNvPr id="931" name="Рисунок 930" descr="base_1_386202_33865"/>
        <xdr:cNvPicPr preferRelativeResize="0">
          <a:picLocks noChangeArrowheads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01176925"/>
          <a:ext cx="118110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935</xdr:row>
      <xdr:rowOff>0</xdr:rowOff>
    </xdr:from>
    <xdr:to>
      <xdr:col>1</xdr:col>
      <xdr:colOff>1162050</xdr:colOff>
      <xdr:row>935</xdr:row>
      <xdr:rowOff>342900</xdr:rowOff>
    </xdr:to>
    <xdr:pic>
      <xdr:nvPicPr>
        <xdr:cNvPr id="932" name="Рисунок 931" descr="base_1_386202_33866"/>
        <xdr:cNvPicPr preferRelativeResize="0">
          <a:picLocks noChangeArrowheads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01691275"/>
          <a:ext cx="1162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935</xdr:row>
      <xdr:rowOff>514349</xdr:rowOff>
    </xdr:from>
    <xdr:to>
      <xdr:col>1</xdr:col>
      <xdr:colOff>971550</xdr:colOff>
      <xdr:row>936</xdr:row>
      <xdr:rowOff>371474</xdr:rowOff>
    </xdr:to>
    <xdr:pic>
      <xdr:nvPicPr>
        <xdr:cNvPr id="933" name="Рисунок 932" descr="base_1_386202_33867"/>
        <xdr:cNvPicPr preferRelativeResize="0">
          <a:picLocks noChangeArrowheads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02205624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937</xdr:row>
      <xdr:rowOff>0</xdr:rowOff>
    </xdr:from>
    <xdr:to>
      <xdr:col>1</xdr:col>
      <xdr:colOff>1152524</xdr:colOff>
      <xdr:row>937</xdr:row>
      <xdr:rowOff>314325</xdr:rowOff>
    </xdr:to>
    <xdr:pic>
      <xdr:nvPicPr>
        <xdr:cNvPr id="934" name="Рисунок 933" descr="base_1_386202_33868"/>
        <xdr:cNvPicPr preferRelativeResize="0">
          <a:picLocks noChangeArrowheads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02719975"/>
          <a:ext cx="1152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938</xdr:row>
      <xdr:rowOff>0</xdr:rowOff>
    </xdr:from>
    <xdr:to>
      <xdr:col>1</xdr:col>
      <xdr:colOff>1285874</xdr:colOff>
      <xdr:row>938</xdr:row>
      <xdr:rowOff>352425</xdr:rowOff>
    </xdr:to>
    <xdr:pic>
      <xdr:nvPicPr>
        <xdr:cNvPr id="935" name="Рисунок 934" descr="base_1_386202_33869"/>
        <xdr:cNvPicPr preferRelativeResize="0">
          <a:picLocks noChangeArrowheads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03234325"/>
          <a:ext cx="1285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939</xdr:row>
      <xdr:rowOff>0</xdr:rowOff>
    </xdr:from>
    <xdr:to>
      <xdr:col>1</xdr:col>
      <xdr:colOff>1171574</xdr:colOff>
      <xdr:row>939</xdr:row>
      <xdr:rowOff>333375</xdr:rowOff>
    </xdr:to>
    <xdr:pic>
      <xdr:nvPicPr>
        <xdr:cNvPr id="936" name="Рисунок 935" descr="base_1_386202_33870"/>
        <xdr:cNvPicPr preferRelativeResize="0">
          <a:picLocks noChangeArrowheads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03748675"/>
          <a:ext cx="11715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940</xdr:row>
      <xdr:rowOff>0</xdr:rowOff>
    </xdr:from>
    <xdr:to>
      <xdr:col>1</xdr:col>
      <xdr:colOff>1257300</xdr:colOff>
      <xdr:row>940</xdr:row>
      <xdr:rowOff>371475</xdr:rowOff>
    </xdr:to>
    <xdr:pic>
      <xdr:nvPicPr>
        <xdr:cNvPr id="937" name="Рисунок 936" descr="base_1_386202_33871"/>
        <xdr:cNvPicPr preferRelativeResize="0">
          <a:picLocks noChangeArrowheads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0426302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941</xdr:row>
      <xdr:rowOff>0</xdr:rowOff>
    </xdr:from>
    <xdr:to>
      <xdr:col>1</xdr:col>
      <xdr:colOff>1219200</xdr:colOff>
      <xdr:row>941</xdr:row>
      <xdr:rowOff>381000</xdr:rowOff>
    </xdr:to>
    <xdr:pic>
      <xdr:nvPicPr>
        <xdr:cNvPr id="938" name="Рисунок 937" descr="base_1_386202_33872"/>
        <xdr:cNvPicPr preferRelativeResize="0">
          <a:picLocks noChangeArrowheads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0477737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942</xdr:row>
      <xdr:rowOff>0</xdr:rowOff>
    </xdr:from>
    <xdr:to>
      <xdr:col>1</xdr:col>
      <xdr:colOff>1095374</xdr:colOff>
      <xdr:row>942</xdr:row>
      <xdr:rowOff>342900</xdr:rowOff>
    </xdr:to>
    <xdr:pic>
      <xdr:nvPicPr>
        <xdr:cNvPr id="939" name="Рисунок 938" descr="base_1_386202_33873"/>
        <xdr:cNvPicPr preferRelativeResize="0">
          <a:picLocks noChangeArrowheads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05291725"/>
          <a:ext cx="1095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943</xdr:row>
      <xdr:rowOff>0</xdr:rowOff>
    </xdr:from>
    <xdr:to>
      <xdr:col>1</xdr:col>
      <xdr:colOff>1095374</xdr:colOff>
      <xdr:row>943</xdr:row>
      <xdr:rowOff>314325</xdr:rowOff>
    </xdr:to>
    <xdr:pic>
      <xdr:nvPicPr>
        <xdr:cNvPr id="940" name="Рисунок 939" descr="base_1_386202_33874"/>
        <xdr:cNvPicPr preferRelativeResize="0">
          <a:picLocks noChangeArrowheads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05806075"/>
          <a:ext cx="10953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944</xdr:row>
      <xdr:rowOff>0</xdr:rowOff>
    </xdr:from>
    <xdr:to>
      <xdr:col>1</xdr:col>
      <xdr:colOff>1247775</xdr:colOff>
      <xdr:row>944</xdr:row>
      <xdr:rowOff>361950</xdr:rowOff>
    </xdr:to>
    <xdr:pic>
      <xdr:nvPicPr>
        <xdr:cNvPr id="941" name="Рисунок 940" descr="base_1_386202_33875"/>
        <xdr:cNvPicPr preferRelativeResize="0">
          <a:picLocks noChangeArrowheads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06320425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1362073</xdr:colOff>
      <xdr:row>945</xdr:row>
      <xdr:rowOff>0</xdr:rowOff>
    </xdr:from>
    <xdr:to>
      <xdr:col>1</xdr:col>
      <xdr:colOff>1162049</xdr:colOff>
      <xdr:row>945</xdr:row>
      <xdr:rowOff>361950</xdr:rowOff>
    </xdr:to>
    <xdr:pic>
      <xdr:nvPicPr>
        <xdr:cNvPr id="942" name="Рисунок 941" descr="base_1_386202_33876"/>
        <xdr:cNvPicPr preferRelativeResize="0">
          <a:picLocks noChangeArrowheads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3" y="506834775"/>
          <a:ext cx="116205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946</xdr:row>
      <xdr:rowOff>1</xdr:rowOff>
    </xdr:from>
    <xdr:to>
      <xdr:col>1</xdr:col>
      <xdr:colOff>1304925</xdr:colOff>
      <xdr:row>946</xdr:row>
      <xdr:rowOff>361951</xdr:rowOff>
    </xdr:to>
    <xdr:pic>
      <xdr:nvPicPr>
        <xdr:cNvPr id="943" name="Рисунок 942" descr="base_1_386202_33877"/>
        <xdr:cNvPicPr preferRelativeResize="0">
          <a:picLocks noChangeArrowheads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073491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947</xdr:row>
      <xdr:rowOff>0</xdr:rowOff>
    </xdr:from>
    <xdr:to>
      <xdr:col>1</xdr:col>
      <xdr:colOff>1238250</xdr:colOff>
      <xdr:row>947</xdr:row>
      <xdr:rowOff>314325</xdr:rowOff>
    </xdr:to>
    <xdr:pic>
      <xdr:nvPicPr>
        <xdr:cNvPr id="944" name="Рисунок 943" descr="base_1_386202_33878"/>
        <xdr:cNvPicPr preferRelativeResize="0">
          <a:picLocks noChangeArrowheads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07863475"/>
          <a:ext cx="1238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948</xdr:row>
      <xdr:rowOff>0</xdr:rowOff>
    </xdr:from>
    <xdr:to>
      <xdr:col>1</xdr:col>
      <xdr:colOff>1114426</xdr:colOff>
      <xdr:row>948</xdr:row>
      <xdr:rowOff>342900</xdr:rowOff>
    </xdr:to>
    <xdr:pic>
      <xdr:nvPicPr>
        <xdr:cNvPr id="945" name="Рисунок 944" descr="base_1_386202_33879"/>
        <xdr:cNvPicPr preferRelativeResize="0">
          <a:picLocks noChangeArrowheads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08377825"/>
          <a:ext cx="1114426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949</xdr:row>
      <xdr:rowOff>0</xdr:rowOff>
    </xdr:from>
    <xdr:to>
      <xdr:col>1</xdr:col>
      <xdr:colOff>1085850</xdr:colOff>
      <xdr:row>949</xdr:row>
      <xdr:rowOff>333375</xdr:rowOff>
    </xdr:to>
    <xdr:pic>
      <xdr:nvPicPr>
        <xdr:cNvPr id="946" name="Рисунок 945" descr="base_1_386202_33880"/>
        <xdr:cNvPicPr preferRelativeResize="0">
          <a:picLocks noChangeArrowheads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08892175"/>
          <a:ext cx="108585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950</xdr:row>
      <xdr:rowOff>0</xdr:rowOff>
    </xdr:from>
    <xdr:to>
      <xdr:col>1</xdr:col>
      <xdr:colOff>1238250</xdr:colOff>
      <xdr:row>950</xdr:row>
      <xdr:rowOff>361950</xdr:rowOff>
    </xdr:to>
    <xdr:pic>
      <xdr:nvPicPr>
        <xdr:cNvPr id="947" name="Рисунок 946" descr="base_1_386202_33881"/>
        <xdr:cNvPicPr preferRelativeResize="0">
          <a:picLocks noChangeArrowheads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09406525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951</xdr:row>
      <xdr:rowOff>0</xdr:rowOff>
    </xdr:from>
    <xdr:to>
      <xdr:col>1</xdr:col>
      <xdr:colOff>1143000</xdr:colOff>
      <xdr:row>951</xdr:row>
      <xdr:rowOff>342900</xdr:rowOff>
    </xdr:to>
    <xdr:pic>
      <xdr:nvPicPr>
        <xdr:cNvPr id="948" name="Рисунок 947" descr="base_1_386202_33882"/>
        <xdr:cNvPicPr preferRelativeResize="0">
          <a:picLocks noChangeArrowheads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09920875"/>
          <a:ext cx="11430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952</xdr:row>
      <xdr:rowOff>0</xdr:rowOff>
    </xdr:from>
    <xdr:to>
      <xdr:col>1</xdr:col>
      <xdr:colOff>1266824</xdr:colOff>
      <xdr:row>952</xdr:row>
      <xdr:rowOff>390525</xdr:rowOff>
    </xdr:to>
    <xdr:pic>
      <xdr:nvPicPr>
        <xdr:cNvPr id="949" name="Рисунок 948" descr="base_1_386202_33883"/>
        <xdr:cNvPicPr preferRelativeResize="0">
          <a:picLocks noChangeArrowheads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10435225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952</xdr:row>
      <xdr:rowOff>514349</xdr:rowOff>
    </xdr:from>
    <xdr:to>
      <xdr:col>1</xdr:col>
      <xdr:colOff>1209674</xdr:colOff>
      <xdr:row>953</xdr:row>
      <xdr:rowOff>352424</xdr:rowOff>
    </xdr:to>
    <xdr:pic>
      <xdr:nvPicPr>
        <xdr:cNvPr id="950" name="Рисунок 949" descr="base_1_386202_33884"/>
        <xdr:cNvPicPr preferRelativeResize="0">
          <a:picLocks noChangeArrowheads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10949574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954</xdr:row>
      <xdr:rowOff>0</xdr:rowOff>
    </xdr:from>
    <xdr:to>
      <xdr:col>1</xdr:col>
      <xdr:colOff>1085850</xdr:colOff>
      <xdr:row>954</xdr:row>
      <xdr:rowOff>352425</xdr:rowOff>
    </xdr:to>
    <xdr:pic>
      <xdr:nvPicPr>
        <xdr:cNvPr id="951" name="Рисунок 950" descr="base_1_386202_33885"/>
        <xdr:cNvPicPr preferRelativeResize="0">
          <a:picLocks noChangeArrowheads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11463925"/>
          <a:ext cx="1085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955</xdr:row>
      <xdr:rowOff>0</xdr:rowOff>
    </xdr:from>
    <xdr:to>
      <xdr:col>1</xdr:col>
      <xdr:colOff>1171574</xdr:colOff>
      <xdr:row>955</xdr:row>
      <xdr:rowOff>352425</xdr:rowOff>
    </xdr:to>
    <xdr:pic>
      <xdr:nvPicPr>
        <xdr:cNvPr id="952" name="Рисунок 951" descr="base_1_386202_33886"/>
        <xdr:cNvPicPr preferRelativeResize="0">
          <a:picLocks noChangeArrowheads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11978275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956</xdr:row>
      <xdr:rowOff>0</xdr:rowOff>
    </xdr:from>
    <xdr:to>
      <xdr:col>1</xdr:col>
      <xdr:colOff>1266825</xdr:colOff>
      <xdr:row>956</xdr:row>
      <xdr:rowOff>400050</xdr:rowOff>
    </xdr:to>
    <xdr:pic>
      <xdr:nvPicPr>
        <xdr:cNvPr id="953" name="Рисунок 952" descr="base_1_386202_33887"/>
        <xdr:cNvPicPr preferRelativeResize="0">
          <a:picLocks noChangeArrowheads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12492625"/>
          <a:ext cx="1266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957</xdr:row>
      <xdr:rowOff>0</xdr:rowOff>
    </xdr:from>
    <xdr:to>
      <xdr:col>1</xdr:col>
      <xdr:colOff>1143000</xdr:colOff>
      <xdr:row>957</xdr:row>
      <xdr:rowOff>323850</xdr:rowOff>
    </xdr:to>
    <xdr:pic>
      <xdr:nvPicPr>
        <xdr:cNvPr id="954" name="Рисунок 953" descr="base_1_386202_33888"/>
        <xdr:cNvPicPr preferRelativeResize="0">
          <a:picLocks noChangeArrowheads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13006975"/>
          <a:ext cx="1143001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958</xdr:row>
      <xdr:rowOff>0</xdr:rowOff>
    </xdr:from>
    <xdr:to>
      <xdr:col>1</xdr:col>
      <xdr:colOff>1247775</xdr:colOff>
      <xdr:row>958</xdr:row>
      <xdr:rowOff>381000</xdr:rowOff>
    </xdr:to>
    <xdr:pic>
      <xdr:nvPicPr>
        <xdr:cNvPr id="955" name="Рисунок 954" descr="base_1_386202_33889"/>
        <xdr:cNvPicPr preferRelativeResize="0">
          <a:picLocks noChangeArrowheads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13521325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959</xdr:row>
      <xdr:rowOff>0</xdr:rowOff>
    </xdr:from>
    <xdr:to>
      <xdr:col>1</xdr:col>
      <xdr:colOff>1238250</xdr:colOff>
      <xdr:row>959</xdr:row>
      <xdr:rowOff>342900</xdr:rowOff>
    </xdr:to>
    <xdr:pic>
      <xdr:nvPicPr>
        <xdr:cNvPr id="956" name="Рисунок 955" descr="base_1_386202_33890"/>
        <xdr:cNvPicPr preferRelativeResize="0">
          <a:picLocks noChangeArrowheads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14035675"/>
          <a:ext cx="123825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960</xdr:row>
      <xdr:rowOff>1</xdr:rowOff>
    </xdr:from>
    <xdr:to>
      <xdr:col>1</xdr:col>
      <xdr:colOff>1143000</xdr:colOff>
      <xdr:row>960</xdr:row>
      <xdr:rowOff>352425</xdr:rowOff>
    </xdr:to>
    <xdr:pic>
      <xdr:nvPicPr>
        <xdr:cNvPr id="957" name="Рисунок 956" descr="base_1_386202_33891"/>
        <xdr:cNvPicPr preferRelativeResize="0">
          <a:picLocks noChangeArrowheads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14550026"/>
          <a:ext cx="1143000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961</xdr:row>
      <xdr:rowOff>1</xdr:rowOff>
    </xdr:from>
    <xdr:to>
      <xdr:col>1</xdr:col>
      <xdr:colOff>1143000</xdr:colOff>
      <xdr:row>961</xdr:row>
      <xdr:rowOff>323851</xdr:rowOff>
    </xdr:to>
    <xdr:pic>
      <xdr:nvPicPr>
        <xdr:cNvPr id="958" name="Рисунок 957" descr="base_1_386202_33892"/>
        <xdr:cNvPicPr preferRelativeResize="0">
          <a:picLocks noChangeArrowheads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15064376"/>
          <a:ext cx="11430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961</xdr:row>
      <xdr:rowOff>495301</xdr:rowOff>
    </xdr:from>
    <xdr:to>
      <xdr:col>1</xdr:col>
      <xdr:colOff>1352550</xdr:colOff>
      <xdr:row>962</xdr:row>
      <xdr:rowOff>342900</xdr:rowOff>
    </xdr:to>
    <xdr:pic>
      <xdr:nvPicPr>
        <xdr:cNvPr id="959" name="Рисунок 958" descr="base_1_386202_33893"/>
        <xdr:cNvPicPr preferRelativeResize="0">
          <a:picLocks noChangeArrowheads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15559676"/>
          <a:ext cx="1352551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963</xdr:row>
      <xdr:rowOff>0</xdr:rowOff>
    </xdr:from>
    <xdr:to>
      <xdr:col>1</xdr:col>
      <xdr:colOff>1152524</xdr:colOff>
      <xdr:row>963</xdr:row>
      <xdr:rowOff>381000</xdr:rowOff>
    </xdr:to>
    <xdr:pic>
      <xdr:nvPicPr>
        <xdr:cNvPr id="960" name="Рисунок 959" descr="base_1_386202_33894"/>
        <xdr:cNvPicPr preferRelativeResize="0">
          <a:picLocks noChangeArrowheads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1609307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963</xdr:row>
      <xdr:rowOff>514349</xdr:rowOff>
    </xdr:from>
    <xdr:to>
      <xdr:col>1</xdr:col>
      <xdr:colOff>1333500</xdr:colOff>
      <xdr:row>964</xdr:row>
      <xdr:rowOff>371474</xdr:rowOff>
    </xdr:to>
    <xdr:pic>
      <xdr:nvPicPr>
        <xdr:cNvPr id="961" name="Рисунок 960" descr="base_1_386202_33895"/>
        <xdr:cNvPicPr preferRelativeResize="0">
          <a:picLocks noChangeArrowheads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16607424"/>
          <a:ext cx="1333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965</xdr:row>
      <xdr:rowOff>1</xdr:rowOff>
    </xdr:from>
    <xdr:to>
      <xdr:col>1</xdr:col>
      <xdr:colOff>1285874</xdr:colOff>
      <xdr:row>965</xdr:row>
      <xdr:rowOff>381001</xdr:rowOff>
    </xdr:to>
    <xdr:pic>
      <xdr:nvPicPr>
        <xdr:cNvPr id="962" name="Рисунок 961" descr="base_1_386202_33896"/>
        <xdr:cNvPicPr preferRelativeResize="0">
          <a:picLocks noChangeArrowheads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17121776"/>
          <a:ext cx="1285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966</xdr:row>
      <xdr:rowOff>0</xdr:rowOff>
    </xdr:from>
    <xdr:to>
      <xdr:col>1</xdr:col>
      <xdr:colOff>981074</xdr:colOff>
      <xdr:row>966</xdr:row>
      <xdr:rowOff>361950</xdr:rowOff>
    </xdr:to>
    <xdr:pic>
      <xdr:nvPicPr>
        <xdr:cNvPr id="963" name="Рисунок 962" descr="base_1_386202_33897"/>
        <xdr:cNvPicPr preferRelativeResize="0">
          <a:picLocks noChangeArrowheads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17636125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967</xdr:row>
      <xdr:rowOff>1</xdr:rowOff>
    </xdr:from>
    <xdr:to>
      <xdr:col>1</xdr:col>
      <xdr:colOff>1143000</xdr:colOff>
      <xdr:row>967</xdr:row>
      <xdr:rowOff>323851</xdr:rowOff>
    </xdr:to>
    <xdr:pic>
      <xdr:nvPicPr>
        <xdr:cNvPr id="964" name="Рисунок 963" descr="base_1_386202_33898"/>
        <xdr:cNvPicPr preferRelativeResize="0">
          <a:picLocks noChangeArrowheads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18150476"/>
          <a:ext cx="11430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968</xdr:row>
      <xdr:rowOff>0</xdr:rowOff>
    </xdr:from>
    <xdr:to>
      <xdr:col>1</xdr:col>
      <xdr:colOff>1190625</xdr:colOff>
      <xdr:row>968</xdr:row>
      <xdr:rowOff>361950</xdr:rowOff>
    </xdr:to>
    <xdr:pic>
      <xdr:nvPicPr>
        <xdr:cNvPr id="965" name="Рисунок 964" descr="base_1_386202_33899"/>
        <xdr:cNvPicPr preferRelativeResize="0">
          <a:picLocks noChangeArrowheads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18664825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969</xdr:row>
      <xdr:rowOff>0</xdr:rowOff>
    </xdr:from>
    <xdr:to>
      <xdr:col>1</xdr:col>
      <xdr:colOff>1123950</xdr:colOff>
      <xdr:row>969</xdr:row>
      <xdr:rowOff>371475</xdr:rowOff>
    </xdr:to>
    <xdr:pic>
      <xdr:nvPicPr>
        <xdr:cNvPr id="966" name="Рисунок 965" descr="base_1_386202_33900"/>
        <xdr:cNvPicPr preferRelativeResize="0">
          <a:picLocks noChangeArrowheads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19179175"/>
          <a:ext cx="1123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970</xdr:row>
      <xdr:rowOff>0</xdr:rowOff>
    </xdr:from>
    <xdr:to>
      <xdr:col>1</xdr:col>
      <xdr:colOff>971550</xdr:colOff>
      <xdr:row>970</xdr:row>
      <xdr:rowOff>342900</xdr:rowOff>
    </xdr:to>
    <xdr:pic>
      <xdr:nvPicPr>
        <xdr:cNvPr id="967" name="Рисунок 966" descr="base_1_386202_33901"/>
        <xdr:cNvPicPr preferRelativeResize="0">
          <a:picLocks noChangeArrowheads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19693525"/>
          <a:ext cx="971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970</xdr:row>
      <xdr:rowOff>514349</xdr:rowOff>
    </xdr:from>
    <xdr:to>
      <xdr:col>1</xdr:col>
      <xdr:colOff>1133475</xdr:colOff>
      <xdr:row>971</xdr:row>
      <xdr:rowOff>371475</xdr:rowOff>
    </xdr:to>
    <xdr:pic>
      <xdr:nvPicPr>
        <xdr:cNvPr id="968" name="Рисунок 967" descr="base_1_386202_33902"/>
        <xdr:cNvPicPr preferRelativeResize="0">
          <a:picLocks noChangeArrowheads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20207874"/>
          <a:ext cx="1133475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972</xdr:row>
      <xdr:rowOff>0</xdr:rowOff>
    </xdr:from>
    <xdr:to>
      <xdr:col>1</xdr:col>
      <xdr:colOff>1200150</xdr:colOff>
      <xdr:row>972</xdr:row>
      <xdr:rowOff>342900</xdr:rowOff>
    </xdr:to>
    <xdr:pic>
      <xdr:nvPicPr>
        <xdr:cNvPr id="969" name="Рисунок 968" descr="base_1_386202_33903"/>
        <xdr:cNvPicPr preferRelativeResize="0">
          <a:picLocks noChangeArrowheads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20722225"/>
          <a:ext cx="12001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973</xdr:row>
      <xdr:rowOff>0</xdr:rowOff>
    </xdr:from>
    <xdr:to>
      <xdr:col>1</xdr:col>
      <xdr:colOff>1162050</xdr:colOff>
      <xdr:row>973</xdr:row>
      <xdr:rowOff>400050</xdr:rowOff>
    </xdr:to>
    <xdr:pic>
      <xdr:nvPicPr>
        <xdr:cNvPr id="970" name="Рисунок 969" descr="base_1_386202_33904"/>
        <xdr:cNvPicPr preferRelativeResize="0">
          <a:picLocks noChangeArrowheads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21236575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974</xdr:row>
      <xdr:rowOff>0</xdr:rowOff>
    </xdr:from>
    <xdr:to>
      <xdr:col>1</xdr:col>
      <xdr:colOff>981074</xdr:colOff>
      <xdr:row>974</xdr:row>
      <xdr:rowOff>381000</xdr:rowOff>
    </xdr:to>
    <xdr:pic>
      <xdr:nvPicPr>
        <xdr:cNvPr id="971" name="Рисунок 970" descr="base_1_386202_33905"/>
        <xdr:cNvPicPr preferRelativeResize="0">
          <a:picLocks noChangeArrowheads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21750925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975</xdr:row>
      <xdr:rowOff>0</xdr:rowOff>
    </xdr:from>
    <xdr:to>
      <xdr:col>1</xdr:col>
      <xdr:colOff>1123950</xdr:colOff>
      <xdr:row>975</xdr:row>
      <xdr:rowOff>371475</xdr:rowOff>
    </xdr:to>
    <xdr:pic>
      <xdr:nvPicPr>
        <xdr:cNvPr id="972" name="Рисунок 971" descr="base_1_386202_33906"/>
        <xdr:cNvPicPr preferRelativeResize="0">
          <a:picLocks noChangeArrowheads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22265275"/>
          <a:ext cx="1123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976</xdr:row>
      <xdr:rowOff>0</xdr:rowOff>
    </xdr:from>
    <xdr:to>
      <xdr:col>1</xdr:col>
      <xdr:colOff>1181100</xdr:colOff>
      <xdr:row>976</xdr:row>
      <xdr:rowOff>352425</xdr:rowOff>
    </xdr:to>
    <xdr:pic>
      <xdr:nvPicPr>
        <xdr:cNvPr id="973" name="Рисунок 972" descr="base_1_386202_33907"/>
        <xdr:cNvPicPr preferRelativeResize="0">
          <a:picLocks noChangeArrowheads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22779625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977</xdr:row>
      <xdr:rowOff>0</xdr:rowOff>
    </xdr:from>
    <xdr:to>
      <xdr:col>1</xdr:col>
      <xdr:colOff>1143000</xdr:colOff>
      <xdr:row>977</xdr:row>
      <xdr:rowOff>400050</xdr:rowOff>
    </xdr:to>
    <xdr:pic>
      <xdr:nvPicPr>
        <xdr:cNvPr id="974" name="Рисунок 973" descr="base_1_386202_33908"/>
        <xdr:cNvPicPr preferRelativeResize="0">
          <a:picLocks noChangeArrowheads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23293975"/>
          <a:ext cx="1143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978</xdr:row>
      <xdr:rowOff>0</xdr:rowOff>
    </xdr:from>
    <xdr:to>
      <xdr:col>1</xdr:col>
      <xdr:colOff>1019174</xdr:colOff>
      <xdr:row>978</xdr:row>
      <xdr:rowOff>371475</xdr:rowOff>
    </xdr:to>
    <xdr:pic>
      <xdr:nvPicPr>
        <xdr:cNvPr id="975" name="Рисунок 974" descr="base_1_386202_33909"/>
        <xdr:cNvPicPr preferRelativeResize="0">
          <a:picLocks noChangeArrowheads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2380832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979</xdr:row>
      <xdr:rowOff>0</xdr:rowOff>
    </xdr:from>
    <xdr:to>
      <xdr:col>1</xdr:col>
      <xdr:colOff>1095375</xdr:colOff>
      <xdr:row>979</xdr:row>
      <xdr:rowOff>400050</xdr:rowOff>
    </xdr:to>
    <xdr:pic>
      <xdr:nvPicPr>
        <xdr:cNvPr id="976" name="Рисунок 975" descr="base_1_386202_33910"/>
        <xdr:cNvPicPr preferRelativeResize="0">
          <a:picLocks noChangeArrowheads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24322675"/>
          <a:ext cx="1095376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980</xdr:row>
      <xdr:rowOff>0</xdr:rowOff>
    </xdr:from>
    <xdr:to>
      <xdr:col>1</xdr:col>
      <xdr:colOff>1190625</xdr:colOff>
      <xdr:row>980</xdr:row>
      <xdr:rowOff>400050</xdr:rowOff>
    </xdr:to>
    <xdr:pic>
      <xdr:nvPicPr>
        <xdr:cNvPr id="977" name="Рисунок 976" descr="base_1_386202_33911"/>
        <xdr:cNvPicPr preferRelativeResize="0">
          <a:picLocks noChangeArrowheads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2483702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981</xdr:row>
      <xdr:rowOff>0</xdr:rowOff>
    </xdr:from>
    <xdr:to>
      <xdr:col>1</xdr:col>
      <xdr:colOff>1200150</xdr:colOff>
      <xdr:row>981</xdr:row>
      <xdr:rowOff>381000</xdr:rowOff>
    </xdr:to>
    <xdr:pic>
      <xdr:nvPicPr>
        <xdr:cNvPr id="978" name="Рисунок 977" descr="base_1_386202_33912"/>
        <xdr:cNvPicPr preferRelativeResize="0">
          <a:picLocks noChangeArrowheads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25351375"/>
          <a:ext cx="120015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982</xdr:row>
      <xdr:rowOff>0</xdr:rowOff>
    </xdr:from>
    <xdr:to>
      <xdr:col>1</xdr:col>
      <xdr:colOff>1047750</xdr:colOff>
      <xdr:row>982</xdr:row>
      <xdr:rowOff>390525</xdr:rowOff>
    </xdr:to>
    <xdr:pic>
      <xdr:nvPicPr>
        <xdr:cNvPr id="979" name="Рисунок 978" descr="base_1_386202_33913"/>
        <xdr:cNvPicPr preferRelativeResize="0">
          <a:picLocks noChangeArrowheads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25865725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983</xdr:row>
      <xdr:rowOff>0</xdr:rowOff>
    </xdr:from>
    <xdr:to>
      <xdr:col>1</xdr:col>
      <xdr:colOff>1095374</xdr:colOff>
      <xdr:row>983</xdr:row>
      <xdr:rowOff>381000</xdr:rowOff>
    </xdr:to>
    <xdr:pic>
      <xdr:nvPicPr>
        <xdr:cNvPr id="980" name="Рисунок 979" descr="base_1_386202_33914"/>
        <xdr:cNvPicPr preferRelativeResize="0">
          <a:picLocks noChangeArrowheads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26380075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984</xdr:row>
      <xdr:rowOff>0</xdr:rowOff>
    </xdr:from>
    <xdr:to>
      <xdr:col>1</xdr:col>
      <xdr:colOff>1181100</xdr:colOff>
      <xdr:row>984</xdr:row>
      <xdr:rowOff>381000</xdr:rowOff>
    </xdr:to>
    <xdr:pic>
      <xdr:nvPicPr>
        <xdr:cNvPr id="981" name="Рисунок 980" descr="base_1_386202_33915"/>
        <xdr:cNvPicPr preferRelativeResize="0">
          <a:picLocks noChangeArrowheads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2689442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985</xdr:row>
      <xdr:rowOff>0</xdr:rowOff>
    </xdr:from>
    <xdr:to>
      <xdr:col>1</xdr:col>
      <xdr:colOff>1171575</xdr:colOff>
      <xdr:row>985</xdr:row>
      <xdr:rowOff>352425</xdr:rowOff>
    </xdr:to>
    <xdr:pic>
      <xdr:nvPicPr>
        <xdr:cNvPr id="982" name="Рисунок 981" descr="base_1_386202_33916"/>
        <xdr:cNvPicPr preferRelativeResize="0">
          <a:picLocks noChangeArrowheads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27408775"/>
          <a:ext cx="11715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986</xdr:row>
      <xdr:rowOff>1</xdr:rowOff>
    </xdr:from>
    <xdr:to>
      <xdr:col>1</xdr:col>
      <xdr:colOff>1009650</xdr:colOff>
      <xdr:row>986</xdr:row>
      <xdr:rowOff>361951</xdr:rowOff>
    </xdr:to>
    <xdr:pic>
      <xdr:nvPicPr>
        <xdr:cNvPr id="983" name="Рисунок 982" descr="base_1_386202_33917"/>
        <xdr:cNvPicPr preferRelativeResize="0">
          <a:picLocks noChangeArrowheads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27923126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987</xdr:row>
      <xdr:rowOff>0</xdr:rowOff>
    </xdr:from>
    <xdr:to>
      <xdr:col>1</xdr:col>
      <xdr:colOff>1028700</xdr:colOff>
      <xdr:row>987</xdr:row>
      <xdr:rowOff>342900</xdr:rowOff>
    </xdr:to>
    <xdr:pic>
      <xdr:nvPicPr>
        <xdr:cNvPr id="984" name="Рисунок 983" descr="base_1_386202_33918"/>
        <xdr:cNvPicPr preferRelativeResize="0">
          <a:picLocks noChangeArrowheads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28437475"/>
          <a:ext cx="10287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988</xdr:row>
      <xdr:rowOff>0</xdr:rowOff>
    </xdr:from>
    <xdr:to>
      <xdr:col>1</xdr:col>
      <xdr:colOff>1228725</xdr:colOff>
      <xdr:row>988</xdr:row>
      <xdr:rowOff>390525</xdr:rowOff>
    </xdr:to>
    <xdr:pic>
      <xdr:nvPicPr>
        <xdr:cNvPr id="985" name="Рисунок 984" descr="base_1_386202_33919"/>
        <xdr:cNvPicPr preferRelativeResize="0">
          <a:picLocks noChangeArrowheads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2895182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989</xdr:row>
      <xdr:rowOff>0</xdr:rowOff>
    </xdr:from>
    <xdr:to>
      <xdr:col>1</xdr:col>
      <xdr:colOff>1200150</xdr:colOff>
      <xdr:row>989</xdr:row>
      <xdr:rowOff>400050</xdr:rowOff>
    </xdr:to>
    <xdr:pic>
      <xdr:nvPicPr>
        <xdr:cNvPr id="986" name="Рисунок 985" descr="base_1_386202_33920"/>
        <xdr:cNvPicPr preferRelativeResize="0">
          <a:picLocks noChangeArrowheads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29466175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990</xdr:row>
      <xdr:rowOff>0</xdr:rowOff>
    </xdr:from>
    <xdr:to>
      <xdr:col>1</xdr:col>
      <xdr:colOff>1019174</xdr:colOff>
      <xdr:row>990</xdr:row>
      <xdr:rowOff>381000</xdr:rowOff>
    </xdr:to>
    <xdr:pic>
      <xdr:nvPicPr>
        <xdr:cNvPr id="987" name="Рисунок 986" descr="base_1_386202_33921"/>
        <xdr:cNvPicPr preferRelativeResize="0">
          <a:picLocks noChangeArrowheads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29980525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991</xdr:row>
      <xdr:rowOff>0</xdr:rowOff>
    </xdr:from>
    <xdr:to>
      <xdr:col>1</xdr:col>
      <xdr:colOff>1114425</xdr:colOff>
      <xdr:row>991</xdr:row>
      <xdr:rowOff>381000</xdr:rowOff>
    </xdr:to>
    <xdr:pic>
      <xdr:nvPicPr>
        <xdr:cNvPr id="988" name="Рисунок 987" descr="base_1_386202_33922"/>
        <xdr:cNvPicPr preferRelativeResize="0">
          <a:picLocks noChangeArrowheads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30494875"/>
          <a:ext cx="111442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992</xdr:row>
      <xdr:rowOff>0</xdr:rowOff>
    </xdr:from>
    <xdr:to>
      <xdr:col>1</xdr:col>
      <xdr:colOff>1228725</xdr:colOff>
      <xdr:row>992</xdr:row>
      <xdr:rowOff>381000</xdr:rowOff>
    </xdr:to>
    <xdr:pic>
      <xdr:nvPicPr>
        <xdr:cNvPr id="989" name="Рисунок 988" descr="base_1_386202_33923"/>
        <xdr:cNvPicPr preferRelativeResize="0">
          <a:picLocks noChangeArrowheads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31009225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993</xdr:row>
      <xdr:rowOff>0</xdr:rowOff>
    </xdr:from>
    <xdr:to>
      <xdr:col>1</xdr:col>
      <xdr:colOff>1152524</xdr:colOff>
      <xdr:row>993</xdr:row>
      <xdr:rowOff>381000</xdr:rowOff>
    </xdr:to>
    <xdr:pic>
      <xdr:nvPicPr>
        <xdr:cNvPr id="990" name="Рисунок 989" descr="base_1_386202_33924"/>
        <xdr:cNvPicPr preferRelativeResize="0">
          <a:picLocks noChangeArrowheads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3152357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994</xdr:row>
      <xdr:rowOff>0</xdr:rowOff>
    </xdr:from>
    <xdr:to>
      <xdr:col>1</xdr:col>
      <xdr:colOff>1038224</xdr:colOff>
      <xdr:row>994</xdr:row>
      <xdr:rowOff>409575</xdr:rowOff>
    </xdr:to>
    <xdr:pic>
      <xdr:nvPicPr>
        <xdr:cNvPr id="991" name="Рисунок 990" descr="base_1_386202_33925"/>
        <xdr:cNvPicPr preferRelativeResize="0">
          <a:picLocks noChangeArrowheads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32037925"/>
          <a:ext cx="1038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995</xdr:row>
      <xdr:rowOff>1</xdr:rowOff>
    </xdr:from>
    <xdr:to>
      <xdr:col>1</xdr:col>
      <xdr:colOff>1085850</xdr:colOff>
      <xdr:row>995</xdr:row>
      <xdr:rowOff>361951</xdr:rowOff>
    </xdr:to>
    <xdr:pic>
      <xdr:nvPicPr>
        <xdr:cNvPr id="992" name="Рисунок 991" descr="base_1_386202_33926"/>
        <xdr:cNvPicPr preferRelativeResize="0">
          <a:picLocks noChangeArrowheads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32552276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996</xdr:row>
      <xdr:rowOff>1</xdr:rowOff>
    </xdr:from>
    <xdr:to>
      <xdr:col>1</xdr:col>
      <xdr:colOff>1190625</xdr:colOff>
      <xdr:row>996</xdr:row>
      <xdr:rowOff>400051</xdr:rowOff>
    </xdr:to>
    <xdr:pic>
      <xdr:nvPicPr>
        <xdr:cNvPr id="993" name="Рисунок 992" descr="base_1_386202_33927"/>
        <xdr:cNvPicPr preferRelativeResize="0">
          <a:picLocks noChangeArrowheads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33066626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997</xdr:row>
      <xdr:rowOff>0</xdr:rowOff>
    </xdr:from>
    <xdr:to>
      <xdr:col>1</xdr:col>
      <xdr:colOff>1228724</xdr:colOff>
      <xdr:row>997</xdr:row>
      <xdr:rowOff>400050</xdr:rowOff>
    </xdr:to>
    <xdr:pic>
      <xdr:nvPicPr>
        <xdr:cNvPr id="994" name="Рисунок 993" descr="base_1_386202_33928"/>
        <xdr:cNvPicPr preferRelativeResize="0">
          <a:picLocks noChangeArrowheads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33580975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998</xdr:row>
      <xdr:rowOff>0</xdr:rowOff>
    </xdr:from>
    <xdr:to>
      <xdr:col>1</xdr:col>
      <xdr:colOff>1085850</xdr:colOff>
      <xdr:row>998</xdr:row>
      <xdr:rowOff>409575</xdr:rowOff>
    </xdr:to>
    <xdr:pic>
      <xdr:nvPicPr>
        <xdr:cNvPr id="995" name="Рисунок 994" descr="base_1_386202_33929"/>
        <xdr:cNvPicPr preferRelativeResize="0">
          <a:picLocks noChangeArrowheads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34095325"/>
          <a:ext cx="1085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999</xdr:row>
      <xdr:rowOff>0</xdr:rowOff>
    </xdr:from>
    <xdr:to>
      <xdr:col>1</xdr:col>
      <xdr:colOff>1085850</xdr:colOff>
      <xdr:row>999</xdr:row>
      <xdr:rowOff>371475</xdr:rowOff>
    </xdr:to>
    <xdr:pic>
      <xdr:nvPicPr>
        <xdr:cNvPr id="996" name="Рисунок 995" descr="base_1_386202_33930"/>
        <xdr:cNvPicPr preferRelativeResize="0">
          <a:picLocks noChangeArrowheads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34609675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1000</xdr:row>
      <xdr:rowOff>1</xdr:rowOff>
    </xdr:from>
    <xdr:to>
      <xdr:col>1</xdr:col>
      <xdr:colOff>1247774</xdr:colOff>
      <xdr:row>1000</xdr:row>
      <xdr:rowOff>361950</xdr:rowOff>
    </xdr:to>
    <xdr:pic>
      <xdr:nvPicPr>
        <xdr:cNvPr id="997" name="Рисунок 996" descr="base_1_386202_33931"/>
        <xdr:cNvPicPr preferRelativeResize="0">
          <a:picLocks noChangeArrowheads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35124026"/>
          <a:ext cx="1247775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1001</xdr:row>
      <xdr:rowOff>1</xdr:rowOff>
    </xdr:from>
    <xdr:to>
      <xdr:col>1</xdr:col>
      <xdr:colOff>1200150</xdr:colOff>
      <xdr:row>1001</xdr:row>
      <xdr:rowOff>342900</xdr:rowOff>
    </xdr:to>
    <xdr:pic>
      <xdr:nvPicPr>
        <xdr:cNvPr id="998" name="Рисунок 997" descr="base_1_386202_33932"/>
        <xdr:cNvPicPr preferRelativeResize="0">
          <a:picLocks noChangeArrowheads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35638376"/>
          <a:ext cx="1200150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1002</xdr:row>
      <xdr:rowOff>1</xdr:rowOff>
    </xdr:from>
    <xdr:to>
      <xdr:col>1</xdr:col>
      <xdr:colOff>1057274</xdr:colOff>
      <xdr:row>1002</xdr:row>
      <xdr:rowOff>381001</xdr:rowOff>
    </xdr:to>
    <xdr:pic>
      <xdr:nvPicPr>
        <xdr:cNvPr id="999" name="Рисунок 998" descr="base_1_386202_33933"/>
        <xdr:cNvPicPr preferRelativeResize="0">
          <a:picLocks noChangeArrowheads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36152726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1003</xdr:row>
      <xdr:rowOff>1</xdr:rowOff>
    </xdr:from>
    <xdr:to>
      <xdr:col>1</xdr:col>
      <xdr:colOff>1133474</xdr:colOff>
      <xdr:row>1003</xdr:row>
      <xdr:rowOff>409575</xdr:rowOff>
    </xdr:to>
    <xdr:pic>
      <xdr:nvPicPr>
        <xdr:cNvPr id="1000" name="Рисунок 999" descr="base_1_386202_33934"/>
        <xdr:cNvPicPr preferRelativeResize="0">
          <a:picLocks noChangeArrowheads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36667076"/>
          <a:ext cx="1133475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1004</xdr:row>
      <xdr:rowOff>0</xdr:rowOff>
    </xdr:from>
    <xdr:to>
      <xdr:col>1</xdr:col>
      <xdr:colOff>1190624</xdr:colOff>
      <xdr:row>1004</xdr:row>
      <xdr:rowOff>371475</xdr:rowOff>
    </xdr:to>
    <xdr:pic>
      <xdr:nvPicPr>
        <xdr:cNvPr id="1001" name="Рисунок 1000" descr="base_1_386202_33935"/>
        <xdr:cNvPicPr preferRelativeResize="0">
          <a:picLocks noChangeArrowheads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3718142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1005</xdr:row>
      <xdr:rowOff>1</xdr:rowOff>
    </xdr:from>
    <xdr:to>
      <xdr:col>1</xdr:col>
      <xdr:colOff>1123950</xdr:colOff>
      <xdr:row>1005</xdr:row>
      <xdr:rowOff>381001</xdr:rowOff>
    </xdr:to>
    <xdr:pic>
      <xdr:nvPicPr>
        <xdr:cNvPr id="1002" name="Рисунок 1001" descr="base_1_386202_33936"/>
        <xdr:cNvPicPr preferRelativeResize="0">
          <a:picLocks noChangeArrowheads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37695776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1006</xdr:row>
      <xdr:rowOff>1</xdr:rowOff>
    </xdr:from>
    <xdr:to>
      <xdr:col>1</xdr:col>
      <xdr:colOff>1009650</xdr:colOff>
      <xdr:row>1006</xdr:row>
      <xdr:rowOff>361951</xdr:rowOff>
    </xdr:to>
    <xdr:pic>
      <xdr:nvPicPr>
        <xdr:cNvPr id="1003" name="Рисунок 1002" descr="base_1_386202_33937"/>
        <xdr:cNvPicPr preferRelativeResize="0">
          <a:picLocks noChangeArrowheads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38210126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1007</xdr:row>
      <xdr:rowOff>1</xdr:rowOff>
    </xdr:from>
    <xdr:to>
      <xdr:col>1</xdr:col>
      <xdr:colOff>1181100</xdr:colOff>
      <xdr:row>1007</xdr:row>
      <xdr:rowOff>323850</xdr:rowOff>
    </xdr:to>
    <xdr:pic>
      <xdr:nvPicPr>
        <xdr:cNvPr id="1004" name="Рисунок 1003" descr="base_1_386202_33938"/>
        <xdr:cNvPicPr preferRelativeResize="0">
          <a:picLocks noChangeArrowheads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38724476"/>
          <a:ext cx="1181101" cy="32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1008</xdr:row>
      <xdr:rowOff>0</xdr:rowOff>
    </xdr:from>
    <xdr:to>
      <xdr:col>1</xdr:col>
      <xdr:colOff>1200150</xdr:colOff>
      <xdr:row>1008</xdr:row>
      <xdr:rowOff>390525</xdr:rowOff>
    </xdr:to>
    <xdr:pic>
      <xdr:nvPicPr>
        <xdr:cNvPr id="1005" name="Рисунок 1004" descr="base_1_386202_33939"/>
        <xdr:cNvPicPr preferRelativeResize="0">
          <a:picLocks noChangeArrowheads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3923882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1009</xdr:row>
      <xdr:rowOff>1</xdr:rowOff>
    </xdr:from>
    <xdr:to>
      <xdr:col>1</xdr:col>
      <xdr:colOff>1209675</xdr:colOff>
      <xdr:row>1009</xdr:row>
      <xdr:rowOff>381001</xdr:rowOff>
    </xdr:to>
    <xdr:pic>
      <xdr:nvPicPr>
        <xdr:cNvPr id="1006" name="Рисунок 1005" descr="base_1_386202_33940"/>
        <xdr:cNvPicPr preferRelativeResize="0">
          <a:picLocks noChangeArrowheads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39753176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1010</xdr:row>
      <xdr:rowOff>1</xdr:rowOff>
    </xdr:from>
    <xdr:to>
      <xdr:col>1</xdr:col>
      <xdr:colOff>1038225</xdr:colOff>
      <xdr:row>1010</xdr:row>
      <xdr:rowOff>381001</xdr:rowOff>
    </xdr:to>
    <xdr:pic>
      <xdr:nvPicPr>
        <xdr:cNvPr id="1007" name="Рисунок 1006" descr="base_1_386202_33941"/>
        <xdr:cNvPicPr preferRelativeResize="0">
          <a:picLocks noChangeArrowheads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40267526"/>
          <a:ext cx="103822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1011</xdr:row>
      <xdr:rowOff>0</xdr:rowOff>
    </xdr:from>
    <xdr:to>
      <xdr:col>1</xdr:col>
      <xdr:colOff>1133475</xdr:colOff>
      <xdr:row>1011</xdr:row>
      <xdr:rowOff>371475</xdr:rowOff>
    </xdr:to>
    <xdr:pic>
      <xdr:nvPicPr>
        <xdr:cNvPr id="1008" name="Рисунок 1007" descr="base_1_386202_33942"/>
        <xdr:cNvPicPr preferRelativeResize="0">
          <a:picLocks noChangeArrowheads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0781875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1012</xdr:row>
      <xdr:rowOff>1</xdr:rowOff>
    </xdr:from>
    <xdr:to>
      <xdr:col>1</xdr:col>
      <xdr:colOff>1209675</xdr:colOff>
      <xdr:row>1012</xdr:row>
      <xdr:rowOff>361951</xdr:rowOff>
    </xdr:to>
    <xdr:pic>
      <xdr:nvPicPr>
        <xdr:cNvPr id="1009" name="Рисунок 1008" descr="base_1_386202_33943"/>
        <xdr:cNvPicPr preferRelativeResize="0">
          <a:picLocks noChangeArrowheads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1296226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1013</xdr:row>
      <xdr:rowOff>1</xdr:rowOff>
    </xdr:from>
    <xdr:to>
      <xdr:col>1</xdr:col>
      <xdr:colOff>1200150</xdr:colOff>
      <xdr:row>1013</xdr:row>
      <xdr:rowOff>361951</xdr:rowOff>
    </xdr:to>
    <xdr:pic>
      <xdr:nvPicPr>
        <xdr:cNvPr id="1010" name="Рисунок 1009" descr="base_1_386202_33944"/>
        <xdr:cNvPicPr preferRelativeResize="0">
          <a:picLocks noChangeArrowheads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1810576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1014</xdr:row>
      <xdr:rowOff>0</xdr:rowOff>
    </xdr:from>
    <xdr:to>
      <xdr:col>1</xdr:col>
      <xdr:colOff>1028700</xdr:colOff>
      <xdr:row>1014</xdr:row>
      <xdr:rowOff>333375</xdr:rowOff>
    </xdr:to>
    <xdr:pic>
      <xdr:nvPicPr>
        <xdr:cNvPr id="1011" name="Рисунок 1010" descr="base_1_386202_33945"/>
        <xdr:cNvPicPr preferRelativeResize="0">
          <a:picLocks noChangeArrowheads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2324925"/>
          <a:ext cx="10287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1015</xdr:row>
      <xdr:rowOff>1</xdr:rowOff>
    </xdr:from>
    <xdr:to>
      <xdr:col>1</xdr:col>
      <xdr:colOff>1143000</xdr:colOff>
      <xdr:row>1015</xdr:row>
      <xdr:rowOff>323851</xdr:rowOff>
    </xdr:to>
    <xdr:pic>
      <xdr:nvPicPr>
        <xdr:cNvPr id="1012" name="Рисунок 1011" descr="base_1_386202_33946"/>
        <xdr:cNvPicPr preferRelativeResize="0">
          <a:picLocks noChangeArrowheads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2839276"/>
          <a:ext cx="11430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1016</xdr:row>
      <xdr:rowOff>1</xdr:rowOff>
    </xdr:from>
    <xdr:to>
      <xdr:col>1</xdr:col>
      <xdr:colOff>1228725</xdr:colOff>
      <xdr:row>1016</xdr:row>
      <xdr:rowOff>361951</xdr:rowOff>
    </xdr:to>
    <xdr:pic>
      <xdr:nvPicPr>
        <xdr:cNvPr id="1013" name="Рисунок 1012" descr="base_1_386202_33947"/>
        <xdr:cNvPicPr preferRelativeResize="0">
          <a:picLocks noChangeArrowheads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3353626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1017</xdr:row>
      <xdr:rowOff>0</xdr:rowOff>
    </xdr:from>
    <xdr:to>
      <xdr:col>1</xdr:col>
      <xdr:colOff>1181100</xdr:colOff>
      <xdr:row>1017</xdr:row>
      <xdr:rowOff>371475</xdr:rowOff>
    </xdr:to>
    <xdr:pic>
      <xdr:nvPicPr>
        <xdr:cNvPr id="1014" name="Рисунок 1013" descr="base_1_386202_33948"/>
        <xdr:cNvPicPr preferRelativeResize="0">
          <a:picLocks noChangeArrowheads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3867975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1018</xdr:row>
      <xdr:rowOff>0</xdr:rowOff>
    </xdr:from>
    <xdr:to>
      <xdr:col>1</xdr:col>
      <xdr:colOff>1047750</xdr:colOff>
      <xdr:row>1018</xdr:row>
      <xdr:rowOff>352425</xdr:rowOff>
    </xdr:to>
    <xdr:pic>
      <xdr:nvPicPr>
        <xdr:cNvPr id="1015" name="Рисунок 1014" descr="base_1_386202_33949"/>
        <xdr:cNvPicPr preferRelativeResize="0">
          <a:picLocks noChangeArrowheads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44382325"/>
          <a:ext cx="104775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1019</xdr:row>
      <xdr:rowOff>1</xdr:rowOff>
    </xdr:from>
    <xdr:to>
      <xdr:col>1</xdr:col>
      <xdr:colOff>1114424</xdr:colOff>
      <xdr:row>1019</xdr:row>
      <xdr:rowOff>333375</xdr:rowOff>
    </xdr:to>
    <xdr:pic>
      <xdr:nvPicPr>
        <xdr:cNvPr id="1016" name="Рисунок 1015" descr="base_1_386202_33950"/>
        <xdr:cNvPicPr preferRelativeResize="0">
          <a:picLocks noChangeArrowheads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44896676"/>
          <a:ext cx="1114425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1020</xdr:row>
      <xdr:rowOff>1</xdr:rowOff>
    </xdr:from>
    <xdr:to>
      <xdr:col>1</xdr:col>
      <xdr:colOff>1247775</xdr:colOff>
      <xdr:row>1020</xdr:row>
      <xdr:rowOff>381001</xdr:rowOff>
    </xdr:to>
    <xdr:pic>
      <xdr:nvPicPr>
        <xdr:cNvPr id="1017" name="Рисунок 1016" descr="base_1_386202_33951"/>
        <xdr:cNvPicPr preferRelativeResize="0">
          <a:picLocks noChangeArrowheads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5411026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1021</xdr:row>
      <xdr:rowOff>1</xdr:rowOff>
    </xdr:from>
    <xdr:to>
      <xdr:col>1</xdr:col>
      <xdr:colOff>1219200</xdr:colOff>
      <xdr:row>1021</xdr:row>
      <xdr:rowOff>361951</xdr:rowOff>
    </xdr:to>
    <xdr:pic>
      <xdr:nvPicPr>
        <xdr:cNvPr id="1018" name="Рисунок 1017" descr="base_1_386202_33952"/>
        <xdr:cNvPicPr preferRelativeResize="0">
          <a:picLocks noChangeArrowheads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5925376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1022</xdr:row>
      <xdr:rowOff>1</xdr:rowOff>
    </xdr:from>
    <xdr:to>
      <xdr:col>1</xdr:col>
      <xdr:colOff>1028700</xdr:colOff>
      <xdr:row>1022</xdr:row>
      <xdr:rowOff>361951</xdr:rowOff>
    </xdr:to>
    <xdr:pic>
      <xdr:nvPicPr>
        <xdr:cNvPr id="1019" name="Рисунок 1018" descr="base_1_386202_33953"/>
        <xdr:cNvPicPr preferRelativeResize="0">
          <a:picLocks noChangeArrowheads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6439726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1023</xdr:row>
      <xdr:rowOff>1</xdr:rowOff>
    </xdr:from>
    <xdr:to>
      <xdr:col>1</xdr:col>
      <xdr:colOff>1123950</xdr:colOff>
      <xdr:row>1023</xdr:row>
      <xdr:rowOff>342901</xdr:rowOff>
    </xdr:to>
    <xdr:pic>
      <xdr:nvPicPr>
        <xdr:cNvPr id="1020" name="Рисунок 1019" descr="base_1_386202_33954"/>
        <xdr:cNvPicPr preferRelativeResize="0">
          <a:picLocks noChangeArrowheads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6954076"/>
          <a:ext cx="1123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1024</xdr:row>
      <xdr:rowOff>1</xdr:rowOff>
    </xdr:from>
    <xdr:to>
      <xdr:col>1</xdr:col>
      <xdr:colOff>1209675</xdr:colOff>
      <xdr:row>1024</xdr:row>
      <xdr:rowOff>361951</xdr:rowOff>
    </xdr:to>
    <xdr:pic>
      <xdr:nvPicPr>
        <xdr:cNvPr id="1021" name="Рисунок 1020" descr="base_1_386202_33955"/>
        <xdr:cNvPicPr preferRelativeResize="0">
          <a:picLocks noChangeArrowheads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7468426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1025</xdr:row>
      <xdr:rowOff>1</xdr:rowOff>
    </xdr:from>
    <xdr:to>
      <xdr:col>1</xdr:col>
      <xdr:colOff>1200150</xdr:colOff>
      <xdr:row>1025</xdr:row>
      <xdr:rowOff>381001</xdr:rowOff>
    </xdr:to>
    <xdr:pic>
      <xdr:nvPicPr>
        <xdr:cNvPr id="1022" name="Рисунок 1021" descr="base_1_386202_33956"/>
        <xdr:cNvPicPr preferRelativeResize="0">
          <a:picLocks noChangeArrowheads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7982776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1026</xdr:row>
      <xdr:rowOff>0</xdr:rowOff>
    </xdr:from>
    <xdr:to>
      <xdr:col>1</xdr:col>
      <xdr:colOff>1085850</xdr:colOff>
      <xdr:row>1026</xdr:row>
      <xdr:rowOff>352425</xdr:rowOff>
    </xdr:to>
    <xdr:pic>
      <xdr:nvPicPr>
        <xdr:cNvPr id="1023" name="Рисунок 1022" descr="base_1_386202_33957"/>
        <xdr:cNvPicPr preferRelativeResize="0">
          <a:picLocks noChangeArrowheads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8497125"/>
          <a:ext cx="1085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1027</xdr:row>
      <xdr:rowOff>0</xdr:rowOff>
    </xdr:from>
    <xdr:to>
      <xdr:col>1</xdr:col>
      <xdr:colOff>1114425</xdr:colOff>
      <xdr:row>1027</xdr:row>
      <xdr:rowOff>333375</xdr:rowOff>
    </xdr:to>
    <xdr:pic>
      <xdr:nvPicPr>
        <xdr:cNvPr id="1024" name="Рисунок 1023" descr="base_1_386202_33958"/>
        <xdr:cNvPicPr preferRelativeResize="0">
          <a:picLocks noChangeArrowheads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9011475"/>
          <a:ext cx="1114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1028</xdr:row>
      <xdr:rowOff>1</xdr:rowOff>
    </xdr:from>
    <xdr:to>
      <xdr:col>1</xdr:col>
      <xdr:colOff>1152525</xdr:colOff>
      <xdr:row>1028</xdr:row>
      <xdr:rowOff>361951</xdr:rowOff>
    </xdr:to>
    <xdr:pic>
      <xdr:nvPicPr>
        <xdr:cNvPr id="1025" name="Рисунок 1024" descr="base_1_386202_33959"/>
        <xdr:cNvPicPr preferRelativeResize="0">
          <a:picLocks noChangeArrowheads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49525826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1029</xdr:row>
      <xdr:rowOff>1</xdr:rowOff>
    </xdr:from>
    <xdr:to>
      <xdr:col>1</xdr:col>
      <xdr:colOff>1143000</xdr:colOff>
      <xdr:row>1029</xdr:row>
      <xdr:rowOff>361951</xdr:rowOff>
    </xdr:to>
    <xdr:pic>
      <xdr:nvPicPr>
        <xdr:cNvPr id="1026" name="Рисунок 1025" descr="base_1_386202_33960"/>
        <xdr:cNvPicPr preferRelativeResize="0">
          <a:picLocks noChangeArrowheads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50040176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1030</xdr:row>
      <xdr:rowOff>0</xdr:rowOff>
    </xdr:from>
    <xdr:to>
      <xdr:col>1</xdr:col>
      <xdr:colOff>962026</xdr:colOff>
      <xdr:row>1030</xdr:row>
      <xdr:rowOff>352425</xdr:rowOff>
    </xdr:to>
    <xdr:pic>
      <xdr:nvPicPr>
        <xdr:cNvPr id="1027" name="Рисунок 1026" descr="base_1_386202_33961"/>
        <xdr:cNvPicPr preferRelativeResize="0">
          <a:picLocks noChangeArrowheads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50554525"/>
          <a:ext cx="96202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1031</xdr:row>
      <xdr:rowOff>1</xdr:rowOff>
    </xdr:from>
    <xdr:to>
      <xdr:col>1</xdr:col>
      <xdr:colOff>1123950</xdr:colOff>
      <xdr:row>1031</xdr:row>
      <xdr:rowOff>381001</xdr:rowOff>
    </xdr:to>
    <xdr:pic>
      <xdr:nvPicPr>
        <xdr:cNvPr id="1028" name="Рисунок 1027" descr="base_1_386202_33962"/>
        <xdr:cNvPicPr preferRelativeResize="0">
          <a:picLocks noChangeArrowheads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51068876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1031</xdr:row>
      <xdr:rowOff>504826</xdr:rowOff>
    </xdr:from>
    <xdr:to>
      <xdr:col>1</xdr:col>
      <xdr:colOff>1238250</xdr:colOff>
      <xdr:row>1032</xdr:row>
      <xdr:rowOff>352426</xdr:rowOff>
    </xdr:to>
    <xdr:pic>
      <xdr:nvPicPr>
        <xdr:cNvPr id="1029" name="Рисунок 1028" descr="base_1_386202_33963"/>
        <xdr:cNvPicPr preferRelativeResize="0">
          <a:picLocks noChangeArrowheads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551573701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1033</xdr:row>
      <xdr:rowOff>1</xdr:rowOff>
    </xdr:from>
    <xdr:to>
      <xdr:col>1</xdr:col>
      <xdr:colOff>1285874</xdr:colOff>
      <xdr:row>1033</xdr:row>
      <xdr:rowOff>409575</xdr:rowOff>
    </xdr:to>
    <xdr:pic>
      <xdr:nvPicPr>
        <xdr:cNvPr id="1030" name="Рисунок 1029" descr="base_1_386202_33964"/>
        <xdr:cNvPicPr preferRelativeResize="0">
          <a:picLocks noChangeArrowheads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52097576"/>
          <a:ext cx="1285875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1034</xdr:row>
      <xdr:rowOff>0</xdr:rowOff>
    </xdr:from>
    <xdr:to>
      <xdr:col>1</xdr:col>
      <xdr:colOff>1019175</xdr:colOff>
      <xdr:row>1034</xdr:row>
      <xdr:rowOff>352425</xdr:rowOff>
    </xdr:to>
    <xdr:pic>
      <xdr:nvPicPr>
        <xdr:cNvPr id="1031" name="Рисунок 1030" descr="base_1_386202_33965"/>
        <xdr:cNvPicPr preferRelativeResize="0">
          <a:picLocks noChangeArrowheads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52611925"/>
          <a:ext cx="10191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1035</xdr:row>
      <xdr:rowOff>0</xdr:rowOff>
    </xdr:from>
    <xdr:to>
      <xdr:col>1</xdr:col>
      <xdr:colOff>1076325</xdr:colOff>
      <xdr:row>1035</xdr:row>
      <xdr:rowOff>333375</xdr:rowOff>
    </xdr:to>
    <xdr:pic>
      <xdr:nvPicPr>
        <xdr:cNvPr id="1032" name="Рисунок 1031" descr="base_1_386202_33966"/>
        <xdr:cNvPicPr preferRelativeResize="0">
          <a:picLocks noChangeArrowheads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53126275"/>
          <a:ext cx="1076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1036</xdr:row>
      <xdr:rowOff>0</xdr:rowOff>
    </xdr:from>
    <xdr:to>
      <xdr:col>1</xdr:col>
      <xdr:colOff>1238250</xdr:colOff>
      <xdr:row>1036</xdr:row>
      <xdr:rowOff>314325</xdr:rowOff>
    </xdr:to>
    <xdr:pic>
      <xdr:nvPicPr>
        <xdr:cNvPr id="1033" name="Рисунок 1032" descr="base_1_386202_33967"/>
        <xdr:cNvPicPr preferRelativeResize="0">
          <a:picLocks noChangeArrowheads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53640625"/>
          <a:ext cx="1238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1037</xdr:row>
      <xdr:rowOff>1</xdr:rowOff>
    </xdr:from>
    <xdr:to>
      <xdr:col>1</xdr:col>
      <xdr:colOff>1238250</xdr:colOff>
      <xdr:row>1037</xdr:row>
      <xdr:rowOff>381001</xdr:rowOff>
    </xdr:to>
    <xdr:pic>
      <xdr:nvPicPr>
        <xdr:cNvPr id="1034" name="Рисунок 1033" descr="base_1_386202_33968"/>
        <xdr:cNvPicPr preferRelativeResize="0">
          <a:picLocks noChangeArrowheads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54154976"/>
          <a:ext cx="1238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1038</xdr:row>
      <xdr:rowOff>1</xdr:rowOff>
    </xdr:from>
    <xdr:to>
      <xdr:col>1</xdr:col>
      <xdr:colOff>1066800</xdr:colOff>
      <xdr:row>1038</xdr:row>
      <xdr:rowOff>333375</xdr:rowOff>
    </xdr:to>
    <xdr:pic>
      <xdr:nvPicPr>
        <xdr:cNvPr id="1035" name="Рисунок 1034" descr="base_1_386202_33969"/>
        <xdr:cNvPicPr preferRelativeResize="0">
          <a:picLocks noChangeArrowheads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54669326"/>
          <a:ext cx="1066801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1039</xdr:row>
      <xdr:rowOff>1</xdr:rowOff>
    </xdr:from>
    <xdr:to>
      <xdr:col>1</xdr:col>
      <xdr:colOff>1123950</xdr:colOff>
      <xdr:row>1039</xdr:row>
      <xdr:rowOff>352425</xdr:rowOff>
    </xdr:to>
    <xdr:pic>
      <xdr:nvPicPr>
        <xdr:cNvPr id="1036" name="Рисунок 1035" descr="base_1_386202_33970"/>
        <xdr:cNvPicPr preferRelativeResize="0">
          <a:picLocks noChangeArrowheads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55183676"/>
          <a:ext cx="1123950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1040</xdr:row>
      <xdr:rowOff>0</xdr:rowOff>
    </xdr:from>
    <xdr:to>
      <xdr:col>1</xdr:col>
      <xdr:colOff>1219200</xdr:colOff>
      <xdr:row>1040</xdr:row>
      <xdr:rowOff>381000</xdr:rowOff>
    </xdr:to>
    <xdr:pic>
      <xdr:nvPicPr>
        <xdr:cNvPr id="1037" name="Рисунок 1036" descr="base_1_386202_33971"/>
        <xdr:cNvPicPr preferRelativeResize="0">
          <a:picLocks noChangeArrowheads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5569802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1041</xdr:row>
      <xdr:rowOff>1</xdr:rowOff>
    </xdr:from>
    <xdr:to>
      <xdr:col>1</xdr:col>
      <xdr:colOff>1200150</xdr:colOff>
      <xdr:row>1041</xdr:row>
      <xdr:rowOff>381001</xdr:rowOff>
    </xdr:to>
    <xdr:pic>
      <xdr:nvPicPr>
        <xdr:cNvPr id="1038" name="Рисунок 1037" descr="base_1_386202_33972"/>
        <xdr:cNvPicPr preferRelativeResize="0">
          <a:picLocks noChangeArrowheads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56212376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1042</xdr:row>
      <xdr:rowOff>1</xdr:rowOff>
    </xdr:from>
    <xdr:to>
      <xdr:col>1</xdr:col>
      <xdr:colOff>981075</xdr:colOff>
      <xdr:row>1042</xdr:row>
      <xdr:rowOff>323850</xdr:rowOff>
    </xdr:to>
    <xdr:pic>
      <xdr:nvPicPr>
        <xdr:cNvPr id="1039" name="Рисунок 1038" descr="base_1_386202_33973"/>
        <xdr:cNvPicPr preferRelativeResize="0">
          <a:picLocks noChangeArrowheads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56726726"/>
          <a:ext cx="981075" cy="32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1043</xdr:row>
      <xdr:rowOff>0</xdr:rowOff>
    </xdr:from>
    <xdr:to>
      <xdr:col>1</xdr:col>
      <xdr:colOff>1152524</xdr:colOff>
      <xdr:row>1043</xdr:row>
      <xdr:rowOff>381000</xdr:rowOff>
    </xdr:to>
    <xdr:pic>
      <xdr:nvPicPr>
        <xdr:cNvPr id="1040" name="Рисунок 1039" descr="base_1_386202_33974"/>
        <xdr:cNvPicPr preferRelativeResize="0">
          <a:picLocks noChangeArrowheads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5724107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1044</xdr:row>
      <xdr:rowOff>1</xdr:rowOff>
    </xdr:from>
    <xdr:to>
      <xdr:col>1</xdr:col>
      <xdr:colOff>1219200</xdr:colOff>
      <xdr:row>1044</xdr:row>
      <xdr:rowOff>381001</xdr:rowOff>
    </xdr:to>
    <xdr:pic>
      <xdr:nvPicPr>
        <xdr:cNvPr id="1041" name="Рисунок 1040" descr="base_1_386202_33975"/>
        <xdr:cNvPicPr preferRelativeResize="0">
          <a:picLocks noChangeArrowheads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57755426"/>
          <a:ext cx="12192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1045</xdr:row>
      <xdr:rowOff>0</xdr:rowOff>
    </xdr:from>
    <xdr:to>
      <xdr:col>1</xdr:col>
      <xdr:colOff>1209675</xdr:colOff>
      <xdr:row>1045</xdr:row>
      <xdr:rowOff>371475</xdr:rowOff>
    </xdr:to>
    <xdr:pic>
      <xdr:nvPicPr>
        <xdr:cNvPr id="1042" name="Рисунок 1041" descr="base_1_386202_33976"/>
        <xdr:cNvPicPr preferRelativeResize="0">
          <a:picLocks noChangeArrowheads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5826977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1046</xdr:row>
      <xdr:rowOff>0</xdr:rowOff>
    </xdr:from>
    <xdr:to>
      <xdr:col>1</xdr:col>
      <xdr:colOff>1057275</xdr:colOff>
      <xdr:row>1046</xdr:row>
      <xdr:rowOff>371475</xdr:rowOff>
    </xdr:to>
    <xdr:pic>
      <xdr:nvPicPr>
        <xdr:cNvPr id="1043" name="Рисунок 1042" descr="base_1_386202_33977"/>
        <xdr:cNvPicPr preferRelativeResize="0">
          <a:picLocks noChangeArrowheads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58784125"/>
          <a:ext cx="10572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1047</xdr:row>
      <xdr:rowOff>0</xdr:rowOff>
    </xdr:from>
    <xdr:to>
      <xdr:col>1</xdr:col>
      <xdr:colOff>1190624</xdr:colOff>
      <xdr:row>1047</xdr:row>
      <xdr:rowOff>352425</xdr:rowOff>
    </xdr:to>
    <xdr:pic>
      <xdr:nvPicPr>
        <xdr:cNvPr id="1044" name="Рисунок 1043" descr="base_1_386202_33978"/>
        <xdr:cNvPicPr preferRelativeResize="0">
          <a:picLocks noChangeArrowheads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59298475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1048</xdr:row>
      <xdr:rowOff>1</xdr:rowOff>
    </xdr:from>
    <xdr:to>
      <xdr:col>1</xdr:col>
      <xdr:colOff>1200150</xdr:colOff>
      <xdr:row>1048</xdr:row>
      <xdr:rowOff>381001</xdr:rowOff>
    </xdr:to>
    <xdr:pic>
      <xdr:nvPicPr>
        <xdr:cNvPr id="1045" name="Рисунок 1044" descr="base_1_386202_33979"/>
        <xdr:cNvPicPr preferRelativeResize="0">
          <a:picLocks noChangeArrowheads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59812826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1049</xdr:row>
      <xdr:rowOff>1</xdr:rowOff>
    </xdr:from>
    <xdr:to>
      <xdr:col>1</xdr:col>
      <xdr:colOff>1171575</xdr:colOff>
      <xdr:row>1049</xdr:row>
      <xdr:rowOff>381001</xdr:rowOff>
    </xdr:to>
    <xdr:pic>
      <xdr:nvPicPr>
        <xdr:cNvPr id="1046" name="Рисунок 1045" descr="base_1_386202_33980"/>
        <xdr:cNvPicPr preferRelativeResize="0">
          <a:picLocks noChangeArrowheads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60327176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1050</xdr:row>
      <xdr:rowOff>1</xdr:rowOff>
    </xdr:from>
    <xdr:to>
      <xdr:col>1</xdr:col>
      <xdr:colOff>1038224</xdr:colOff>
      <xdr:row>1050</xdr:row>
      <xdr:rowOff>381001</xdr:rowOff>
    </xdr:to>
    <xdr:pic>
      <xdr:nvPicPr>
        <xdr:cNvPr id="1047" name="Рисунок 1046" descr="base_1_386202_33981"/>
        <xdr:cNvPicPr preferRelativeResize="0">
          <a:picLocks noChangeArrowheads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60841526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1051</xdr:row>
      <xdr:rowOff>1</xdr:rowOff>
    </xdr:from>
    <xdr:to>
      <xdr:col>1</xdr:col>
      <xdr:colOff>1019175</xdr:colOff>
      <xdr:row>1051</xdr:row>
      <xdr:rowOff>361951</xdr:rowOff>
    </xdr:to>
    <xdr:pic>
      <xdr:nvPicPr>
        <xdr:cNvPr id="1048" name="Рисунок 1047" descr="base_1_386202_33982"/>
        <xdr:cNvPicPr preferRelativeResize="0">
          <a:picLocks noChangeArrowheads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61355876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1052</xdr:row>
      <xdr:rowOff>0</xdr:rowOff>
    </xdr:from>
    <xdr:to>
      <xdr:col>1</xdr:col>
      <xdr:colOff>1152525</xdr:colOff>
      <xdr:row>1052</xdr:row>
      <xdr:rowOff>352425</xdr:rowOff>
    </xdr:to>
    <xdr:pic>
      <xdr:nvPicPr>
        <xdr:cNvPr id="1049" name="Рисунок 1048" descr="base_1_386202_33983"/>
        <xdr:cNvPicPr preferRelativeResize="0">
          <a:picLocks noChangeArrowheads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61870225"/>
          <a:ext cx="11525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1053</xdr:row>
      <xdr:rowOff>1</xdr:rowOff>
    </xdr:from>
    <xdr:to>
      <xdr:col>1</xdr:col>
      <xdr:colOff>1162050</xdr:colOff>
      <xdr:row>1053</xdr:row>
      <xdr:rowOff>390525</xdr:rowOff>
    </xdr:to>
    <xdr:pic>
      <xdr:nvPicPr>
        <xdr:cNvPr id="1050" name="Рисунок 1049" descr="base_1_386202_33984"/>
        <xdr:cNvPicPr preferRelativeResize="0">
          <a:picLocks noChangeArrowheads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62384576"/>
          <a:ext cx="116205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1054</xdr:row>
      <xdr:rowOff>1</xdr:rowOff>
    </xdr:from>
    <xdr:to>
      <xdr:col>1</xdr:col>
      <xdr:colOff>1019174</xdr:colOff>
      <xdr:row>1054</xdr:row>
      <xdr:rowOff>361951</xdr:rowOff>
    </xdr:to>
    <xdr:pic>
      <xdr:nvPicPr>
        <xdr:cNvPr id="1051" name="Рисунок 1050" descr="base_1_386202_33985"/>
        <xdr:cNvPicPr preferRelativeResize="0">
          <a:picLocks noChangeArrowheads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62898926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1055</xdr:row>
      <xdr:rowOff>0</xdr:rowOff>
    </xdr:from>
    <xdr:to>
      <xdr:col>1</xdr:col>
      <xdr:colOff>1114425</xdr:colOff>
      <xdr:row>1055</xdr:row>
      <xdr:rowOff>333375</xdr:rowOff>
    </xdr:to>
    <xdr:pic>
      <xdr:nvPicPr>
        <xdr:cNvPr id="1052" name="Рисунок 1051" descr="base_1_386202_33986"/>
        <xdr:cNvPicPr preferRelativeResize="0">
          <a:picLocks noChangeArrowheads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63413275"/>
          <a:ext cx="1114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1343025</xdr:colOff>
      <xdr:row>1055</xdr:row>
      <xdr:rowOff>504825</xdr:rowOff>
    </xdr:from>
    <xdr:to>
      <xdr:col>1</xdr:col>
      <xdr:colOff>1228725</xdr:colOff>
      <xdr:row>1056</xdr:row>
      <xdr:rowOff>352425</xdr:rowOff>
    </xdr:to>
    <xdr:pic>
      <xdr:nvPicPr>
        <xdr:cNvPr id="1053" name="Рисунок 1052" descr="base_1_386202_33987"/>
        <xdr:cNvPicPr preferRelativeResize="0">
          <a:picLocks noChangeArrowheads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563918100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1057</xdr:row>
      <xdr:rowOff>1</xdr:rowOff>
    </xdr:from>
    <xdr:to>
      <xdr:col>1</xdr:col>
      <xdr:colOff>1247775</xdr:colOff>
      <xdr:row>1057</xdr:row>
      <xdr:rowOff>361951</xdr:rowOff>
    </xdr:to>
    <xdr:pic>
      <xdr:nvPicPr>
        <xdr:cNvPr id="1054" name="Рисунок 1053" descr="base_1_386202_33988"/>
        <xdr:cNvPicPr preferRelativeResize="0">
          <a:picLocks noChangeArrowheads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64441976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1058</xdr:row>
      <xdr:rowOff>0</xdr:rowOff>
    </xdr:from>
    <xdr:to>
      <xdr:col>1</xdr:col>
      <xdr:colOff>1019175</xdr:colOff>
      <xdr:row>1058</xdr:row>
      <xdr:rowOff>352425</xdr:rowOff>
    </xdr:to>
    <xdr:pic>
      <xdr:nvPicPr>
        <xdr:cNvPr id="1055" name="Рисунок 1054" descr="base_1_386202_33989"/>
        <xdr:cNvPicPr preferRelativeResize="0">
          <a:picLocks noChangeArrowheads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64956325"/>
          <a:ext cx="10191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1059</xdr:row>
      <xdr:rowOff>1</xdr:rowOff>
    </xdr:from>
    <xdr:to>
      <xdr:col>1</xdr:col>
      <xdr:colOff>1095375</xdr:colOff>
      <xdr:row>1059</xdr:row>
      <xdr:rowOff>342900</xdr:rowOff>
    </xdr:to>
    <xdr:pic>
      <xdr:nvPicPr>
        <xdr:cNvPr id="1056" name="Рисунок 1055" descr="base_1_386202_33990"/>
        <xdr:cNvPicPr preferRelativeResize="0">
          <a:picLocks noChangeArrowheads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65470676"/>
          <a:ext cx="1095375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1060</xdr:row>
      <xdr:rowOff>1</xdr:rowOff>
    </xdr:from>
    <xdr:to>
      <xdr:col>1</xdr:col>
      <xdr:colOff>1219200</xdr:colOff>
      <xdr:row>1060</xdr:row>
      <xdr:rowOff>361951</xdr:rowOff>
    </xdr:to>
    <xdr:pic>
      <xdr:nvPicPr>
        <xdr:cNvPr id="1057" name="Рисунок 1056" descr="base_1_386202_33991"/>
        <xdr:cNvPicPr preferRelativeResize="0">
          <a:picLocks noChangeArrowheads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65985026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1061</xdr:row>
      <xdr:rowOff>1</xdr:rowOff>
    </xdr:from>
    <xdr:to>
      <xdr:col>1</xdr:col>
      <xdr:colOff>1133475</xdr:colOff>
      <xdr:row>1061</xdr:row>
      <xdr:rowOff>400051</xdr:rowOff>
    </xdr:to>
    <xdr:pic>
      <xdr:nvPicPr>
        <xdr:cNvPr id="1058" name="Рисунок 1057" descr="base_1_386202_33992"/>
        <xdr:cNvPicPr preferRelativeResize="0">
          <a:picLocks noChangeArrowheads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66499376"/>
          <a:ext cx="11334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1062</xdr:row>
      <xdr:rowOff>1</xdr:rowOff>
    </xdr:from>
    <xdr:to>
      <xdr:col>1</xdr:col>
      <xdr:colOff>990600</xdr:colOff>
      <xdr:row>1062</xdr:row>
      <xdr:rowOff>371475</xdr:rowOff>
    </xdr:to>
    <xdr:pic>
      <xdr:nvPicPr>
        <xdr:cNvPr id="1059" name="Рисунок 1058" descr="base_1_386202_33993"/>
        <xdr:cNvPicPr preferRelativeResize="0">
          <a:picLocks noChangeArrowheads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67013726"/>
          <a:ext cx="990601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1063</xdr:row>
      <xdr:rowOff>1</xdr:rowOff>
    </xdr:from>
    <xdr:to>
      <xdr:col>1</xdr:col>
      <xdr:colOff>1095375</xdr:colOff>
      <xdr:row>1063</xdr:row>
      <xdr:rowOff>371475</xdr:rowOff>
    </xdr:to>
    <xdr:pic>
      <xdr:nvPicPr>
        <xdr:cNvPr id="1060" name="Рисунок 1059" descr="base_1_386202_33994"/>
        <xdr:cNvPicPr preferRelativeResize="0">
          <a:picLocks noChangeArrowheads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67528076"/>
          <a:ext cx="109537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1064</xdr:row>
      <xdr:rowOff>1</xdr:rowOff>
    </xdr:from>
    <xdr:to>
      <xdr:col>1</xdr:col>
      <xdr:colOff>1209675</xdr:colOff>
      <xdr:row>1064</xdr:row>
      <xdr:rowOff>381001</xdr:rowOff>
    </xdr:to>
    <xdr:pic>
      <xdr:nvPicPr>
        <xdr:cNvPr id="1061" name="Рисунок 1060" descr="base_1_386202_33995"/>
        <xdr:cNvPicPr preferRelativeResize="0">
          <a:picLocks noChangeArrowheads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68042426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1065</xdr:row>
      <xdr:rowOff>1</xdr:rowOff>
    </xdr:from>
    <xdr:to>
      <xdr:col>1</xdr:col>
      <xdr:colOff>1181100</xdr:colOff>
      <xdr:row>1065</xdr:row>
      <xdr:rowOff>381001</xdr:rowOff>
    </xdr:to>
    <xdr:pic>
      <xdr:nvPicPr>
        <xdr:cNvPr id="1062" name="Рисунок 1061" descr="base_1_386202_33996"/>
        <xdr:cNvPicPr preferRelativeResize="0">
          <a:picLocks noChangeArrowheads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68556776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1066</xdr:row>
      <xdr:rowOff>1</xdr:rowOff>
    </xdr:from>
    <xdr:to>
      <xdr:col>1</xdr:col>
      <xdr:colOff>971550</xdr:colOff>
      <xdr:row>1066</xdr:row>
      <xdr:rowOff>400051</xdr:rowOff>
    </xdr:to>
    <xdr:pic>
      <xdr:nvPicPr>
        <xdr:cNvPr id="1063" name="Рисунок 1062" descr="base_1_386202_33997"/>
        <xdr:cNvPicPr preferRelativeResize="0">
          <a:picLocks noChangeArrowheads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69071126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1067</xdr:row>
      <xdr:rowOff>1</xdr:rowOff>
    </xdr:from>
    <xdr:to>
      <xdr:col>1</xdr:col>
      <xdr:colOff>1057275</xdr:colOff>
      <xdr:row>1067</xdr:row>
      <xdr:rowOff>371475</xdr:rowOff>
    </xdr:to>
    <xdr:pic>
      <xdr:nvPicPr>
        <xdr:cNvPr id="1064" name="Рисунок 1063" descr="base_1_386202_33998"/>
        <xdr:cNvPicPr preferRelativeResize="0">
          <a:picLocks noChangeArrowheads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69585476"/>
          <a:ext cx="105727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1068</xdr:row>
      <xdr:rowOff>1</xdr:rowOff>
    </xdr:from>
    <xdr:to>
      <xdr:col>1</xdr:col>
      <xdr:colOff>1181100</xdr:colOff>
      <xdr:row>1068</xdr:row>
      <xdr:rowOff>381001</xdr:rowOff>
    </xdr:to>
    <xdr:pic>
      <xdr:nvPicPr>
        <xdr:cNvPr id="1065" name="Рисунок 1064" descr="base_1_386202_33999"/>
        <xdr:cNvPicPr preferRelativeResize="0">
          <a:picLocks noChangeArrowheads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70099826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1069</xdr:row>
      <xdr:rowOff>0</xdr:rowOff>
    </xdr:from>
    <xdr:to>
      <xdr:col>1</xdr:col>
      <xdr:colOff>1143000</xdr:colOff>
      <xdr:row>1069</xdr:row>
      <xdr:rowOff>371475</xdr:rowOff>
    </xdr:to>
    <xdr:pic>
      <xdr:nvPicPr>
        <xdr:cNvPr id="1066" name="Рисунок 1065" descr="base_1_386202_34000"/>
        <xdr:cNvPicPr preferRelativeResize="0">
          <a:picLocks noChangeArrowheads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7061417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1070</xdr:row>
      <xdr:rowOff>1</xdr:rowOff>
    </xdr:from>
    <xdr:to>
      <xdr:col>1</xdr:col>
      <xdr:colOff>1038225</xdr:colOff>
      <xdr:row>1070</xdr:row>
      <xdr:rowOff>361951</xdr:rowOff>
    </xdr:to>
    <xdr:pic>
      <xdr:nvPicPr>
        <xdr:cNvPr id="1067" name="Рисунок 1066" descr="base_1_386202_34001"/>
        <xdr:cNvPicPr preferRelativeResize="0">
          <a:picLocks noChangeArrowheads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71128526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1071</xdr:row>
      <xdr:rowOff>1</xdr:rowOff>
    </xdr:from>
    <xdr:to>
      <xdr:col>1</xdr:col>
      <xdr:colOff>1095375</xdr:colOff>
      <xdr:row>1071</xdr:row>
      <xdr:rowOff>400051</xdr:rowOff>
    </xdr:to>
    <xdr:pic>
      <xdr:nvPicPr>
        <xdr:cNvPr id="1068" name="Рисунок 1067" descr="base_1_386202_34002"/>
        <xdr:cNvPicPr preferRelativeResize="0">
          <a:picLocks noChangeArrowheads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71642876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1072</xdr:row>
      <xdr:rowOff>1</xdr:rowOff>
    </xdr:from>
    <xdr:to>
      <xdr:col>1</xdr:col>
      <xdr:colOff>1190624</xdr:colOff>
      <xdr:row>1072</xdr:row>
      <xdr:rowOff>390525</xdr:rowOff>
    </xdr:to>
    <xdr:pic>
      <xdr:nvPicPr>
        <xdr:cNvPr id="1069" name="Рисунок 1068" descr="base_1_386202_34003"/>
        <xdr:cNvPicPr preferRelativeResize="0">
          <a:picLocks noChangeArrowheads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72157226"/>
          <a:ext cx="119062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1352550</xdr:colOff>
      <xdr:row>1073</xdr:row>
      <xdr:rowOff>0</xdr:rowOff>
    </xdr:from>
    <xdr:to>
      <xdr:col>1</xdr:col>
      <xdr:colOff>1200150</xdr:colOff>
      <xdr:row>1073</xdr:row>
      <xdr:rowOff>390525</xdr:rowOff>
    </xdr:to>
    <xdr:pic>
      <xdr:nvPicPr>
        <xdr:cNvPr id="1070" name="Рисунок 1069" descr="base_1_386202_34004"/>
        <xdr:cNvPicPr preferRelativeResize="0">
          <a:picLocks noChangeArrowheads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57267157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1074</xdr:row>
      <xdr:rowOff>1</xdr:rowOff>
    </xdr:from>
    <xdr:to>
      <xdr:col>1</xdr:col>
      <xdr:colOff>1019174</xdr:colOff>
      <xdr:row>1074</xdr:row>
      <xdr:rowOff>381001</xdr:rowOff>
    </xdr:to>
    <xdr:pic>
      <xdr:nvPicPr>
        <xdr:cNvPr id="1071" name="Рисунок 1070" descr="base_1_386202_34005"/>
        <xdr:cNvPicPr preferRelativeResize="0">
          <a:picLocks noChangeArrowheads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73185926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1075</xdr:row>
      <xdr:rowOff>1</xdr:rowOff>
    </xdr:from>
    <xdr:to>
      <xdr:col>1</xdr:col>
      <xdr:colOff>1085849</xdr:colOff>
      <xdr:row>1075</xdr:row>
      <xdr:rowOff>371475</xdr:rowOff>
    </xdr:to>
    <xdr:pic>
      <xdr:nvPicPr>
        <xdr:cNvPr id="1072" name="Рисунок 1071" descr="base_1_386202_34006"/>
        <xdr:cNvPicPr preferRelativeResize="0">
          <a:picLocks noChangeArrowheads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73700276"/>
          <a:ext cx="1085849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1076</xdr:row>
      <xdr:rowOff>1</xdr:rowOff>
    </xdr:from>
    <xdr:to>
      <xdr:col>1</xdr:col>
      <xdr:colOff>1209675</xdr:colOff>
      <xdr:row>1076</xdr:row>
      <xdr:rowOff>381001</xdr:rowOff>
    </xdr:to>
    <xdr:pic>
      <xdr:nvPicPr>
        <xdr:cNvPr id="1073" name="Рисунок 1072" descr="base_1_386202_34007"/>
        <xdr:cNvPicPr preferRelativeResize="0">
          <a:picLocks noChangeArrowheads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74214626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1077</xdr:row>
      <xdr:rowOff>0</xdr:rowOff>
    </xdr:from>
    <xdr:to>
      <xdr:col>1</xdr:col>
      <xdr:colOff>1209675</xdr:colOff>
      <xdr:row>1077</xdr:row>
      <xdr:rowOff>390525</xdr:rowOff>
    </xdr:to>
    <xdr:pic>
      <xdr:nvPicPr>
        <xdr:cNvPr id="1074" name="Рисунок 1073" descr="base_1_386202_34008"/>
        <xdr:cNvPicPr preferRelativeResize="0">
          <a:picLocks noChangeArrowheads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7472897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1078</xdr:row>
      <xdr:rowOff>1</xdr:rowOff>
    </xdr:from>
    <xdr:to>
      <xdr:col>1</xdr:col>
      <xdr:colOff>1000124</xdr:colOff>
      <xdr:row>1078</xdr:row>
      <xdr:rowOff>381001</xdr:rowOff>
    </xdr:to>
    <xdr:pic>
      <xdr:nvPicPr>
        <xdr:cNvPr id="1075" name="Рисунок 1074" descr="base_1_386202_34009"/>
        <xdr:cNvPicPr preferRelativeResize="0">
          <a:picLocks noChangeArrowheads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75243326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1079</xdr:row>
      <xdr:rowOff>1</xdr:rowOff>
    </xdr:from>
    <xdr:to>
      <xdr:col>1</xdr:col>
      <xdr:colOff>1095375</xdr:colOff>
      <xdr:row>1079</xdr:row>
      <xdr:rowOff>381001</xdr:rowOff>
    </xdr:to>
    <xdr:pic>
      <xdr:nvPicPr>
        <xdr:cNvPr id="1076" name="Рисунок 1075" descr="base_1_386202_34010"/>
        <xdr:cNvPicPr preferRelativeResize="0">
          <a:picLocks noChangeArrowheads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75757676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1080</xdr:row>
      <xdr:rowOff>0</xdr:rowOff>
    </xdr:from>
    <xdr:to>
      <xdr:col>1</xdr:col>
      <xdr:colOff>1171575</xdr:colOff>
      <xdr:row>1080</xdr:row>
      <xdr:rowOff>371475</xdr:rowOff>
    </xdr:to>
    <xdr:pic>
      <xdr:nvPicPr>
        <xdr:cNvPr id="1077" name="Рисунок 1076" descr="base_1_386202_34011"/>
        <xdr:cNvPicPr preferRelativeResize="0">
          <a:picLocks noChangeArrowheads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7627202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1081</xdr:row>
      <xdr:rowOff>0</xdr:rowOff>
    </xdr:from>
    <xdr:to>
      <xdr:col>1</xdr:col>
      <xdr:colOff>1228724</xdr:colOff>
      <xdr:row>1081</xdr:row>
      <xdr:rowOff>390525</xdr:rowOff>
    </xdr:to>
    <xdr:pic>
      <xdr:nvPicPr>
        <xdr:cNvPr id="1078" name="Рисунок 1077" descr="base_1_386202_34012"/>
        <xdr:cNvPicPr preferRelativeResize="0">
          <a:picLocks noChangeArrowheads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7678637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1082</xdr:row>
      <xdr:rowOff>1</xdr:rowOff>
    </xdr:from>
    <xdr:to>
      <xdr:col>1</xdr:col>
      <xdr:colOff>990600</xdr:colOff>
      <xdr:row>1082</xdr:row>
      <xdr:rowOff>400051</xdr:rowOff>
    </xdr:to>
    <xdr:pic>
      <xdr:nvPicPr>
        <xdr:cNvPr id="1079" name="Рисунок 1078" descr="base_1_386202_34013"/>
        <xdr:cNvPicPr preferRelativeResize="0">
          <a:picLocks noChangeArrowheads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77300726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1083</xdr:row>
      <xdr:rowOff>0</xdr:rowOff>
    </xdr:from>
    <xdr:to>
      <xdr:col>1</xdr:col>
      <xdr:colOff>1114424</xdr:colOff>
      <xdr:row>1083</xdr:row>
      <xdr:rowOff>371475</xdr:rowOff>
    </xdr:to>
    <xdr:pic>
      <xdr:nvPicPr>
        <xdr:cNvPr id="1080" name="Рисунок 1079" descr="base_1_386202_34014"/>
        <xdr:cNvPicPr preferRelativeResize="0">
          <a:picLocks noChangeArrowheads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77815075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1084</xdr:row>
      <xdr:rowOff>28576</xdr:rowOff>
    </xdr:from>
    <xdr:to>
      <xdr:col>1</xdr:col>
      <xdr:colOff>1276350</xdr:colOff>
      <xdr:row>1084</xdr:row>
      <xdr:rowOff>409575</xdr:rowOff>
    </xdr:to>
    <xdr:pic>
      <xdr:nvPicPr>
        <xdr:cNvPr id="1081" name="Рисунок 1080" descr="base_1_386202_34015"/>
        <xdr:cNvPicPr preferRelativeResize="0">
          <a:picLocks noChangeArrowheads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78358001"/>
          <a:ext cx="1276351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1085</xdr:row>
      <xdr:rowOff>1</xdr:rowOff>
    </xdr:from>
    <xdr:to>
      <xdr:col>1</xdr:col>
      <xdr:colOff>1257300</xdr:colOff>
      <xdr:row>1085</xdr:row>
      <xdr:rowOff>400050</xdr:rowOff>
    </xdr:to>
    <xdr:pic>
      <xdr:nvPicPr>
        <xdr:cNvPr id="1082" name="Рисунок 1081" descr="base_1_386202_34016"/>
        <xdr:cNvPicPr preferRelativeResize="0">
          <a:picLocks noChangeArrowheads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78843776"/>
          <a:ext cx="1257300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1086</xdr:row>
      <xdr:rowOff>1</xdr:rowOff>
    </xdr:from>
    <xdr:to>
      <xdr:col>1</xdr:col>
      <xdr:colOff>1038225</xdr:colOff>
      <xdr:row>1086</xdr:row>
      <xdr:rowOff>352425</xdr:rowOff>
    </xdr:to>
    <xdr:pic>
      <xdr:nvPicPr>
        <xdr:cNvPr id="1083" name="Рисунок 1082" descr="base_1_386202_34017"/>
        <xdr:cNvPicPr preferRelativeResize="0">
          <a:picLocks noChangeArrowheads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79358126"/>
          <a:ext cx="1038226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1087</xdr:row>
      <xdr:rowOff>0</xdr:rowOff>
    </xdr:from>
    <xdr:to>
      <xdr:col>1</xdr:col>
      <xdr:colOff>1104900</xdr:colOff>
      <xdr:row>1087</xdr:row>
      <xdr:rowOff>390525</xdr:rowOff>
    </xdr:to>
    <xdr:pic>
      <xdr:nvPicPr>
        <xdr:cNvPr id="1084" name="Рисунок 1083" descr="base_1_386202_34018"/>
        <xdr:cNvPicPr preferRelativeResize="0">
          <a:picLocks noChangeArrowheads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79872475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1088</xdr:row>
      <xdr:rowOff>0</xdr:rowOff>
    </xdr:from>
    <xdr:to>
      <xdr:col>1</xdr:col>
      <xdr:colOff>1276350</xdr:colOff>
      <xdr:row>1088</xdr:row>
      <xdr:rowOff>390525</xdr:rowOff>
    </xdr:to>
    <xdr:pic>
      <xdr:nvPicPr>
        <xdr:cNvPr id="1085" name="Рисунок 1084" descr="base_1_386202_34019"/>
        <xdr:cNvPicPr preferRelativeResize="0">
          <a:picLocks noChangeArrowheads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80386825"/>
          <a:ext cx="1276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1089</xdr:row>
      <xdr:rowOff>0</xdr:rowOff>
    </xdr:from>
    <xdr:to>
      <xdr:col>1</xdr:col>
      <xdr:colOff>1247775</xdr:colOff>
      <xdr:row>1089</xdr:row>
      <xdr:rowOff>361950</xdr:rowOff>
    </xdr:to>
    <xdr:pic>
      <xdr:nvPicPr>
        <xdr:cNvPr id="1086" name="Рисунок 1085" descr="base_1_386202_34020"/>
        <xdr:cNvPicPr preferRelativeResize="0">
          <a:picLocks noChangeArrowheads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80901175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1090</xdr:row>
      <xdr:rowOff>0</xdr:rowOff>
    </xdr:from>
    <xdr:to>
      <xdr:col>1</xdr:col>
      <xdr:colOff>1038224</xdr:colOff>
      <xdr:row>1090</xdr:row>
      <xdr:rowOff>390525</xdr:rowOff>
    </xdr:to>
    <xdr:pic>
      <xdr:nvPicPr>
        <xdr:cNvPr id="1087" name="Рисунок 1086" descr="base_1_386202_34021"/>
        <xdr:cNvPicPr preferRelativeResize="0">
          <a:picLocks noChangeArrowheads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81415525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1091</xdr:row>
      <xdr:rowOff>1</xdr:rowOff>
    </xdr:from>
    <xdr:to>
      <xdr:col>1</xdr:col>
      <xdr:colOff>1085850</xdr:colOff>
      <xdr:row>1091</xdr:row>
      <xdr:rowOff>352425</xdr:rowOff>
    </xdr:to>
    <xdr:pic>
      <xdr:nvPicPr>
        <xdr:cNvPr id="1088" name="Рисунок 1087" descr="base_1_386202_34022"/>
        <xdr:cNvPicPr preferRelativeResize="0">
          <a:picLocks noChangeArrowheads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81929876"/>
          <a:ext cx="1085850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1092</xdr:row>
      <xdr:rowOff>1</xdr:rowOff>
    </xdr:from>
    <xdr:to>
      <xdr:col>1</xdr:col>
      <xdr:colOff>1209675</xdr:colOff>
      <xdr:row>1092</xdr:row>
      <xdr:rowOff>371475</xdr:rowOff>
    </xdr:to>
    <xdr:pic>
      <xdr:nvPicPr>
        <xdr:cNvPr id="1089" name="Рисунок 1088" descr="base_1_386202_34023"/>
        <xdr:cNvPicPr preferRelativeResize="0">
          <a:picLocks noChangeArrowheads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82444226"/>
          <a:ext cx="120967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1093</xdr:row>
      <xdr:rowOff>1</xdr:rowOff>
    </xdr:from>
    <xdr:to>
      <xdr:col>1</xdr:col>
      <xdr:colOff>1181100</xdr:colOff>
      <xdr:row>1093</xdr:row>
      <xdr:rowOff>381001</xdr:rowOff>
    </xdr:to>
    <xdr:pic>
      <xdr:nvPicPr>
        <xdr:cNvPr id="1090" name="Рисунок 1089" descr="base_1_386202_34024"/>
        <xdr:cNvPicPr preferRelativeResize="0">
          <a:picLocks noChangeArrowheads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82958576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1094</xdr:row>
      <xdr:rowOff>1</xdr:rowOff>
    </xdr:from>
    <xdr:to>
      <xdr:col>1</xdr:col>
      <xdr:colOff>1019175</xdr:colOff>
      <xdr:row>1094</xdr:row>
      <xdr:rowOff>390525</xdr:rowOff>
    </xdr:to>
    <xdr:pic>
      <xdr:nvPicPr>
        <xdr:cNvPr id="1091" name="Рисунок 1090" descr="base_1_386202_34025"/>
        <xdr:cNvPicPr preferRelativeResize="0">
          <a:picLocks noChangeArrowheads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83472926"/>
          <a:ext cx="1019176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1095</xdr:row>
      <xdr:rowOff>1</xdr:rowOff>
    </xdr:from>
    <xdr:to>
      <xdr:col>1</xdr:col>
      <xdr:colOff>1123950</xdr:colOff>
      <xdr:row>1095</xdr:row>
      <xdr:rowOff>390525</xdr:rowOff>
    </xdr:to>
    <xdr:pic>
      <xdr:nvPicPr>
        <xdr:cNvPr id="1092" name="Рисунок 1091" descr="base_1_386202_34026"/>
        <xdr:cNvPicPr preferRelativeResize="0">
          <a:picLocks noChangeArrowheads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83987276"/>
          <a:ext cx="112395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1096</xdr:row>
      <xdr:rowOff>0</xdr:rowOff>
    </xdr:from>
    <xdr:to>
      <xdr:col>1</xdr:col>
      <xdr:colOff>1209675</xdr:colOff>
      <xdr:row>1096</xdr:row>
      <xdr:rowOff>352425</xdr:rowOff>
    </xdr:to>
    <xdr:pic>
      <xdr:nvPicPr>
        <xdr:cNvPr id="1093" name="Рисунок 1092" descr="base_1_386202_34027"/>
        <xdr:cNvPicPr preferRelativeResize="0">
          <a:picLocks noChangeArrowheads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84501625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1097</xdr:row>
      <xdr:rowOff>0</xdr:rowOff>
    </xdr:from>
    <xdr:to>
      <xdr:col>1</xdr:col>
      <xdr:colOff>1190625</xdr:colOff>
      <xdr:row>1097</xdr:row>
      <xdr:rowOff>390525</xdr:rowOff>
    </xdr:to>
    <xdr:pic>
      <xdr:nvPicPr>
        <xdr:cNvPr id="1094" name="Рисунок 1093" descr="base_1_386202_34028"/>
        <xdr:cNvPicPr preferRelativeResize="0">
          <a:picLocks noChangeArrowheads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8501597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1098</xdr:row>
      <xdr:rowOff>0</xdr:rowOff>
    </xdr:from>
    <xdr:to>
      <xdr:col>1</xdr:col>
      <xdr:colOff>1076324</xdr:colOff>
      <xdr:row>1098</xdr:row>
      <xdr:rowOff>352425</xdr:rowOff>
    </xdr:to>
    <xdr:pic>
      <xdr:nvPicPr>
        <xdr:cNvPr id="1095" name="Рисунок 1094" descr="base_1_386202_34029"/>
        <xdr:cNvPicPr preferRelativeResize="0">
          <a:picLocks noChangeArrowheads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85530325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1099</xdr:row>
      <xdr:rowOff>1</xdr:rowOff>
    </xdr:from>
    <xdr:to>
      <xdr:col>1</xdr:col>
      <xdr:colOff>1123950</xdr:colOff>
      <xdr:row>1099</xdr:row>
      <xdr:rowOff>390525</xdr:rowOff>
    </xdr:to>
    <xdr:pic>
      <xdr:nvPicPr>
        <xdr:cNvPr id="1096" name="Рисунок 1095" descr="base_1_386202_34030"/>
        <xdr:cNvPicPr preferRelativeResize="0">
          <a:picLocks noChangeArrowheads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86044676"/>
          <a:ext cx="112395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1100</xdr:row>
      <xdr:rowOff>1</xdr:rowOff>
    </xdr:from>
    <xdr:to>
      <xdr:col>1</xdr:col>
      <xdr:colOff>1257300</xdr:colOff>
      <xdr:row>1100</xdr:row>
      <xdr:rowOff>390525</xdr:rowOff>
    </xdr:to>
    <xdr:pic>
      <xdr:nvPicPr>
        <xdr:cNvPr id="1097" name="Рисунок 1096" descr="base_1_386202_34031"/>
        <xdr:cNvPicPr preferRelativeResize="0">
          <a:picLocks noChangeArrowheads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86559026"/>
          <a:ext cx="125730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1101</xdr:row>
      <xdr:rowOff>0</xdr:rowOff>
    </xdr:from>
    <xdr:to>
      <xdr:col>1</xdr:col>
      <xdr:colOff>1314450</xdr:colOff>
      <xdr:row>1101</xdr:row>
      <xdr:rowOff>371475</xdr:rowOff>
    </xdr:to>
    <xdr:pic>
      <xdr:nvPicPr>
        <xdr:cNvPr id="1098" name="Рисунок 1097" descr="base_1_386202_34032"/>
        <xdr:cNvPicPr preferRelativeResize="0">
          <a:picLocks noChangeArrowheads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87073375"/>
          <a:ext cx="1314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1102</xdr:row>
      <xdr:rowOff>0</xdr:rowOff>
    </xdr:from>
    <xdr:to>
      <xdr:col>1</xdr:col>
      <xdr:colOff>1038224</xdr:colOff>
      <xdr:row>1102</xdr:row>
      <xdr:rowOff>390525</xdr:rowOff>
    </xdr:to>
    <xdr:pic>
      <xdr:nvPicPr>
        <xdr:cNvPr id="1099" name="Рисунок 1098" descr="base_1_386202_34033"/>
        <xdr:cNvPicPr preferRelativeResize="0">
          <a:picLocks noChangeArrowheads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87587725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1103</xdr:row>
      <xdr:rowOff>1</xdr:rowOff>
    </xdr:from>
    <xdr:to>
      <xdr:col>1</xdr:col>
      <xdr:colOff>1095375</xdr:colOff>
      <xdr:row>1103</xdr:row>
      <xdr:rowOff>400051</xdr:rowOff>
    </xdr:to>
    <xdr:pic>
      <xdr:nvPicPr>
        <xdr:cNvPr id="1100" name="Рисунок 1099" descr="base_1_386202_34034"/>
        <xdr:cNvPicPr preferRelativeResize="0">
          <a:picLocks noChangeArrowheads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88102076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1104</xdr:row>
      <xdr:rowOff>0</xdr:rowOff>
    </xdr:from>
    <xdr:to>
      <xdr:col>1</xdr:col>
      <xdr:colOff>1238250</xdr:colOff>
      <xdr:row>1104</xdr:row>
      <xdr:rowOff>352425</xdr:rowOff>
    </xdr:to>
    <xdr:pic>
      <xdr:nvPicPr>
        <xdr:cNvPr id="1101" name="Рисунок 1100" descr="base_1_386202_34035"/>
        <xdr:cNvPicPr preferRelativeResize="0">
          <a:picLocks noChangeArrowheads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88616425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1105</xdr:row>
      <xdr:rowOff>0</xdr:rowOff>
    </xdr:from>
    <xdr:to>
      <xdr:col>1</xdr:col>
      <xdr:colOff>1228725</xdr:colOff>
      <xdr:row>1105</xdr:row>
      <xdr:rowOff>371475</xdr:rowOff>
    </xdr:to>
    <xdr:pic>
      <xdr:nvPicPr>
        <xdr:cNvPr id="1102" name="Рисунок 1101" descr="base_1_386202_34036"/>
        <xdr:cNvPicPr preferRelativeResize="0">
          <a:picLocks noChangeArrowheads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8913077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1106</xdr:row>
      <xdr:rowOff>0</xdr:rowOff>
    </xdr:from>
    <xdr:to>
      <xdr:col>1</xdr:col>
      <xdr:colOff>1085850</xdr:colOff>
      <xdr:row>1106</xdr:row>
      <xdr:rowOff>409575</xdr:rowOff>
    </xdr:to>
    <xdr:pic>
      <xdr:nvPicPr>
        <xdr:cNvPr id="1103" name="Рисунок 1102" descr="base_1_386202_34037"/>
        <xdr:cNvPicPr preferRelativeResize="0">
          <a:picLocks noChangeArrowheads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89645125"/>
          <a:ext cx="1085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1107</xdr:row>
      <xdr:rowOff>1</xdr:rowOff>
    </xdr:from>
    <xdr:to>
      <xdr:col>1</xdr:col>
      <xdr:colOff>1209675</xdr:colOff>
      <xdr:row>1107</xdr:row>
      <xdr:rowOff>333375</xdr:rowOff>
    </xdr:to>
    <xdr:pic>
      <xdr:nvPicPr>
        <xdr:cNvPr id="1104" name="Рисунок 1103" descr="base_1_386202_34038"/>
        <xdr:cNvPicPr preferRelativeResize="0">
          <a:picLocks noChangeArrowheads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90159476"/>
          <a:ext cx="1209675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1352550</xdr:colOff>
      <xdr:row>1107</xdr:row>
      <xdr:rowOff>485776</xdr:rowOff>
    </xdr:from>
    <xdr:to>
      <xdr:col>1</xdr:col>
      <xdr:colOff>1266825</xdr:colOff>
      <xdr:row>1108</xdr:row>
      <xdr:rowOff>371476</xdr:rowOff>
    </xdr:to>
    <xdr:pic>
      <xdr:nvPicPr>
        <xdr:cNvPr id="1105" name="Рисунок 1104" descr="base_1_386202_34039"/>
        <xdr:cNvPicPr preferRelativeResize="0">
          <a:picLocks noChangeArrowheads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590645251"/>
          <a:ext cx="1276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1109</xdr:row>
      <xdr:rowOff>0</xdr:rowOff>
    </xdr:from>
    <xdr:to>
      <xdr:col>1</xdr:col>
      <xdr:colOff>1247775</xdr:colOff>
      <xdr:row>1109</xdr:row>
      <xdr:rowOff>390525</xdr:rowOff>
    </xdr:to>
    <xdr:pic>
      <xdr:nvPicPr>
        <xdr:cNvPr id="1106" name="Рисунок 1105" descr="base_1_386202_34040"/>
        <xdr:cNvPicPr preferRelativeResize="0">
          <a:picLocks noChangeArrowheads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91188175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1110</xdr:row>
      <xdr:rowOff>1</xdr:rowOff>
    </xdr:from>
    <xdr:to>
      <xdr:col>1</xdr:col>
      <xdr:colOff>1038224</xdr:colOff>
      <xdr:row>1110</xdr:row>
      <xdr:rowOff>361951</xdr:rowOff>
    </xdr:to>
    <xdr:pic>
      <xdr:nvPicPr>
        <xdr:cNvPr id="1107" name="Рисунок 1106" descr="base_1_386202_34041"/>
        <xdr:cNvPicPr preferRelativeResize="0">
          <a:picLocks noChangeArrowheads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91702526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1111</xdr:row>
      <xdr:rowOff>0</xdr:rowOff>
    </xdr:from>
    <xdr:to>
      <xdr:col>1</xdr:col>
      <xdr:colOff>1085850</xdr:colOff>
      <xdr:row>1111</xdr:row>
      <xdr:rowOff>352425</xdr:rowOff>
    </xdr:to>
    <xdr:pic>
      <xdr:nvPicPr>
        <xdr:cNvPr id="1108" name="Рисунок 1107" descr="base_1_386202_34042"/>
        <xdr:cNvPicPr preferRelativeResize="0">
          <a:picLocks noChangeArrowheads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92216875"/>
          <a:ext cx="1085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1112</xdr:row>
      <xdr:rowOff>0</xdr:rowOff>
    </xdr:from>
    <xdr:to>
      <xdr:col>1</xdr:col>
      <xdr:colOff>1209674</xdr:colOff>
      <xdr:row>1112</xdr:row>
      <xdr:rowOff>371475</xdr:rowOff>
    </xdr:to>
    <xdr:pic>
      <xdr:nvPicPr>
        <xdr:cNvPr id="1109" name="Рисунок 1108" descr="base_1_386202_34043"/>
        <xdr:cNvPicPr preferRelativeResize="0">
          <a:picLocks noChangeArrowheads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9273122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1113</xdr:row>
      <xdr:rowOff>1</xdr:rowOff>
    </xdr:from>
    <xdr:to>
      <xdr:col>1</xdr:col>
      <xdr:colOff>1219200</xdr:colOff>
      <xdr:row>1113</xdr:row>
      <xdr:rowOff>390525</xdr:rowOff>
    </xdr:to>
    <xdr:pic>
      <xdr:nvPicPr>
        <xdr:cNvPr id="1110" name="Рисунок 1109" descr="base_1_386202_34044"/>
        <xdr:cNvPicPr preferRelativeResize="0">
          <a:picLocks noChangeArrowheads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93245576"/>
          <a:ext cx="121920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1114</xdr:row>
      <xdr:rowOff>0</xdr:rowOff>
    </xdr:from>
    <xdr:to>
      <xdr:col>1</xdr:col>
      <xdr:colOff>1000124</xdr:colOff>
      <xdr:row>1114</xdr:row>
      <xdr:rowOff>390525</xdr:rowOff>
    </xdr:to>
    <xdr:pic>
      <xdr:nvPicPr>
        <xdr:cNvPr id="1111" name="Рисунок 1110" descr="base_1_386202_34045"/>
        <xdr:cNvPicPr preferRelativeResize="0">
          <a:picLocks noChangeArrowheads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9375992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1115</xdr:row>
      <xdr:rowOff>1</xdr:rowOff>
    </xdr:from>
    <xdr:to>
      <xdr:col>1</xdr:col>
      <xdr:colOff>1143000</xdr:colOff>
      <xdr:row>1115</xdr:row>
      <xdr:rowOff>361950</xdr:rowOff>
    </xdr:to>
    <xdr:pic>
      <xdr:nvPicPr>
        <xdr:cNvPr id="1112" name="Рисунок 1111" descr="base_1_386202_34046"/>
        <xdr:cNvPicPr preferRelativeResize="0">
          <a:picLocks noChangeArrowheads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94274276"/>
          <a:ext cx="1143000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1116</xdr:row>
      <xdr:rowOff>0</xdr:rowOff>
    </xdr:from>
    <xdr:to>
      <xdr:col>1</xdr:col>
      <xdr:colOff>1266824</xdr:colOff>
      <xdr:row>1116</xdr:row>
      <xdr:rowOff>371475</xdr:rowOff>
    </xdr:to>
    <xdr:pic>
      <xdr:nvPicPr>
        <xdr:cNvPr id="1113" name="Рисунок 1112" descr="base_1_386202_34047"/>
        <xdr:cNvPicPr preferRelativeResize="0">
          <a:picLocks noChangeArrowheads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94788625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1117</xdr:row>
      <xdr:rowOff>0</xdr:rowOff>
    </xdr:from>
    <xdr:to>
      <xdr:col>1</xdr:col>
      <xdr:colOff>1257300</xdr:colOff>
      <xdr:row>1117</xdr:row>
      <xdr:rowOff>371475</xdr:rowOff>
    </xdr:to>
    <xdr:pic>
      <xdr:nvPicPr>
        <xdr:cNvPr id="1114" name="Рисунок 1113" descr="base_1_386202_34048"/>
        <xdr:cNvPicPr preferRelativeResize="0">
          <a:picLocks noChangeArrowheads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9530297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1118</xdr:row>
      <xdr:rowOff>1</xdr:rowOff>
    </xdr:from>
    <xdr:to>
      <xdr:col>1</xdr:col>
      <xdr:colOff>1076324</xdr:colOff>
      <xdr:row>1118</xdr:row>
      <xdr:rowOff>400051</xdr:rowOff>
    </xdr:to>
    <xdr:pic>
      <xdr:nvPicPr>
        <xdr:cNvPr id="1115" name="Рисунок 1114" descr="base_1_386202_34049"/>
        <xdr:cNvPicPr preferRelativeResize="0">
          <a:picLocks noChangeArrowheads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95817326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1119</xdr:row>
      <xdr:rowOff>1</xdr:rowOff>
    </xdr:from>
    <xdr:to>
      <xdr:col>1</xdr:col>
      <xdr:colOff>1152524</xdr:colOff>
      <xdr:row>1119</xdr:row>
      <xdr:rowOff>361950</xdr:rowOff>
    </xdr:to>
    <xdr:pic>
      <xdr:nvPicPr>
        <xdr:cNvPr id="1116" name="Рисунок 1115" descr="base_1_386202_34050"/>
        <xdr:cNvPicPr preferRelativeResize="0">
          <a:picLocks noChangeArrowheads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96331676"/>
          <a:ext cx="1152525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1343024</xdr:colOff>
      <xdr:row>1119</xdr:row>
      <xdr:rowOff>495301</xdr:rowOff>
    </xdr:from>
    <xdr:to>
      <xdr:col>1</xdr:col>
      <xdr:colOff>1362074</xdr:colOff>
      <xdr:row>1120</xdr:row>
      <xdr:rowOff>409575</xdr:rowOff>
    </xdr:to>
    <xdr:pic>
      <xdr:nvPicPr>
        <xdr:cNvPr id="1117" name="Рисунок 1116" descr="base_1_386202_34051"/>
        <xdr:cNvPicPr preferRelativeResize="0">
          <a:picLocks noChangeArrowheads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4" y="596826976"/>
          <a:ext cx="1381125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1121</xdr:row>
      <xdr:rowOff>1</xdr:rowOff>
    </xdr:from>
    <xdr:to>
      <xdr:col>1</xdr:col>
      <xdr:colOff>1276350</xdr:colOff>
      <xdr:row>1121</xdr:row>
      <xdr:rowOff>409575</xdr:rowOff>
    </xdr:to>
    <xdr:pic>
      <xdr:nvPicPr>
        <xdr:cNvPr id="1118" name="Рисунок 1117" descr="base_1_386202_34052"/>
        <xdr:cNvPicPr preferRelativeResize="0">
          <a:picLocks noChangeArrowheads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97360376"/>
          <a:ext cx="1276350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1122</xdr:row>
      <xdr:rowOff>1</xdr:rowOff>
    </xdr:from>
    <xdr:to>
      <xdr:col>1</xdr:col>
      <xdr:colOff>1114425</xdr:colOff>
      <xdr:row>1122</xdr:row>
      <xdr:rowOff>390525</xdr:rowOff>
    </xdr:to>
    <xdr:pic>
      <xdr:nvPicPr>
        <xdr:cNvPr id="1119" name="Рисунок 1118" descr="base_1_386202_34053"/>
        <xdr:cNvPicPr preferRelativeResize="0">
          <a:picLocks noChangeArrowheads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97874726"/>
          <a:ext cx="1114426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1123</xdr:row>
      <xdr:rowOff>0</xdr:rowOff>
    </xdr:from>
    <xdr:to>
      <xdr:col>1</xdr:col>
      <xdr:colOff>1085850</xdr:colOff>
      <xdr:row>1123</xdr:row>
      <xdr:rowOff>371475</xdr:rowOff>
    </xdr:to>
    <xdr:pic>
      <xdr:nvPicPr>
        <xdr:cNvPr id="1120" name="Рисунок 1119" descr="base_1_386202_34054"/>
        <xdr:cNvPicPr preferRelativeResize="0">
          <a:picLocks noChangeArrowheads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98389075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1124</xdr:row>
      <xdr:rowOff>1</xdr:rowOff>
    </xdr:from>
    <xdr:to>
      <xdr:col>1</xdr:col>
      <xdr:colOff>1209675</xdr:colOff>
      <xdr:row>1124</xdr:row>
      <xdr:rowOff>400051</xdr:rowOff>
    </xdr:to>
    <xdr:pic>
      <xdr:nvPicPr>
        <xdr:cNvPr id="1121" name="Рисунок 1120" descr="base_1_386202_34055"/>
        <xdr:cNvPicPr preferRelativeResize="0">
          <a:picLocks noChangeArrowheads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98903426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1125</xdr:row>
      <xdr:rowOff>0</xdr:rowOff>
    </xdr:from>
    <xdr:to>
      <xdr:col>1</xdr:col>
      <xdr:colOff>1209675</xdr:colOff>
      <xdr:row>1125</xdr:row>
      <xdr:rowOff>428625</xdr:rowOff>
    </xdr:to>
    <xdr:pic>
      <xdr:nvPicPr>
        <xdr:cNvPr id="1122" name="Рисунок 1121" descr="base_1_386202_34056"/>
        <xdr:cNvPicPr preferRelativeResize="0">
          <a:picLocks noChangeArrowheads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99417775"/>
          <a:ext cx="1209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1126</xdr:row>
      <xdr:rowOff>1</xdr:rowOff>
    </xdr:from>
    <xdr:to>
      <xdr:col>1</xdr:col>
      <xdr:colOff>1038224</xdr:colOff>
      <xdr:row>1126</xdr:row>
      <xdr:rowOff>400051</xdr:rowOff>
    </xdr:to>
    <xdr:pic>
      <xdr:nvPicPr>
        <xdr:cNvPr id="1123" name="Рисунок 1122" descr="base_1_386202_34057"/>
        <xdr:cNvPicPr preferRelativeResize="0">
          <a:picLocks noChangeArrowheads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99932126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1127</xdr:row>
      <xdr:rowOff>0</xdr:rowOff>
    </xdr:from>
    <xdr:to>
      <xdr:col>1</xdr:col>
      <xdr:colOff>1181100</xdr:colOff>
      <xdr:row>1127</xdr:row>
      <xdr:rowOff>371475</xdr:rowOff>
    </xdr:to>
    <xdr:pic>
      <xdr:nvPicPr>
        <xdr:cNvPr id="1124" name="Рисунок 1123" descr="base_1_386202_34058"/>
        <xdr:cNvPicPr preferRelativeResize="0">
          <a:picLocks noChangeArrowheads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00446475"/>
          <a:ext cx="118110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1128</xdr:row>
      <xdr:rowOff>0</xdr:rowOff>
    </xdr:from>
    <xdr:to>
      <xdr:col>1</xdr:col>
      <xdr:colOff>1228725</xdr:colOff>
      <xdr:row>1128</xdr:row>
      <xdr:rowOff>371475</xdr:rowOff>
    </xdr:to>
    <xdr:pic>
      <xdr:nvPicPr>
        <xdr:cNvPr id="1125" name="Рисунок 1124" descr="base_1_386202_34059"/>
        <xdr:cNvPicPr preferRelativeResize="0">
          <a:picLocks noChangeArrowheads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0096082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1129</xdr:row>
      <xdr:rowOff>1</xdr:rowOff>
    </xdr:from>
    <xdr:to>
      <xdr:col>1</xdr:col>
      <xdr:colOff>1304925</xdr:colOff>
      <xdr:row>1129</xdr:row>
      <xdr:rowOff>400050</xdr:rowOff>
    </xdr:to>
    <xdr:pic>
      <xdr:nvPicPr>
        <xdr:cNvPr id="1126" name="Рисунок 1125" descr="base_1_386202_34060"/>
        <xdr:cNvPicPr preferRelativeResize="0">
          <a:picLocks noChangeArrowheads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01475176"/>
          <a:ext cx="13049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1130</xdr:row>
      <xdr:rowOff>1</xdr:rowOff>
    </xdr:from>
    <xdr:to>
      <xdr:col>1</xdr:col>
      <xdr:colOff>1076325</xdr:colOff>
      <xdr:row>1130</xdr:row>
      <xdr:rowOff>323851</xdr:rowOff>
    </xdr:to>
    <xdr:pic>
      <xdr:nvPicPr>
        <xdr:cNvPr id="1127" name="Рисунок 1126" descr="base_1_386202_34061"/>
        <xdr:cNvPicPr preferRelativeResize="0">
          <a:picLocks noChangeArrowheads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01989526"/>
          <a:ext cx="1076326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1131</xdr:row>
      <xdr:rowOff>1</xdr:rowOff>
    </xdr:from>
    <xdr:to>
      <xdr:col>1</xdr:col>
      <xdr:colOff>1181100</xdr:colOff>
      <xdr:row>1131</xdr:row>
      <xdr:rowOff>304800</xdr:rowOff>
    </xdr:to>
    <xdr:pic>
      <xdr:nvPicPr>
        <xdr:cNvPr id="1128" name="Рисунок 1127" descr="base_1_386202_34062"/>
        <xdr:cNvPicPr preferRelativeResize="0">
          <a:picLocks noChangeArrowheads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02503876"/>
          <a:ext cx="1181100" cy="304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1132</xdr:row>
      <xdr:rowOff>0</xdr:rowOff>
    </xdr:from>
    <xdr:to>
      <xdr:col>1</xdr:col>
      <xdr:colOff>1219200</xdr:colOff>
      <xdr:row>1132</xdr:row>
      <xdr:rowOff>371475</xdr:rowOff>
    </xdr:to>
    <xdr:pic>
      <xdr:nvPicPr>
        <xdr:cNvPr id="1129" name="Рисунок 1128" descr="base_1_386202_34063"/>
        <xdr:cNvPicPr preferRelativeResize="0">
          <a:picLocks noChangeArrowheads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0301822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1133</xdr:row>
      <xdr:rowOff>1</xdr:rowOff>
    </xdr:from>
    <xdr:to>
      <xdr:col>1</xdr:col>
      <xdr:colOff>1276350</xdr:colOff>
      <xdr:row>1133</xdr:row>
      <xdr:rowOff>381001</xdr:rowOff>
    </xdr:to>
    <xdr:pic>
      <xdr:nvPicPr>
        <xdr:cNvPr id="1130" name="Рисунок 1129" descr="base_1_386202_34064"/>
        <xdr:cNvPicPr preferRelativeResize="0">
          <a:picLocks noChangeArrowheads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03532576"/>
          <a:ext cx="1276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1134</xdr:row>
      <xdr:rowOff>0</xdr:rowOff>
    </xdr:from>
    <xdr:to>
      <xdr:col>1</xdr:col>
      <xdr:colOff>1028700</xdr:colOff>
      <xdr:row>1134</xdr:row>
      <xdr:rowOff>371475</xdr:rowOff>
    </xdr:to>
    <xdr:pic>
      <xdr:nvPicPr>
        <xdr:cNvPr id="1131" name="Рисунок 1130" descr="base_1_386202_34065"/>
        <xdr:cNvPicPr preferRelativeResize="0">
          <a:picLocks noChangeArrowheads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04075500"/>
          <a:ext cx="102870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1135</xdr:row>
      <xdr:rowOff>0</xdr:rowOff>
    </xdr:from>
    <xdr:to>
      <xdr:col>1</xdr:col>
      <xdr:colOff>1143000</xdr:colOff>
      <xdr:row>1135</xdr:row>
      <xdr:rowOff>352425</xdr:rowOff>
    </xdr:to>
    <xdr:pic>
      <xdr:nvPicPr>
        <xdr:cNvPr id="1132" name="Рисунок 1131" descr="base_1_386202_34066"/>
        <xdr:cNvPicPr preferRelativeResize="0">
          <a:picLocks noChangeArrowheads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04618425"/>
          <a:ext cx="1143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1136</xdr:row>
      <xdr:rowOff>0</xdr:rowOff>
    </xdr:from>
    <xdr:to>
      <xdr:col>1</xdr:col>
      <xdr:colOff>1276350</xdr:colOff>
      <xdr:row>1136</xdr:row>
      <xdr:rowOff>371475</xdr:rowOff>
    </xdr:to>
    <xdr:pic>
      <xdr:nvPicPr>
        <xdr:cNvPr id="1133" name="Рисунок 1132" descr="base_1_386202_34067"/>
        <xdr:cNvPicPr preferRelativeResize="0">
          <a:picLocks noChangeArrowheads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05161350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1137</xdr:row>
      <xdr:rowOff>1</xdr:rowOff>
    </xdr:from>
    <xdr:to>
      <xdr:col>1</xdr:col>
      <xdr:colOff>1276350</xdr:colOff>
      <xdr:row>1137</xdr:row>
      <xdr:rowOff>400050</xdr:rowOff>
    </xdr:to>
    <xdr:pic>
      <xdr:nvPicPr>
        <xdr:cNvPr id="1134" name="Рисунок 1133" descr="base_1_386202_34068"/>
        <xdr:cNvPicPr preferRelativeResize="0">
          <a:picLocks noChangeArrowheads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05704276"/>
          <a:ext cx="1276350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1138</xdr:row>
      <xdr:rowOff>0</xdr:rowOff>
    </xdr:from>
    <xdr:to>
      <xdr:col>1</xdr:col>
      <xdr:colOff>1076324</xdr:colOff>
      <xdr:row>1138</xdr:row>
      <xdr:rowOff>361950</xdr:rowOff>
    </xdr:to>
    <xdr:pic>
      <xdr:nvPicPr>
        <xdr:cNvPr id="1135" name="Рисунок 1134" descr="base_1_386202_34069"/>
        <xdr:cNvPicPr preferRelativeResize="0">
          <a:picLocks noChangeArrowheads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06247200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1139</xdr:row>
      <xdr:rowOff>0</xdr:rowOff>
    </xdr:from>
    <xdr:to>
      <xdr:col>1</xdr:col>
      <xdr:colOff>1114425</xdr:colOff>
      <xdr:row>1139</xdr:row>
      <xdr:rowOff>371475</xdr:rowOff>
    </xdr:to>
    <xdr:pic>
      <xdr:nvPicPr>
        <xdr:cNvPr id="1136" name="Рисунок 1135" descr="base_1_386202_34070"/>
        <xdr:cNvPicPr preferRelativeResize="0">
          <a:picLocks noChangeArrowheads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06790125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1140</xdr:row>
      <xdr:rowOff>0</xdr:rowOff>
    </xdr:from>
    <xdr:to>
      <xdr:col>1</xdr:col>
      <xdr:colOff>1257300</xdr:colOff>
      <xdr:row>1140</xdr:row>
      <xdr:rowOff>371475</xdr:rowOff>
    </xdr:to>
    <xdr:pic>
      <xdr:nvPicPr>
        <xdr:cNvPr id="1137" name="Рисунок 1136" descr="base_1_386202_34071"/>
        <xdr:cNvPicPr preferRelativeResize="0">
          <a:picLocks noChangeArrowheads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07333050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1141</xdr:row>
      <xdr:rowOff>0</xdr:rowOff>
    </xdr:from>
    <xdr:to>
      <xdr:col>1</xdr:col>
      <xdr:colOff>1257300</xdr:colOff>
      <xdr:row>1141</xdr:row>
      <xdr:rowOff>390525</xdr:rowOff>
    </xdr:to>
    <xdr:pic>
      <xdr:nvPicPr>
        <xdr:cNvPr id="1138" name="Рисунок 1137" descr="base_1_386202_34072"/>
        <xdr:cNvPicPr preferRelativeResize="0">
          <a:picLocks noChangeArrowheads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0787597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1142</xdr:row>
      <xdr:rowOff>0</xdr:rowOff>
    </xdr:from>
    <xdr:to>
      <xdr:col>1</xdr:col>
      <xdr:colOff>1114425</xdr:colOff>
      <xdr:row>1142</xdr:row>
      <xdr:rowOff>381000</xdr:rowOff>
    </xdr:to>
    <xdr:pic>
      <xdr:nvPicPr>
        <xdr:cNvPr id="1139" name="Рисунок 1138" descr="base_1_386202_34073"/>
        <xdr:cNvPicPr preferRelativeResize="0">
          <a:picLocks noChangeArrowheads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08418900"/>
          <a:ext cx="111442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1143</xdr:row>
      <xdr:rowOff>0</xdr:rowOff>
    </xdr:from>
    <xdr:to>
      <xdr:col>1</xdr:col>
      <xdr:colOff>1142999</xdr:colOff>
      <xdr:row>1143</xdr:row>
      <xdr:rowOff>390525</xdr:rowOff>
    </xdr:to>
    <xdr:pic>
      <xdr:nvPicPr>
        <xdr:cNvPr id="1140" name="Рисунок 1139" descr="base_1_386202_34074"/>
        <xdr:cNvPicPr preferRelativeResize="0">
          <a:picLocks noChangeArrowheads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08961825"/>
          <a:ext cx="114299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1144</xdr:row>
      <xdr:rowOff>9526</xdr:rowOff>
    </xdr:from>
    <xdr:to>
      <xdr:col>1</xdr:col>
      <xdr:colOff>1257300</xdr:colOff>
      <xdr:row>1144</xdr:row>
      <xdr:rowOff>428626</xdr:rowOff>
    </xdr:to>
    <xdr:pic>
      <xdr:nvPicPr>
        <xdr:cNvPr id="1141" name="Рисунок 1140" descr="base_1_386202_34075"/>
        <xdr:cNvPicPr preferRelativeResize="0">
          <a:picLocks noChangeArrowheads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09514276"/>
          <a:ext cx="1257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1145</xdr:row>
      <xdr:rowOff>0</xdr:rowOff>
    </xdr:from>
    <xdr:to>
      <xdr:col>1</xdr:col>
      <xdr:colOff>1276350</xdr:colOff>
      <xdr:row>1145</xdr:row>
      <xdr:rowOff>419100</xdr:rowOff>
    </xdr:to>
    <xdr:pic>
      <xdr:nvPicPr>
        <xdr:cNvPr id="1142" name="Рисунок 1141" descr="base_1_386202_34076"/>
        <xdr:cNvPicPr preferRelativeResize="0">
          <a:picLocks noChangeArrowheads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10047675"/>
          <a:ext cx="12763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1146</xdr:row>
      <xdr:rowOff>0</xdr:rowOff>
    </xdr:from>
    <xdr:to>
      <xdr:col>1</xdr:col>
      <xdr:colOff>1066800</xdr:colOff>
      <xdr:row>1146</xdr:row>
      <xdr:rowOff>371475</xdr:rowOff>
    </xdr:to>
    <xdr:pic>
      <xdr:nvPicPr>
        <xdr:cNvPr id="1143" name="Рисунок 1142" descr="base_1_386202_34077"/>
        <xdr:cNvPicPr preferRelativeResize="0">
          <a:picLocks noChangeArrowheads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10590600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1147</xdr:row>
      <xdr:rowOff>0</xdr:rowOff>
    </xdr:from>
    <xdr:to>
      <xdr:col>1</xdr:col>
      <xdr:colOff>1143000</xdr:colOff>
      <xdr:row>1147</xdr:row>
      <xdr:rowOff>390525</xdr:rowOff>
    </xdr:to>
    <xdr:pic>
      <xdr:nvPicPr>
        <xdr:cNvPr id="1144" name="Рисунок 1143" descr="base_1_386202_34078"/>
        <xdr:cNvPicPr preferRelativeResize="0">
          <a:picLocks noChangeArrowheads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11133525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1148</xdr:row>
      <xdr:rowOff>0</xdr:rowOff>
    </xdr:from>
    <xdr:to>
      <xdr:col>1</xdr:col>
      <xdr:colOff>1285875</xdr:colOff>
      <xdr:row>1148</xdr:row>
      <xdr:rowOff>390525</xdr:rowOff>
    </xdr:to>
    <xdr:pic>
      <xdr:nvPicPr>
        <xdr:cNvPr id="1145" name="Рисунок 1144" descr="base_1_386202_34079"/>
        <xdr:cNvPicPr preferRelativeResize="0">
          <a:picLocks noChangeArrowheads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11676450"/>
          <a:ext cx="1285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1343025</xdr:colOff>
      <xdr:row>1148</xdr:row>
      <xdr:rowOff>523875</xdr:rowOff>
    </xdr:from>
    <xdr:to>
      <xdr:col>1</xdr:col>
      <xdr:colOff>1238250</xdr:colOff>
      <xdr:row>1149</xdr:row>
      <xdr:rowOff>428625</xdr:rowOff>
    </xdr:to>
    <xdr:pic>
      <xdr:nvPicPr>
        <xdr:cNvPr id="1146" name="Рисунок 1145" descr="base_1_386202_34080"/>
        <xdr:cNvPicPr preferRelativeResize="0">
          <a:picLocks noChangeArrowheads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612200325"/>
          <a:ext cx="12573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1150</xdr:row>
      <xdr:rowOff>0</xdr:rowOff>
    </xdr:from>
    <xdr:to>
      <xdr:col>1</xdr:col>
      <xdr:colOff>1066800</xdr:colOff>
      <xdr:row>1150</xdr:row>
      <xdr:rowOff>342900</xdr:rowOff>
    </xdr:to>
    <xdr:pic>
      <xdr:nvPicPr>
        <xdr:cNvPr id="1147" name="Рисунок 1146" descr="base_1_386202_34081"/>
        <xdr:cNvPicPr preferRelativeResize="0">
          <a:picLocks noChangeArrowheads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12762300"/>
          <a:ext cx="10668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1151</xdr:row>
      <xdr:rowOff>0</xdr:rowOff>
    </xdr:from>
    <xdr:to>
      <xdr:col>1</xdr:col>
      <xdr:colOff>1095375</xdr:colOff>
      <xdr:row>1151</xdr:row>
      <xdr:rowOff>381000</xdr:rowOff>
    </xdr:to>
    <xdr:pic>
      <xdr:nvPicPr>
        <xdr:cNvPr id="1148" name="Рисунок 1147" descr="base_1_386202_34082"/>
        <xdr:cNvPicPr preferRelativeResize="0">
          <a:picLocks noChangeArrowheads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13305225"/>
          <a:ext cx="109537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1152</xdr:row>
      <xdr:rowOff>0</xdr:rowOff>
    </xdr:from>
    <xdr:to>
      <xdr:col>1</xdr:col>
      <xdr:colOff>1200150</xdr:colOff>
      <xdr:row>1152</xdr:row>
      <xdr:rowOff>390525</xdr:rowOff>
    </xdr:to>
    <xdr:pic>
      <xdr:nvPicPr>
        <xdr:cNvPr id="1149" name="Рисунок 1148" descr="base_1_386202_34083"/>
        <xdr:cNvPicPr preferRelativeResize="0">
          <a:picLocks noChangeArrowheads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13848150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1153</xdr:row>
      <xdr:rowOff>0</xdr:rowOff>
    </xdr:from>
    <xdr:to>
      <xdr:col>1</xdr:col>
      <xdr:colOff>1209675</xdr:colOff>
      <xdr:row>1153</xdr:row>
      <xdr:rowOff>409575</xdr:rowOff>
    </xdr:to>
    <xdr:pic>
      <xdr:nvPicPr>
        <xdr:cNvPr id="1150" name="Рисунок 1149" descr="base_1_386202_34084"/>
        <xdr:cNvPicPr preferRelativeResize="0">
          <a:picLocks noChangeArrowheads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14391075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1154</xdr:row>
      <xdr:rowOff>0</xdr:rowOff>
    </xdr:from>
    <xdr:to>
      <xdr:col>1</xdr:col>
      <xdr:colOff>1066800</xdr:colOff>
      <xdr:row>1154</xdr:row>
      <xdr:rowOff>352425</xdr:rowOff>
    </xdr:to>
    <xdr:pic>
      <xdr:nvPicPr>
        <xdr:cNvPr id="1151" name="Рисунок 1150" descr="base_1_386202_34085"/>
        <xdr:cNvPicPr preferRelativeResize="0">
          <a:picLocks noChangeArrowheads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14934000"/>
          <a:ext cx="10668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1155</xdr:row>
      <xdr:rowOff>0</xdr:rowOff>
    </xdr:from>
    <xdr:to>
      <xdr:col>1</xdr:col>
      <xdr:colOff>1200150</xdr:colOff>
      <xdr:row>1155</xdr:row>
      <xdr:rowOff>400050</xdr:rowOff>
    </xdr:to>
    <xdr:pic>
      <xdr:nvPicPr>
        <xdr:cNvPr id="1152" name="Рисунок 1151" descr="base_1_386202_34086"/>
        <xdr:cNvPicPr preferRelativeResize="0">
          <a:picLocks noChangeArrowheads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15476925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1156</xdr:row>
      <xdr:rowOff>0</xdr:rowOff>
    </xdr:from>
    <xdr:to>
      <xdr:col>1</xdr:col>
      <xdr:colOff>1181100</xdr:colOff>
      <xdr:row>1156</xdr:row>
      <xdr:rowOff>352425</xdr:rowOff>
    </xdr:to>
    <xdr:pic>
      <xdr:nvPicPr>
        <xdr:cNvPr id="1153" name="Рисунок 1152" descr="base_1_386202_34087"/>
        <xdr:cNvPicPr preferRelativeResize="0">
          <a:picLocks noChangeArrowheads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16019850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1157</xdr:row>
      <xdr:rowOff>0</xdr:rowOff>
    </xdr:from>
    <xdr:to>
      <xdr:col>1</xdr:col>
      <xdr:colOff>1209674</xdr:colOff>
      <xdr:row>1157</xdr:row>
      <xdr:rowOff>371475</xdr:rowOff>
    </xdr:to>
    <xdr:pic>
      <xdr:nvPicPr>
        <xdr:cNvPr id="1154" name="Рисунок 1153" descr="base_1_386202_34088"/>
        <xdr:cNvPicPr preferRelativeResize="0">
          <a:picLocks noChangeArrowheads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1656277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1158</xdr:row>
      <xdr:rowOff>1</xdr:rowOff>
    </xdr:from>
    <xdr:to>
      <xdr:col>1</xdr:col>
      <xdr:colOff>962024</xdr:colOff>
      <xdr:row>1158</xdr:row>
      <xdr:rowOff>361951</xdr:rowOff>
    </xdr:to>
    <xdr:pic>
      <xdr:nvPicPr>
        <xdr:cNvPr id="1155" name="Рисунок 1154" descr="base_1_386202_34089"/>
        <xdr:cNvPicPr preferRelativeResize="0">
          <a:picLocks noChangeArrowheads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17105701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1159</xdr:row>
      <xdr:rowOff>0</xdr:rowOff>
    </xdr:from>
    <xdr:to>
      <xdr:col>1</xdr:col>
      <xdr:colOff>1095375</xdr:colOff>
      <xdr:row>1159</xdr:row>
      <xdr:rowOff>390525</xdr:rowOff>
    </xdr:to>
    <xdr:pic>
      <xdr:nvPicPr>
        <xdr:cNvPr id="1156" name="Рисунок 1155" descr="base_1_386202_34090"/>
        <xdr:cNvPicPr preferRelativeResize="0">
          <a:picLocks noChangeArrowheads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17648625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1160</xdr:row>
      <xdr:rowOff>0</xdr:rowOff>
    </xdr:from>
    <xdr:to>
      <xdr:col>1</xdr:col>
      <xdr:colOff>1285875</xdr:colOff>
      <xdr:row>1160</xdr:row>
      <xdr:rowOff>381000</xdr:rowOff>
    </xdr:to>
    <xdr:pic>
      <xdr:nvPicPr>
        <xdr:cNvPr id="1157" name="Рисунок 1156" descr="base_1_386202_34091"/>
        <xdr:cNvPicPr preferRelativeResize="0">
          <a:picLocks noChangeArrowheads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18191550"/>
          <a:ext cx="1285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1161</xdr:row>
      <xdr:rowOff>0</xdr:rowOff>
    </xdr:from>
    <xdr:to>
      <xdr:col>1</xdr:col>
      <xdr:colOff>1304925</xdr:colOff>
      <xdr:row>1161</xdr:row>
      <xdr:rowOff>409575</xdr:rowOff>
    </xdr:to>
    <xdr:pic>
      <xdr:nvPicPr>
        <xdr:cNvPr id="1158" name="Рисунок 1157" descr="base_1_386202_34092"/>
        <xdr:cNvPicPr preferRelativeResize="0">
          <a:picLocks noChangeArrowheads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18734475"/>
          <a:ext cx="1304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1161</xdr:row>
      <xdr:rowOff>542924</xdr:rowOff>
    </xdr:from>
    <xdr:to>
      <xdr:col>1</xdr:col>
      <xdr:colOff>1133475</xdr:colOff>
      <xdr:row>1162</xdr:row>
      <xdr:rowOff>371474</xdr:rowOff>
    </xdr:to>
    <xdr:pic>
      <xdr:nvPicPr>
        <xdr:cNvPr id="1159" name="Рисунок 1158" descr="base_1_386202_34093"/>
        <xdr:cNvPicPr preferRelativeResize="0">
          <a:picLocks noChangeArrowheads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19277399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1163</xdr:row>
      <xdr:rowOff>0</xdr:rowOff>
    </xdr:from>
    <xdr:to>
      <xdr:col>1</xdr:col>
      <xdr:colOff>1209674</xdr:colOff>
      <xdr:row>1163</xdr:row>
      <xdr:rowOff>419100</xdr:rowOff>
    </xdr:to>
    <xdr:pic>
      <xdr:nvPicPr>
        <xdr:cNvPr id="1160" name="Рисунок 1159" descr="base_1_386202_34094"/>
        <xdr:cNvPicPr preferRelativeResize="0">
          <a:picLocks noChangeArrowheads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19820325"/>
          <a:ext cx="12096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1164</xdr:row>
      <xdr:rowOff>0</xdr:rowOff>
    </xdr:from>
    <xdr:to>
      <xdr:col>1</xdr:col>
      <xdr:colOff>1266825</xdr:colOff>
      <xdr:row>1164</xdr:row>
      <xdr:rowOff>390525</xdr:rowOff>
    </xdr:to>
    <xdr:pic>
      <xdr:nvPicPr>
        <xdr:cNvPr id="1161" name="Рисунок 1160" descr="base_1_386202_34095"/>
        <xdr:cNvPicPr preferRelativeResize="0">
          <a:picLocks noChangeArrowheads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0363250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1165</xdr:row>
      <xdr:rowOff>0</xdr:rowOff>
    </xdr:from>
    <xdr:to>
      <xdr:col>1</xdr:col>
      <xdr:colOff>1266825</xdr:colOff>
      <xdr:row>1165</xdr:row>
      <xdr:rowOff>409575</xdr:rowOff>
    </xdr:to>
    <xdr:pic>
      <xdr:nvPicPr>
        <xdr:cNvPr id="1162" name="Рисунок 1161" descr="base_1_386202_34096"/>
        <xdr:cNvPicPr preferRelativeResize="0">
          <a:picLocks noChangeArrowheads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0906175"/>
          <a:ext cx="12668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1166</xdr:row>
      <xdr:rowOff>0</xdr:rowOff>
    </xdr:from>
    <xdr:to>
      <xdr:col>1</xdr:col>
      <xdr:colOff>1057274</xdr:colOff>
      <xdr:row>1166</xdr:row>
      <xdr:rowOff>400050</xdr:rowOff>
    </xdr:to>
    <xdr:pic>
      <xdr:nvPicPr>
        <xdr:cNvPr id="1163" name="Рисунок 1162" descr="base_1_386202_34097"/>
        <xdr:cNvPicPr preferRelativeResize="0">
          <a:picLocks noChangeArrowheads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21449100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1167</xdr:row>
      <xdr:rowOff>0</xdr:rowOff>
    </xdr:from>
    <xdr:to>
      <xdr:col>1</xdr:col>
      <xdr:colOff>1095375</xdr:colOff>
      <xdr:row>1167</xdr:row>
      <xdr:rowOff>381000</xdr:rowOff>
    </xdr:to>
    <xdr:pic>
      <xdr:nvPicPr>
        <xdr:cNvPr id="1164" name="Рисунок 1163" descr="base_1_386202_34098"/>
        <xdr:cNvPicPr preferRelativeResize="0">
          <a:picLocks noChangeArrowheads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1992025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1167</xdr:row>
      <xdr:rowOff>542924</xdr:rowOff>
    </xdr:from>
    <xdr:to>
      <xdr:col>1</xdr:col>
      <xdr:colOff>1200150</xdr:colOff>
      <xdr:row>1168</xdr:row>
      <xdr:rowOff>390524</xdr:rowOff>
    </xdr:to>
    <xdr:pic>
      <xdr:nvPicPr>
        <xdr:cNvPr id="1165" name="Рисунок 1164" descr="base_1_386202_34099"/>
        <xdr:cNvPicPr preferRelativeResize="0">
          <a:picLocks noChangeArrowheads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2534949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1169</xdr:row>
      <xdr:rowOff>0</xdr:rowOff>
    </xdr:from>
    <xdr:to>
      <xdr:col>1</xdr:col>
      <xdr:colOff>1266825</xdr:colOff>
      <xdr:row>1169</xdr:row>
      <xdr:rowOff>400050</xdr:rowOff>
    </xdr:to>
    <xdr:pic>
      <xdr:nvPicPr>
        <xdr:cNvPr id="1166" name="Рисунок 1165" descr="base_1_386202_34100"/>
        <xdr:cNvPicPr preferRelativeResize="0">
          <a:picLocks noChangeArrowheads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3077875"/>
          <a:ext cx="1266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1170</xdr:row>
      <xdr:rowOff>0</xdr:rowOff>
    </xdr:from>
    <xdr:to>
      <xdr:col>1</xdr:col>
      <xdr:colOff>1076326</xdr:colOff>
      <xdr:row>1170</xdr:row>
      <xdr:rowOff>342900</xdr:rowOff>
    </xdr:to>
    <xdr:pic>
      <xdr:nvPicPr>
        <xdr:cNvPr id="1167" name="Рисунок 1166" descr="base_1_386202_34101"/>
        <xdr:cNvPicPr preferRelativeResize="0">
          <a:picLocks noChangeArrowheads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3620800"/>
          <a:ext cx="1076326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1171</xdr:row>
      <xdr:rowOff>0</xdr:rowOff>
    </xdr:from>
    <xdr:to>
      <xdr:col>1</xdr:col>
      <xdr:colOff>1143000</xdr:colOff>
      <xdr:row>1171</xdr:row>
      <xdr:rowOff>371475</xdr:rowOff>
    </xdr:to>
    <xdr:pic>
      <xdr:nvPicPr>
        <xdr:cNvPr id="1168" name="Рисунок 1167" descr="base_1_386202_34102"/>
        <xdr:cNvPicPr preferRelativeResize="0">
          <a:picLocks noChangeArrowheads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416372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1172</xdr:row>
      <xdr:rowOff>0</xdr:rowOff>
    </xdr:from>
    <xdr:to>
      <xdr:col>1</xdr:col>
      <xdr:colOff>1219200</xdr:colOff>
      <xdr:row>1172</xdr:row>
      <xdr:rowOff>381000</xdr:rowOff>
    </xdr:to>
    <xdr:pic>
      <xdr:nvPicPr>
        <xdr:cNvPr id="1169" name="Рисунок 1168" descr="base_1_386202_34103"/>
        <xdr:cNvPicPr preferRelativeResize="0">
          <a:picLocks noChangeArrowheads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4706650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1173</xdr:row>
      <xdr:rowOff>0</xdr:rowOff>
    </xdr:from>
    <xdr:to>
      <xdr:col>1</xdr:col>
      <xdr:colOff>1228725</xdr:colOff>
      <xdr:row>1173</xdr:row>
      <xdr:rowOff>400050</xdr:rowOff>
    </xdr:to>
    <xdr:pic>
      <xdr:nvPicPr>
        <xdr:cNvPr id="1170" name="Рисунок 1169" descr="base_1_386202_34104"/>
        <xdr:cNvPicPr preferRelativeResize="0">
          <a:picLocks noChangeArrowheads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5249575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1174</xdr:row>
      <xdr:rowOff>0</xdr:rowOff>
    </xdr:from>
    <xdr:to>
      <xdr:col>1</xdr:col>
      <xdr:colOff>1009650</xdr:colOff>
      <xdr:row>1174</xdr:row>
      <xdr:rowOff>400050</xdr:rowOff>
    </xdr:to>
    <xdr:pic>
      <xdr:nvPicPr>
        <xdr:cNvPr id="1171" name="Рисунок 1170" descr="base_1_386202_34105"/>
        <xdr:cNvPicPr preferRelativeResize="0">
          <a:picLocks noChangeArrowheads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5792500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1175</xdr:row>
      <xdr:rowOff>0</xdr:rowOff>
    </xdr:from>
    <xdr:to>
      <xdr:col>1</xdr:col>
      <xdr:colOff>1085850</xdr:colOff>
      <xdr:row>1175</xdr:row>
      <xdr:rowOff>390525</xdr:rowOff>
    </xdr:to>
    <xdr:pic>
      <xdr:nvPicPr>
        <xdr:cNvPr id="1172" name="Рисунок 1171" descr="base_1_386202_34106"/>
        <xdr:cNvPicPr preferRelativeResize="0">
          <a:picLocks noChangeArrowheads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6335425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1176</xdr:row>
      <xdr:rowOff>0</xdr:rowOff>
    </xdr:from>
    <xdr:to>
      <xdr:col>1</xdr:col>
      <xdr:colOff>1276350</xdr:colOff>
      <xdr:row>1176</xdr:row>
      <xdr:rowOff>381000</xdr:rowOff>
    </xdr:to>
    <xdr:pic>
      <xdr:nvPicPr>
        <xdr:cNvPr id="1173" name="Рисунок 1172" descr="base_1_386202_34107"/>
        <xdr:cNvPicPr preferRelativeResize="0">
          <a:picLocks noChangeArrowheads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6878350"/>
          <a:ext cx="1276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1177</xdr:row>
      <xdr:rowOff>0</xdr:rowOff>
    </xdr:from>
    <xdr:to>
      <xdr:col>1</xdr:col>
      <xdr:colOff>1228725</xdr:colOff>
      <xdr:row>1177</xdr:row>
      <xdr:rowOff>352425</xdr:rowOff>
    </xdr:to>
    <xdr:pic>
      <xdr:nvPicPr>
        <xdr:cNvPr id="1174" name="Рисунок 1173" descr="base_1_386202_34108"/>
        <xdr:cNvPicPr preferRelativeResize="0">
          <a:picLocks noChangeArrowheads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7421275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1178</xdr:row>
      <xdr:rowOff>0</xdr:rowOff>
    </xdr:from>
    <xdr:to>
      <xdr:col>1</xdr:col>
      <xdr:colOff>1019175</xdr:colOff>
      <xdr:row>1178</xdr:row>
      <xdr:rowOff>361950</xdr:rowOff>
    </xdr:to>
    <xdr:pic>
      <xdr:nvPicPr>
        <xdr:cNvPr id="1175" name="Рисунок 1174" descr="base_1_386202_34109"/>
        <xdr:cNvPicPr preferRelativeResize="0">
          <a:picLocks noChangeArrowheads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27964200"/>
          <a:ext cx="10191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1179</xdr:row>
      <xdr:rowOff>0</xdr:rowOff>
    </xdr:from>
    <xdr:to>
      <xdr:col>1</xdr:col>
      <xdr:colOff>1123950</xdr:colOff>
      <xdr:row>1179</xdr:row>
      <xdr:rowOff>352425</xdr:rowOff>
    </xdr:to>
    <xdr:pic>
      <xdr:nvPicPr>
        <xdr:cNvPr id="1176" name="Рисунок 1175" descr="base_1_386202_34110"/>
        <xdr:cNvPicPr preferRelativeResize="0">
          <a:picLocks noChangeArrowheads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8507125"/>
          <a:ext cx="1123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1180</xdr:row>
      <xdr:rowOff>0</xdr:rowOff>
    </xdr:from>
    <xdr:to>
      <xdr:col>1</xdr:col>
      <xdr:colOff>1314450</xdr:colOff>
      <xdr:row>1180</xdr:row>
      <xdr:rowOff>390526</xdr:rowOff>
    </xdr:to>
    <xdr:pic>
      <xdr:nvPicPr>
        <xdr:cNvPr id="1177" name="Рисунок 1176" descr="base_1_386202_34111"/>
        <xdr:cNvPicPr preferRelativeResize="0">
          <a:picLocks noChangeArrowheads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9050050"/>
          <a:ext cx="1314450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1181</xdr:row>
      <xdr:rowOff>0</xdr:rowOff>
    </xdr:from>
    <xdr:to>
      <xdr:col>1</xdr:col>
      <xdr:colOff>1295400</xdr:colOff>
      <xdr:row>1181</xdr:row>
      <xdr:rowOff>409575</xdr:rowOff>
    </xdr:to>
    <xdr:pic>
      <xdr:nvPicPr>
        <xdr:cNvPr id="1178" name="Рисунок 1177" descr="base_1_386202_34112"/>
        <xdr:cNvPicPr preferRelativeResize="0">
          <a:picLocks noChangeArrowheads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29592975"/>
          <a:ext cx="1295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1182</xdr:row>
      <xdr:rowOff>0</xdr:rowOff>
    </xdr:from>
    <xdr:to>
      <xdr:col>1</xdr:col>
      <xdr:colOff>1095374</xdr:colOff>
      <xdr:row>1182</xdr:row>
      <xdr:rowOff>390525</xdr:rowOff>
    </xdr:to>
    <xdr:pic>
      <xdr:nvPicPr>
        <xdr:cNvPr id="1179" name="Рисунок 1178" descr="base_1_386202_34113"/>
        <xdr:cNvPicPr preferRelativeResize="0">
          <a:picLocks noChangeArrowheads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30135900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1183</xdr:row>
      <xdr:rowOff>0</xdr:rowOff>
    </xdr:from>
    <xdr:to>
      <xdr:col>1</xdr:col>
      <xdr:colOff>1114425</xdr:colOff>
      <xdr:row>1183</xdr:row>
      <xdr:rowOff>390525</xdr:rowOff>
    </xdr:to>
    <xdr:pic>
      <xdr:nvPicPr>
        <xdr:cNvPr id="1180" name="Рисунок 1179" descr="base_1_386202_34114"/>
        <xdr:cNvPicPr preferRelativeResize="0">
          <a:picLocks noChangeArrowheads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30678825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1184</xdr:row>
      <xdr:rowOff>0</xdr:rowOff>
    </xdr:from>
    <xdr:to>
      <xdr:col>1</xdr:col>
      <xdr:colOff>1171575</xdr:colOff>
      <xdr:row>1184</xdr:row>
      <xdr:rowOff>400050</xdr:rowOff>
    </xdr:to>
    <xdr:pic>
      <xdr:nvPicPr>
        <xdr:cNvPr id="1181" name="Рисунок 1180" descr="base_1_386202_34115"/>
        <xdr:cNvPicPr preferRelativeResize="0">
          <a:picLocks noChangeArrowheads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31221750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1185</xdr:row>
      <xdr:rowOff>0</xdr:rowOff>
    </xdr:from>
    <xdr:to>
      <xdr:col>1</xdr:col>
      <xdr:colOff>1200150</xdr:colOff>
      <xdr:row>1185</xdr:row>
      <xdr:rowOff>352425</xdr:rowOff>
    </xdr:to>
    <xdr:pic>
      <xdr:nvPicPr>
        <xdr:cNvPr id="1182" name="Рисунок 1181" descr="base_1_386202_34116"/>
        <xdr:cNvPicPr preferRelativeResize="0">
          <a:picLocks noChangeArrowheads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31764675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1186</xdr:row>
      <xdr:rowOff>0</xdr:rowOff>
    </xdr:from>
    <xdr:to>
      <xdr:col>1</xdr:col>
      <xdr:colOff>1000125</xdr:colOff>
      <xdr:row>1186</xdr:row>
      <xdr:rowOff>333375</xdr:rowOff>
    </xdr:to>
    <xdr:pic>
      <xdr:nvPicPr>
        <xdr:cNvPr id="1183" name="Рисунок 1182" descr="base_1_386202_34117"/>
        <xdr:cNvPicPr preferRelativeResize="0">
          <a:picLocks noChangeArrowheads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32307600"/>
          <a:ext cx="1000126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1187</xdr:row>
      <xdr:rowOff>0</xdr:rowOff>
    </xdr:from>
    <xdr:to>
      <xdr:col>1</xdr:col>
      <xdr:colOff>1123950</xdr:colOff>
      <xdr:row>1187</xdr:row>
      <xdr:rowOff>333375</xdr:rowOff>
    </xdr:to>
    <xdr:pic>
      <xdr:nvPicPr>
        <xdr:cNvPr id="1184" name="Рисунок 1183" descr="base_1_386202_34118"/>
        <xdr:cNvPicPr preferRelativeResize="0">
          <a:picLocks noChangeArrowheads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32850525"/>
          <a:ext cx="11239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1188</xdr:row>
      <xdr:rowOff>0</xdr:rowOff>
    </xdr:from>
    <xdr:to>
      <xdr:col>1</xdr:col>
      <xdr:colOff>1257301</xdr:colOff>
      <xdr:row>1188</xdr:row>
      <xdr:rowOff>333375</xdr:rowOff>
    </xdr:to>
    <xdr:pic>
      <xdr:nvPicPr>
        <xdr:cNvPr id="1185" name="Рисунок 1184" descr="base_1_386202_34119"/>
        <xdr:cNvPicPr preferRelativeResize="0">
          <a:picLocks noChangeArrowheads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633393450"/>
          <a:ext cx="1257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1189</xdr:row>
      <xdr:rowOff>0</xdr:rowOff>
    </xdr:from>
    <xdr:to>
      <xdr:col>1</xdr:col>
      <xdr:colOff>1238250</xdr:colOff>
      <xdr:row>1189</xdr:row>
      <xdr:rowOff>352425</xdr:rowOff>
    </xdr:to>
    <xdr:pic>
      <xdr:nvPicPr>
        <xdr:cNvPr id="1186" name="Рисунок 1185" descr="base_1_386202_34120"/>
        <xdr:cNvPicPr preferRelativeResize="0">
          <a:picLocks noChangeArrowheads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33936375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1190</xdr:row>
      <xdr:rowOff>0</xdr:rowOff>
    </xdr:from>
    <xdr:to>
      <xdr:col>1</xdr:col>
      <xdr:colOff>971550</xdr:colOff>
      <xdr:row>1190</xdr:row>
      <xdr:rowOff>390525</xdr:rowOff>
    </xdr:to>
    <xdr:pic>
      <xdr:nvPicPr>
        <xdr:cNvPr id="1187" name="Рисунок 1186" descr="base_1_386202_34121"/>
        <xdr:cNvPicPr preferRelativeResize="0">
          <a:picLocks noChangeArrowheads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34479300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1191</xdr:row>
      <xdr:rowOff>0</xdr:rowOff>
    </xdr:from>
    <xdr:to>
      <xdr:col>1</xdr:col>
      <xdr:colOff>1114425</xdr:colOff>
      <xdr:row>1191</xdr:row>
      <xdr:rowOff>352425</xdr:rowOff>
    </xdr:to>
    <xdr:pic>
      <xdr:nvPicPr>
        <xdr:cNvPr id="1188" name="Рисунок 1187" descr="base_1_386202_34122"/>
        <xdr:cNvPicPr preferRelativeResize="0">
          <a:picLocks noChangeArrowheads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35022225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1192</xdr:row>
      <xdr:rowOff>0</xdr:rowOff>
    </xdr:from>
    <xdr:to>
      <xdr:col>1</xdr:col>
      <xdr:colOff>1219200</xdr:colOff>
      <xdr:row>1192</xdr:row>
      <xdr:rowOff>390525</xdr:rowOff>
    </xdr:to>
    <xdr:pic>
      <xdr:nvPicPr>
        <xdr:cNvPr id="1189" name="Рисунок 1188" descr="base_1_386202_34123"/>
        <xdr:cNvPicPr preferRelativeResize="0">
          <a:picLocks noChangeArrowheads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3556515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1193</xdr:row>
      <xdr:rowOff>0</xdr:rowOff>
    </xdr:from>
    <xdr:to>
      <xdr:col>1</xdr:col>
      <xdr:colOff>1190624</xdr:colOff>
      <xdr:row>1193</xdr:row>
      <xdr:rowOff>390525</xdr:rowOff>
    </xdr:to>
    <xdr:pic>
      <xdr:nvPicPr>
        <xdr:cNvPr id="1190" name="Рисунок 1189" descr="base_1_386202_34124"/>
        <xdr:cNvPicPr preferRelativeResize="0">
          <a:picLocks noChangeArrowheads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3610807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1194</xdr:row>
      <xdr:rowOff>1</xdr:rowOff>
    </xdr:from>
    <xdr:to>
      <xdr:col>1</xdr:col>
      <xdr:colOff>1047750</xdr:colOff>
      <xdr:row>1194</xdr:row>
      <xdr:rowOff>361951</xdr:rowOff>
    </xdr:to>
    <xdr:pic>
      <xdr:nvPicPr>
        <xdr:cNvPr id="1191" name="Рисунок 1190" descr="base_1_386202_34125"/>
        <xdr:cNvPicPr preferRelativeResize="0">
          <a:picLocks noChangeArrowheads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36651001"/>
          <a:ext cx="104775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1195</xdr:row>
      <xdr:rowOff>1</xdr:rowOff>
    </xdr:from>
    <xdr:to>
      <xdr:col>1</xdr:col>
      <xdr:colOff>1133474</xdr:colOff>
      <xdr:row>1195</xdr:row>
      <xdr:rowOff>381000</xdr:rowOff>
    </xdr:to>
    <xdr:pic>
      <xdr:nvPicPr>
        <xdr:cNvPr id="1192" name="Рисунок 1191" descr="base_1_386202_34126"/>
        <xdr:cNvPicPr preferRelativeResize="0">
          <a:picLocks noChangeArrowheads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37193926"/>
          <a:ext cx="113347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1196</xdr:row>
      <xdr:rowOff>1</xdr:rowOff>
    </xdr:from>
    <xdr:to>
      <xdr:col>1</xdr:col>
      <xdr:colOff>1247774</xdr:colOff>
      <xdr:row>1196</xdr:row>
      <xdr:rowOff>400051</xdr:rowOff>
    </xdr:to>
    <xdr:pic>
      <xdr:nvPicPr>
        <xdr:cNvPr id="1193" name="Рисунок 1192" descr="base_1_386202_34127"/>
        <xdr:cNvPicPr preferRelativeResize="0">
          <a:picLocks noChangeArrowheads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37736851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1197</xdr:row>
      <xdr:rowOff>0</xdr:rowOff>
    </xdr:from>
    <xdr:to>
      <xdr:col>1</xdr:col>
      <xdr:colOff>1238250</xdr:colOff>
      <xdr:row>1197</xdr:row>
      <xdr:rowOff>361950</xdr:rowOff>
    </xdr:to>
    <xdr:pic>
      <xdr:nvPicPr>
        <xdr:cNvPr id="1194" name="Рисунок 1193" descr="base_1_386202_34128"/>
        <xdr:cNvPicPr preferRelativeResize="0">
          <a:picLocks noChangeArrowheads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38279775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1198</xdr:row>
      <xdr:rowOff>0</xdr:rowOff>
    </xdr:from>
    <xdr:to>
      <xdr:col>1</xdr:col>
      <xdr:colOff>933450</xdr:colOff>
      <xdr:row>1198</xdr:row>
      <xdr:rowOff>371475</xdr:rowOff>
    </xdr:to>
    <xdr:pic>
      <xdr:nvPicPr>
        <xdr:cNvPr id="1195" name="Рисунок 1194" descr="base_1_386202_34129"/>
        <xdr:cNvPicPr preferRelativeResize="0">
          <a:picLocks noChangeArrowheads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38822700"/>
          <a:ext cx="933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1199</xdr:row>
      <xdr:rowOff>0</xdr:rowOff>
    </xdr:from>
    <xdr:to>
      <xdr:col>1</xdr:col>
      <xdr:colOff>1162050</xdr:colOff>
      <xdr:row>1199</xdr:row>
      <xdr:rowOff>361950</xdr:rowOff>
    </xdr:to>
    <xdr:pic>
      <xdr:nvPicPr>
        <xdr:cNvPr id="1196" name="Рисунок 1195" descr="base_1_386202_34130"/>
        <xdr:cNvPicPr preferRelativeResize="0">
          <a:picLocks noChangeArrowheads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39365625"/>
          <a:ext cx="116205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1200</xdr:row>
      <xdr:rowOff>1</xdr:rowOff>
    </xdr:from>
    <xdr:to>
      <xdr:col>1</xdr:col>
      <xdr:colOff>1285874</xdr:colOff>
      <xdr:row>1200</xdr:row>
      <xdr:rowOff>390525</xdr:rowOff>
    </xdr:to>
    <xdr:pic>
      <xdr:nvPicPr>
        <xdr:cNvPr id="1197" name="Рисунок 1196" descr="base_1_386202_34131"/>
        <xdr:cNvPicPr preferRelativeResize="0">
          <a:picLocks noChangeArrowheads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39908551"/>
          <a:ext cx="128587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1201</xdr:row>
      <xdr:rowOff>0</xdr:rowOff>
    </xdr:from>
    <xdr:to>
      <xdr:col>1</xdr:col>
      <xdr:colOff>1257300</xdr:colOff>
      <xdr:row>1201</xdr:row>
      <xdr:rowOff>390525</xdr:rowOff>
    </xdr:to>
    <xdr:pic>
      <xdr:nvPicPr>
        <xdr:cNvPr id="1198" name="Рисунок 1197" descr="base_1_386202_34132"/>
        <xdr:cNvPicPr preferRelativeResize="0">
          <a:picLocks noChangeArrowheads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4045147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1202</xdr:row>
      <xdr:rowOff>1</xdr:rowOff>
    </xdr:from>
    <xdr:to>
      <xdr:col>1</xdr:col>
      <xdr:colOff>1047750</xdr:colOff>
      <xdr:row>1202</xdr:row>
      <xdr:rowOff>342900</xdr:rowOff>
    </xdr:to>
    <xdr:pic>
      <xdr:nvPicPr>
        <xdr:cNvPr id="1199" name="Рисунок 1198" descr="base_1_386202_34133"/>
        <xdr:cNvPicPr preferRelativeResize="0">
          <a:picLocks noChangeArrowheads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40994401"/>
          <a:ext cx="1047750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1203</xdr:row>
      <xdr:rowOff>0</xdr:rowOff>
    </xdr:from>
    <xdr:to>
      <xdr:col>1</xdr:col>
      <xdr:colOff>1114425</xdr:colOff>
      <xdr:row>1203</xdr:row>
      <xdr:rowOff>361950</xdr:rowOff>
    </xdr:to>
    <xdr:pic>
      <xdr:nvPicPr>
        <xdr:cNvPr id="1200" name="Рисунок 1199" descr="base_1_386202_34134"/>
        <xdr:cNvPicPr preferRelativeResize="0">
          <a:picLocks noChangeArrowheads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41537325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1204</xdr:row>
      <xdr:rowOff>0</xdr:rowOff>
    </xdr:from>
    <xdr:to>
      <xdr:col>1</xdr:col>
      <xdr:colOff>1285875</xdr:colOff>
      <xdr:row>1204</xdr:row>
      <xdr:rowOff>371475</xdr:rowOff>
    </xdr:to>
    <xdr:pic>
      <xdr:nvPicPr>
        <xdr:cNvPr id="1201" name="Рисунок 1200" descr="base_1_386202_34135"/>
        <xdr:cNvPicPr preferRelativeResize="0">
          <a:picLocks noChangeArrowheads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42080250"/>
          <a:ext cx="12858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1205</xdr:row>
      <xdr:rowOff>0</xdr:rowOff>
    </xdr:from>
    <xdr:to>
      <xdr:col>1</xdr:col>
      <xdr:colOff>1247774</xdr:colOff>
      <xdr:row>1205</xdr:row>
      <xdr:rowOff>390525</xdr:rowOff>
    </xdr:to>
    <xdr:pic>
      <xdr:nvPicPr>
        <xdr:cNvPr id="1202" name="Рисунок 1201" descr="base_1_386202_34136"/>
        <xdr:cNvPicPr preferRelativeResize="0">
          <a:picLocks noChangeArrowheads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42623175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1206</xdr:row>
      <xdr:rowOff>1</xdr:rowOff>
    </xdr:from>
    <xdr:to>
      <xdr:col>1</xdr:col>
      <xdr:colOff>990601</xdr:colOff>
      <xdr:row>1206</xdr:row>
      <xdr:rowOff>342901</xdr:rowOff>
    </xdr:to>
    <xdr:pic>
      <xdr:nvPicPr>
        <xdr:cNvPr id="1203" name="Рисунок 1202" descr="base_1_386202_34137"/>
        <xdr:cNvPicPr preferRelativeResize="0">
          <a:picLocks noChangeArrowheads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643166101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1207</xdr:row>
      <xdr:rowOff>0</xdr:rowOff>
    </xdr:from>
    <xdr:to>
      <xdr:col>1</xdr:col>
      <xdr:colOff>1171574</xdr:colOff>
      <xdr:row>1207</xdr:row>
      <xdr:rowOff>361950</xdr:rowOff>
    </xdr:to>
    <xdr:pic>
      <xdr:nvPicPr>
        <xdr:cNvPr id="1204" name="Рисунок 1203" descr="base_1_386202_34138"/>
        <xdr:cNvPicPr preferRelativeResize="0">
          <a:picLocks noChangeArrowheads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43709025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1208</xdr:row>
      <xdr:rowOff>0</xdr:rowOff>
    </xdr:from>
    <xdr:to>
      <xdr:col>1</xdr:col>
      <xdr:colOff>1247775</xdr:colOff>
      <xdr:row>1208</xdr:row>
      <xdr:rowOff>371475</xdr:rowOff>
    </xdr:to>
    <xdr:pic>
      <xdr:nvPicPr>
        <xdr:cNvPr id="1205" name="Рисунок 1204" descr="base_1_386202_34139"/>
        <xdr:cNvPicPr preferRelativeResize="0">
          <a:picLocks noChangeArrowheads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44251950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1209</xdr:row>
      <xdr:rowOff>0</xdr:rowOff>
    </xdr:from>
    <xdr:to>
      <xdr:col>1</xdr:col>
      <xdr:colOff>1209674</xdr:colOff>
      <xdr:row>1209</xdr:row>
      <xdr:rowOff>390525</xdr:rowOff>
    </xdr:to>
    <xdr:pic>
      <xdr:nvPicPr>
        <xdr:cNvPr id="1206" name="Рисунок 1205" descr="base_1_386202_34140"/>
        <xdr:cNvPicPr preferRelativeResize="0">
          <a:picLocks noChangeArrowheads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4479487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1210</xdr:row>
      <xdr:rowOff>0</xdr:rowOff>
    </xdr:from>
    <xdr:to>
      <xdr:col>1</xdr:col>
      <xdr:colOff>962024</xdr:colOff>
      <xdr:row>1210</xdr:row>
      <xdr:rowOff>381000</xdr:rowOff>
    </xdr:to>
    <xdr:pic>
      <xdr:nvPicPr>
        <xdr:cNvPr id="1207" name="Рисунок 1206" descr="base_1_386202_34141"/>
        <xdr:cNvPicPr preferRelativeResize="0">
          <a:picLocks noChangeArrowheads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45337800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1211</xdr:row>
      <xdr:rowOff>0</xdr:rowOff>
    </xdr:from>
    <xdr:to>
      <xdr:col>1</xdr:col>
      <xdr:colOff>1019175</xdr:colOff>
      <xdr:row>1211</xdr:row>
      <xdr:rowOff>352425</xdr:rowOff>
    </xdr:to>
    <xdr:pic>
      <xdr:nvPicPr>
        <xdr:cNvPr id="1208" name="Рисунок 1207" descr="base_1_386202_34142"/>
        <xdr:cNvPicPr preferRelativeResize="0">
          <a:picLocks noChangeArrowheads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45880725"/>
          <a:ext cx="1019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1212</xdr:row>
      <xdr:rowOff>0</xdr:rowOff>
    </xdr:from>
    <xdr:to>
      <xdr:col>1</xdr:col>
      <xdr:colOff>1257300</xdr:colOff>
      <xdr:row>1212</xdr:row>
      <xdr:rowOff>371475</xdr:rowOff>
    </xdr:to>
    <xdr:pic>
      <xdr:nvPicPr>
        <xdr:cNvPr id="1209" name="Рисунок 1208" descr="base_1_386202_34143"/>
        <xdr:cNvPicPr preferRelativeResize="0">
          <a:picLocks noChangeArrowheads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46423650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1213</xdr:row>
      <xdr:rowOff>0</xdr:rowOff>
    </xdr:from>
    <xdr:to>
      <xdr:col>1</xdr:col>
      <xdr:colOff>1209675</xdr:colOff>
      <xdr:row>1213</xdr:row>
      <xdr:rowOff>361950</xdr:rowOff>
    </xdr:to>
    <xdr:pic>
      <xdr:nvPicPr>
        <xdr:cNvPr id="1210" name="Рисунок 1209" descr="base_1_386202_34144"/>
        <xdr:cNvPicPr preferRelativeResize="0">
          <a:picLocks noChangeArrowheads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46966575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1214</xdr:row>
      <xdr:rowOff>0</xdr:rowOff>
    </xdr:from>
    <xdr:to>
      <xdr:col>1</xdr:col>
      <xdr:colOff>971550</xdr:colOff>
      <xdr:row>1214</xdr:row>
      <xdr:rowOff>342900</xdr:rowOff>
    </xdr:to>
    <xdr:pic>
      <xdr:nvPicPr>
        <xdr:cNvPr id="1211" name="Рисунок 1210" descr="base_1_386202_34145"/>
        <xdr:cNvPicPr preferRelativeResize="0">
          <a:picLocks noChangeArrowheads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47471400"/>
          <a:ext cx="971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1214</xdr:row>
      <xdr:rowOff>504824</xdr:rowOff>
    </xdr:from>
    <xdr:to>
      <xdr:col>1</xdr:col>
      <xdr:colOff>1104900</xdr:colOff>
      <xdr:row>1215</xdr:row>
      <xdr:rowOff>371475</xdr:rowOff>
    </xdr:to>
    <xdr:pic>
      <xdr:nvPicPr>
        <xdr:cNvPr id="1212" name="Рисунок 1211" descr="base_1_386202_34146"/>
        <xdr:cNvPicPr preferRelativeResize="0">
          <a:picLocks noChangeArrowheads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47976224"/>
          <a:ext cx="1104900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1215</xdr:row>
      <xdr:rowOff>504824</xdr:rowOff>
    </xdr:from>
    <xdr:to>
      <xdr:col>1</xdr:col>
      <xdr:colOff>1219200</xdr:colOff>
      <xdr:row>1216</xdr:row>
      <xdr:rowOff>352425</xdr:rowOff>
    </xdr:to>
    <xdr:pic>
      <xdr:nvPicPr>
        <xdr:cNvPr id="1213" name="Рисунок 1212" descr="base_1_386202_34147"/>
        <xdr:cNvPicPr preferRelativeResize="0">
          <a:picLocks noChangeArrowheads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48481049"/>
          <a:ext cx="1219201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1217</xdr:row>
      <xdr:rowOff>0</xdr:rowOff>
    </xdr:from>
    <xdr:to>
      <xdr:col>1</xdr:col>
      <xdr:colOff>1238250</xdr:colOff>
      <xdr:row>1217</xdr:row>
      <xdr:rowOff>361950</xdr:rowOff>
    </xdr:to>
    <xdr:pic>
      <xdr:nvPicPr>
        <xdr:cNvPr id="1214" name="Рисунок 1213" descr="base_1_386202_34148"/>
        <xdr:cNvPicPr preferRelativeResize="0">
          <a:picLocks noChangeArrowheads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48985875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1218</xdr:row>
      <xdr:rowOff>0</xdr:rowOff>
    </xdr:from>
    <xdr:to>
      <xdr:col>1</xdr:col>
      <xdr:colOff>1038224</xdr:colOff>
      <xdr:row>1218</xdr:row>
      <xdr:rowOff>342899</xdr:rowOff>
    </xdr:to>
    <xdr:pic>
      <xdr:nvPicPr>
        <xdr:cNvPr id="1215" name="Рисунок 1214" descr="base_1_386202_34149"/>
        <xdr:cNvPicPr preferRelativeResize="0">
          <a:picLocks noChangeArrowheads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49490700"/>
          <a:ext cx="1038225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1219</xdr:row>
      <xdr:rowOff>0</xdr:rowOff>
    </xdr:from>
    <xdr:to>
      <xdr:col>1</xdr:col>
      <xdr:colOff>1133474</xdr:colOff>
      <xdr:row>1219</xdr:row>
      <xdr:rowOff>333375</xdr:rowOff>
    </xdr:to>
    <xdr:pic>
      <xdr:nvPicPr>
        <xdr:cNvPr id="1216" name="Рисунок 1215" descr="base_1_386202_34150"/>
        <xdr:cNvPicPr preferRelativeResize="0">
          <a:picLocks noChangeArrowheads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49995525"/>
          <a:ext cx="1133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1220</xdr:row>
      <xdr:rowOff>0</xdr:rowOff>
    </xdr:from>
    <xdr:to>
      <xdr:col>1</xdr:col>
      <xdr:colOff>1219200</xdr:colOff>
      <xdr:row>1220</xdr:row>
      <xdr:rowOff>371475</xdr:rowOff>
    </xdr:to>
    <xdr:pic>
      <xdr:nvPicPr>
        <xdr:cNvPr id="1217" name="Рисунок 1216" descr="base_1_386202_34151"/>
        <xdr:cNvPicPr preferRelativeResize="0">
          <a:picLocks noChangeArrowheads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5050035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1221</xdr:row>
      <xdr:rowOff>0</xdr:rowOff>
    </xdr:from>
    <xdr:to>
      <xdr:col>1</xdr:col>
      <xdr:colOff>1209675</xdr:colOff>
      <xdr:row>1221</xdr:row>
      <xdr:rowOff>371475</xdr:rowOff>
    </xdr:to>
    <xdr:pic>
      <xdr:nvPicPr>
        <xdr:cNvPr id="1218" name="Рисунок 1217" descr="base_1_386202_34152"/>
        <xdr:cNvPicPr preferRelativeResize="0">
          <a:picLocks noChangeArrowheads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5100517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1222</xdr:row>
      <xdr:rowOff>0</xdr:rowOff>
    </xdr:from>
    <xdr:to>
      <xdr:col>1</xdr:col>
      <xdr:colOff>1028700</xdr:colOff>
      <xdr:row>1222</xdr:row>
      <xdr:rowOff>333375</xdr:rowOff>
    </xdr:to>
    <xdr:pic>
      <xdr:nvPicPr>
        <xdr:cNvPr id="1219" name="Рисунок 1218" descr="base_1_386202_34153"/>
        <xdr:cNvPicPr preferRelativeResize="0">
          <a:picLocks noChangeArrowheads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51510000"/>
          <a:ext cx="102870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1223</xdr:row>
      <xdr:rowOff>0</xdr:rowOff>
    </xdr:from>
    <xdr:to>
      <xdr:col>1</xdr:col>
      <xdr:colOff>1095374</xdr:colOff>
      <xdr:row>1223</xdr:row>
      <xdr:rowOff>361950</xdr:rowOff>
    </xdr:to>
    <xdr:pic>
      <xdr:nvPicPr>
        <xdr:cNvPr id="1220" name="Рисунок 1219" descr="base_1_386202_34154"/>
        <xdr:cNvPicPr preferRelativeResize="0">
          <a:picLocks noChangeArrowheads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52014825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1224</xdr:row>
      <xdr:rowOff>0</xdr:rowOff>
    </xdr:from>
    <xdr:to>
      <xdr:col>1</xdr:col>
      <xdr:colOff>1238250</xdr:colOff>
      <xdr:row>1224</xdr:row>
      <xdr:rowOff>371475</xdr:rowOff>
    </xdr:to>
    <xdr:pic>
      <xdr:nvPicPr>
        <xdr:cNvPr id="1221" name="Рисунок 1220" descr="base_1_386202_34155"/>
        <xdr:cNvPicPr preferRelativeResize="0">
          <a:picLocks noChangeArrowheads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52519650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1225</xdr:row>
      <xdr:rowOff>0</xdr:rowOff>
    </xdr:from>
    <xdr:to>
      <xdr:col>1</xdr:col>
      <xdr:colOff>1257300</xdr:colOff>
      <xdr:row>1225</xdr:row>
      <xdr:rowOff>390525</xdr:rowOff>
    </xdr:to>
    <xdr:pic>
      <xdr:nvPicPr>
        <xdr:cNvPr id="1222" name="Рисунок 1221" descr="base_1_386202_34156"/>
        <xdr:cNvPicPr preferRelativeResize="0">
          <a:picLocks noChangeArrowheads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5302447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1225</xdr:row>
      <xdr:rowOff>485775</xdr:rowOff>
    </xdr:from>
    <xdr:to>
      <xdr:col>1</xdr:col>
      <xdr:colOff>1009650</xdr:colOff>
      <xdr:row>1226</xdr:row>
      <xdr:rowOff>381000</xdr:rowOff>
    </xdr:to>
    <xdr:pic>
      <xdr:nvPicPr>
        <xdr:cNvPr id="1223" name="Рисунок 1222" descr="base_1_386202_34157"/>
        <xdr:cNvPicPr preferRelativeResize="0">
          <a:picLocks noChangeArrowheads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53510250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1227</xdr:row>
      <xdr:rowOff>0</xdr:rowOff>
    </xdr:from>
    <xdr:to>
      <xdr:col>1</xdr:col>
      <xdr:colOff>1057275</xdr:colOff>
      <xdr:row>1227</xdr:row>
      <xdr:rowOff>390525</xdr:rowOff>
    </xdr:to>
    <xdr:pic>
      <xdr:nvPicPr>
        <xdr:cNvPr id="1224" name="Рисунок 1223" descr="base_1_386202_34158"/>
        <xdr:cNvPicPr preferRelativeResize="0">
          <a:picLocks noChangeArrowheads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5403412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1228</xdr:row>
      <xdr:rowOff>0</xdr:rowOff>
    </xdr:from>
    <xdr:to>
      <xdr:col>1</xdr:col>
      <xdr:colOff>1152525</xdr:colOff>
      <xdr:row>1228</xdr:row>
      <xdr:rowOff>390525</xdr:rowOff>
    </xdr:to>
    <xdr:pic>
      <xdr:nvPicPr>
        <xdr:cNvPr id="1225" name="Рисунок 1224" descr="base_1_386202_34159"/>
        <xdr:cNvPicPr preferRelativeResize="0">
          <a:picLocks noChangeArrowheads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54538950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1229</xdr:row>
      <xdr:rowOff>0</xdr:rowOff>
    </xdr:from>
    <xdr:to>
      <xdr:col>1</xdr:col>
      <xdr:colOff>1143000</xdr:colOff>
      <xdr:row>1229</xdr:row>
      <xdr:rowOff>400050</xdr:rowOff>
    </xdr:to>
    <xdr:pic>
      <xdr:nvPicPr>
        <xdr:cNvPr id="1226" name="Рисунок 1225" descr="base_1_386202_34160"/>
        <xdr:cNvPicPr preferRelativeResize="0">
          <a:picLocks noChangeArrowheads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55043775"/>
          <a:ext cx="1143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28574</xdr:colOff>
      <xdr:row>1230</xdr:row>
      <xdr:rowOff>0</xdr:rowOff>
    </xdr:from>
    <xdr:to>
      <xdr:col>1</xdr:col>
      <xdr:colOff>1038225</xdr:colOff>
      <xdr:row>1230</xdr:row>
      <xdr:rowOff>361950</xdr:rowOff>
    </xdr:to>
    <xdr:pic>
      <xdr:nvPicPr>
        <xdr:cNvPr id="1227" name="Рисунок 1226" descr="base_1_386202_34161"/>
        <xdr:cNvPicPr preferRelativeResize="0">
          <a:picLocks noChangeArrowheads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49" y="655548600"/>
          <a:ext cx="100965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1231</xdr:row>
      <xdr:rowOff>1</xdr:rowOff>
    </xdr:from>
    <xdr:to>
      <xdr:col>1</xdr:col>
      <xdr:colOff>1114425</xdr:colOff>
      <xdr:row>1231</xdr:row>
      <xdr:rowOff>342901</xdr:rowOff>
    </xdr:to>
    <xdr:pic>
      <xdr:nvPicPr>
        <xdr:cNvPr id="1228" name="Рисунок 1227" descr="base_1_386202_34162"/>
        <xdr:cNvPicPr preferRelativeResize="0">
          <a:picLocks noChangeArrowheads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56053426"/>
          <a:ext cx="11144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1232</xdr:row>
      <xdr:rowOff>0</xdr:rowOff>
    </xdr:from>
    <xdr:to>
      <xdr:col>1</xdr:col>
      <xdr:colOff>1266825</xdr:colOff>
      <xdr:row>1232</xdr:row>
      <xdr:rowOff>390525</xdr:rowOff>
    </xdr:to>
    <xdr:pic>
      <xdr:nvPicPr>
        <xdr:cNvPr id="1229" name="Рисунок 1228" descr="base_1_386202_34163"/>
        <xdr:cNvPicPr preferRelativeResize="0">
          <a:picLocks noChangeArrowheads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56558250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1233</xdr:row>
      <xdr:rowOff>0</xdr:rowOff>
    </xdr:from>
    <xdr:to>
      <xdr:col>1</xdr:col>
      <xdr:colOff>1238250</xdr:colOff>
      <xdr:row>1233</xdr:row>
      <xdr:rowOff>361950</xdr:rowOff>
    </xdr:to>
    <xdr:pic>
      <xdr:nvPicPr>
        <xdr:cNvPr id="1230" name="Рисунок 1229" descr="base_1_386202_34164"/>
        <xdr:cNvPicPr preferRelativeResize="0">
          <a:picLocks noChangeArrowheads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57063075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1234</xdr:row>
      <xdr:rowOff>0</xdr:rowOff>
    </xdr:from>
    <xdr:to>
      <xdr:col>1</xdr:col>
      <xdr:colOff>1057274</xdr:colOff>
      <xdr:row>1234</xdr:row>
      <xdr:rowOff>371475</xdr:rowOff>
    </xdr:to>
    <xdr:pic>
      <xdr:nvPicPr>
        <xdr:cNvPr id="1231" name="Рисунок 1230" descr="base_1_386202_34165"/>
        <xdr:cNvPicPr preferRelativeResize="0">
          <a:picLocks noChangeArrowheads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57567900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1234</xdr:row>
      <xdr:rowOff>504824</xdr:rowOff>
    </xdr:from>
    <xdr:to>
      <xdr:col>1</xdr:col>
      <xdr:colOff>1085850</xdr:colOff>
      <xdr:row>1235</xdr:row>
      <xdr:rowOff>371474</xdr:rowOff>
    </xdr:to>
    <xdr:pic>
      <xdr:nvPicPr>
        <xdr:cNvPr id="1232" name="Рисунок 1231" descr="base_1_386202_34166"/>
        <xdr:cNvPicPr preferRelativeResize="0">
          <a:picLocks noChangeArrowheads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58072724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1236</xdr:row>
      <xdr:rowOff>0</xdr:rowOff>
    </xdr:from>
    <xdr:to>
      <xdr:col>1</xdr:col>
      <xdr:colOff>1228725</xdr:colOff>
      <xdr:row>1236</xdr:row>
      <xdr:rowOff>381000</xdr:rowOff>
    </xdr:to>
    <xdr:pic>
      <xdr:nvPicPr>
        <xdr:cNvPr id="1233" name="Рисунок 1232" descr="base_1_386202_34167"/>
        <xdr:cNvPicPr preferRelativeResize="0">
          <a:picLocks noChangeArrowheads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58577550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1237</xdr:row>
      <xdr:rowOff>0</xdr:rowOff>
    </xdr:from>
    <xdr:to>
      <xdr:col>1</xdr:col>
      <xdr:colOff>1209675</xdr:colOff>
      <xdr:row>1237</xdr:row>
      <xdr:rowOff>371475</xdr:rowOff>
    </xdr:to>
    <xdr:pic>
      <xdr:nvPicPr>
        <xdr:cNvPr id="1234" name="Рисунок 1233" descr="base_1_386202_34168"/>
        <xdr:cNvPicPr preferRelativeResize="0">
          <a:picLocks noChangeArrowheads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5908237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1238</xdr:row>
      <xdr:rowOff>0</xdr:rowOff>
    </xdr:from>
    <xdr:to>
      <xdr:col>1</xdr:col>
      <xdr:colOff>1009650</xdr:colOff>
      <xdr:row>1238</xdr:row>
      <xdr:rowOff>342900</xdr:rowOff>
    </xdr:to>
    <xdr:pic>
      <xdr:nvPicPr>
        <xdr:cNvPr id="1235" name="Рисунок 1234" descr="base_1_386202_34169"/>
        <xdr:cNvPicPr preferRelativeResize="0">
          <a:picLocks noChangeArrowheads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59587200"/>
          <a:ext cx="10096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1239</xdr:row>
      <xdr:rowOff>0</xdr:rowOff>
    </xdr:from>
    <xdr:to>
      <xdr:col>1</xdr:col>
      <xdr:colOff>1123950</xdr:colOff>
      <xdr:row>1239</xdr:row>
      <xdr:rowOff>333375</xdr:rowOff>
    </xdr:to>
    <xdr:pic>
      <xdr:nvPicPr>
        <xdr:cNvPr id="1236" name="Рисунок 1235" descr="base_1_386202_34170"/>
        <xdr:cNvPicPr preferRelativeResize="0">
          <a:picLocks noChangeArrowheads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60092025"/>
          <a:ext cx="11239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1240</xdr:row>
      <xdr:rowOff>0</xdr:rowOff>
    </xdr:from>
    <xdr:to>
      <xdr:col>1</xdr:col>
      <xdr:colOff>1200150</xdr:colOff>
      <xdr:row>1240</xdr:row>
      <xdr:rowOff>371475</xdr:rowOff>
    </xdr:to>
    <xdr:pic>
      <xdr:nvPicPr>
        <xdr:cNvPr id="1237" name="Рисунок 1236" descr="base_1_386202_34171"/>
        <xdr:cNvPicPr preferRelativeResize="0">
          <a:picLocks noChangeArrowheads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60596850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1241</xdr:row>
      <xdr:rowOff>0</xdr:rowOff>
    </xdr:from>
    <xdr:to>
      <xdr:col>1</xdr:col>
      <xdr:colOff>1219200</xdr:colOff>
      <xdr:row>1241</xdr:row>
      <xdr:rowOff>361950</xdr:rowOff>
    </xdr:to>
    <xdr:pic>
      <xdr:nvPicPr>
        <xdr:cNvPr id="1238" name="Рисунок 1237" descr="base_1_386202_34172"/>
        <xdr:cNvPicPr preferRelativeResize="0">
          <a:picLocks noChangeArrowheads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61101675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1242</xdr:row>
      <xdr:rowOff>0</xdr:rowOff>
    </xdr:from>
    <xdr:to>
      <xdr:col>1</xdr:col>
      <xdr:colOff>962024</xdr:colOff>
      <xdr:row>1242</xdr:row>
      <xdr:rowOff>390525</xdr:rowOff>
    </xdr:to>
    <xdr:pic>
      <xdr:nvPicPr>
        <xdr:cNvPr id="1239" name="Рисунок 1238" descr="base_1_386202_34173"/>
        <xdr:cNvPicPr preferRelativeResize="0">
          <a:picLocks noChangeArrowheads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61606500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1243</xdr:row>
      <xdr:rowOff>0</xdr:rowOff>
    </xdr:from>
    <xdr:to>
      <xdr:col>1</xdr:col>
      <xdr:colOff>1085850</xdr:colOff>
      <xdr:row>1243</xdr:row>
      <xdr:rowOff>371475</xdr:rowOff>
    </xdr:to>
    <xdr:pic>
      <xdr:nvPicPr>
        <xdr:cNvPr id="1240" name="Рисунок 1239" descr="base_1_386202_34174"/>
        <xdr:cNvPicPr preferRelativeResize="0">
          <a:picLocks noChangeArrowheads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62111325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1244</xdr:row>
      <xdr:rowOff>0</xdr:rowOff>
    </xdr:from>
    <xdr:to>
      <xdr:col>1</xdr:col>
      <xdr:colOff>1171575</xdr:colOff>
      <xdr:row>1244</xdr:row>
      <xdr:rowOff>381000</xdr:rowOff>
    </xdr:to>
    <xdr:pic>
      <xdr:nvPicPr>
        <xdr:cNvPr id="1241" name="Рисунок 1240" descr="base_1_386202_34175"/>
        <xdr:cNvPicPr preferRelativeResize="0">
          <a:picLocks noChangeArrowheads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62616150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1245</xdr:row>
      <xdr:rowOff>0</xdr:rowOff>
    </xdr:from>
    <xdr:to>
      <xdr:col>1</xdr:col>
      <xdr:colOff>1190625</xdr:colOff>
      <xdr:row>1245</xdr:row>
      <xdr:rowOff>381000</xdr:rowOff>
    </xdr:to>
    <xdr:pic>
      <xdr:nvPicPr>
        <xdr:cNvPr id="1242" name="Рисунок 1241" descr="base_1_386202_34176"/>
        <xdr:cNvPicPr preferRelativeResize="0">
          <a:picLocks noChangeArrowheads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63120975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1246</xdr:row>
      <xdr:rowOff>0</xdr:rowOff>
    </xdr:from>
    <xdr:to>
      <xdr:col>1</xdr:col>
      <xdr:colOff>1047750</xdr:colOff>
      <xdr:row>1246</xdr:row>
      <xdr:rowOff>361950</xdr:rowOff>
    </xdr:to>
    <xdr:pic>
      <xdr:nvPicPr>
        <xdr:cNvPr id="1243" name="Рисунок 1242" descr="base_1_386202_34177"/>
        <xdr:cNvPicPr preferRelativeResize="0">
          <a:picLocks noChangeArrowheads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63625800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1247</xdr:row>
      <xdr:rowOff>0</xdr:rowOff>
    </xdr:from>
    <xdr:to>
      <xdr:col>1</xdr:col>
      <xdr:colOff>1057275</xdr:colOff>
      <xdr:row>1247</xdr:row>
      <xdr:rowOff>342900</xdr:rowOff>
    </xdr:to>
    <xdr:pic>
      <xdr:nvPicPr>
        <xdr:cNvPr id="1244" name="Рисунок 1243" descr="base_1_386202_34178"/>
        <xdr:cNvPicPr preferRelativeResize="0">
          <a:picLocks noChangeArrowheads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64130625"/>
          <a:ext cx="1057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1247</xdr:row>
      <xdr:rowOff>504824</xdr:rowOff>
    </xdr:from>
    <xdr:to>
      <xdr:col>1</xdr:col>
      <xdr:colOff>1162051</xdr:colOff>
      <xdr:row>1248</xdr:row>
      <xdr:rowOff>390524</xdr:rowOff>
    </xdr:to>
    <xdr:pic>
      <xdr:nvPicPr>
        <xdr:cNvPr id="1245" name="Рисунок 1244" descr="base_1_386202_34179"/>
        <xdr:cNvPicPr preferRelativeResize="0">
          <a:picLocks noChangeArrowheads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664635449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1249</xdr:row>
      <xdr:rowOff>0</xdr:rowOff>
    </xdr:from>
    <xdr:to>
      <xdr:col>1</xdr:col>
      <xdr:colOff>1209675</xdr:colOff>
      <xdr:row>1249</xdr:row>
      <xdr:rowOff>361950</xdr:rowOff>
    </xdr:to>
    <xdr:pic>
      <xdr:nvPicPr>
        <xdr:cNvPr id="1246" name="Рисунок 1245" descr="base_1_386202_34180"/>
        <xdr:cNvPicPr preferRelativeResize="0">
          <a:picLocks noChangeArrowheads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65140275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1250</xdr:row>
      <xdr:rowOff>0</xdr:rowOff>
    </xdr:from>
    <xdr:to>
      <xdr:col>1</xdr:col>
      <xdr:colOff>981074</xdr:colOff>
      <xdr:row>1250</xdr:row>
      <xdr:rowOff>361950</xdr:rowOff>
    </xdr:to>
    <xdr:pic>
      <xdr:nvPicPr>
        <xdr:cNvPr id="1247" name="Рисунок 1246" descr="base_1_386202_34181"/>
        <xdr:cNvPicPr preferRelativeResize="0">
          <a:picLocks noChangeArrowheads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65645100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1251</xdr:row>
      <xdr:rowOff>0</xdr:rowOff>
    </xdr:from>
    <xdr:to>
      <xdr:col>1</xdr:col>
      <xdr:colOff>1047750</xdr:colOff>
      <xdr:row>1251</xdr:row>
      <xdr:rowOff>333375</xdr:rowOff>
    </xdr:to>
    <xdr:pic>
      <xdr:nvPicPr>
        <xdr:cNvPr id="1248" name="Рисунок 1247" descr="base_1_386202_34182"/>
        <xdr:cNvPicPr preferRelativeResize="0">
          <a:picLocks noChangeArrowheads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66149925"/>
          <a:ext cx="10477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1252</xdr:row>
      <xdr:rowOff>0</xdr:rowOff>
    </xdr:from>
    <xdr:to>
      <xdr:col>1</xdr:col>
      <xdr:colOff>1238250</xdr:colOff>
      <xdr:row>1252</xdr:row>
      <xdr:rowOff>352425</xdr:rowOff>
    </xdr:to>
    <xdr:pic>
      <xdr:nvPicPr>
        <xdr:cNvPr id="1249" name="Рисунок 1248" descr="base_1_386202_34183"/>
        <xdr:cNvPicPr preferRelativeResize="0">
          <a:picLocks noChangeArrowheads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66654750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1253</xdr:row>
      <xdr:rowOff>0</xdr:rowOff>
    </xdr:from>
    <xdr:to>
      <xdr:col>1</xdr:col>
      <xdr:colOff>1219200</xdr:colOff>
      <xdr:row>1253</xdr:row>
      <xdr:rowOff>381000</xdr:rowOff>
    </xdr:to>
    <xdr:pic>
      <xdr:nvPicPr>
        <xdr:cNvPr id="1250" name="Рисунок 1249" descr="base_1_386202_34184"/>
        <xdr:cNvPicPr preferRelativeResize="0">
          <a:picLocks noChangeArrowheads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6715957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1254</xdr:row>
      <xdr:rowOff>0</xdr:rowOff>
    </xdr:from>
    <xdr:to>
      <xdr:col>1</xdr:col>
      <xdr:colOff>1019175</xdr:colOff>
      <xdr:row>1254</xdr:row>
      <xdr:rowOff>352425</xdr:rowOff>
    </xdr:to>
    <xdr:pic>
      <xdr:nvPicPr>
        <xdr:cNvPr id="1251" name="Рисунок 1250" descr="base_1_386202_34185"/>
        <xdr:cNvPicPr preferRelativeResize="0">
          <a:picLocks noChangeArrowheads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67664400"/>
          <a:ext cx="1019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1255</xdr:row>
      <xdr:rowOff>0</xdr:rowOff>
    </xdr:from>
    <xdr:to>
      <xdr:col>1</xdr:col>
      <xdr:colOff>1104900</xdr:colOff>
      <xdr:row>1255</xdr:row>
      <xdr:rowOff>371475</xdr:rowOff>
    </xdr:to>
    <xdr:pic>
      <xdr:nvPicPr>
        <xdr:cNvPr id="1252" name="Рисунок 1251" descr="base_1_386202_34186"/>
        <xdr:cNvPicPr preferRelativeResize="0">
          <a:picLocks noChangeArrowheads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6816922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1256</xdr:row>
      <xdr:rowOff>0</xdr:rowOff>
    </xdr:from>
    <xdr:to>
      <xdr:col>1</xdr:col>
      <xdr:colOff>1247774</xdr:colOff>
      <xdr:row>1256</xdr:row>
      <xdr:rowOff>333375</xdr:rowOff>
    </xdr:to>
    <xdr:pic>
      <xdr:nvPicPr>
        <xdr:cNvPr id="1253" name="Рисунок 1252" descr="base_1_386202_34187"/>
        <xdr:cNvPicPr preferRelativeResize="0">
          <a:picLocks noChangeArrowheads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68674050"/>
          <a:ext cx="12477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1257</xdr:row>
      <xdr:rowOff>0</xdr:rowOff>
    </xdr:from>
    <xdr:to>
      <xdr:col>1</xdr:col>
      <xdr:colOff>1219200</xdr:colOff>
      <xdr:row>1257</xdr:row>
      <xdr:rowOff>342900</xdr:rowOff>
    </xdr:to>
    <xdr:pic>
      <xdr:nvPicPr>
        <xdr:cNvPr id="1254" name="Рисунок 1253" descr="base_1_386202_34188"/>
        <xdr:cNvPicPr preferRelativeResize="0">
          <a:picLocks noChangeArrowheads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69178875"/>
          <a:ext cx="1219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1258</xdr:row>
      <xdr:rowOff>0</xdr:rowOff>
    </xdr:from>
    <xdr:to>
      <xdr:col>1</xdr:col>
      <xdr:colOff>1019175</xdr:colOff>
      <xdr:row>1258</xdr:row>
      <xdr:rowOff>314325</xdr:rowOff>
    </xdr:to>
    <xdr:pic>
      <xdr:nvPicPr>
        <xdr:cNvPr id="1255" name="Рисунок 1254" descr="base_1_386202_34189"/>
        <xdr:cNvPicPr preferRelativeResize="0">
          <a:picLocks noChangeArrowheads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69683700"/>
          <a:ext cx="1019176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1259</xdr:row>
      <xdr:rowOff>0</xdr:rowOff>
    </xdr:from>
    <xdr:to>
      <xdr:col>1</xdr:col>
      <xdr:colOff>1066800</xdr:colOff>
      <xdr:row>1259</xdr:row>
      <xdr:rowOff>371475</xdr:rowOff>
    </xdr:to>
    <xdr:pic>
      <xdr:nvPicPr>
        <xdr:cNvPr id="1256" name="Рисунок 1255" descr="base_1_386202_34190"/>
        <xdr:cNvPicPr preferRelativeResize="0">
          <a:picLocks noChangeArrowheads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0188525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1260</xdr:row>
      <xdr:rowOff>0</xdr:rowOff>
    </xdr:from>
    <xdr:to>
      <xdr:col>1</xdr:col>
      <xdr:colOff>1162050</xdr:colOff>
      <xdr:row>1260</xdr:row>
      <xdr:rowOff>381000</xdr:rowOff>
    </xdr:to>
    <xdr:pic>
      <xdr:nvPicPr>
        <xdr:cNvPr id="1257" name="Рисунок 1256" descr="base_1_386202_34191"/>
        <xdr:cNvPicPr preferRelativeResize="0">
          <a:picLocks noChangeArrowheads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0693350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1261</xdr:row>
      <xdr:rowOff>0</xdr:rowOff>
    </xdr:from>
    <xdr:to>
      <xdr:col>1</xdr:col>
      <xdr:colOff>1171575</xdr:colOff>
      <xdr:row>1261</xdr:row>
      <xdr:rowOff>381000</xdr:rowOff>
    </xdr:to>
    <xdr:pic>
      <xdr:nvPicPr>
        <xdr:cNvPr id="1258" name="Рисунок 1257" descr="base_1_386202_34192"/>
        <xdr:cNvPicPr preferRelativeResize="0">
          <a:picLocks noChangeArrowheads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1198175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1262</xdr:row>
      <xdr:rowOff>0</xdr:rowOff>
    </xdr:from>
    <xdr:to>
      <xdr:col>1</xdr:col>
      <xdr:colOff>1085850</xdr:colOff>
      <xdr:row>1262</xdr:row>
      <xdr:rowOff>352425</xdr:rowOff>
    </xdr:to>
    <xdr:pic>
      <xdr:nvPicPr>
        <xdr:cNvPr id="1259" name="Рисунок 1258" descr="base_1_386202_34193"/>
        <xdr:cNvPicPr preferRelativeResize="0">
          <a:picLocks noChangeArrowheads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1703000"/>
          <a:ext cx="1085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1263</xdr:row>
      <xdr:rowOff>0</xdr:rowOff>
    </xdr:from>
    <xdr:to>
      <xdr:col>1</xdr:col>
      <xdr:colOff>1133475</xdr:colOff>
      <xdr:row>1263</xdr:row>
      <xdr:rowOff>390525</xdr:rowOff>
    </xdr:to>
    <xdr:pic>
      <xdr:nvPicPr>
        <xdr:cNvPr id="1260" name="Рисунок 1259" descr="base_1_386202_34194"/>
        <xdr:cNvPicPr preferRelativeResize="0">
          <a:picLocks noChangeArrowheads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2207825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1264</xdr:row>
      <xdr:rowOff>0</xdr:rowOff>
    </xdr:from>
    <xdr:to>
      <xdr:col>1</xdr:col>
      <xdr:colOff>1247775</xdr:colOff>
      <xdr:row>1264</xdr:row>
      <xdr:rowOff>371475</xdr:rowOff>
    </xdr:to>
    <xdr:pic>
      <xdr:nvPicPr>
        <xdr:cNvPr id="1261" name="Рисунок 1260" descr="base_1_386202_34195"/>
        <xdr:cNvPicPr preferRelativeResize="0">
          <a:picLocks noChangeArrowheads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2712650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1265</xdr:row>
      <xdr:rowOff>0</xdr:rowOff>
    </xdr:from>
    <xdr:to>
      <xdr:col>1</xdr:col>
      <xdr:colOff>1200150</xdr:colOff>
      <xdr:row>1265</xdr:row>
      <xdr:rowOff>361950</xdr:rowOff>
    </xdr:to>
    <xdr:pic>
      <xdr:nvPicPr>
        <xdr:cNvPr id="1262" name="Рисунок 1261" descr="base_1_386202_34196"/>
        <xdr:cNvPicPr preferRelativeResize="0">
          <a:picLocks noChangeArrowheads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3217475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1266</xdr:row>
      <xdr:rowOff>0</xdr:rowOff>
    </xdr:from>
    <xdr:to>
      <xdr:col>1</xdr:col>
      <xdr:colOff>1000124</xdr:colOff>
      <xdr:row>1266</xdr:row>
      <xdr:rowOff>342900</xdr:rowOff>
    </xdr:to>
    <xdr:pic>
      <xdr:nvPicPr>
        <xdr:cNvPr id="1263" name="Рисунок 1262" descr="base_1_386202_34197"/>
        <xdr:cNvPicPr preferRelativeResize="0">
          <a:picLocks noChangeArrowheads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73722300"/>
          <a:ext cx="10001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1267</xdr:row>
      <xdr:rowOff>0</xdr:rowOff>
    </xdr:from>
    <xdr:to>
      <xdr:col>1</xdr:col>
      <xdr:colOff>1076325</xdr:colOff>
      <xdr:row>1267</xdr:row>
      <xdr:rowOff>371475</xdr:rowOff>
    </xdr:to>
    <xdr:pic>
      <xdr:nvPicPr>
        <xdr:cNvPr id="1264" name="Рисунок 1263" descr="base_1_386202_34198"/>
        <xdr:cNvPicPr preferRelativeResize="0">
          <a:picLocks noChangeArrowheads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4227125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1268</xdr:row>
      <xdr:rowOff>0</xdr:rowOff>
    </xdr:from>
    <xdr:to>
      <xdr:col>1</xdr:col>
      <xdr:colOff>1209675</xdr:colOff>
      <xdr:row>1268</xdr:row>
      <xdr:rowOff>361950</xdr:rowOff>
    </xdr:to>
    <xdr:pic>
      <xdr:nvPicPr>
        <xdr:cNvPr id="1265" name="Рисунок 1264" descr="base_1_386202_34199"/>
        <xdr:cNvPicPr preferRelativeResize="0">
          <a:picLocks noChangeArrowheads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4731950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1269</xdr:row>
      <xdr:rowOff>0</xdr:rowOff>
    </xdr:from>
    <xdr:to>
      <xdr:col>1</xdr:col>
      <xdr:colOff>1133475</xdr:colOff>
      <xdr:row>1269</xdr:row>
      <xdr:rowOff>390525</xdr:rowOff>
    </xdr:to>
    <xdr:pic>
      <xdr:nvPicPr>
        <xdr:cNvPr id="1266" name="Рисунок 1265" descr="base_1_386202_34200"/>
        <xdr:cNvPicPr preferRelativeResize="0">
          <a:picLocks noChangeArrowheads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5236775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1270</xdr:row>
      <xdr:rowOff>0</xdr:rowOff>
    </xdr:from>
    <xdr:to>
      <xdr:col>1</xdr:col>
      <xdr:colOff>1085850</xdr:colOff>
      <xdr:row>1270</xdr:row>
      <xdr:rowOff>352425</xdr:rowOff>
    </xdr:to>
    <xdr:pic>
      <xdr:nvPicPr>
        <xdr:cNvPr id="1267" name="Рисунок 1266" descr="base_1_386202_34201"/>
        <xdr:cNvPicPr preferRelativeResize="0">
          <a:picLocks noChangeArrowheads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5741600"/>
          <a:ext cx="1085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1271</xdr:row>
      <xdr:rowOff>0</xdr:rowOff>
    </xdr:from>
    <xdr:to>
      <xdr:col>1</xdr:col>
      <xdr:colOff>1133475</xdr:colOff>
      <xdr:row>1271</xdr:row>
      <xdr:rowOff>381000</xdr:rowOff>
    </xdr:to>
    <xdr:pic>
      <xdr:nvPicPr>
        <xdr:cNvPr id="1268" name="Рисунок 1267" descr="base_1_386202_34202"/>
        <xdr:cNvPicPr preferRelativeResize="0">
          <a:picLocks noChangeArrowheads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6246425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1271</xdr:row>
      <xdr:rowOff>504824</xdr:rowOff>
    </xdr:from>
    <xdr:to>
      <xdr:col>1</xdr:col>
      <xdr:colOff>1200151</xdr:colOff>
      <xdr:row>1272</xdr:row>
      <xdr:rowOff>390524</xdr:rowOff>
    </xdr:to>
    <xdr:pic>
      <xdr:nvPicPr>
        <xdr:cNvPr id="1269" name="Рисунок 1268" descr="base_1_386202_34203"/>
        <xdr:cNvPicPr preferRelativeResize="0">
          <a:picLocks noChangeArrowheads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676751249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1273</xdr:row>
      <xdr:rowOff>1</xdr:rowOff>
    </xdr:from>
    <xdr:to>
      <xdr:col>1</xdr:col>
      <xdr:colOff>1238250</xdr:colOff>
      <xdr:row>1273</xdr:row>
      <xdr:rowOff>400051</xdr:rowOff>
    </xdr:to>
    <xdr:pic>
      <xdr:nvPicPr>
        <xdr:cNvPr id="1270" name="Рисунок 1269" descr="base_1_386202_34204"/>
        <xdr:cNvPicPr preferRelativeResize="0">
          <a:picLocks noChangeArrowheads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7256076"/>
          <a:ext cx="1238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1274</xdr:row>
      <xdr:rowOff>0</xdr:rowOff>
    </xdr:from>
    <xdr:to>
      <xdr:col>1</xdr:col>
      <xdr:colOff>1190624</xdr:colOff>
      <xdr:row>1274</xdr:row>
      <xdr:rowOff>371475</xdr:rowOff>
    </xdr:to>
    <xdr:pic>
      <xdr:nvPicPr>
        <xdr:cNvPr id="1271" name="Рисунок 1270" descr="base_1_386202_34205"/>
        <xdr:cNvPicPr preferRelativeResize="0">
          <a:picLocks noChangeArrowheads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77760900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1275</xdr:row>
      <xdr:rowOff>0</xdr:rowOff>
    </xdr:from>
    <xdr:to>
      <xdr:col>1</xdr:col>
      <xdr:colOff>1152525</xdr:colOff>
      <xdr:row>1275</xdr:row>
      <xdr:rowOff>400050</xdr:rowOff>
    </xdr:to>
    <xdr:pic>
      <xdr:nvPicPr>
        <xdr:cNvPr id="1272" name="Рисунок 1271" descr="base_1_386202_34206"/>
        <xdr:cNvPicPr preferRelativeResize="0">
          <a:picLocks noChangeArrowheads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8265725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1276</xdr:row>
      <xdr:rowOff>0</xdr:rowOff>
    </xdr:from>
    <xdr:to>
      <xdr:col>1</xdr:col>
      <xdr:colOff>1181100</xdr:colOff>
      <xdr:row>1276</xdr:row>
      <xdr:rowOff>361950</xdr:rowOff>
    </xdr:to>
    <xdr:pic>
      <xdr:nvPicPr>
        <xdr:cNvPr id="1273" name="Рисунок 1272" descr="base_1_386202_34207"/>
        <xdr:cNvPicPr preferRelativeResize="0">
          <a:picLocks noChangeArrowheads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8770550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1277</xdr:row>
      <xdr:rowOff>0</xdr:rowOff>
    </xdr:from>
    <xdr:to>
      <xdr:col>1</xdr:col>
      <xdr:colOff>1181100</xdr:colOff>
      <xdr:row>1277</xdr:row>
      <xdr:rowOff>381000</xdr:rowOff>
    </xdr:to>
    <xdr:pic>
      <xdr:nvPicPr>
        <xdr:cNvPr id="1274" name="Рисунок 1273" descr="base_1_386202_34208"/>
        <xdr:cNvPicPr preferRelativeResize="0">
          <a:picLocks noChangeArrowheads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7927537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1278</xdr:row>
      <xdr:rowOff>0</xdr:rowOff>
    </xdr:from>
    <xdr:to>
      <xdr:col>1</xdr:col>
      <xdr:colOff>1076324</xdr:colOff>
      <xdr:row>1278</xdr:row>
      <xdr:rowOff>381000</xdr:rowOff>
    </xdr:to>
    <xdr:pic>
      <xdr:nvPicPr>
        <xdr:cNvPr id="1275" name="Рисунок 1274" descr="base_1_386202_34209"/>
        <xdr:cNvPicPr preferRelativeResize="0">
          <a:picLocks noChangeArrowheads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79780200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1279</xdr:row>
      <xdr:rowOff>0</xdr:rowOff>
    </xdr:from>
    <xdr:to>
      <xdr:col>1</xdr:col>
      <xdr:colOff>1152525</xdr:colOff>
      <xdr:row>1279</xdr:row>
      <xdr:rowOff>390525</xdr:rowOff>
    </xdr:to>
    <xdr:pic>
      <xdr:nvPicPr>
        <xdr:cNvPr id="1276" name="Рисунок 1275" descr="base_1_386202_34210"/>
        <xdr:cNvPicPr preferRelativeResize="0">
          <a:picLocks noChangeArrowheads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028502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1280</xdr:row>
      <xdr:rowOff>0</xdr:rowOff>
    </xdr:from>
    <xdr:to>
      <xdr:col>1</xdr:col>
      <xdr:colOff>1171575</xdr:colOff>
      <xdr:row>1280</xdr:row>
      <xdr:rowOff>371475</xdr:rowOff>
    </xdr:to>
    <xdr:pic>
      <xdr:nvPicPr>
        <xdr:cNvPr id="1277" name="Рисунок 1276" descr="base_1_386202_34211"/>
        <xdr:cNvPicPr preferRelativeResize="0">
          <a:picLocks noChangeArrowheads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0789850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1281</xdr:row>
      <xdr:rowOff>0</xdr:rowOff>
    </xdr:from>
    <xdr:to>
      <xdr:col>1</xdr:col>
      <xdr:colOff>1171575</xdr:colOff>
      <xdr:row>1281</xdr:row>
      <xdr:rowOff>390525</xdr:rowOff>
    </xdr:to>
    <xdr:pic>
      <xdr:nvPicPr>
        <xdr:cNvPr id="1278" name="Рисунок 1277" descr="base_1_386202_34212"/>
        <xdr:cNvPicPr preferRelativeResize="0">
          <a:picLocks noChangeArrowheads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129467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1282</xdr:row>
      <xdr:rowOff>0</xdr:rowOff>
    </xdr:from>
    <xdr:to>
      <xdr:col>1</xdr:col>
      <xdr:colOff>990600</xdr:colOff>
      <xdr:row>1282</xdr:row>
      <xdr:rowOff>361950</xdr:rowOff>
    </xdr:to>
    <xdr:pic>
      <xdr:nvPicPr>
        <xdr:cNvPr id="1279" name="Рисунок 1278" descr="base_1_386202_34213"/>
        <xdr:cNvPicPr preferRelativeResize="0">
          <a:picLocks noChangeArrowheads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1799500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1283</xdr:row>
      <xdr:rowOff>0</xdr:rowOff>
    </xdr:from>
    <xdr:to>
      <xdr:col>1</xdr:col>
      <xdr:colOff>1190625</xdr:colOff>
      <xdr:row>1283</xdr:row>
      <xdr:rowOff>333375</xdr:rowOff>
    </xdr:to>
    <xdr:pic>
      <xdr:nvPicPr>
        <xdr:cNvPr id="1280" name="Рисунок 1279" descr="base_1_386202_34214"/>
        <xdr:cNvPicPr preferRelativeResize="0">
          <a:picLocks noChangeArrowheads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2304325"/>
          <a:ext cx="11906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1283</xdr:row>
      <xdr:rowOff>504824</xdr:rowOff>
    </xdr:from>
    <xdr:to>
      <xdr:col>1</xdr:col>
      <xdr:colOff>1209674</xdr:colOff>
      <xdr:row>1284</xdr:row>
      <xdr:rowOff>371474</xdr:rowOff>
    </xdr:to>
    <xdr:pic>
      <xdr:nvPicPr>
        <xdr:cNvPr id="1281" name="Рисунок 1280" descr="base_1_386202_34215"/>
        <xdr:cNvPicPr preferRelativeResize="0">
          <a:picLocks noChangeArrowheads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82809149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1285</xdr:row>
      <xdr:rowOff>0</xdr:rowOff>
    </xdr:from>
    <xdr:to>
      <xdr:col>1</xdr:col>
      <xdr:colOff>1238250</xdr:colOff>
      <xdr:row>1285</xdr:row>
      <xdr:rowOff>409575</xdr:rowOff>
    </xdr:to>
    <xdr:pic>
      <xdr:nvPicPr>
        <xdr:cNvPr id="1282" name="Рисунок 1281" descr="base_1_386202_34216"/>
        <xdr:cNvPicPr preferRelativeResize="0">
          <a:picLocks noChangeArrowheads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3313975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1286</xdr:row>
      <xdr:rowOff>0</xdr:rowOff>
    </xdr:from>
    <xdr:to>
      <xdr:col>1</xdr:col>
      <xdr:colOff>1038225</xdr:colOff>
      <xdr:row>1286</xdr:row>
      <xdr:rowOff>371475</xdr:rowOff>
    </xdr:to>
    <xdr:pic>
      <xdr:nvPicPr>
        <xdr:cNvPr id="1283" name="Рисунок 1282" descr="base_1_386202_34217"/>
        <xdr:cNvPicPr preferRelativeResize="0">
          <a:picLocks noChangeArrowheads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3818800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1287</xdr:row>
      <xdr:rowOff>0</xdr:rowOff>
    </xdr:from>
    <xdr:to>
      <xdr:col>1</xdr:col>
      <xdr:colOff>1181100</xdr:colOff>
      <xdr:row>1287</xdr:row>
      <xdr:rowOff>381000</xdr:rowOff>
    </xdr:to>
    <xdr:pic>
      <xdr:nvPicPr>
        <xdr:cNvPr id="1284" name="Рисунок 1283" descr="base_1_386202_34218"/>
        <xdr:cNvPicPr preferRelativeResize="0">
          <a:picLocks noChangeArrowheads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432362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1288</xdr:row>
      <xdr:rowOff>0</xdr:rowOff>
    </xdr:from>
    <xdr:to>
      <xdr:col>1</xdr:col>
      <xdr:colOff>1247775</xdr:colOff>
      <xdr:row>1288</xdr:row>
      <xdr:rowOff>361950</xdr:rowOff>
    </xdr:to>
    <xdr:pic>
      <xdr:nvPicPr>
        <xdr:cNvPr id="1285" name="Рисунок 1284" descr="base_1_386202_34219"/>
        <xdr:cNvPicPr preferRelativeResize="0">
          <a:picLocks noChangeArrowheads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4828450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1289</xdr:row>
      <xdr:rowOff>0</xdr:rowOff>
    </xdr:from>
    <xdr:to>
      <xdr:col>1</xdr:col>
      <xdr:colOff>1266825</xdr:colOff>
      <xdr:row>1289</xdr:row>
      <xdr:rowOff>381000</xdr:rowOff>
    </xdr:to>
    <xdr:pic>
      <xdr:nvPicPr>
        <xdr:cNvPr id="1286" name="Рисунок 1285" descr="base_1_386202_34220"/>
        <xdr:cNvPicPr preferRelativeResize="0">
          <a:picLocks noChangeArrowheads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5333275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1290</xdr:row>
      <xdr:rowOff>0</xdr:rowOff>
    </xdr:from>
    <xdr:to>
      <xdr:col>1</xdr:col>
      <xdr:colOff>1028700</xdr:colOff>
      <xdr:row>1290</xdr:row>
      <xdr:rowOff>400050</xdr:rowOff>
    </xdr:to>
    <xdr:pic>
      <xdr:nvPicPr>
        <xdr:cNvPr id="1287" name="Рисунок 1286" descr="base_1_386202_34221"/>
        <xdr:cNvPicPr preferRelativeResize="0">
          <a:picLocks noChangeArrowheads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5838100"/>
          <a:ext cx="1028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1291</xdr:row>
      <xdr:rowOff>0</xdr:rowOff>
    </xdr:from>
    <xdr:to>
      <xdr:col>1</xdr:col>
      <xdr:colOff>1066800</xdr:colOff>
      <xdr:row>1291</xdr:row>
      <xdr:rowOff>323850</xdr:rowOff>
    </xdr:to>
    <xdr:pic>
      <xdr:nvPicPr>
        <xdr:cNvPr id="1288" name="Рисунок 1287" descr="base_1_386202_34222"/>
        <xdr:cNvPicPr preferRelativeResize="0">
          <a:picLocks noChangeArrowheads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6342925"/>
          <a:ext cx="1066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1292</xdr:row>
      <xdr:rowOff>0</xdr:rowOff>
    </xdr:from>
    <xdr:to>
      <xdr:col>1</xdr:col>
      <xdr:colOff>1333500</xdr:colOff>
      <xdr:row>1292</xdr:row>
      <xdr:rowOff>371475</xdr:rowOff>
    </xdr:to>
    <xdr:pic>
      <xdr:nvPicPr>
        <xdr:cNvPr id="1289" name="Рисунок 1288" descr="base_1_386202_34223"/>
        <xdr:cNvPicPr preferRelativeResize="0">
          <a:picLocks noChangeArrowheads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6847750"/>
          <a:ext cx="1333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1293</xdr:row>
      <xdr:rowOff>0</xdr:rowOff>
    </xdr:from>
    <xdr:to>
      <xdr:col>1</xdr:col>
      <xdr:colOff>1352550</xdr:colOff>
      <xdr:row>1293</xdr:row>
      <xdr:rowOff>352425</xdr:rowOff>
    </xdr:to>
    <xdr:pic>
      <xdr:nvPicPr>
        <xdr:cNvPr id="1290" name="Рисунок 1289" descr="base_1_386202_34224"/>
        <xdr:cNvPicPr preferRelativeResize="0">
          <a:picLocks noChangeArrowheads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7352575"/>
          <a:ext cx="1352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1294</xdr:row>
      <xdr:rowOff>0</xdr:rowOff>
    </xdr:from>
    <xdr:to>
      <xdr:col>1</xdr:col>
      <xdr:colOff>1000124</xdr:colOff>
      <xdr:row>1294</xdr:row>
      <xdr:rowOff>381000</xdr:rowOff>
    </xdr:to>
    <xdr:pic>
      <xdr:nvPicPr>
        <xdr:cNvPr id="1291" name="Рисунок 1290" descr="base_1_386202_34225"/>
        <xdr:cNvPicPr preferRelativeResize="0">
          <a:picLocks noChangeArrowheads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87857400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1295</xdr:row>
      <xdr:rowOff>0</xdr:rowOff>
    </xdr:from>
    <xdr:to>
      <xdr:col>1</xdr:col>
      <xdr:colOff>1047750</xdr:colOff>
      <xdr:row>1295</xdr:row>
      <xdr:rowOff>342900</xdr:rowOff>
    </xdr:to>
    <xdr:pic>
      <xdr:nvPicPr>
        <xdr:cNvPr id="1292" name="Рисунок 1291" descr="base_1_386202_34226"/>
        <xdr:cNvPicPr preferRelativeResize="0">
          <a:picLocks noChangeArrowheads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8362225"/>
          <a:ext cx="1047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1296</xdr:row>
      <xdr:rowOff>0</xdr:rowOff>
    </xdr:from>
    <xdr:to>
      <xdr:col>1</xdr:col>
      <xdr:colOff>1285875</xdr:colOff>
      <xdr:row>1296</xdr:row>
      <xdr:rowOff>400050</xdr:rowOff>
    </xdr:to>
    <xdr:pic>
      <xdr:nvPicPr>
        <xdr:cNvPr id="1293" name="Рисунок 1292" descr="base_1_386202_34227"/>
        <xdr:cNvPicPr preferRelativeResize="0">
          <a:picLocks noChangeArrowheads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8867050"/>
          <a:ext cx="12858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1297</xdr:row>
      <xdr:rowOff>0</xdr:rowOff>
    </xdr:from>
    <xdr:to>
      <xdr:col>1</xdr:col>
      <xdr:colOff>1285875</xdr:colOff>
      <xdr:row>1297</xdr:row>
      <xdr:rowOff>409575</xdr:rowOff>
    </xdr:to>
    <xdr:pic>
      <xdr:nvPicPr>
        <xdr:cNvPr id="1294" name="Рисунок 1293" descr="base_1_386202_34228"/>
        <xdr:cNvPicPr preferRelativeResize="0">
          <a:picLocks noChangeArrowheads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89371875"/>
          <a:ext cx="12858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1298</xdr:row>
      <xdr:rowOff>0</xdr:rowOff>
    </xdr:from>
    <xdr:to>
      <xdr:col>1</xdr:col>
      <xdr:colOff>1038224</xdr:colOff>
      <xdr:row>1298</xdr:row>
      <xdr:rowOff>400050</xdr:rowOff>
    </xdr:to>
    <xdr:pic>
      <xdr:nvPicPr>
        <xdr:cNvPr id="1295" name="Рисунок 1294" descr="base_1_386202_34229"/>
        <xdr:cNvPicPr preferRelativeResize="0">
          <a:picLocks noChangeArrowheads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89876700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1352551</xdr:colOff>
      <xdr:row>1298</xdr:row>
      <xdr:rowOff>495300</xdr:rowOff>
    </xdr:from>
    <xdr:to>
      <xdr:col>1</xdr:col>
      <xdr:colOff>1152526</xdr:colOff>
      <xdr:row>1299</xdr:row>
      <xdr:rowOff>381000</xdr:rowOff>
    </xdr:to>
    <xdr:pic>
      <xdr:nvPicPr>
        <xdr:cNvPr id="1296" name="Рисунок 1295" descr="base_1_386202_34230"/>
        <xdr:cNvPicPr preferRelativeResize="0">
          <a:picLocks noChangeArrowheads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1" y="690372000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1300</xdr:row>
      <xdr:rowOff>0</xdr:rowOff>
    </xdr:from>
    <xdr:to>
      <xdr:col>1</xdr:col>
      <xdr:colOff>1276350</xdr:colOff>
      <xdr:row>1300</xdr:row>
      <xdr:rowOff>390525</xdr:rowOff>
    </xdr:to>
    <xdr:pic>
      <xdr:nvPicPr>
        <xdr:cNvPr id="1297" name="Рисунок 1296" descr="base_1_386202_34231"/>
        <xdr:cNvPicPr preferRelativeResize="0">
          <a:picLocks noChangeArrowheads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0886350"/>
          <a:ext cx="1276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1301</xdr:row>
      <xdr:rowOff>0</xdr:rowOff>
    </xdr:from>
    <xdr:to>
      <xdr:col>1</xdr:col>
      <xdr:colOff>1285875</xdr:colOff>
      <xdr:row>1301</xdr:row>
      <xdr:rowOff>371475</xdr:rowOff>
    </xdr:to>
    <xdr:pic>
      <xdr:nvPicPr>
        <xdr:cNvPr id="1298" name="Рисунок 1297" descr="base_1_386202_34232"/>
        <xdr:cNvPicPr preferRelativeResize="0">
          <a:picLocks noChangeArrowheads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1391175"/>
          <a:ext cx="12858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1302</xdr:row>
      <xdr:rowOff>0</xdr:rowOff>
    </xdr:from>
    <xdr:to>
      <xdr:col>1</xdr:col>
      <xdr:colOff>1038224</xdr:colOff>
      <xdr:row>1302</xdr:row>
      <xdr:rowOff>390525</xdr:rowOff>
    </xdr:to>
    <xdr:pic>
      <xdr:nvPicPr>
        <xdr:cNvPr id="1299" name="Рисунок 1298" descr="base_1_386202_34233"/>
        <xdr:cNvPicPr preferRelativeResize="0">
          <a:picLocks noChangeArrowheads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91896000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1303</xdr:row>
      <xdr:rowOff>0</xdr:rowOff>
    </xdr:from>
    <xdr:to>
      <xdr:col>1</xdr:col>
      <xdr:colOff>1123950</xdr:colOff>
      <xdr:row>1303</xdr:row>
      <xdr:rowOff>390525</xdr:rowOff>
    </xdr:to>
    <xdr:pic>
      <xdr:nvPicPr>
        <xdr:cNvPr id="1300" name="Рисунок 1299" descr="base_1_386202_34234"/>
        <xdr:cNvPicPr preferRelativeResize="0">
          <a:picLocks noChangeArrowheads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2400825"/>
          <a:ext cx="1123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1304</xdr:row>
      <xdr:rowOff>0</xdr:rowOff>
    </xdr:from>
    <xdr:to>
      <xdr:col>1</xdr:col>
      <xdr:colOff>1181100</xdr:colOff>
      <xdr:row>1304</xdr:row>
      <xdr:rowOff>390525</xdr:rowOff>
    </xdr:to>
    <xdr:pic>
      <xdr:nvPicPr>
        <xdr:cNvPr id="1301" name="Рисунок 1300" descr="base_1_386202_34235"/>
        <xdr:cNvPicPr preferRelativeResize="0">
          <a:picLocks noChangeArrowheads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2905650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1305</xdr:row>
      <xdr:rowOff>0</xdr:rowOff>
    </xdr:from>
    <xdr:to>
      <xdr:col>1</xdr:col>
      <xdr:colOff>1247774</xdr:colOff>
      <xdr:row>1305</xdr:row>
      <xdr:rowOff>371475</xdr:rowOff>
    </xdr:to>
    <xdr:pic>
      <xdr:nvPicPr>
        <xdr:cNvPr id="1302" name="Рисунок 1301" descr="base_1_386202_34236"/>
        <xdr:cNvPicPr preferRelativeResize="0">
          <a:picLocks noChangeArrowheads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93410475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1306</xdr:row>
      <xdr:rowOff>0</xdr:rowOff>
    </xdr:from>
    <xdr:to>
      <xdr:col>1</xdr:col>
      <xdr:colOff>1000125</xdr:colOff>
      <xdr:row>1306</xdr:row>
      <xdr:rowOff>361950</xdr:rowOff>
    </xdr:to>
    <xdr:pic>
      <xdr:nvPicPr>
        <xdr:cNvPr id="1303" name="Рисунок 1302" descr="base_1_386202_34237"/>
        <xdr:cNvPicPr preferRelativeResize="0">
          <a:picLocks noChangeArrowheads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693915300"/>
          <a:ext cx="100012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1307</xdr:row>
      <xdr:rowOff>0</xdr:rowOff>
    </xdr:from>
    <xdr:to>
      <xdr:col>1</xdr:col>
      <xdr:colOff>1057275</xdr:colOff>
      <xdr:row>1307</xdr:row>
      <xdr:rowOff>352425</xdr:rowOff>
    </xdr:to>
    <xdr:pic>
      <xdr:nvPicPr>
        <xdr:cNvPr id="1304" name="Рисунок 1303" descr="base_1_386202_34238"/>
        <xdr:cNvPicPr preferRelativeResize="0">
          <a:picLocks noChangeArrowheads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4420125"/>
          <a:ext cx="10572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1307</xdr:row>
      <xdr:rowOff>504824</xdr:rowOff>
    </xdr:from>
    <xdr:to>
      <xdr:col>1</xdr:col>
      <xdr:colOff>1133475</xdr:colOff>
      <xdr:row>1308</xdr:row>
      <xdr:rowOff>371474</xdr:rowOff>
    </xdr:to>
    <xdr:pic>
      <xdr:nvPicPr>
        <xdr:cNvPr id="1305" name="Рисунок 1304" descr="base_1_386202_34239"/>
        <xdr:cNvPicPr preferRelativeResize="0">
          <a:picLocks noChangeArrowheads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4924949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1309</xdr:row>
      <xdr:rowOff>1</xdr:rowOff>
    </xdr:from>
    <xdr:to>
      <xdr:col>1</xdr:col>
      <xdr:colOff>1219200</xdr:colOff>
      <xdr:row>1309</xdr:row>
      <xdr:rowOff>381001</xdr:rowOff>
    </xdr:to>
    <xdr:pic>
      <xdr:nvPicPr>
        <xdr:cNvPr id="1306" name="Рисунок 1305" descr="base_1_386202_34240"/>
        <xdr:cNvPicPr preferRelativeResize="0">
          <a:picLocks noChangeArrowheads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5429776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1310</xdr:row>
      <xdr:rowOff>0</xdr:rowOff>
    </xdr:from>
    <xdr:to>
      <xdr:col>1</xdr:col>
      <xdr:colOff>1009650</xdr:colOff>
      <xdr:row>1310</xdr:row>
      <xdr:rowOff>352425</xdr:rowOff>
    </xdr:to>
    <xdr:pic>
      <xdr:nvPicPr>
        <xdr:cNvPr id="1307" name="Рисунок 1306" descr="base_1_386202_34241"/>
        <xdr:cNvPicPr preferRelativeResize="0">
          <a:picLocks noChangeArrowheads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5934600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1311</xdr:row>
      <xdr:rowOff>0</xdr:rowOff>
    </xdr:from>
    <xdr:to>
      <xdr:col>1</xdr:col>
      <xdr:colOff>1104900</xdr:colOff>
      <xdr:row>1311</xdr:row>
      <xdr:rowOff>381000</xdr:rowOff>
    </xdr:to>
    <xdr:pic>
      <xdr:nvPicPr>
        <xdr:cNvPr id="1308" name="Рисунок 1307" descr="base_1_386202_34242"/>
        <xdr:cNvPicPr preferRelativeResize="0">
          <a:picLocks noChangeArrowheads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6439425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1312</xdr:row>
      <xdr:rowOff>0</xdr:rowOff>
    </xdr:from>
    <xdr:to>
      <xdr:col>1</xdr:col>
      <xdr:colOff>1162050</xdr:colOff>
      <xdr:row>1312</xdr:row>
      <xdr:rowOff>361950</xdr:rowOff>
    </xdr:to>
    <xdr:pic>
      <xdr:nvPicPr>
        <xdr:cNvPr id="1309" name="Рисунок 1308" descr="base_1_386202_34243"/>
        <xdr:cNvPicPr preferRelativeResize="0">
          <a:picLocks noChangeArrowheads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6944250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1219200</xdr:colOff>
      <xdr:row>1313</xdr:row>
      <xdr:rowOff>409575</xdr:rowOff>
    </xdr:to>
    <xdr:pic>
      <xdr:nvPicPr>
        <xdr:cNvPr id="1310" name="Рисунок 1309" descr="base_1_386202_34244"/>
        <xdr:cNvPicPr preferRelativeResize="0">
          <a:picLocks noChangeArrowheads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7449075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1314</xdr:row>
      <xdr:rowOff>0</xdr:rowOff>
    </xdr:from>
    <xdr:to>
      <xdr:col>1</xdr:col>
      <xdr:colOff>1038225</xdr:colOff>
      <xdr:row>1314</xdr:row>
      <xdr:rowOff>352425</xdr:rowOff>
    </xdr:to>
    <xdr:pic>
      <xdr:nvPicPr>
        <xdr:cNvPr id="1311" name="Рисунок 1310" descr="base_1_386202_34245"/>
        <xdr:cNvPicPr preferRelativeResize="0">
          <a:picLocks noChangeArrowheads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7953900"/>
          <a:ext cx="1038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1315</xdr:row>
      <xdr:rowOff>0</xdr:rowOff>
    </xdr:from>
    <xdr:to>
      <xdr:col>1</xdr:col>
      <xdr:colOff>1123950</xdr:colOff>
      <xdr:row>1315</xdr:row>
      <xdr:rowOff>381000</xdr:rowOff>
    </xdr:to>
    <xdr:pic>
      <xdr:nvPicPr>
        <xdr:cNvPr id="1312" name="Рисунок 1311" descr="base_1_386202_34246"/>
        <xdr:cNvPicPr preferRelativeResize="0">
          <a:picLocks noChangeArrowheads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8458725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1316</xdr:row>
      <xdr:rowOff>1</xdr:rowOff>
    </xdr:from>
    <xdr:to>
      <xdr:col>1</xdr:col>
      <xdr:colOff>1238250</xdr:colOff>
      <xdr:row>1316</xdr:row>
      <xdr:rowOff>381001</xdr:rowOff>
    </xdr:to>
    <xdr:pic>
      <xdr:nvPicPr>
        <xdr:cNvPr id="1313" name="Рисунок 1312" descr="base_1_386202_34247"/>
        <xdr:cNvPicPr preferRelativeResize="0">
          <a:picLocks noChangeArrowheads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8963551"/>
          <a:ext cx="1238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1317</xdr:row>
      <xdr:rowOff>0</xdr:rowOff>
    </xdr:from>
    <xdr:to>
      <xdr:col>1</xdr:col>
      <xdr:colOff>1209675</xdr:colOff>
      <xdr:row>1317</xdr:row>
      <xdr:rowOff>371475</xdr:rowOff>
    </xdr:to>
    <xdr:pic>
      <xdr:nvPicPr>
        <xdr:cNvPr id="1314" name="Рисунок 1313" descr="base_1_386202_34248"/>
        <xdr:cNvPicPr preferRelativeResize="0">
          <a:picLocks noChangeArrowheads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946837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1318</xdr:row>
      <xdr:rowOff>0</xdr:rowOff>
    </xdr:from>
    <xdr:to>
      <xdr:col>1</xdr:col>
      <xdr:colOff>1057275</xdr:colOff>
      <xdr:row>1318</xdr:row>
      <xdr:rowOff>342900</xdr:rowOff>
    </xdr:to>
    <xdr:pic>
      <xdr:nvPicPr>
        <xdr:cNvPr id="1315" name="Рисунок 1314" descr="base_1_386202_34249"/>
        <xdr:cNvPicPr preferRelativeResize="0">
          <a:picLocks noChangeArrowheads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699973200"/>
          <a:ext cx="1057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1319</xdr:row>
      <xdr:rowOff>0</xdr:rowOff>
    </xdr:from>
    <xdr:to>
      <xdr:col>1</xdr:col>
      <xdr:colOff>1066800</xdr:colOff>
      <xdr:row>1319</xdr:row>
      <xdr:rowOff>333375</xdr:rowOff>
    </xdr:to>
    <xdr:pic>
      <xdr:nvPicPr>
        <xdr:cNvPr id="1316" name="Рисунок 1315" descr="base_1_386202_34250"/>
        <xdr:cNvPicPr preferRelativeResize="0">
          <a:picLocks noChangeArrowheads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00478025"/>
          <a:ext cx="106680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1320</xdr:row>
      <xdr:rowOff>0</xdr:rowOff>
    </xdr:from>
    <xdr:to>
      <xdr:col>1</xdr:col>
      <xdr:colOff>1247774</xdr:colOff>
      <xdr:row>1320</xdr:row>
      <xdr:rowOff>371475</xdr:rowOff>
    </xdr:to>
    <xdr:pic>
      <xdr:nvPicPr>
        <xdr:cNvPr id="1317" name="Рисунок 1316" descr="base_1_386202_34251"/>
        <xdr:cNvPicPr preferRelativeResize="0">
          <a:picLocks noChangeArrowheads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00982850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1321</xdr:row>
      <xdr:rowOff>0</xdr:rowOff>
    </xdr:from>
    <xdr:to>
      <xdr:col>1</xdr:col>
      <xdr:colOff>1238250</xdr:colOff>
      <xdr:row>1321</xdr:row>
      <xdr:rowOff>371475</xdr:rowOff>
    </xdr:to>
    <xdr:pic>
      <xdr:nvPicPr>
        <xdr:cNvPr id="1318" name="Рисунок 1317" descr="base_1_386202_34252"/>
        <xdr:cNvPicPr preferRelativeResize="0">
          <a:picLocks noChangeArrowheads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01487675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1322</xdr:row>
      <xdr:rowOff>1</xdr:rowOff>
    </xdr:from>
    <xdr:to>
      <xdr:col>1</xdr:col>
      <xdr:colOff>952500</xdr:colOff>
      <xdr:row>1322</xdr:row>
      <xdr:rowOff>381001</xdr:rowOff>
    </xdr:to>
    <xdr:pic>
      <xdr:nvPicPr>
        <xdr:cNvPr id="1319" name="Рисунок 1318" descr="base_1_386202_34253"/>
        <xdr:cNvPicPr preferRelativeResize="0">
          <a:picLocks noChangeArrowheads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01992501"/>
          <a:ext cx="9525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1323</xdr:row>
      <xdr:rowOff>0</xdr:rowOff>
    </xdr:from>
    <xdr:to>
      <xdr:col>1</xdr:col>
      <xdr:colOff>1057275</xdr:colOff>
      <xdr:row>1323</xdr:row>
      <xdr:rowOff>361950</xdr:rowOff>
    </xdr:to>
    <xdr:pic>
      <xdr:nvPicPr>
        <xdr:cNvPr id="1320" name="Рисунок 1319" descr="base_1_386202_34254"/>
        <xdr:cNvPicPr preferRelativeResize="0">
          <a:picLocks noChangeArrowheads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02497325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1323</xdr:row>
      <xdr:rowOff>476251</xdr:rowOff>
    </xdr:from>
    <xdr:to>
      <xdr:col>1</xdr:col>
      <xdr:colOff>1219200</xdr:colOff>
      <xdr:row>1324</xdr:row>
      <xdr:rowOff>333376</xdr:rowOff>
    </xdr:to>
    <xdr:pic>
      <xdr:nvPicPr>
        <xdr:cNvPr id="1321" name="Рисунок 1320" descr="base_1_386202_34255"/>
        <xdr:cNvPicPr preferRelativeResize="0">
          <a:picLocks noChangeArrowheads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02973576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1325</xdr:row>
      <xdr:rowOff>0</xdr:rowOff>
    </xdr:from>
    <xdr:to>
      <xdr:col>1</xdr:col>
      <xdr:colOff>1171575</xdr:colOff>
      <xdr:row>1325</xdr:row>
      <xdr:rowOff>371475</xdr:rowOff>
    </xdr:to>
    <xdr:pic>
      <xdr:nvPicPr>
        <xdr:cNvPr id="1322" name="Рисунок 1321" descr="base_1_386202_34256"/>
        <xdr:cNvPicPr preferRelativeResize="0">
          <a:picLocks noChangeArrowheads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0350697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1326</xdr:row>
      <xdr:rowOff>0</xdr:rowOff>
    </xdr:from>
    <xdr:to>
      <xdr:col>1</xdr:col>
      <xdr:colOff>914400</xdr:colOff>
      <xdr:row>1326</xdr:row>
      <xdr:rowOff>295275</xdr:rowOff>
    </xdr:to>
    <xdr:pic>
      <xdr:nvPicPr>
        <xdr:cNvPr id="1323" name="Рисунок 1322" descr="base_1_386202_34257"/>
        <xdr:cNvPicPr preferRelativeResize="0">
          <a:picLocks noChangeArrowheads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04011800"/>
          <a:ext cx="914401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1327</xdr:row>
      <xdr:rowOff>0</xdr:rowOff>
    </xdr:from>
    <xdr:to>
      <xdr:col>1</xdr:col>
      <xdr:colOff>1047750</xdr:colOff>
      <xdr:row>1327</xdr:row>
      <xdr:rowOff>333375</xdr:rowOff>
    </xdr:to>
    <xdr:pic>
      <xdr:nvPicPr>
        <xdr:cNvPr id="1324" name="Рисунок 1323" descr="base_1_386202_34258"/>
        <xdr:cNvPicPr preferRelativeResize="0">
          <a:picLocks noChangeArrowheads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04516625"/>
          <a:ext cx="10477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1328</xdr:row>
      <xdr:rowOff>0</xdr:rowOff>
    </xdr:from>
    <xdr:to>
      <xdr:col>1</xdr:col>
      <xdr:colOff>1104900</xdr:colOff>
      <xdr:row>1328</xdr:row>
      <xdr:rowOff>352425</xdr:rowOff>
    </xdr:to>
    <xdr:pic>
      <xdr:nvPicPr>
        <xdr:cNvPr id="1325" name="Рисунок 1324" descr="base_1_386202_34259"/>
        <xdr:cNvPicPr preferRelativeResize="0">
          <a:picLocks noChangeArrowheads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05021450"/>
          <a:ext cx="1104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1343025</xdr:colOff>
      <xdr:row>1328</xdr:row>
      <xdr:rowOff>495300</xdr:rowOff>
    </xdr:from>
    <xdr:to>
      <xdr:col>1</xdr:col>
      <xdr:colOff>1104900</xdr:colOff>
      <xdr:row>1329</xdr:row>
      <xdr:rowOff>371475</xdr:rowOff>
    </xdr:to>
    <xdr:pic>
      <xdr:nvPicPr>
        <xdr:cNvPr id="1326" name="Рисунок 1325" descr="base_1_386202_34260"/>
        <xdr:cNvPicPr preferRelativeResize="0">
          <a:picLocks noChangeArrowheads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705516750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1330</xdr:row>
      <xdr:rowOff>0</xdr:rowOff>
    </xdr:from>
    <xdr:to>
      <xdr:col>1</xdr:col>
      <xdr:colOff>1009650</xdr:colOff>
      <xdr:row>1330</xdr:row>
      <xdr:rowOff>333375</xdr:rowOff>
    </xdr:to>
    <xdr:pic>
      <xdr:nvPicPr>
        <xdr:cNvPr id="1327" name="Рисунок 1326" descr="base_1_386202_34261"/>
        <xdr:cNvPicPr preferRelativeResize="0">
          <a:picLocks noChangeArrowheads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06031100"/>
          <a:ext cx="10096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1331</xdr:row>
      <xdr:rowOff>0</xdr:rowOff>
    </xdr:from>
    <xdr:to>
      <xdr:col>1</xdr:col>
      <xdr:colOff>1000125</xdr:colOff>
      <xdr:row>1331</xdr:row>
      <xdr:rowOff>390525</xdr:rowOff>
    </xdr:to>
    <xdr:pic>
      <xdr:nvPicPr>
        <xdr:cNvPr id="1328" name="Рисунок 1327" descr="base_1_386202_34262"/>
        <xdr:cNvPicPr preferRelativeResize="0">
          <a:picLocks noChangeArrowheads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0653592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1332</xdr:row>
      <xdr:rowOff>0</xdr:rowOff>
    </xdr:from>
    <xdr:to>
      <xdr:col>1</xdr:col>
      <xdr:colOff>1181100</xdr:colOff>
      <xdr:row>1332</xdr:row>
      <xdr:rowOff>390525</xdr:rowOff>
    </xdr:to>
    <xdr:pic>
      <xdr:nvPicPr>
        <xdr:cNvPr id="1329" name="Рисунок 1328" descr="base_1_386202_34263"/>
        <xdr:cNvPicPr preferRelativeResize="0">
          <a:picLocks noChangeArrowheads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07040750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1332</xdr:row>
      <xdr:rowOff>504824</xdr:rowOff>
    </xdr:from>
    <xdr:to>
      <xdr:col>1</xdr:col>
      <xdr:colOff>1181100</xdr:colOff>
      <xdr:row>1333</xdr:row>
      <xdr:rowOff>371474</xdr:rowOff>
    </xdr:to>
    <xdr:pic>
      <xdr:nvPicPr>
        <xdr:cNvPr id="1330" name="Рисунок 1329" descr="base_1_386202_34264"/>
        <xdr:cNvPicPr preferRelativeResize="0">
          <a:picLocks noChangeArrowheads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07545574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1334</xdr:row>
      <xdr:rowOff>0</xdr:rowOff>
    </xdr:from>
    <xdr:to>
      <xdr:col>1</xdr:col>
      <xdr:colOff>1057274</xdr:colOff>
      <xdr:row>1334</xdr:row>
      <xdr:rowOff>314326</xdr:rowOff>
    </xdr:to>
    <xdr:pic>
      <xdr:nvPicPr>
        <xdr:cNvPr id="1331" name="Рисунок 1330" descr="base_1_386202_34265"/>
        <xdr:cNvPicPr preferRelativeResize="0">
          <a:picLocks noChangeArrowheads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08050400"/>
          <a:ext cx="1057275" cy="31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1335</xdr:row>
      <xdr:rowOff>0</xdr:rowOff>
    </xdr:from>
    <xdr:to>
      <xdr:col>1</xdr:col>
      <xdr:colOff>1152524</xdr:colOff>
      <xdr:row>1335</xdr:row>
      <xdr:rowOff>371475</xdr:rowOff>
    </xdr:to>
    <xdr:pic>
      <xdr:nvPicPr>
        <xdr:cNvPr id="1332" name="Рисунок 1331" descr="base_1_386202_34266"/>
        <xdr:cNvPicPr preferRelativeResize="0">
          <a:picLocks noChangeArrowheads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08555225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1336</xdr:row>
      <xdr:rowOff>0</xdr:rowOff>
    </xdr:from>
    <xdr:to>
      <xdr:col>1</xdr:col>
      <xdr:colOff>1285875</xdr:colOff>
      <xdr:row>1336</xdr:row>
      <xdr:rowOff>371476</xdr:rowOff>
    </xdr:to>
    <xdr:pic>
      <xdr:nvPicPr>
        <xdr:cNvPr id="1333" name="Рисунок 1332" descr="base_1_386202_34267"/>
        <xdr:cNvPicPr preferRelativeResize="0">
          <a:picLocks noChangeArrowheads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09060050"/>
          <a:ext cx="1285876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1337</xdr:row>
      <xdr:rowOff>0</xdr:rowOff>
    </xdr:from>
    <xdr:to>
      <xdr:col>1</xdr:col>
      <xdr:colOff>1190624</xdr:colOff>
      <xdr:row>1337</xdr:row>
      <xdr:rowOff>361950</xdr:rowOff>
    </xdr:to>
    <xdr:pic>
      <xdr:nvPicPr>
        <xdr:cNvPr id="1334" name="Рисунок 1333" descr="base_1_386202_34268"/>
        <xdr:cNvPicPr preferRelativeResize="0">
          <a:picLocks noChangeArrowheads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09564875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1338</xdr:row>
      <xdr:rowOff>0</xdr:rowOff>
    </xdr:from>
    <xdr:to>
      <xdr:col>1</xdr:col>
      <xdr:colOff>942974</xdr:colOff>
      <xdr:row>1338</xdr:row>
      <xdr:rowOff>333375</xdr:rowOff>
    </xdr:to>
    <xdr:pic>
      <xdr:nvPicPr>
        <xdr:cNvPr id="1335" name="Рисунок 1334" descr="base_1_386202_34269"/>
        <xdr:cNvPicPr preferRelativeResize="0">
          <a:picLocks noChangeArrowheads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10069700"/>
          <a:ext cx="9429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1339</xdr:row>
      <xdr:rowOff>0</xdr:rowOff>
    </xdr:from>
    <xdr:to>
      <xdr:col>1</xdr:col>
      <xdr:colOff>1000125</xdr:colOff>
      <xdr:row>1339</xdr:row>
      <xdr:rowOff>342900</xdr:rowOff>
    </xdr:to>
    <xdr:pic>
      <xdr:nvPicPr>
        <xdr:cNvPr id="1336" name="Рисунок 1335" descr="base_1_386202_34270"/>
        <xdr:cNvPicPr preferRelativeResize="0">
          <a:picLocks noChangeArrowheads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0574525"/>
          <a:ext cx="10001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1340</xdr:row>
      <xdr:rowOff>0</xdr:rowOff>
    </xdr:from>
    <xdr:to>
      <xdr:col>1</xdr:col>
      <xdr:colOff>1209675</xdr:colOff>
      <xdr:row>1340</xdr:row>
      <xdr:rowOff>361950</xdr:rowOff>
    </xdr:to>
    <xdr:pic>
      <xdr:nvPicPr>
        <xdr:cNvPr id="1337" name="Рисунок 1336" descr="base_1_386202_34271"/>
        <xdr:cNvPicPr preferRelativeResize="0">
          <a:picLocks noChangeArrowheads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1079350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1341</xdr:row>
      <xdr:rowOff>0</xdr:rowOff>
    </xdr:from>
    <xdr:to>
      <xdr:col>1</xdr:col>
      <xdr:colOff>1104900</xdr:colOff>
      <xdr:row>1341</xdr:row>
      <xdr:rowOff>371475</xdr:rowOff>
    </xdr:to>
    <xdr:pic>
      <xdr:nvPicPr>
        <xdr:cNvPr id="1338" name="Рисунок 1337" descr="base_1_386202_34272"/>
        <xdr:cNvPicPr preferRelativeResize="0">
          <a:picLocks noChangeArrowheads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158417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1342</xdr:row>
      <xdr:rowOff>0</xdr:rowOff>
    </xdr:from>
    <xdr:to>
      <xdr:col>1</xdr:col>
      <xdr:colOff>904874</xdr:colOff>
      <xdr:row>1342</xdr:row>
      <xdr:rowOff>342900</xdr:rowOff>
    </xdr:to>
    <xdr:pic>
      <xdr:nvPicPr>
        <xdr:cNvPr id="1339" name="Рисунок 1338" descr="base_1_386202_34273"/>
        <xdr:cNvPicPr preferRelativeResize="0">
          <a:picLocks noChangeArrowheads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12089000"/>
          <a:ext cx="9048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1343</xdr:row>
      <xdr:rowOff>1</xdr:rowOff>
    </xdr:from>
    <xdr:to>
      <xdr:col>1</xdr:col>
      <xdr:colOff>1123950</xdr:colOff>
      <xdr:row>1343</xdr:row>
      <xdr:rowOff>381000</xdr:rowOff>
    </xdr:to>
    <xdr:pic>
      <xdr:nvPicPr>
        <xdr:cNvPr id="1340" name="Рисунок 1339" descr="base_1_386202_34274"/>
        <xdr:cNvPicPr preferRelativeResize="0">
          <a:picLocks noChangeArrowheads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2593826"/>
          <a:ext cx="112395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1344</xdr:row>
      <xdr:rowOff>0</xdr:rowOff>
    </xdr:from>
    <xdr:to>
      <xdr:col>1</xdr:col>
      <xdr:colOff>1247775</xdr:colOff>
      <xdr:row>1344</xdr:row>
      <xdr:rowOff>371475</xdr:rowOff>
    </xdr:to>
    <xdr:pic>
      <xdr:nvPicPr>
        <xdr:cNvPr id="1341" name="Рисунок 1340" descr="base_1_386202_34275"/>
        <xdr:cNvPicPr preferRelativeResize="0">
          <a:picLocks noChangeArrowheads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3098650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1345</xdr:row>
      <xdr:rowOff>0</xdr:rowOff>
    </xdr:from>
    <xdr:to>
      <xdr:col>1</xdr:col>
      <xdr:colOff>1228725</xdr:colOff>
      <xdr:row>1345</xdr:row>
      <xdr:rowOff>400050</xdr:rowOff>
    </xdr:to>
    <xdr:pic>
      <xdr:nvPicPr>
        <xdr:cNvPr id="1342" name="Рисунок 1341" descr="base_1_386202_34276"/>
        <xdr:cNvPicPr preferRelativeResize="0">
          <a:picLocks noChangeArrowheads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3603475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1346</xdr:row>
      <xdr:rowOff>0</xdr:rowOff>
    </xdr:from>
    <xdr:to>
      <xdr:col>1</xdr:col>
      <xdr:colOff>962024</xdr:colOff>
      <xdr:row>1346</xdr:row>
      <xdr:rowOff>381000</xdr:rowOff>
    </xdr:to>
    <xdr:pic>
      <xdr:nvPicPr>
        <xdr:cNvPr id="1343" name="Рисунок 1342" descr="base_1_386202_34277"/>
        <xdr:cNvPicPr preferRelativeResize="0">
          <a:picLocks noChangeArrowheads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14127350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1347</xdr:row>
      <xdr:rowOff>0</xdr:rowOff>
    </xdr:from>
    <xdr:to>
      <xdr:col>1</xdr:col>
      <xdr:colOff>1076325</xdr:colOff>
      <xdr:row>1347</xdr:row>
      <xdr:rowOff>381000</xdr:rowOff>
    </xdr:to>
    <xdr:pic>
      <xdr:nvPicPr>
        <xdr:cNvPr id="1344" name="Рисунок 1343" descr="base_1_386202_34278"/>
        <xdr:cNvPicPr preferRelativeResize="0">
          <a:picLocks noChangeArrowheads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4651225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1348</xdr:row>
      <xdr:rowOff>0</xdr:rowOff>
    </xdr:from>
    <xdr:to>
      <xdr:col>1</xdr:col>
      <xdr:colOff>1162050</xdr:colOff>
      <xdr:row>1348</xdr:row>
      <xdr:rowOff>390525</xdr:rowOff>
    </xdr:to>
    <xdr:pic>
      <xdr:nvPicPr>
        <xdr:cNvPr id="1345" name="Рисунок 1344" descr="base_1_386202_34279"/>
        <xdr:cNvPicPr preferRelativeResize="0">
          <a:picLocks noChangeArrowheads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5175100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3275</xdr:row>
      <xdr:rowOff>0</xdr:rowOff>
    </xdr:from>
    <xdr:to>
      <xdr:col>1</xdr:col>
      <xdr:colOff>1295400</xdr:colOff>
      <xdr:row>3275</xdr:row>
      <xdr:rowOff>438150</xdr:rowOff>
    </xdr:to>
    <xdr:pic>
      <xdr:nvPicPr>
        <xdr:cNvPr id="5555" name="Рисунок 5554" descr="base_1_386202_37570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649577600"/>
          <a:ext cx="12573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1152525</xdr:colOff>
      <xdr:row>5</xdr:row>
      <xdr:rowOff>381000</xdr:rowOff>
    </xdr:to>
    <xdr:pic>
      <xdr:nvPicPr>
        <xdr:cNvPr id="1610" name="Рисунок 1609" descr="base_1_386202_34280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569897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1009650</xdr:colOff>
      <xdr:row>6</xdr:row>
      <xdr:rowOff>361950</xdr:rowOff>
    </xdr:to>
    <xdr:pic>
      <xdr:nvPicPr>
        <xdr:cNvPr id="1611" name="Рисунок 1610" descr="base_1_386202_34281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6222850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1104900</xdr:colOff>
      <xdr:row>7</xdr:row>
      <xdr:rowOff>381000</xdr:rowOff>
    </xdr:to>
    <xdr:pic>
      <xdr:nvPicPr>
        <xdr:cNvPr id="1612" name="Рисунок 1611" descr="base_1_386202_34282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6746725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1123950</xdr:colOff>
      <xdr:row>8</xdr:row>
      <xdr:rowOff>371475</xdr:rowOff>
    </xdr:to>
    <xdr:pic>
      <xdr:nvPicPr>
        <xdr:cNvPr id="1613" name="Рисунок 1612" descr="base_1_386202_34283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7270600"/>
          <a:ext cx="1123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1219200</xdr:colOff>
      <xdr:row>9</xdr:row>
      <xdr:rowOff>381000</xdr:rowOff>
    </xdr:to>
    <xdr:pic>
      <xdr:nvPicPr>
        <xdr:cNvPr id="1614" name="Рисунок 1613" descr="base_1_386202_34284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779447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1266825</xdr:colOff>
      <xdr:row>10</xdr:row>
      <xdr:rowOff>409575</xdr:rowOff>
    </xdr:to>
    <xdr:pic>
      <xdr:nvPicPr>
        <xdr:cNvPr id="1615" name="Рисунок 1614" descr="base_1_386202_34285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8318350"/>
          <a:ext cx="12668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990600</xdr:colOff>
      <xdr:row>11</xdr:row>
      <xdr:rowOff>352425</xdr:rowOff>
    </xdr:to>
    <xdr:pic>
      <xdr:nvPicPr>
        <xdr:cNvPr id="1616" name="Рисунок 1615" descr="base_1_386202_34286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884222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</xdr:row>
      <xdr:rowOff>0</xdr:rowOff>
    </xdr:from>
    <xdr:to>
      <xdr:col>1</xdr:col>
      <xdr:colOff>1038225</xdr:colOff>
      <xdr:row>12</xdr:row>
      <xdr:rowOff>390525</xdr:rowOff>
    </xdr:to>
    <xdr:pic>
      <xdr:nvPicPr>
        <xdr:cNvPr id="1617" name="Рисунок 1616" descr="base_1_386202_34287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19366100"/>
          <a:ext cx="103822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1152525</xdr:colOff>
      <xdr:row>13</xdr:row>
      <xdr:rowOff>352425</xdr:rowOff>
    </xdr:to>
    <xdr:pic>
      <xdr:nvPicPr>
        <xdr:cNvPr id="1618" name="Рисунок 1617" descr="base_1_386202_34288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19889975"/>
          <a:ext cx="11525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1238250</xdr:colOff>
      <xdr:row>14</xdr:row>
      <xdr:rowOff>361950</xdr:rowOff>
    </xdr:to>
    <xdr:pic>
      <xdr:nvPicPr>
        <xdr:cNvPr id="1619" name="Рисунок 1618" descr="base_1_386202_34289"/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0413850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1247775</xdr:colOff>
      <xdr:row>15</xdr:row>
      <xdr:rowOff>371475</xdr:rowOff>
    </xdr:to>
    <xdr:pic>
      <xdr:nvPicPr>
        <xdr:cNvPr id="1620" name="Рисунок 1619" descr="base_1_386202_34290"/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0937725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990600</xdr:colOff>
      <xdr:row>16</xdr:row>
      <xdr:rowOff>371475</xdr:rowOff>
    </xdr:to>
    <xdr:pic>
      <xdr:nvPicPr>
        <xdr:cNvPr id="1621" name="Рисунок 1620" descr="base_1_386202_34291"/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146160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1009650</xdr:colOff>
      <xdr:row>17</xdr:row>
      <xdr:rowOff>400050</xdr:rowOff>
    </xdr:to>
    <xdr:pic>
      <xdr:nvPicPr>
        <xdr:cNvPr id="1622" name="Рисунок 1621" descr="base_1_386202_34292"/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1985475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1152525</xdr:colOff>
      <xdr:row>18</xdr:row>
      <xdr:rowOff>381000</xdr:rowOff>
    </xdr:to>
    <xdr:pic>
      <xdr:nvPicPr>
        <xdr:cNvPr id="1623" name="Рисунок 1622" descr="base_1_386202_34293"/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2509350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1247775</xdr:colOff>
      <xdr:row>19</xdr:row>
      <xdr:rowOff>361950</xdr:rowOff>
    </xdr:to>
    <xdr:pic>
      <xdr:nvPicPr>
        <xdr:cNvPr id="1624" name="Рисунок 1623" descr="base_1_386202_34294"/>
        <xdr:cNvPicPr preferRelativeResize="0"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3033225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1238250</xdr:colOff>
      <xdr:row>20</xdr:row>
      <xdr:rowOff>371475</xdr:rowOff>
    </xdr:to>
    <xdr:pic>
      <xdr:nvPicPr>
        <xdr:cNvPr id="1625" name="Рисунок 1624" descr="base_1_386202_34295"/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3557100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1009650</xdr:colOff>
      <xdr:row>21</xdr:row>
      <xdr:rowOff>371475</xdr:rowOff>
    </xdr:to>
    <xdr:pic>
      <xdr:nvPicPr>
        <xdr:cNvPr id="1626" name="Рисунок 1625" descr="base_1_386202_34296"/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408097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971550</xdr:colOff>
      <xdr:row>22</xdr:row>
      <xdr:rowOff>352425</xdr:rowOff>
    </xdr:to>
    <xdr:pic>
      <xdr:nvPicPr>
        <xdr:cNvPr id="1627" name="Рисунок 1626" descr="base_1_386202_34297"/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4604850"/>
          <a:ext cx="971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1133475</xdr:colOff>
      <xdr:row>23</xdr:row>
      <xdr:rowOff>361950</xdr:rowOff>
    </xdr:to>
    <xdr:pic>
      <xdr:nvPicPr>
        <xdr:cNvPr id="1628" name="Рисунок 1627" descr="base_1_386202_34298"/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5128725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1171575</xdr:colOff>
      <xdr:row>24</xdr:row>
      <xdr:rowOff>342900</xdr:rowOff>
    </xdr:to>
    <xdr:pic>
      <xdr:nvPicPr>
        <xdr:cNvPr id="1629" name="Рисунок 1628" descr="base_1_386202_34299"/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5652600"/>
          <a:ext cx="1171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1133475</xdr:colOff>
      <xdr:row>25</xdr:row>
      <xdr:rowOff>400050</xdr:rowOff>
    </xdr:to>
    <xdr:pic>
      <xdr:nvPicPr>
        <xdr:cNvPr id="1630" name="Рисунок 1629" descr="base_1_386202_34300"/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6176475"/>
          <a:ext cx="11334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</xdr:row>
      <xdr:rowOff>19050</xdr:rowOff>
    </xdr:from>
    <xdr:to>
      <xdr:col>1</xdr:col>
      <xdr:colOff>1028700</xdr:colOff>
      <xdr:row>26</xdr:row>
      <xdr:rowOff>409575</xdr:rowOff>
    </xdr:to>
    <xdr:pic>
      <xdr:nvPicPr>
        <xdr:cNvPr id="1631" name="Рисунок 1630" descr="base_1_386202_34301"/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6719400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</xdr:row>
      <xdr:rowOff>1</xdr:rowOff>
    </xdr:from>
    <xdr:to>
      <xdr:col>1</xdr:col>
      <xdr:colOff>1019174</xdr:colOff>
      <xdr:row>27</xdr:row>
      <xdr:rowOff>400051</xdr:rowOff>
    </xdr:to>
    <xdr:pic>
      <xdr:nvPicPr>
        <xdr:cNvPr id="1632" name="Рисунок 1631" descr="base_1_386202_34302"/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27224226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1085850</xdr:colOff>
      <xdr:row>28</xdr:row>
      <xdr:rowOff>361950</xdr:rowOff>
    </xdr:to>
    <xdr:pic>
      <xdr:nvPicPr>
        <xdr:cNvPr id="1633" name="Рисунок 1632" descr="base_1_386202_34303"/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7748100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1219200</xdr:colOff>
      <xdr:row>29</xdr:row>
      <xdr:rowOff>400050</xdr:rowOff>
    </xdr:to>
    <xdr:pic>
      <xdr:nvPicPr>
        <xdr:cNvPr id="1634" name="Рисунок 1633" descr="base_1_386202_34304"/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8271975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30</xdr:row>
      <xdr:rowOff>0</xdr:rowOff>
    </xdr:from>
    <xdr:to>
      <xdr:col>1</xdr:col>
      <xdr:colOff>1219201</xdr:colOff>
      <xdr:row>30</xdr:row>
      <xdr:rowOff>371475</xdr:rowOff>
    </xdr:to>
    <xdr:pic>
      <xdr:nvPicPr>
        <xdr:cNvPr id="1635" name="Рисунок 1634" descr="base_1_386202_34305"/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72879585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1</xdr:col>
      <xdr:colOff>952500</xdr:colOff>
      <xdr:row>31</xdr:row>
      <xdr:rowOff>381000</xdr:rowOff>
    </xdr:to>
    <xdr:pic>
      <xdr:nvPicPr>
        <xdr:cNvPr id="1636" name="Рисунок 1635" descr="base_1_386202_34306"/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9319725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990600</xdr:colOff>
      <xdr:row>32</xdr:row>
      <xdr:rowOff>390525</xdr:rowOff>
    </xdr:to>
    <xdr:pic>
      <xdr:nvPicPr>
        <xdr:cNvPr id="1637" name="Рисунок 1636" descr="base_1_386202_34307"/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29843600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</xdr:row>
      <xdr:rowOff>0</xdr:rowOff>
    </xdr:from>
    <xdr:to>
      <xdr:col>1</xdr:col>
      <xdr:colOff>1114424</xdr:colOff>
      <xdr:row>33</xdr:row>
      <xdr:rowOff>361950</xdr:rowOff>
    </xdr:to>
    <xdr:pic>
      <xdr:nvPicPr>
        <xdr:cNvPr id="1638" name="Рисунок 1637" descr="base_1_386202_34308"/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30367475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</xdr:row>
      <xdr:rowOff>523874</xdr:rowOff>
    </xdr:from>
    <xdr:to>
      <xdr:col>1</xdr:col>
      <xdr:colOff>1209674</xdr:colOff>
      <xdr:row>34</xdr:row>
      <xdr:rowOff>390524</xdr:rowOff>
    </xdr:to>
    <xdr:pic>
      <xdr:nvPicPr>
        <xdr:cNvPr id="1639" name="Рисунок 1638" descr="base_1_386202_34309"/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30891349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</xdr:row>
      <xdr:rowOff>0</xdr:rowOff>
    </xdr:from>
    <xdr:to>
      <xdr:col>1</xdr:col>
      <xdr:colOff>1228724</xdr:colOff>
      <xdr:row>35</xdr:row>
      <xdr:rowOff>390525</xdr:rowOff>
    </xdr:to>
    <xdr:pic>
      <xdr:nvPicPr>
        <xdr:cNvPr id="1640" name="Рисунок 1639" descr="base_1_386202_34310"/>
        <xdr:cNvPicPr preferRelativeResize="0"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3141522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</xdr:row>
      <xdr:rowOff>1</xdr:rowOff>
    </xdr:from>
    <xdr:to>
      <xdr:col>1</xdr:col>
      <xdr:colOff>1057275</xdr:colOff>
      <xdr:row>36</xdr:row>
      <xdr:rowOff>371475</xdr:rowOff>
    </xdr:to>
    <xdr:pic>
      <xdr:nvPicPr>
        <xdr:cNvPr id="1641" name="Рисунок 1640" descr="base_1_386202_34311"/>
        <xdr:cNvPicPr preferRelativeResize="0"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31939101"/>
          <a:ext cx="105727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</xdr:row>
      <xdr:rowOff>0</xdr:rowOff>
    </xdr:from>
    <xdr:to>
      <xdr:col>1</xdr:col>
      <xdr:colOff>1019174</xdr:colOff>
      <xdr:row>37</xdr:row>
      <xdr:rowOff>381000</xdr:rowOff>
    </xdr:to>
    <xdr:pic>
      <xdr:nvPicPr>
        <xdr:cNvPr id="1642" name="Рисунок 1641" descr="base_1_386202_34312"/>
        <xdr:cNvPicPr preferRelativeResize="0"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32462975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</xdr:row>
      <xdr:rowOff>0</xdr:rowOff>
    </xdr:from>
    <xdr:to>
      <xdr:col>1</xdr:col>
      <xdr:colOff>1152524</xdr:colOff>
      <xdr:row>38</xdr:row>
      <xdr:rowOff>371475</xdr:rowOff>
    </xdr:to>
    <xdr:pic>
      <xdr:nvPicPr>
        <xdr:cNvPr id="1643" name="Рисунок 1642" descr="base_1_386202_34313"/>
        <xdr:cNvPicPr preferRelativeResize="0"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32986850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1228725</xdr:colOff>
      <xdr:row>39</xdr:row>
      <xdr:rowOff>390525</xdr:rowOff>
    </xdr:to>
    <xdr:pic>
      <xdr:nvPicPr>
        <xdr:cNvPr id="1644" name="Рисунок 1643" descr="base_1_386202_34314"/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3351072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</xdr:row>
      <xdr:rowOff>1</xdr:rowOff>
    </xdr:from>
    <xdr:to>
      <xdr:col>1</xdr:col>
      <xdr:colOff>1228724</xdr:colOff>
      <xdr:row>40</xdr:row>
      <xdr:rowOff>400051</xdr:rowOff>
    </xdr:to>
    <xdr:pic>
      <xdr:nvPicPr>
        <xdr:cNvPr id="1645" name="Рисунок 1644" descr="base_1_386202_34315"/>
        <xdr:cNvPicPr preferRelativeResize="0"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34034601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1009650</xdr:colOff>
      <xdr:row>41</xdr:row>
      <xdr:rowOff>390525</xdr:rowOff>
    </xdr:to>
    <xdr:pic>
      <xdr:nvPicPr>
        <xdr:cNvPr id="1646" name="Рисунок 1645" descr="base_1_386202_34316"/>
        <xdr:cNvPicPr preferRelativeResize="0"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3455847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</xdr:row>
      <xdr:rowOff>0</xdr:rowOff>
    </xdr:from>
    <xdr:to>
      <xdr:col>1</xdr:col>
      <xdr:colOff>1019174</xdr:colOff>
      <xdr:row>42</xdr:row>
      <xdr:rowOff>400050</xdr:rowOff>
    </xdr:to>
    <xdr:pic>
      <xdr:nvPicPr>
        <xdr:cNvPr id="1647" name="Рисунок 1646" descr="base_1_386202_34317"/>
        <xdr:cNvPicPr preferRelativeResize="0"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35082350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</xdr:row>
      <xdr:rowOff>0</xdr:rowOff>
    </xdr:from>
    <xdr:to>
      <xdr:col>1</xdr:col>
      <xdr:colOff>1133475</xdr:colOff>
      <xdr:row>43</xdr:row>
      <xdr:rowOff>361950</xdr:rowOff>
    </xdr:to>
    <xdr:pic>
      <xdr:nvPicPr>
        <xdr:cNvPr id="1648" name="Рисунок 1647" descr="base_1_386202_34318"/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35606225"/>
          <a:ext cx="11334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</xdr:row>
      <xdr:rowOff>1</xdr:rowOff>
    </xdr:from>
    <xdr:to>
      <xdr:col>1</xdr:col>
      <xdr:colOff>1247774</xdr:colOff>
      <xdr:row>44</xdr:row>
      <xdr:rowOff>400051</xdr:rowOff>
    </xdr:to>
    <xdr:pic>
      <xdr:nvPicPr>
        <xdr:cNvPr id="1649" name="Рисунок 1648" descr="base_1_386202_34319"/>
        <xdr:cNvPicPr preferRelativeResize="0"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36130101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</xdr:col>
      <xdr:colOff>1209675</xdr:colOff>
      <xdr:row>45</xdr:row>
      <xdr:rowOff>390525</xdr:rowOff>
    </xdr:to>
    <xdr:pic>
      <xdr:nvPicPr>
        <xdr:cNvPr id="1650" name="Рисунок 1649" descr="base_1_386202_34320"/>
        <xdr:cNvPicPr preferRelativeResize="0"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3665397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1</xdr:col>
      <xdr:colOff>990600</xdr:colOff>
      <xdr:row>46</xdr:row>
      <xdr:rowOff>390525</xdr:rowOff>
    </xdr:to>
    <xdr:pic>
      <xdr:nvPicPr>
        <xdr:cNvPr id="1651" name="Рисунок 1650" descr="base_1_386202_34321"/>
        <xdr:cNvPicPr preferRelativeResize="0"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37177850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990600</xdr:colOff>
      <xdr:row>47</xdr:row>
      <xdr:rowOff>400050</xdr:rowOff>
    </xdr:to>
    <xdr:pic>
      <xdr:nvPicPr>
        <xdr:cNvPr id="1652" name="Рисунок 1651" descr="base_1_386202_34322"/>
        <xdr:cNvPicPr preferRelativeResize="0"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37701725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</xdr:row>
      <xdr:rowOff>0</xdr:rowOff>
    </xdr:from>
    <xdr:to>
      <xdr:col>1</xdr:col>
      <xdr:colOff>1133474</xdr:colOff>
      <xdr:row>48</xdr:row>
      <xdr:rowOff>380999</xdr:rowOff>
    </xdr:to>
    <xdr:pic>
      <xdr:nvPicPr>
        <xdr:cNvPr id="1653" name="Рисунок 1652" descr="base_1_386202_34323"/>
        <xdr:cNvPicPr preferRelativeResize="0"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38225600"/>
          <a:ext cx="113347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</xdr:row>
      <xdr:rowOff>1</xdr:rowOff>
    </xdr:from>
    <xdr:to>
      <xdr:col>1</xdr:col>
      <xdr:colOff>1304924</xdr:colOff>
      <xdr:row>49</xdr:row>
      <xdr:rowOff>400051</xdr:rowOff>
    </xdr:to>
    <xdr:pic>
      <xdr:nvPicPr>
        <xdr:cNvPr id="1654" name="Рисунок 1653" descr="base_1_386202_34324"/>
        <xdr:cNvPicPr preferRelativeResize="0"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38749476"/>
          <a:ext cx="1304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</xdr:col>
      <xdr:colOff>1228725</xdr:colOff>
      <xdr:row>50</xdr:row>
      <xdr:rowOff>390525</xdr:rowOff>
    </xdr:to>
    <xdr:pic>
      <xdr:nvPicPr>
        <xdr:cNvPr id="1655" name="Рисунок 1654" descr="base_1_386202_34325"/>
        <xdr:cNvPicPr preferRelativeResize="0">
          <a:picLocks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39273350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1</xdr:col>
      <xdr:colOff>1019175</xdr:colOff>
      <xdr:row>51</xdr:row>
      <xdr:rowOff>390525</xdr:rowOff>
    </xdr:to>
    <xdr:pic>
      <xdr:nvPicPr>
        <xdr:cNvPr id="1656" name="Рисунок 1655" descr="base_1_386202_34326"/>
        <xdr:cNvPicPr preferRelativeResize="0">
          <a:picLocks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3979722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</xdr:row>
      <xdr:rowOff>0</xdr:rowOff>
    </xdr:from>
    <xdr:to>
      <xdr:col>1</xdr:col>
      <xdr:colOff>1000124</xdr:colOff>
      <xdr:row>52</xdr:row>
      <xdr:rowOff>390525</xdr:rowOff>
    </xdr:to>
    <xdr:pic>
      <xdr:nvPicPr>
        <xdr:cNvPr id="1657" name="Рисунок 1656" descr="base_1_386202_34327"/>
        <xdr:cNvPicPr preferRelativeResize="0">
          <a:picLocks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40321100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1152525</xdr:colOff>
      <xdr:row>53</xdr:row>
      <xdr:rowOff>390525</xdr:rowOff>
    </xdr:to>
    <xdr:pic>
      <xdr:nvPicPr>
        <xdr:cNvPr id="1658" name="Рисунок 1657" descr="base_1_386202_34328"/>
        <xdr:cNvPicPr preferRelativeResize="0">
          <a:picLocks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084497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</xdr:col>
      <xdr:colOff>1247775</xdr:colOff>
      <xdr:row>54</xdr:row>
      <xdr:rowOff>371475</xdr:rowOff>
    </xdr:to>
    <xdr:pic>
      <xdr:nvPicPr>
        <xdr:cNvPr id="1659" name="Рисунок 1658" descr="base_1_386202_34329"/>
        <xdr:cNvPicPr preferRelativeResize="0">
          <a:picLocks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1368850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</xdr:col>
      <xdr:colOff>1238250</xdr:colOff>
      <xdr:row>55</xdr:row>
      <xdr:rowOff>419100</xdr:rowOff>
    </xdr:to>
    <xdr:pic>
      <xdr:nvPicPr>
        <xdr:cNvPr id="1660" name="Рисунок 1659" descr="base_1_386202_34330"/>
        <xdr:cNvPicPr preferRelativeResize="0">
          <a:picLocks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1892725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1038225</xdr:colOff>
      <xdr:row>56</xdr:row>
      <xdr:rowOff>371475</xdr:rowOff>
    </xdr:to>
    <xdr:pic>
      <xdr:nvPicPr>
        <xdr:cNvPr id="1661" name="Рисунок 1660" descr="base_1_386202_34331"/>
        <xdr:cNvPicPr preferRelativeResize="0">
          <a:picLocks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2416600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1</xdr:col>
      <xdr:colOff>1028700</xdr:colOff>
      <xdr:row>57</xdr:row>
      <xdr:rowOff>381000</xdr:rowOff>
    </xdr:to>
    <xdr:pic>
      <xdr:nvPicPr>
        <xdr:cNvPr id="1662" name="Рисунок 1661" descr="base_1_386202_34332"/>
        <xdr:cNvPicPr preferRelativeResize="0">
          <a:picLocks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2940475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1</xdr:col>
      <xdr:colOff>1123950</xdr:colOff>
      <xdr:row>58</xdr:row>
      <xdr:rowOff>400050</xdr:rowOff>
    </xdr:to>
    <xdr:pic>
      <xdr:nvPicPr>
        <xdr:cNvPr id="1663" name="Рисунок 1662" descr="base_1_386202_34333"/>
        <xdr:cNvPicPr preferRelativeResize="0">
          <a:picLocks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3464350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1257300</xdr:colOff>
      <xdr:row>59</xdr:row>
      <xdr:rowOff>381000</xdr:rowOff>
    </xdr:to>
    <xdr:pic>
      <xdr:nvPicPr>
        <xdr:cNvPr id="1664" name="Рисунок 1663" descr="base_1_386202_34334"/>
        <xdr:cNvPicPr preferRelativeResize="0">
          <a:picLocks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3988225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1</xdr:col>
      <xdr:colOff>1219200</xdr:colOff>
      <xdr:row>60</xdr:row>
      <xdr:rowOff>400050</xdr:rowOff>
    </xdr:to>
    <xdr:pic>
      <xdr:nvPicPr>
        <xdr:cNvPr id="1665" name="Рисунок 1664" descr="base_1_386202_34335"/>
        <xdr:cNvPicPr preferRelativeResize="0">
          <a:picLocks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4512100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1000125</xdr:colOff>
      <xdr:row>61</xdr:row>
      <xdr:rowOff>371475</xdr:rowOff>
    </xdr:to>
    <xdr:pic>
      <xdr:nvPicPr>
        <xdr:cNvPr id="1666" name="Рисунок 1665" descr="base_1_386202_34336"/>
        <xdr:cNvPicPr preferRelativeResize="0">
          <a:picLocks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5035975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1</xdr:col>
      <xdr:colOff>1009650</xdr:colOff>
      <xdr:row>62</xdr:row>
      <xdr:rowOff>400050</xdr:rowOff>
    </xdr:to>
    <xdr:pic>
      <xdr:nvPicPr>
        <xdr:cNvPr id="1667" name="Рисунок 1666" descr="base_1_386202_34337"/>
        <xdr:cNvPicPr preferRelativeResize="0">
          <a:picLocks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5559850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1</xdr:col>
      <xdr:colOff>1133475</xdr:colOff>
      <xdr:row>63</xdr:row>
      <xdr:rowOff>342900</xdr:rowOff>
    </xdr:to>
    <xdr:pic>
      <xdr:nvPicPr>
        <xdr:cNvPr id="1668" name="Рисунок 1667" descr="base_1_386202_34338"/>
        <xdr:cNvPicPr preferRelativeResize="0">
          <a:picLocks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6083725"/>
          <a:ext cx="1133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</xdr:row>
      <xdr:rowOff>1</xdr:rowOff>
    </xdr:from>
    <xdr:to>
      <xdr:col>1</xdr:col>
      <xdr:colOff>1295400</xdr:colOff>
      <xdr:row>64</xdr:row>
      <xdr:rowOff>381001</xdr:rowOff>
    </xdr:to>
    <xdr:pic>
      <xdr:nvPicPr>
        <xdr:cNvPr id="1669" name="Рисунок 1668" descr="base_1_386202_34339"/>
        <xdr:cNvPicPr preferRelativeResize="0">
          <a:picLocks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6607601"/>
          <a:ext cx="1295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1</xdr:col>
      <xdr:colOff>1276350</xdr:colOff>
      <xdr:row>65</xdr:row>
      <xdr:rowOff>400050</xdr:rowOff>
    </xdr:to>
    <xdr:pic>
      <xdr:nvPicPr>
        <xdr:cNvPr id="1670" name="Рисунок 1669" descr="base_1_386202_34340"/>
        <xdr:cNvPicPr preferRelativeResize="0"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7131475"/>
          <a:ext cx="1276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66</xdr:row>
      <xdr:rowOff>0</xdr:rowOff>
    </xdr:from>
    <xdr:to>
      <xdr:col>1</xdr:col>
      <xdr:colOff>1000124</xdr:colOff>
      <xdr:row>66</xdr:row>
      <xdr:rowOff>400050</xdr:rowOff>
    </xdr:to>
    <xdr:pic>
      <xdr:nvPicPr>
        <xdr:cNvPr id="1671" name="Рисунок 1670" descr="base_1_386202_34341"/>
        <xdr:cNvPicPr preferRelativeResize="0">
          <a:picLocks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47655350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67</xdr:row>
      <xdr:rowOff>0</xdr:rowOff>
    </xdr:from>
    <xdr:to>
      <xdr:col>1</xdr:col>
      <xdr:colOff>1057275</xdr:colOff>
      <xdr:row>67</xdr:row>
      <xdr:rowOff>371475</xdr:rowOff>
    </xdr:to>
    <xdr:pic>
      <xdr:nvPicPr>
        <xdr:cNvPr id="1672" name="Рисунок 1671" descr="base_1_386202_34342"/>
        <xdr:cNvPicPr preferRelativeResize="0"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48179225"/>
          <a:ext cx="10572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1123950</xdr:colOff>
      <xdr:row>68</xdr:row>
      <xdr:rowOff>361950</xdr:rowOff>
    </xdr:to>
    <xdr:pic>
      <xdr:nvPicPr>
        <xdr:cNvPr id="1673" name="Рисунок 1672" descr="base_1_386202_34343"/>
        <xdr:cNvPicPr preferRelativeResize="0">
          <a:picLocks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8703100"/>
          <a:ext cx="1123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</xdr:row>
      <xdr:rowOff>1</xdr:rowOff>
    </xdr:from>
    <xdr:to>
      <xdr:col>1</xdr:col>
      <xdr:colOff>1276350</xdr:colOff>
      <xdr:row>69</xdr:row>
      <xdr:rowOff>400051</xdr:rowOff>
    </xdr:to>
    <xdr:pic>
      <xdr:nvPicPr>
        <xdr:cNvPr id="1674" name="Рисунок 1673" descr="base_1_386202_34344"/>
        <xdr:cNvPicPr preferRelativeResize="0">
          <a:picLocks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9226976"/>
          <a:ext cx="1276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1247775</xdr:colOff>
      <xdr:row>70</xdr:row>
      <xdr:rowOff>390525</xdr:rowOff>
    </xdr:to>
    <xdr:pic>
      <xdr:nvPicPr>
        <xdr:cNvPr id="1675" name="Рисунок 1674" descr="base_1_386202_34345"/>
        <xdr:cNvPicPr preferRelativeResize="0">
          <a:picLocks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9750850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1009650</xdr:colOff>
      <xdr:row>71</xdr:row>
      <xdr:rowOff>390525</xdr:rowOff>
    </xdr:to>
    <xdr:pic>
      <xdr:nvPicPr>
        <xdr:cNvPr id="1676" name="Рисунок 1675" descr="base_1_386202_34346"/>
        <xdr:cNvPicPr preferRelativeResize="0">
          <a:picLocks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5027472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72</xdr:row>
      <xdr:rowOff>0</xdr:rowOff>
    </xdr:from>
    <xdr:to>
      <xdr:col>1</xdr:col>
      <xdr:colOff>1057274</xdr:colOff>
      <xdr:row>72</xdr:row>
      <xdr:rowOff>400050</xdr:rowOff>
    </xdr:to>
    <xdr:pic>
      <xdr:nvPicPr>
        <xdr:cNvPr id="1677" name="Рисунок 1676" descr="base_1_386202_34347"/>
        <xdr:cNvPicPr preferRelativeResize="0">
          <a:picLocks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50798600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1171575</xdr:colOff>
      <xdr:row>73</xdr:row>
      <xdr:rowOff>390525</xdr:rowOff>
    </xdr:to>
    <xdr:pic>
      <xdr:nvPicPr>
        <xdr:cNvPr id="1678" name="Рисунок 1677" descr="base_1_386202_34348"/>
        <xdr:cNvPicPr preferRelativeResize="0">
          <a:picLocks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5132247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74</xdr:row>
      <xdr:rowOff>0</xdr:rowOff>
    </xdr:from>
    <xdr:to>
      <xdr:col>1</xdr:col>
      <xdr:colOff>1247774</xdr:colOff>
      <xdr:row>74</xdr:row>
      <xdr:rowOff>400050</xdr:rowOff>
    </xdr:to>
    <xdr:pic>
      <xdr:nvPicPr>
        <xdr:cNvPr id="1679" name="Рисунок 1678" descr="base_1_386202_34349"/>
        <xdr:cNvPicPr preferRelativeResize="0">
          <a:picLocks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51846350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75</xdr:row>
      <xdr:rowOff>1</xdr:rowOff>
    </xdr:from>
    <xdr:to>
      <xdr:col>1</xdr:col>
      <xdr:colOff>1228724</xdr:colOff>
      <xdr:row>75</xdr:row>
      <xdr:rowOff>400051</xdr:rowOff>
    </xdr:to>
    <xdr:pic>
      <xdr:nvPicPr>
        <xdr:cNvPr id="1680" name="Рисунок 1679" descr="base_1_386202_34350"/>
        <xdr:cNvPicPr preferRelativeResize="0"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52370226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</xdr:row>
      <xdr:rowOff>1</xdr:rowOff>
    </xdr:from>
    <xdr:to>
      <xdr:col>1</xdr:col>
      <xdr:colOff>990600</xdr:colOff>
      <xdr:row>76</xdr:row>
      <xdr:rowOff>381001</xdr:rowOff>
    </xdr:to>
    <xdr:pic>
      <xdr:nvPicPr>
        <xdr:cNvPr id="1681" name="Рисунок 1680" descr="base_1_386202_34351"/>
        <xdr:cNvPicPr preferRelativeResize="0">
          <a:picLocks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52894101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1</xdr:col>
      <xdr:colOff>1047750</xdr:colOff>
      <xdr:row>77</xdr:row>
      <xdr:rowOff>390525</xdr:rowOff>
    </xdr:to>
    <xdr:pic>
      <xdr:nvPicPr>
        <xdr:cNvPr id="1682" name="Рисунок 1681" descr="base_1_386202_34352"/>
        <xdr:cNvPicPr preferRelativeResize="0">
          <a:picLocks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53417975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1</xdr:col>
      <xdr:colOff>1114425</xdr:colOff>
      <xdr:row>78</xdr:row>
      <xdr:rowOff>371475</xdr:rowOff>
    </xdr:to>
    <xdr:pic>
      <xdr:nvPicPr>
        <xdr:cNvPr id="1683" name="Рисунок 1682" descr="base_1_386202_34353"/>
        <xdr:cNvPicPr preferRelativeResize="0">
          <a:picLocks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53941850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1</xdr:col>
      <xdr:colOff>1266825</xdr:colOff>
      <xdr:row>79</xdr:row>
      <xdr:rowOff>400050</xdr:rowOff>
    </xdr:to>
    <xdr:pic>
      <xdr:nvPicPr>
        <xdr:cNvPr id="1684" name="Рисунок 1683" descr="base_1_386202_34354"/>
        <xdr:cNvPicPr preferRelativeResize="0">
          <a:picLocks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54465725"/>
          <a:ext cx="1266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1</xdr:col>
      <xdr:colOff>1209675</xdr:colOff>
      <xdr:row>80</xdr:row>
      <xdr:rowOff>390525</xdr:rowOff>
    </xdr:to>
    <xdr:pic>
      <xdr:nvPicPr>
        <xdr:cNvPr id="1685" name="Рисунок 1684" descr="base_1_386202_34355"/>
        <xdr:cNvPicPr preferRelativeResize="0">
          <a:picLocks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5498960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</xdr:row>
      <xdr:rowOff>523874</xdr:rowOff>
    </xdr:from>
    <xdr:to>
      <xdr:col>1</xdr:col>
      <xdr:colOff>1085850</xdr:colOff>
      <xdr:row>81</xdr:row>
      <xdr:rowOff>371474</xdr:rowOff>
    </xdr:to>
    <xdr:pic>
      <xdr:nvPicPr>
        <xdr:cNvPr id="1686" name="Рисунок 1685" descr="base_1_386202_34356"/>
        <xdr:cNvPicPr preferRelativeResize="0">
          <a:picLocks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55513474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82</xdr:row>
      <xdr:rowOff>0</xdr:rowOff>
    </xdr:from>
    <xdr:to>
      <xdr:col>1</xdr:col>
      <xdr:colOff>1076325</xdr:colOff>
      <xdr:row>82</xdr:row>
      <xdr:rowOff>400050</xdr:rowOff>
    </xdr:to>
    <xdr:pic>
      <xdr:nvPicPr>
        <xdr:cNvPr id="1687" name="Рисунок 1686" descr="base_1_386202_34357"/>
        <xdr:cNvPicPr preferRelativeResize="0">
          <a:picLocks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56037350"/>
          <a:ext cx="1076326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1143000</xdr:colOff>
      <xdr:row>83</xdr:row>
      <xdr:rowOff>381000</xdr:rowOff>
    </xdr:to>
    <xdr:pic>
      <xdr:nvPicPr>
        <xdr:cNvPr id="1688" name="Рисунок 1687" descr="base_1_386202_34358"/>
        <xdr:cNvPicPr preferRelativeResize="0">
          <a:picLocks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56561225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1</xdr:col>
      <xdr:colOff>1247775</xdr:colOff>
      <xdr:row>84</xdr:row>
      <xdr:rowOff>390525</xdr:rowOff>
    </xdr:to>
    <xdr:pic>
      <xdr:nvPicPr>
        <xdr:cNvPr id="1689" name="Рисунок 1688" descr="base_1_386202_34359"/>
        <xdr:cNvPicPr preferRelativeResize="0">
          <a:picLocks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57085100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1</xdr:col>
      <xdr:colOff>1238250</xdr:colOff>
      <xdr:row>85</xdr:row>
      <xdr:rowOff>400050</xdr:rowOff>
    </xdr:to>
    <xdr:pic>
      <xdr:nvPicPr>
        <xdr:cNvPr id="1690" name="Рисунок 1689" descr="base_1_386202_34360"/>
        <xdr:cNvPicPr preferRelativeResize="0">
          <a:picLocks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57608975"/>
          <a:ext cx="1238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1057275</xdr:colOff>
      <xdr:row>86</xdr:row>
      <xdr:rowOff>333375</xdr:rowOff>
    </xdr:to>
    <xdr:pic>
      <xdr:nvPicPr>
        <xdr:cNvPr id="1691" name="Рисунок 1690" descr="base_1_386202_34361"/>
        <xdr:cNvPicPr preferRelativeResize="0">
          <a:picLocks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58132850"/>
          <a:ext cx="10572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87</xdr:row>
      <xdr:rowOff>0</xdr:rowOff>
    </xdr:from>
    <xdr:to>
      <xdr:col>1</xdr:col>
      <xdr:colOff>1009650</xdr:colOff>
      <xdr:row>87</xdr:row>
      <xdr:rowOff>371475</xdr:rowOff>
    </xdr:to>
    <xdr:pic>
      <xdr:nvPicPr>
        <xdr:cNvPr id="1692" name="Рисунок 1691" descr="base_1_386202_34362"/>
        <xdr:cNvPicPr preferRelativeResize="0">
          <a:picLocks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58656725"/>
          <a:ext cx="100965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</xdr:row>
      <xdr:rowOff>1</xdr:rowOff>
    </xdr:from>
    <xdr:to>
      <xdr:col>1</xdr:col>
      <xdr:colOff>1104900</xdr:colOff>
      <xdr:row>88</xdr:row>
      <xdr:rowOff>342901</xdr:rowOff>
    </xdr:to>
    <xdr:pic>
      <xdr:nvPicPr>
        <xdr:cNvPr id="1693" name="Рисунок 1692" descr="base_1_386202_34363"/>
        <xdr:cNvPicPr preferRelativeResize="0">
          <a:picLocks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59180601"/>
          <a:ext cx="1104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1</xdr:col>
      <xdr:colOff>1143000</xdr:colOff>
      <xdr:row>89</xdr:row>
      <xdr:rowOff>371475</xdr:rowOff>
    </xdr:to>
    <xdr:pic>
      <xdr:nvPicPr>
        <xdr:cNvPr id="1694" name="Рисунок 1693" descr="base_1_386202_34364"/>
        <xdr:cNvPicPr preferRelativeResize="0">
          <a:picLocks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5970447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1</xdr:col>
      <xdr:colOff>1162050</xdr:colOff>
      <xdr:row>90</xdr:row>
      <xdr:rowOff>381000</xdr:rowOff>
    </xdr:to>
    <xdr:pic>
      <xdr:nvPicPr>
        <xdr:cNvPr id="1695" name="Рисунок 1694" descr="base_1_386202_34365"/>
        <xdr:cNvPicPr preferRelativeResize="0">
          <a:picLocks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60228350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91</xdr:row>
      <xdr:rowOff>0</xdr:rowOff>
    </xdr:from>
    <xdr:to>
      <xdr:col>1</xdr:col>
      <xdr:colOff>1047751</xdr:colOff>
      <xdr:row>91</xdr:row>
      <xdr:rowOff>400050</xdr:rowOff>
    </xdr:to>
    <xdr:pic>
      <xdr:nvPicPr>
        <xdr:cNvPr id="1696" name="Рисунок 1695" descr="base_1_386202_34366"/>
        <xdr:cNvPicPr preferRelativeResize="0">
          <a:picLocks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760752225"/>
          <a:ext cx="1047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1</xdr:col>
      <xdr:colOff>971550</xdr:colOff>
      <xdr:row>92</xdr:row>
      <xdr:rowOff>361950</xdr:rowOff>
    </xdr:to>
    <xdr:pic>
      <xdr:nvPicPr>
        <xdr:cNvPr id="1697" name="Рисунок 1696" descr="base_1_386202_34367"/>
        <xdr:cNvPicPr preferRelativeResize="0">
          <a:picLocks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61276100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1</xdr:col>
      <xdr:colOff>1085850</xdr:colOff>
      <xdr:row>93</xdr:row>
      <xdr:rowOff>381000</xdr:rowOff>
    </xdr:to>
    <xdr:pic>
      <xdr:nvPicPr>
        <xdr:cNvPr id="1698" name="Рисунок 1697" descr="base_1_386202_34368"/>
        <xdr:cNvPicPr preferRelativeResize="0">
          <a:picLocks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61799975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</xdr:row>
      <xdr:rowOff>1</xdr:rowOff>
    </xdr:from>
    <xdr:to>
      <xdr:col>1</xdr:col>
      <xdr:colOff>1200150</xdr:colOff>
      <xdr:row>94</xdr:row>
      <xdr:rowOff>381001</xdr:rowOff>
    </xdr:to>
    <xdr:pic>
      <xdr:nvPicPr>
        <xdr:cNvPr id="1699" name="Рисунок 1698" descr="base_1_386202_34369"/>
        <xdr:cNvPicPr preferRelativeResize="0">
          <a:picLocks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62323851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1</xdr:col>
      <xdr:colOff>1200150</xdr:colOff>
      <xdr:row>95</xdr:row>
      <xdr:rowOff>400050</xdr:rowOff>
    </xdr:to>
    <xdr:pic>
      <xdr:nvPicPr>
        <xdr:cNvPr id="1700" name="Рисунок 1699" descr="base_1_386202_34370"/>
        <xdr:cNvPicPr preferRelativeResize="0">
          <a:picLocks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62847725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1</xdr:col>
      <xdr:colOff>1009650</xdr:colOff>
      <xdr:row>96</xdr:row>
      <xdr:rowOff>381000</xdr:rowOff>
    </xdr:to>
    <xdr:pic>
      <xdr:nvPicPr>
        <xdr:cNvPr id="1701" name="Рисунок 1700" descr="base_1_386202_34371"/>
        <xdr:cNvPicPr preferRelativeResize="0">
          <a:picLocks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63371600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97</xdr:row>
      <xdr:rowOff>0</xdr:rowOff>
    </xdr:from>
    <xdr:to>
      <xdr:col>1</xdr:col>
      <xdr:colOff>1019174</xdr:colOff>
      <xdr:row>97</xdr:row>
      <xdr:rowOff>390525</xdr:rowOff>
    </xdr:to>
    <xdr:pic>
      <xdr:nvPicPr>
        <xdr:cNvPr id="1702" name="Рисунок 1701" descr="base_1_386202_34372"/>
        <xdr:cNvPicPr preferRelativeResize="0">
          <a:picLocks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6389547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</xdr:row>
      <xdr:rowOff>1</xdr:rowOff>
    </xdr:from>
    <xdr:to>
      <xdr:col>1</xdr:col>
      <xdr:colOff>1085850</xdr:colOff>
      <xdr:row>98</xdr:row>
      <xdr:rowOff>361951</xdr:rowOff>
    </xdr:to>
    <xdr:pic>
      <xdr:nvPicPr>
        <xdr:cNvPr id="1703" name="Рисунок 1702" descr="base_1_386202_34373"/>
        <xdr:cNvPicPr preferRelativeResize="0">
          <a:picLocks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64419351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1</xdr:col>
      <xdr:colOff>1266825</xdr:colOff>
      <xdr:row>99</xdr:row>
      <xdr:rowOff>371475</xdr:rowOff>
    </xdr:to>
    <xdr:pic>
      <xdr:nvPicPr>
        <xdr:cNvPr id="1704" name="Рисунок 1703" descr="base_1_386202_34374"/>
        <xdr:cNvPicPr preferRelativeResize="0">
          <a:picLocks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64943225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1209675</xdr:colOff>
      <xdr:row>100</xdr:row>
      <xdr:rowOff>361950</xdr:rowOff>
    </xdr:to>
    <xdr:pic>
      <xdr:nvPicPr>
        <xdr:cNvPr id="1705" name="Рисунок 1704" descr="base_1_386202_34375"/>
        <xdr:cNvPicPr preferRelativeResize="0">
          <a:picLocks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65467100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</xdr:row>
      <xdr:rowOff>1</xdr:rowOff>
    </xdr:from>
    <xdr:to>
      <xdr:col>1</xdr:col>
      <xdr:colOff>981075</xdr:colOff>
      <xdr:row>101</xdr:row>
      <xdr:rowOff>381001</xdr:rowOff>
    </xdr:to>
    <xdr:pic>
      <xdr:nvPicPr>
        <xdr:cNvPr id="1706" name="Рисунок 1705" descr="base_1_386202_34376"/>
        <xdr:cNvPicPr preferRelativeResize="0">
          <a:picLocks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65990976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1009650</xdr:colOff>
      <xdr:row>102</xdr:row>
      <xdr:rowOff>381000</xdr:rowOff>
    </xdr:to>
    <xdr:pic>
      <xdr:nvPicPr>
        <xdr:cNvPr id="1707" name="Рисунок 1706" descr="base_1_386202_34377"/>
        <xdr:cNvPicPr preferRelativeResize="0">
          <a:picLocks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66514850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102</xdr:row>
      <xdr:rowOff>523874</xdr:rowOff>
    </xdr:from>
    <xdr:to>
      <xdr:col>1</xdr:col>
      <xdr:colOff>1190624</xdr:colOff>
      <xdr:row>103</xdr:row>
      <xdr:rowOff>390524</xdr:rowOff>
    </xdr:to>
    <xdr:pic>
      <xdr:nvPicPr>
        <xdr:cNvPr id="1708" name="Рисунок 1707" descr="base_1_386202_34378"/>
        <xdr:cNvPicPr preferRelativeResize="0">
          <a:picLocks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67038724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1228725</xdr:colOff>
      <xdr:row>104</xdr:row>
      <xdr:rowOff>400050</xdr:rowOff>
    </xdr:to>
    <xdr:pic>
      <xdr:nvPicPr>
        <xdr:cNvPr id="1709" name="Рисунок 1708" descr="base_1_386202_34379"/>
        <xdr:cNvPicPr preferRelativeResize="0">
          <a:picLocks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67562600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1228725</xdr:colOff>
      <xdr:row>105</xdr:row>
      <xdr:rowOff>371475</xdr:rowOff>
    </xdr:to>
    <xdr:pic>
      <xdr:nvPicPr>
        <xdr:cNvPr id="1710" name="Рисунок 1709" descr="base_1_386202_34380"/>
        <xdr:cNvPicPr preferRelativeResize="0">
          <a:picLocks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6808647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1019175</xdr:colOff>
      <xdr:row>106</xdr:row>
      <xdr:rowOff>371475</xdr:rowOff>
    </xdr:to>
    <xdr:pic>
      <xdr:nvPicPr>
        <xdr:cNvPr id="1711" name="Рисунок 1710" descr="base_1_386202_34381"/>
        <xdr:cNvPicPr preferRelativeResize="0">
          <a:picLocks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68610350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107</xdr:row>
      <xdr:rowOff>0</xdr:rowOff>
    </xdr:from>
    <xdr:to>
      <xdr:col>1</xdr:col>
      <xdr:colOff>1038224</xdr:colOff>
      <xdr:row>107</xdr:row>
      <xdr:rowOff>390525</xdr:rowOff>
    </xdr:to>
    <xdr:pic>
      <xdr:nvPicPr>
        <xdr:cNvPr id="1712" name="Рисунок 1711" descr="base_1_386202_34382"/>
        <xdr:cNvPicPr preferRelativeResize="0">
          <a:picLocks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69134225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1114425</xdr:colOff>
      <xdr:row>108</xdr:row>
      <xdr:rowOff>361950</xdr:rowOff>
    </xdr:to>
    <xdr:pic>
      <xdr:nvPicPr>
        <xdr:cNvPr id="1713" name="Рисунок 1712" descr="base_1_386202_34383"/>
        <xdr:cNvPicPr preferRelativeResize="0">
          <a:picLocks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69658100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1295400</xdr:colOff>
      <xdr:row>109</xdr:row>
      <xdr:rowOff>400050</xdr:rowOff>
    </xdr:to>
    <xdr:pic>
      <xdr:nvPicPr>
        <xdr:cNvPr id="1714" name="Рисунок 1713" descr="base_1_386202_34384"/>
        <xdr:cNvPicPr preferRelativeResize="0">
          <a:picLocks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0181975"/>
          <a:ext cx="1295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1266825</xdr:colOff>
      <xdr:row>110</xdr:row>
      <xdr:rowOff>381000</xdr:rowOff>
    </xdr:to>
    <xdr:pic>
      <xdr:nvPicPr>
        <xdr:cNvPr id="1715" name="Рисунок 1714" descr="base_1_386202_34385"/>
        <xdr:cNvPicPr preferRelativeResize="0">
          <a:picLocks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0705850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1</xdr:col>
      <xdr:colOff>1066800</xdr:colOff>
      <xdr:row>111</xdr:row>
      <xdr:rowOff>390525</xdr:rowOff>
    </xdr:to>
    <xdr:pic>
      <xdr:nvPicPr>
        <xdr:cNvPr id="1716" name="Рисунок 1715" descr="base_1_386202_34386"/>
        <xdr:cNvPicPr preferRelativeResize="0">
          <a:picLocks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1229725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112</xdr:row>
      <xdr:rowOff>0</xdr:rowOff>
    </xdr:from>
    <xdr:to>
      <xdr:col>1</xdr:col>
      <xdr:colOff>1038224</xdr:colOff>
      <xdr:row>112</xdr:row>
      <xdr:rowOff>352425</xdr:rowOff>
    </xdr:to>
    <xdr:pic>
      <xdr:nvPicPr>
        <xdr:cNvPr id="1717" name="Рисунок 1716" descr="base_1_386202_34387"/>
        <xdr:cNvPicPr preferRelativeResize="0">
          <a:picLocks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71753600"/>
          <a:ext cx="1038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113</xdr:row>
      <xdr:rowOff>0</xdr:rowOff>
    </xdr:from>
    <xdr:to>
      <xdr:col>1</xdr:col>
      <xdr:colOff>1152524</xdr:colOff>
      <xdr:row>113</xdr:row>
      <xdr:rowOff>361950</xdr:rowOff>
    </xdr:to>
    <xdr:pic>
      <xdr:nvPicPr>
        <xdr:cNvPr id="1718" name="Рисунок 1717" descr="base_1_386202_34388"/>
        <xdr:cNvPicPr preferRelativeResize="0">
          <a:picLocks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72277475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</xdr:row>
      <xdr:rowOff>1</xdr:rowOff>
    </xdr:from>
    <xdr:to>
      <xdr:col>1</xdr:col>
      <xdr:colOff>1247775</xdr:colOff>
      <xdr:row>114</xdr:row>
      <xdr:rowOff>400051</xdr:rowOff>
    </xdr:to>
    <xdr:pic>
      <xdr:nvPicPr>
        <xdr:cNvPr id="1719" name="Рисунок 1718" descr="base_1_386202_34389"/>
        <xdr:cNvPicPr preferRelativeResize="0">
          <a:picLocks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2801351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1247775</xdr:colOff>
      <xdr:row>115</xdr:row>
      <xdr:rowOff>409575</xdr:rowOff>
    </xdr:to>
    <xdr:pic>
      <xdr:nvPicPr>
        <xdr:cNvPr id="1720" name="Рисунок 1719" descr="base_1_386202_34390"/>
        <xdr:cNvPicPr preferRelativeResize="0">
          <a:picLocks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3325225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1</xdr:col>
      <xdr:colOff>942975</xdr:colOff>
      <xdr:row>116</xdr:row>
      <xdr:rowOff>390525</xdr:rowOff>
    </xdr:to>
    <xdr:pic>
      <xdr:nvPicPr>
        <xdr:cNvPr id="1721" name="Рисунок 1720" descr="base_1_386202_34391"/>
        <xdr:cNvPicPr preferRelativeResize="0">
          <a:picLocks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3849100"/>
          <a:ext cx="942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990600</xdr:colOff>
      <xdr:row>117</xdr:row>
      <xdr:rowOff>352425</xdr:rowOff>
    </xdr:to>
    <xdr:pic>
      <xdr:nvPicPr>
        <xdr:cNvPr id="1722" name="Рисунок 1721" descr="base_1_386202_34392"/>
        <xdr:cNvPicPr preferRelativeResize="0">
          <a:picLocks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437297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1085850</xdr:colOff>
      <xdr:row>118</xdr:row>
      <xdr:rowOff>361950</xdr:rowOff>
    </xdr:to>
    <xdr:pic>
      <xdr:nvPicPr>
        <xdr:cNvPr id="1723" name="Рисунок 1722" descr="base_1_386202_34393"/>
        <xdr:cNvPicPr preferRelativeResize="0">
          <a:picLocks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4896850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1219200</xdr:colOff>
      <xdr:row>119</xdr:row>
      <xdr:rowOff>390525</xdr:rowOff>
    </xdr:to>
    <xdr:pic>
      <xdr:nvPicPr>
        <xdr:cNvPr id="1724" name="Рисунок 1723" descr="base_1_386202_34394"/>
        <xdr:cNvPicPr preferRelativeResize="0">
          <a:picLocks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5420725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1181100</xdr:colOff>
      <xdr:row>120</xdr:row>
      <xdr:rowOff>381000</xdr:rowOff>
    </xdr:to>
    <xdr:pic>
      <xdr:nvPicPr>
        <xdr:cNvPr id="1725" name="Рисунок 1724" descr="base_1_386202_34395"/>
        <xdr:cNvPicPr preferRelativeResize="0">
          <a:picLocks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5944600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952500</xdr:colOff>
      <xdr:row>121</xdr:row>
      <xdr:rowOff>371475</xdr:rowOff>
    </xdr:to>
    <xdr:pic>
      <xdr:nvPicPr>
        <xdr:cNvPr id="1726" name="Рисунок 1725" descr="base_1_386202_34396"/>
        <xdr:cNvPicPr preferRelativeResize="0">
          <a:picLocks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6468475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990600</xdr:colOff>
      <xdr:row>122</xdr:row>
      <xdr:rowOff>361950</xdr:rowOff>
    </xdr:to>
    <xdr:pic>
      <xdr:nvPicPr>
        <xdr:cNvPr id="1727" name="Рисунок 1726" descr="base_1_386202_34397"/>
        <xdr:cNvPicPr preferRelativeResize="0">
          <a:picLocks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6992350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1085850</xdr:colOff>
      <xdr:row>123</xdr:row>
      <xdr:rowOff>361950</xdr:rowOff>
    </xdr:to>
    <xdr:pic>
      <xdr:nvPicPr>
        <xdr:cNvPr id="1728" name="Рисунок 1727" descr="base_1_386202_34398"/>
        <xdr:cNvPicPr preferRelativeResize="0">
          <a:picLocks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7516225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1190625</xdr:colOff>
      <xdr:row>124</xdr:row>
      <xdr:rowOff>361950</xdr:rowOff>
    </xdr:to>
    <xdr:pic>
      <xdr:nvPicPr>
        <xdr:cNvPr id="1729" name="Рисунок 1728" descr="base_1_386202_34399"/>
        <xdr:cNvPicPr preferRelativeResize="0">
          <a:picLocks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8040100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1219200</xdr:colOff>
      <xdr:row>125</xdr:row>
      <xdr:rowOff>438150</xdr:rowOff>
    </xdr:to>
    <xdr:pic>
      <xdr:nvPicPr>
        <xdr:cNvPr id="1730" name="Рисунок 1729" descr="base_1_386202_34400"/>
        <xdr:cNvPicPr preferRelativeResize="0">
          <a:picLocks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8563975"/>
          <a:ext cx="1219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1000125</xdr:colOff>
      <xdr:row>126</xdr:row>
      <xdr:rowOff>361950</xdr:rowOff>
    </xdr:to>
    <xdr:pic>
      <xdr:nvPicPr>
        <xdr:cNvPr id="1731" name="Рисунок 1730" descr="base_1_386202_34401"/>
        <xdr:cNvPicPr preferRelativeResize="0">
          <a:picLocks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9087850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127</xdr:row>
      <xdr:rowOff>0</xdr:rowOff>
    </xdr:from>
    <xdr:to>
      <xdr:col>1</xdr:col>
      <xdr:colOff>1057275</xdr:colOff>
      <xdr:row>127</xdr:row>
      <xdr:rowOff>390525</xdr:rowOff>
    </xdr:to>
    <xdr:pic>
      <xdr:nvPicPr>
        <xdr:cNvPr id="1732" name="Рисунок 1731" descr="base_1_386202_34402"/>
        <xdr:cNvPicPr preferRelativeResize="0">
          <a:picLocks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79611725"/>
          <a:ext cx="105727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1</xdr:col>
      <xdr:colOff>1162050</xdr:colOff>
      <xdr:row>128</xdr:row>
      <xdr:rowOff>381000</xdr:rowOff>
    </xdr:to>
    <xdr:pic>
      <xdr:nvPicPr>
        <xdr:cNvPr id="1733" name="Рисунок 1732" descr="base_1_386202_34403"/>
        <xdr:cNvPicPr preferRelativeResize="0"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0135600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1</xdr:col>
      <xdr:colOff>1295400</xdr:colOff>
      <xdr:row>129</xdr:row>
      <xdr:rowOff>390525</xdr:rowOff>
    </xdr:to>
    <xdr:pic>
      <xdr:nvPicPr>
        <xdr:cNvPr id="1734" name="Рисунок 1733" descr="base_1_386202_34404"/>
        <xdr:cNvPicPr preferRelativeResize="0">
          <a:picLocks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0659475"/>
          <a:ext cx="12954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</xdr:row>
      <xdr:rowOff>1</xdr:rowOff>
    </xdr:from>
    <xdr:to>
      <xdr:col>1</xdr:col>
      <xdr:colOff>1257300</xdr:colOff>
      <xdr:row>130</xdr:row>
      <xdr:rowOff>400051</xdr:rowOff>
    </xdr:to>
    <xdr:pic>
      <xdr:nvPicPr>
        <xdr:cNvPr id="1735" name="Рисунок 1734" descr="base_1_386202_34405"/>
        <xdr:cNvPicPr preferRelativeResize="0">
          <a:picLocks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1183351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1009650</xdr:colOff>
      <xdr:row>131</xdr:row>
      <xdr:rowOff>381000</xdr:rowOff>
    </xdr:to>
    <xdr:pic>
      <xdr:nvPicPr>
        <xdr:cNvPr id="1736" name="Рисунок 1735" descr="base_1_386202_34406"/>
        <xdr:cNvPicPr preferRelativeResize="0">
          <a:picLocks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1707225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132</xdr:row>
      <xdr:rowOff>0</xdr:rowOff>
    </xdr:from>
    <xdr:to>
      <xdr:col>1</xdr:col>
      <xdr:colOff>1076324</xdr:colOff>
      <xdr:row>132</xdr:row>
      <xdr:rowOff>400050</xdr:rowOff>
    </xdr:to>
    <xdr:pic>
      <xdr:nvPicPr>
        <xdr:cNvPr id="1737" name="Рисунок 1736" descr="base_1_386202_34407"/>
        <xdr:cNvPicPr preferRelativeResize="0">
          <a:picLocks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82231100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1085850</xdr:colOff>
      <xdr:row>133</xdr:row>
      <xdr:rowOff>361950</xdr:rowOff>
    </xdr:to>
    <xdr:pic>
      <xdr:nvPicPr>
        <xdr:cNvPr id="1738" name="Рисунок 1737" descr="base_1_386202_34408"/>
        <xdr:cNvPicPr preferRelativeResize="0">
          <a:picLocks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2754975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1219200</xdr:colOff>
      <xdr:row>134</xdr:row>
      <xdr:rowOff>381000</xdr:rowOff>
    </xdr:to>
    <xdr:pic>
      <xdr:nvPicPr>
        <xdr:cNvPr id="1739" name="Рисунок 1738" descr="base_1_386202_34409"/>
        <xdr:cNvPicPr preferRelativeResize="0">
          <a:picLocks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3278850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135</xdr:row>
      <xdr:rowOff>0</xdr:rowOff>
    </xdr:from>
    <xdr:to>
      <xdr:col>1</xdr:col>
      <xdr:colOff>1228724</xdr:colOff>
      <xdr:row>135</xdr:row>
      <xdr:rowOff>419100</xdr:rowOff>
    </xdr:to>
    <xdr:pic>
      <xdr:nvPicPr>
        <xdr:cNvPr id="1740" name="Рисунок 1739" descr="base_1_386202_34410"/>
        <xdr:cNvPicPr preferRelativeResize="0">
          <a:picLocks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83802725"/>
          <a:ext cx="12287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1028700</xdr:colOff>
      <xdr:row>136</xdr:row>
      <xdr:rowOff>409575</xdr:rowOff>
    </xdr:to>
    <xdr:pic>
      <xdr:nvPicPr>
        <xdr:cNvPr id="1741" name="Рисунок 1740" descr="base_1_386202_34411"/>
        <xdr:cNvPicPr preferRelativeResize="0">
          <a:picLocks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4326600"/>
          <a:ext cx="1028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1047750</xdr:colOff>
      <xdr:row>137</xdr:row>
      <xdr:rowOff>371475</xdr:rowOff>
    </xdr:to>
    <xdr:pic>
      <xdr:nvPicPr>
        <xdr:cNvPr id="1742" name="Рисунок 1741" descr="base_1_386202_34412"/>
        <xdr:cNvPicPr preferRelativeResize="0">
          <a:picLocks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485047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138</xdr:row>
      <xdr:rowOff>1</xdr:rowOff>
    </xdr:from>
    <xdr:to>
      <xdr:col>1</xdr:col>
      <xdr:colOff>1152525</xdr:colOff>
      <xdr:row>138</xdr:row>
      <xdr:rowOff>381001</xdr:rowOff>
    </xdr:to>
    <xdr:pic>
      <xdr:nvPicPr>
        <xdr:cNvPr id="1743" name="Рисунок 1742" descr="base_1_386202_34413"/>
        <xdr:cNvPicPr preferRelativeResize="0">
          <a:picLocks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5374351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1228725</xdr:colOff>
      <xdr:row>139</xdr:row>
      <xdr:rowOff>381000</xdr:rowOff>
    </xdr:to>
    <xdr:pic>
      <xdr:nvPicPr>
        <xdr:cNvPr id="1744" name="Рисунок 1743" descr="base_1_386202_34414"/>
        <xdr:cNvPicPr preferRelativeResize="0">
          <a:picLocks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5898225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1</xdr:col>
      <xdr:colOff>1238250</xdr:colOff>
      <xdr:row>140</xdr:row>
      <xdr:rowOff>409575</xdr:rowOff>
    </xdr:to>
    <xdr:pic>
      <xdr:nvPicPr>
        <xdr:cNvPr id="1745" name="Рисунок 1744" descr="base_1_386202_34415"/>
        <xdr:cNvPicPr preferRelativeResize="0">
          <a:picLocks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6422100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1028700</xdr:colOff>
      <xdr:row>141</xdr:row>
      <xdr:rowOff>419100</xdr:rowOff>
    </xdr:to>
    <xdr:pic>
      <xdr:nvPicPr>
        <xdr:cNvPr id="1746" name="Рисунок 1745" descr="base_1_386202_34416"/>
        <xdr:cNvPicPr preferRelativeResize="0">
          <a:picLocks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6945975"/>
          <a:ext cx="10287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142</xdr:row>
      <xdr:rowOff>0</xdr:rowOff>
    </xdr:from>
    <xdr:to>
      <xdr:col>1</xdr:col>
      <xdr:colOff>1038224</xdr:colOff>
      <xdr:row>142</xdr:row>
      <xdr:rowOff>371475</xdr:rowOff>
    </xdr:to>
    <xdr:pic>
      <xdr:nvPicPr>
        <xdr:cNvPr id="1747" name="Рисунок 1746" descr="base_1_386202_34417"/>
        <xdr:cNvPicPr preferRelativeResize="0">
          <a:picLocks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87469850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1066800</xdr:colOff>
      <xdr:row>143</xdr:row>
      <xdr:rowOff>314325</xdr:rowOff>
    </xdr:to>
    <xdr:pic>
      <xdr:nvPicPr>
        <xdr:cNvPr id="1748" name="Рисунок 1747" descr="base_1_386202_34418"/>
        <xdr:cNvPicPr preferRelativeResize="0">
          <a:picLocks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7993725"/>
          <a:ext cx="1066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1209675</xdr:colOff>
      <xdr:row>144</xdr:row>
      <xdr:rowOff>371475</xdr:rowOff>
    </xdr:to>
    <xdr:pic>
      <xdr:nvPicPr>
        <xdr:cNvPr id="1749" name="Рисунок 1748" descr="base_1_386202_34419"/>
        <xdr:cNvPicPr preferRelativeResize="0">
          <a:picLocks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8517600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1209675</xdr:colOff>
      <xdr:row>145</xdr:row>
      <xdr:rowOff>390525</xdr:rowOff>
    </xdr:to>
    <xdr:pic>
      <xdr:nvPicPr>
        <xdr:cNvPr id="1750" name="Рисунок 1749" descr="base_1_386202_34420"/>
        <xdr:cNvPicPr preferRelativeResize="0">
          <a:picLocks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904147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942975</xdr:colOff>
      <xdr:row>146</xdr:row>
      <xdr:rowOff>361950</xdr:rowOff>
    </xdr:to>
    <xdr:pic>
      <xdr:nvPicPr>
        <xdr:cNvPr id="1751" name="Рисунок 1750" descr="base_1_386202_34421"/>
        <xdr:cNvPicPr preferRelativeResize="0">
          <a:picLocks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89565350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971550</xdr:colOff>
      <xdr:row>147</xdr:row>
      <xdr:rowOff>381000</xdr:rowOff>
    </xdr:to>
    <xdr:pic>
      <xdr:nvPicPr>
        <xdr:cNvPr id="1752" name="Рисунок 1751" descr="base_1_386202_34422"/>
        <xdr:cNvPicPr preferRelativeResize="0">
          <a:picLocks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90089225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148</xdr:row>
      <xdr:rowOff>0</xdr:rowOff>
    </xdr:from>
    <xdr:to>
      <xdr:col>1</xdr:col>
      <xdr:colOff>1038224</xdr:colOff>
      <xdr:row>148</xdr:row>
      <xdr:rowOff>390525</xdr:rowOff>
    </xdr:to>
    <xdr:pic>
      <xdr:nvPicPr>
        <xdr:cNvPr id="1753" name="Рисунок 1752" descr="base_1_386202_34423"/>
        <xdr:cNvPicPr preferRelativeResize="0">
          <a:picLocks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90613100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1</xdr:col>
      <xdr:colOff>1171575</xdr:colOff>
      <xdr:row>149</xdr:row>
      <xdr:rowOff>390525</xdr:rowOff>
    </xdr:to>
    <xdr:pic>
      <xdr:nvPicPr>
        <xdr:cNvPr id="1754" name="Рисунок 1753" descr="base_1_386202_34424"/>
        <xdr:cNvPicPr preferRelativeResize="0">
          <a:picLocks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9113697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1200150</xdr:colOff>
      <xdr:row>150</xdr:row>
      <xdr:rowOff>361950</xdr:rowOff>
    </xdr:to>
    <xdr:pic>
      <xdr:nvPicPr>
        <xdr:cNvPr id="1755" name="Рисунок 1754" descr="base_1_386202_34425"/>
        <xdr:cNvPicPr preferRelativeResize="0">
          <a:picLocks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91660850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962025</xdr:colOff>
      <xdr:row>151</xdr:row>
      <xdr:rowOff>381000</xdr:rowOff>
    </xdr:to>
    <xdr:pic>
      <xdr:nvPicPr>
        <xdr:cNvPr id="1756" name="Рисунок 1755" descr="base_1_386202_34426"/>
        <xdr:cNvPicPr preferRelativeResize="0">
          <a:picLocks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92184725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152</xdr:row>
      <xdr:rowOff>0</xdr:rowOff>
    </xdr:from>
    <xdr:to>
      <xdr:col>1</xdr:col>
      <xdr:colOff>962024</xdr:colOff>
      <xdr:row>152</xdr:row>
      <xdr:rowOff>361950</xdr:rowOff>
    </xdr:to>
    <xdr:pic>
      <xdr:nvPicPr>
        <xdr:cNvPr id="1757" name="Рисунок 1756" descr="base_1_386202_34427"/>
        <xdr:cNvPicPr preferRelativeResize="0">
          <a:picLocks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92708600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1085850</xdr:colOff>
      <xdr:row>153</xdr:row>
      <xdr:rowOff>390525</xdr:rowOff>
    </xdr:to>
    <xdr:pic>
      <xdr:nvPicPr>
        <xdr:cNvPr id="1758" name="Рисунок 1757" descr="base_1_386202_34428"/>
        <xdr:cNvPicPr preferRelativeResize="0">
          <a:picLocks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93232475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154</xdr:row>
      <xdr:rowOff>1</xdr:rowOff>
    </xdr:from>
    <xdr:to>
      <xdr:col>1</xdr:col>
      <xdr:colOff>1228724</xdr:colOff>
      <xdr:row>154</xdr:row>
      <xdr:rowOff>381001</xdr:rowOff>
    </xdr:to>
    <xdr:pic>
      <xdr:nvPicPr>
        <xdr:cNvPr id="1759" name="Рисунок 1758" descr="base_1_386202_34429"/>
        <xdr:cNvPicPr preferRelativeResize="0">
          <a:picLocks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93756351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155</xdr:row>
      <xdr:rowOff>0</xdr:rowOff>
    </xdr:from>
    <xdr:to>
      <xdr:col>1</xdr:col>
      <xdr:colOff>1209674</xdr:colOff>
      <xdr:row>155</xdr:row>
      <xdr:rowOff>381000</xdr:rowOff>
    </xdr:to>
    <xdr:pic>
      <xdr:nvPicPr>
        <xdr:cNvPr id="1760" name="Рисунок 1759" descr="base_1_386202_34430"/>
        <xdr:cNvPicPr preferRelativeResize="0">
          <a:picLocks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94280225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1000125</xdr:colOff>
      <xdr:row>156</xdr:row>
      <xdr:rowOff>371475</xdr:rowOff>
    </xdr:to>
    <xdr:pic>
      <xdr:nvPicPr>
        <xdr:cNvPr id="1761" name="Рисунок 1760" descr="base_1_386202_34431"/>
        <xdr:cNvPicPr preferRelativeResize="0">
          <a:picLocks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94804100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971550</xdr:colOff>
      <xdr:row>157</xdr:row>
      <xdr:rowOff>390525</xdr:rowOff>
    </xdr:to>
    <xdr:pic>
      <xdr:nvPicPr>
        <xdr:cNvPr id="1762" name="Рисунок 1761" descr="base_1_386202_34432"/>
        <xdr:cNvPicPr preferRelativeResize="0">
          <a:picLocks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95327975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1085850</xdr:colOff>
      <xdr:row>158</xdr:row>
      <xdr:rowOff>361950</xdr:rowOff>
    </xdr:to>
    <xdr:pic>
      <xdr:nvPicPr>
        <xdr:cNvPr id="1763" name="Рисунок 1762" descr="base_1_386202_34433"/>
        <xdr:cNvPicPr preferRelativeResize="0">
          <a:picLocks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95851850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1200150</xdr:colOff>
      <xdr:row>159</xdr:row>
      <xdr:rowOff>400050</xdr:rowOff>
    </xdr:to>
    <xdr:pic>
      <xdr:nvPicPr>
        <xdr:cNvPr id="1764" name="Рисунок 1763" descr="base_1_386202_34434"/>
        <xdr:cNvPicPr preferRelativeResize="0">
          <a:picLocks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96375725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160</xdr:row>
      <xdr:rowOff>1</xdr:rowOff>
    </xdr:from>
    <xdr:to>
      <xdr:col>1</xdr:col>
      <xdr:colOff>1209675</xdr:colOff>
      <xdr:row>160</xdr:row>
      <xdr:rowOff>381001</xdr:rowOff>
    </xdr:to>
    <xdr:pic>
      <xdr:nvPicPr>
        <xdr:cNvPr id="1765" name="Рисунок 1764" descr="base_1_386202_34435"/>
        <xdr:cNvPicPr preferRelativeResize="0">
          <a:picLocks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96899601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1009650</xdr:colOff>
      <xdr:row>161</xdr:row>
      <xdr:rowOff>361950</xdr:rowOff>
    </xdr:to>
    <xdr:pic>
      <xdr:nvPicPr>
        <xdr:cNvPr id="1766" name="Рисунок 1765" descr="base_1_386202_34436"/>
        <xdr:cNvPicPr preferRelativeResize="0">
          <a:picLocks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97423475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162</xdr:row>
      <xdr:rowOff>0</xdr:rowOff>
    </xdr:from>
    <xdr:to>
      <xdr:col>1</xdr:col>
      <xdr:colOff>1057274</xdr:colOff>
      <xdr:row>162</xdr:row>
      <xdr:rowOff>390525</xdr:rowOff>
    </xdr:to>
    <xdr:pic>
      <xdr:nvPicPr>
        <xdr:cNvPr id="1767" name="Рисунок 1766" descr="base_1_386202_34437"/>
        <xdr:cNvPicPr preferRelativeResize="0">
          <a:picLocks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97947350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1143000</xdr:colOff>
      <xdr:row>163</xdr:row>
      <xdr:rowOff>361950</xdr:rowOff>
    </xdr:to>
    <xdr:pic>
      <xdr:nvPicPr>
        <xdr:cNvPr id="1768" name="Рисунок 1767" descr="base_1_386202_34438"/>
        <xdr:cNvPicPr preferRelativeResize="0">
          <a:picLocks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98471225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1209675</xdr:colOff>
      <xdr:row>164</xdr:row>
      <xdr:rowOff>352425</xdr:rowOff>
    </xdr:to>
    <xdr:pic>
      <xdr:nvPicPr>
        <xdr:cNvPr id="1769" name="Рисунок 1768" descr="base_1_386202_34439"/>
        <xdr:cNvPicPr preferRelativeResize="0">
          <a:picLocks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98995100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165</xdr:row>
      <xdr:rowOff>1</xdr:rowOff>
    </xdr:from>
    <xdr:to>
      <xdr:col>1</xdr:col>
      <xdr:colOff>1228724</xdr:colOff>
      <xdr:row>165</xdr:row>
      <xdr:rowOff>400051</xdr:rowOff>
    </xdr:to>
    <xdr:pic>
      <xdr:nvPicPr>
        <xdr:cNvPr id="1770" name="Рисунок 1769" descr="base_1_386202_34440"/>
        <xdr:cNvPicPr preferRelativeResize="0">
          <a:picLocks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799518976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990600</xdr:colOff>
      <xdr:row>166</xdr:row>
      <xdr:rowOff>390525</xdr:rowOff>
    </xdr:to>
    <xdr:pic>
      <xdr:nvPicPr>
        <xdr:cNvPr id="1771" name="Рисунок 1770" descr="base_1_386202_34441"/>
        <xdr:cNvPicPr preferRelativeResize="0">
          <a:picLocks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0042850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1009650</xdr:colOff>
      <xdr:row>167</xdr:row>
      <xdr:rowOff>361950</xdr:rowOff>
    </xdr:to>
    <xdr:pic>
      <xdr:nvPicPr>
        <xdr:cNvPr id="1772" name="Рисунок 1771" descr="base_1_386202_34442"/>
        <xdr:cNvPicPr preferRelativeResize="0">
          <a:picLocks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0566725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1152525</xdr:colOff>
      <xdr:row>168</xdr:row>
      <xdr:rowOff>390525</xdr:rowOff>
    </xdr:to>
    <xdr:pic>
      <xdr:nvPicPr>
        <xdr:cNvPr id="1773" name="Рисунок 1772" descr="base_1_386202_34443"/>
        <xdr:cNvPicPr preferRelativeResize="0">
          <a:picLocks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1090600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1200150</xdr:colOff>
      <xdr:row>169</xdr:row>
      <xdr:rowOff>352425</xdr:rowOff>
    </xdr:to>
    <xdr:pic>
      <xdr:nvPicPr>
        <xdr:cNvPr id="1774" name="Рисунок 1773" descr="base_1_386202_34444"/>
        <xdr:cNvPicPr preferRelativeResize="0">
          <a:picLocks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1614475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1190625</xdr:colOff>
      <xdr:row>170</xdr:row>
      <xdr:rowOff>361950</xdr:rowOff>
    </xdr:to>
    <xdr:pic>
      <xdr:nvPicPr>
        <xdr:cNvPr id="1775" name="Рисунок 1774" descr="base_1_386202_34445"/>
        <xdr:cNvPicPr preferRelativeResize="0">
          <a:picLocks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2138350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981075</xdr:colOff>
      <xdr:row>171</xdr:row>
      <xdr:rowOff>342900</xdr:rowOff>
    </xdr:to>
    <xdr:pic>
      <xdr:nvPicPr>
        <xdr:cNvPr id="1776" name="Рисунок 1775" descr="base_1_386202_34446"/>
        <xdr:cNvPicPr preferRelativeResize="0">
          <a:picLocks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2662225"/>
          <a:ext cx="981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1</xdr:col>
      <xdr:colOff>1009650</xdr:colOff>
      <xdr:row>172</xdr:row>
      <xdr:rowOff>400050</xdr:rowOff>
    </xdr:to>
    <xdr:pic>
      <xdr:nvPicPr>
        <xdr:cNvPr id="1777" name="Рисунок 1776" descr="base_1_386202_34447"/>
        <xdr:cNvPicPr preferRelativeResize="0">
          <a:picLocks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3186100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1133475</xdr:colOff>
      <xdr:row>173</xdr:row>
      <xdr:rowOff>390525</xdr:rowOff>
    </xdr:to>
    <xdr:pic>
      <xdr:nvPicPr>
        <xdr:cNvPr id="1778" name="Рисунок 1777" descr="base_1_386202_34448"/>
        <xdr:cNvPicPr preferRelativeResize="0">
          <a:picLocks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3709975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1219200</xdr:colOff>
      <xdr:row>174</xdr:row>
      <xdr:rowOff>361950</xdr:rowOff>
    </xdr:to>
    <xdr:pic>
      <xdr:nvPicPr>
        <xdr:cNvPr id="1779" name="Рисунок 1778" descr="base_1_386202_34449"/>
        <xdr:cNvPicPr preferRelativeResize="0">
          <a:picLocks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4233850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1247775</xdr:colOff>
      <xdr:row>175</xdr:row>
      <xdr:rowOff>381000</xdr:rowOff>
    </xdr:to>
    <xdr:pic>
      <xdr:nvPicPr>
        <xdr:cNvPr id="1780" name="Рисунок 1779" descr="base_1_386202_34450"/>
        <xdr:cNvPicPr preferRelativeResize="0">
          <a:picLocks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4757725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962025</xdr:colOff>
      <xdr:row>176</xdr:row>
      <xdr:rowOff>409575</xdr:rowOff>
    </xdr:to>
    <xdr:pic>
      <xdr:nvPicPr>
        <xdr:cNvPr id="1781" name="Рисунок 1780" descr="base_1_386202_34451"/>
        <xdr:cNvPicPr preferRelativeResize="0">
          <a:picLocks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5281600"/>
          <a:ext cx="9620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990600</xdr:colOff>
      <xdr:row>177</xdr:row>
      <xdr:rowOff>371475</xdr:rowOff>
    </xdr:to>
    <xdr:pic>
      <xdr:nvPicPr>
        <xdr:cNvPr id="1782" name="Рисунок 1781" descr="base_1_386202_34452"/>
        <xdr:cNvPicPr preferRelativeResize="0">
          <a:picLocks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580547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1114425</xdr:colOff>
      <xdr:row>178</xdr:row>
      <xdr:rowOff>390525</xdr:rowOff>
    </xdr:to>
    <xdr:pic>
      <xdr:nvPicPr>
        <xdr:cNvPr id="1783" name="Рисунок 1782" descr="base_1_386202_34453"/>
        <xdr:cNvPicPr preferRelativeResize="0">
          <a:picLocks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6329350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1209675</xdr:colOff>
      <xdr:row>179</xdr:row>
      <xdr:rowOff>381000</xdr:rowOff>
    </xdr:to>
    <xdr:pic>
      <xdr:nvPicPr>
        <xdr:cNvPr id="1784" name="Рисунок 1783" descr="base_1_386202_34454"/>
        <xdr:cNvPicPr preferRelativeResize="0">
          <a:picLocks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6853225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1200150</xdr:colOff>
      <xdr:row>180</xdr:row>
      <xdr:rowOff>419100</xdr:rowOff>
    </xdr:to>
    <xdr:pic>
      <xdr:nvPicPr>
        <xdr:cNvPr id="1785" name="Рисунок 1784" descr="base_1_386202_34455"/>
        <xdr:cNvPicPr preferRelativeResize="0">
          <a:picLocks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7377100"/>
          <a:ext cx="12001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181</xdr:row>
      <xdr:rowOff>0</xdr:rowOff>
    </xdr:from>
    <xdr:to>
      <xdr:col>1</xdr:col>
      <xdr:colOff>933451</xdr:colOff>
      <xdr:row>181</xdr:row>
      <xdr:rowOff>390525</xdr:rowOff>
    </xdr:to>
    <xdr:pic>
      <xdr:nvPicPr>
        <xdr:cNvPr id="1786" name="Рисунок 1785" descr="base_1_386202_34456"/>
        <xdr:cNvPicPr preferRelativeResize="0">
          <a:picLocks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807900975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182</xdr:row>
      <xdr:rowOff>0</xdr:rowOff>
    </xdr:from>
    <xdr:to>
      <xdr:col>1</xdr:col>
      <xdr:colOff>981074</xdr:colOff>
      <xdr:row>182</xdr:row>
      <xdr:rowOff>400050</xdr:rowOff>
    </xdr:to>
    <xdr:pic>
      <xdr:nvPicPr>
        <xdr:cNvPr id="1787" name="Рисунок 1786" descr="base_1_386202_34457"/>
        <xdr:cNvPicPr preferRelativeResize="0">
          <a:picLocks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08424850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1057275</xdr:colOff>
      <xdr:row>183</xdr:row>
      <xdr:rowOff>381000</xdr:rowOff>
    </xdr:to>
    <xdr:pic>
      <xdr:nvPicPr>
        <xdr:cNvPr id="1788" name="Рисунок 1787" descr="base_1_386202_34458"/>
        <xdr:cNvPicPr preferRelativeResize="0">
          <a:picLocks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08948725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184</xdr:row>
      <xdr:rowOff>1</xdr:rowOff>
    </xdr:from>
    <xdr:to>
      <xdr:col>1</xdr:col>
      <xdr:colOff>1247774</xdr:colOff>
      <xdr:row>184</xdr:row>
      <xdr:rowOff>381001</xdr:rowOff>
    </xdr:to>
    <xdr:pic>
      <xdr:nvPicPr>
        <xdr:cNvPr id="1789" name="Рисунок 1788" descr="base_1_386202_34459"/>
        <xdr:cNvPicPr preferRelativeResize="0">
          <a:picLocks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09472601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185</xdr:row>
      <xdr:rowOff>0</xdr:rowOff>
    </xdr:from>
    <xdr:to>
      <xdr:col>1</xdr:col>
      <xdr:colOff>1266825</xdr:colOff>
      <xdr:row>185</xdr:row>
      <xdr:rowOff>419100</xdr:rowOff>
    </xdr:to>
    <xdr:pic>
      <xdr:nvPicPr>
        <xdr:cNvPr id="1790" name="Рисунок 1789" descr="base_1_386202_34460"/>
        <xdr:cNvPicPr preferRelativeResize="0">
          <a:picLocks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809996475"/>
          <a:ext cx="1266824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971550</xdr:colOff>
      <xdr:row>186</xdr:row>
      <xdr:rowOff>371475</xdr:rowOff>
    </xdr:to>
    <xdr:pic>
      <xdr:nvPicPr>
        <xdr:cNvPr id="1791" name="Рисунок 1790" descr="base_1_386202_34461"/>
        <xdr:cNvPicPr preferRelativeResize="0">
          <a:picLocks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0520350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187</xdr:row>
      <xdr:rowOff>0</xdr:rowOff>
    </xdr:from>
    <xdr:to>
      <xdr:col>1</xdr:col>
      <xdr:colOff>1038224</xdr:colOff>
      <xdr:row>187</xdr:row>
      <xdr:rowOff>352425</xdr:rowOff>
    </xdr:to>
    <xdr:pic>
      <xdr:nvPicPr>
        <xdr:cNvPr id="1792" name="Рисунок 1791" descr="base_1_386202_34462"/>
        <xdr:cNvPicPr preferRelativeResize="0">
          <a:picLocks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11044225"/>
          <a:ext cx="1038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188</xdr:row>
      <xdr:rowOff>0</xdr:rowOff>
    </xdr:from>
    <xdr:to>
      <xdr:col>1</xdr:col>
      <xdr:colOff>1114424</xdr:colOff>
      <xdr:row>188</xdr:row>
      <xdr:rowOff>371475</xdr:rowOff>
    </xdr:to>
    <xdr:pic>
      <xdr:nvPicPr>
        <xdr:cNvPr id="1793" name="Рисунок 1792" descr="base_1_386202_34463"/>
        <xdr:cNvPicPr preferRelativeResize="0">
          <a:picLocks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11568100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189</xdr:row>
      <xdr:rowOff>1</xdr:rowOff>
    </xdr:from>
    <xdr:to>
      <xdr:col>1</xdr:col>
      <xdr:colOff>1219200</xdr:colOff>
      <xdr:row>189</xdr:row>
      <xdr:rowOff>381001</xdr:rowOff>
    </xdr:to>
    <xdr:pic>
      <xdr:nvPicPr>
        <xdr:cNvPr id="1794" name="Рисунок 1793" descr="base_1_386202_34464"/>
        <xdr:cNvPicPr preferRelativeResize="0">
          <a:picLocks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12091976"/>
          <a:ext cx="12192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1228725</xdr:colOff>
      <xdr:row>190</xdr:row>
      <xdr:rowOff>371475</xdr:rowOff>
    </xdr:to>
    <xdr:pic>
      <xdr:nvPicPr>
        <xdr:cNvPr id="1795" name="Рисунок 1794" descr="base_1_386202_34465"/>
        <xdr:cNvPicPr preferRelativeResize="0">
          <a:picLocks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2615850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1047750</xdr:colOff>
      <xdr:row>191</xdr:row>
      <xdr:rowOff>381000</xdr:rowOff>
    </xdr:to>
    <xdr:pic>
      <xdr:nvPicPr>
        <xdr:cNvPr id="1796" name="Рисунок 1795" descr="base_1_386202_34466"/>
        <xdr:cNvPicPr preferRelativeResize="0">
          <a:picLocks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3139725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1085850</xdr:colOff>
      <xdr:row>192</xdr:row>
      <xdr:rowOff>371475</xdr:rowOff>
    </xdr:to>
    <xdr:pic>
      <xdr:nvPicPr>
        <xdr:cNvPr id="1797" name="Рисунок 1796" descr="base_1_386202_34467"/>
        <xdr:cNvPicPr preferRelativeResize="0">
          <a:picLocks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3663600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1162050</xdr:colOff>
      <xdr:row>193</xdr:row>
      <xdr:rowOff>352425</xdr:rowOff>
    </xdr:to>
    <xdr:pic>
      <xdr:nvPicPr>
        <xdr:cNvPr id="1798" name="Рисунок 1797" descr="base_1_386202_34468"/>
        <xdr:cNvPicPr preferRelativeResize="0">
          <a:picLocks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4187475"/>
          <a:ext cx="1162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1</xdr:col>
      <xdr:colOff>1228725</xdr:colOff>
      <xdr:row>194</xdr:row>
      <xdr:rowOff>352425</xdr:rowOff>
    </xdr:to>
    <xdr:pic>
      <xdr:nvPicPr>
        <xdr:cNvPr id="1799" name="Рисунок 1798" descr="base_1_386202_34469"/>
        <xdr:cNvPicPr preferRelativeResize="0">
          <a:picLocks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4711350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1276350</xdr:colOff>
      <xdr:row>195</xdr:row>
      <xdr:rowOff>390525</xdr:rowOff>
    </xdr:to>
    <xdr:pic>
      <xdr:nvPicPr>
        <xdr:cNvPr id="1800" name="Рисунок 1799" descr="base_1_386202_34470"/>
        <xdr:cNvPicPr preferRelativeResize="0">
          <a:picLocks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5235225"/>
          <a:ext cx="1276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1038225</xdr:colOff>
      <xdr:row>196</xdr:row>
      <xdr:rowOff>352425</xdr:rowOff>
    </xdr:to>
    <xdr:pic>
      <xdr:nvPicPr>
        <xdr:cNvPr id="1801" name="Рисунок 1800" descr="base_1_386202_34471"/>
        <xdr:cNvPicPr preferRelativeResize="0">
          <a:picLocks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5759100"/>
          <a:ext cx="1038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1009650</xdr:colOff>
      <xdr:row>197</xdr:row>
      <xdr:rowOff>390525</xdr:rowOff>
    </xdr:to>
    <xdr:pic>
      <xdr:nvPicPr>
        <xdr:cNvPr id="1802" name="Рисунок 1801" descr="base_1_386202_34472"/>
        <xdr:cNvPicPr preferRelativeResize="0">
          <a:picLocks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628297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1095375</xdr:colOff>
      <xdr:row>198</xdr:row>
      <xdr:rowOff>381000</xdr:rowOff>
    </xdr:to>
    <xdr:pic>
      <xdr:nvPicPr>
        <xdr:cNvPr id="1803" name="Рисунок 1802" descr="base_1_386202_34473"/>
        <xdr:cNvPicPr preferRelativeResize="0">
          <a:picLocks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6806850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199</xdr:row>
      <xdr:rowOff>1</xdr:rowOff>
    </xdr:from>
    <xdr:to>
      <xdr:col>1</xdr:col>
      <xdr:colOff>1257300</xdr:colOff>
      <xdr:row>199</xdr:row>
      <xdr:rowOff>342901</xdr:rowOff>
    </xdr:to>
    <xdr:pic>
      <xdr:nvPicPr>
        <xdr:cNvPr id="1804" name="Рисунок 1803" descr="base_1_386202_34474"/>
        <xdr:cNvPicPr preferRelativeResize="0">
          <a:picLocks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7330726"/>
          <a:ext cx="1257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1</xdr:col>
      <xdr:colOff>1200150</xdr:colOff>
      <xdr:row>200</xdr:row>
      <xdr:rowOff>352425</xdr:rowOff>
    </xdr:to>
    <xdr:pic>
      <xdr:nvPicPr>
        <xdr:cNvPr id="1805" name="Рисунок 1804" descr="base_1_386202_34475"/>
        <xdr:cNvPicPr preferRelativeResize="0">
          <a:picLocks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7854600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1095375</xdr:colOff>
      <xdr:row>201</xdr:row>
      <xdr:rowOff>400050</xdr:rowOff>
    </xdr:to>
    <xdr:pic>
      <xdr:nvPicPr>
        <xdr:cNvPr id="1806" name="Рисунок 1805" descr="base_1_386202_34476"/>
        <xdr:cNvPicPr preferRelativeResize="0">
          <a:picLocks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8378475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1066800</xdr:colOff>
      <xdr:row>202</xdr:row>
      <xdr:rowOff>371475</xdr:rowOff>
    </xdr:to>
    <xdr:pic>
      <xdr:nvPicPr>
        <xdr:cNvPr id="1807" name="Рисунок 1806" descr="base_1_386202_34477"/>
        <xdr:cNvPicPr preferRelativeResize="0">
          <a:picLocks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8902350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203</xdr:row>
      <xdr:rowOff>0</xdr:rowOff>
    </xdr:from>
    <xdr:to>
      <xdr:col>1</xdr:col>
      <xdr:colOff>1133474</xdr:colOff>
      <xdr:row>203</xdr:row>
      <xdr:rowOff>342900</xdr:rowOff>
    </xdr:to>
    <xdr:pic>
      <xdr:nvPicPr>
        <xdr:cNvPr id="1808" name="Рисунок 1807" descr="base_1_386202_34478"/>
        <xdr:cNvPicPr preferRelativeResize="0">
          <a:picLocks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19426225"/>
          <a:ext cx="1133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</xdr:row>
      <xdr:rowOff>1</xdr:rowOff>
    </xdr:from>
    <xdr:to>
      <xdr:col>1</xdr:col>
      <xdr:colOff>1314450</xdr:colOff>
      <xdr:row>204</xdr:row>
      <xdr:rowOff>390525</xdr:rowOff>
    </xdr:to>
    <xdr:pic>
      <xdr:nvPicPr>
        <xdr:cNvPr id="1809" name="Рисунок 1808" descr="base_1_386202_34479"/>
        <xdr:cNvPicPr preferRelativeResize="0">
          <a:picLocks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19950101"/>
          <a:ext cx="131445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</xdr:row>
      <xdr:rowOff>523874</xdr:rowOff>
    </xdr:from>
    <xdr:to>
      <xdr:col>1</xdr:col>
      <xdr:colOff>1228725</xdr:colOff>
      <xdr:row>205</xdr:row>
      <xdr:rowOff>352424</xdr:rowOff>
    </xdr:to>
    <xdr:pic>
      <xdr:nvPicPr>
        <xdr:cNvPr id="1810" name="Рисунок 1809" descr="base_1_386202_34480"/>
        <xdr:cNvPicPr preferRelativeResize="0">
          <a:picLocks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0473974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981075</xdr:colOff>
      <xdr:row>206</xdr:row>
      <xdr:rowOff>371475</xdr:rowOff>
    </xdr:to>
    <xdr:pic>
      <xdr:nvPicPr>
        <xdr:cNvPr id="1811" name="Рисунок 1810" descr="base_1_386202_34481"/>
        <xdr:cNvPicPr preferRelativeResize="0">
          <a:picLocks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099785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990600</xdr:colOff>
      <xdr:row>207</xdr:row>
      <xdr:rowOff>352425</xdr:rowOff>
    </xdr:to>
    <xdr:pic>
      <xdr:nvPicPr>
        <xdr:cNvPr id="1812" name="Рисунок 1811" descr="base_1_386202_34482"/>
        <xdr:cNvPicPr preferRelativeResize="0">
          <a:picLocks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152172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208</xdr:row>
      <xdr:rowOff>1</xdr:rowOff>
    </xdr:from>
    <xdr:to>
      <xdr:col>1</xdr:col>
      <xdr:colOff>1095374</xdr:colOff>
      <xdr:row>208</xdr:row>
      <xdr:rowOff>323851</xdr:rowOff>
    </xdr:to>
    <xdr:pic>
      <xdr:nvPicPr>
        <xdr:cNvPr id="1813" name="Рисунок 1812" descr="base_1_386202_34483"/>
        <xdr:cNvPicPr preferRelativeResize="0">
          <a:picLocks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22045601"/>
          <a:ext cx="1095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1247775</xdr:colOff>
      <xdr:row>209</xdr:row>
      <xdr:rowOff>352425</xdr:rowOff>
    </xdr:to>
    <xdr:pic>
      <xdr:nvPicPr>
        <xdr:cNvPr id="1814" name="Рисунок 1813" descr="base_1_386202_34484"/>
        <xdr:cNvPicPr preferRelativeResize="0">
          <a:picLocks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2569475"/>
          <a:ext cx="1247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1</xdr:col>
      <xdr:colOff>1257300</xdr:colOff>
      <xdr:row>210</xdr:row>
      <xdr:rowOff>342900</xdr:rowOff>
    </xdr:to>
    <xdr:pic>
      <xdr:nvPicPr>
        <xdr:cNvPr id="1815" name="Рисунок 1814" descr="base_1_386202_34485"/>
        <xdr:cNvPicPr preferRelativeResize="0">
          <a:picLocks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3093350"/>
          <a:ext cx="1257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981075</xdr:colOff>
      <xdr:row>211</xdr:row>
      <xdr:rowOff>371475</xdr:rowOff>
    </xdr:to>
    <xdr:pic>
      <xdr:nvPicPr>
        <xdr:cNvPr id="1816" name="Рисунок 1815" descr="base_1_386202_34486"/>
        <xdr:cNvPicPr preferRelativeResize="0">
          <a:picLocks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361722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212</xdr:row>
      <xdr:rowOff>0</xdr:rowOff>
    </xdr:from>
    <xdr:to>
      <xdr:col>1</xdr:col>
      <xdr:colOff>981074</xdr:colOff>
      <xdr:row>212</xdr:row>
      <xdr:rowOff>371475</xdr:rowOff>
    </xdr:to>
    <xdr:pic>
      <xdr:nvPicPr>
        <xdr:cNvPr id="1817" name="Рисунок 1816" descr="base_1_386202_34487"/>
        <xdr:cNvPicPr preferRelativeResize="0">
          <a:picLocks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2414110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1</xdr:col>
      <xdr:colOff>1085850</xdr:colOff>
      <xdr:row>213</xdr:row>
      <xdr:rowOff>381000</xdr:rowOff>
    </xdr:to>
    <xdr:pic>
      <xdr:nvPicPr>
        <xdr:cNvPr id="1818" name="Рисунок 1817" descr="base_1_386202_34488"/>
        <xdr:cNvPicPr preferRelativeResize="0">
          <a:picLocks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4664975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1</xdr:col>
      <xdr:colOff>1276350</xdr:colOff>
      <xdr:row>214</xdr:row>
      <xdr:rowOff>371475</xdr:rowOff>
    </xdr:to>
    <xdr:pic>
      <xdr:nvPicPr>
        <xdr:cNvPr id="1819" name="Рисунок 1818" descr="base_1_386202_34489"/>
        <xdr:cNvPicPr preferRelativeResize="0">
          <a:picLocks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5188850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1304925</xdr:colOff>
      <xdr:row>215</xdr:row>
      <xdr:rowOff>390525</xdr:rowOff>
    </xdr:to>
    <xdr:pic>
      <xdr:nvPicPr>
        <xdr:cNvPr id="1820" name="Рисунок 1819" descr="base_1_386202_34490"/>
        <xdr:cNvPicPr preferRelativeResize="0">
          <a:picLocks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5712725"/>
          <a:ext cx="1304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1</xdr:col>
      <xdr:colOff>942975</xdr:colOff>
      <xdr:row>216</xdr:row>
      <xdr:rowOff>400050</xdr:rowOff>
    </xdr:to>
    <xdr:pic>
      <xdr:nvPicPr>
        <xdr:cNvPr id="1821" name="Рисунок 1820" descr="base_1_386202_34491"/>
        <xdr:cNvPicPr preferRelativeResize="0">
          <a:picLocks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6236600"/>
          <a:ext cx="942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990600</xdr:colOff>
      <xdr:row>217</xdr:row>
      <xdr:rowOff>400050</xdr:rowOff>
    </xdr:to>
    <xdr:pic>
      <xdr:nvPicPr>
        <xdr:cNvPr id="1822" name="Рисунок 1821" descr="base_1_386202_34492"/>
        <xdr:cNvPicPr preferRelativeResize="0">
          <a:picLocks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6760475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1143000</xdr:colOff>
      <xdr:row>218</xdr:row>
      <xdr:rowOff>390525</xdr:rowOff>
    </xdr:to>
    <xdr:pic>
      <xdr:nvPicPr>
        <xdr:cNvPr id="1823" name="Рисунок 1822" descr="base_1_386202_34493"/>
        <xdr:cNvPicPr preferRelativeResize="0">
          <a:picLocks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7284350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9524</xdr:colOff>
      <xdr:row>218</xdr:row>
      <xdr:rowOff>504826</xdr:rowOff>
    </xdr:from>
    <xdr:to>
      <xdr:col>1</xdr:col>
      <xdr:colOff>1390649</xdr:colOff>
      <xdr:row>219</xdr:row>
      <xdr:rowOff>381001</xdr:rowOff>
    </xdr:to>
    <xdr:pic>
      <xdr:nvPicPr>
        <xdr:cNvPr id="1824" name="Рисунок 1823" descr="base_1_386202_34494"/>
        <xdr:cNvPicPr preferRelativeResize="0">
          <a:picLocks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599" y="827789176"/>
          <a:ext cx="1381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1266825</xdr:colOff>
      <xdr:row>220</xdr:row>
      <xdr:rowOff>390525</xdr:rowOff>
    </xdr:to>
    <xdr:pic>
      <xdr:nvPicPr>
        <xdr:cNvPr id="1825" name="Рисунок 1824" descr="base_1_386202_34495"/>
        <xdr:cNvPicPr preferRelativeResize="0">
          <a:picLocks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8332100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1</xdr:col>
      <xdr:colOff>1057275</xdr:colOff>
      <xdr:row>221</xdr:row>
      <xdr:rowOff>381000</xdr:rowOff>
    </xdr:to>
    <xdr:pic>
      <xdr:nvPicPr>
        <xdr:cNvPr id="1826" name="Рисунок 1825" descr="base_1_386202_34496"/>
        <xdr:cNvPicPr preferRelativeResize="0">
          <a:picLocks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8855975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222</xdr:row>
      <xdr:rowOff>0</xdr:rowOff>
    </xdr:from>
    <xdr:to>
      <xdr:col>1</xdr:col>
      <xdr:colOff>1095374</xdr:colOff>
      <xdr:row>222</xdr:row>
      <xdr:rowOff>409575</xdr:rowOff>
    </xdr:to>
    <xdr:pic>
      <xdr:nvPicPr>
        <xdr:cNvPr id="1827" name="Рисунок 1826" descr="base_1_386202_34497"/>
        <xdr:cNvPicPr preferRelativeResize="0">
          <a:picLocks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29379850"/>
          <a:ext cx="1095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1123950</xdr:colOff>
      <xdr:row>223</xdr:row>
      <xdr:rowOff>381000</xdr:rowOff>
    </xdr:to>
    <xdr:pic>
      <xdr:nvPicPr>
        <xdr:cNvPr id="1828" name="Рисунок 1827" descr="base_1_386202_34498"/>
        <xdr:cNvPicPr preferRelativeResize="0">
          <a:picLocks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29903725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224</xdr:row>
      <xdr:rowOff>0</xdr:rowOff>
    </xdr:from>
    <xdr:to>
      <xdr:col>1</xdr:col>
      <xdr:colOff>1247774</xdr:colOff>
      <xdr:row>224</xdr:row>
      <xdr:rowOff>428625</xdr:rowOff>
    </xdr:to>
    <xdr:pic>
      <xdr:nvPicPr>
        <xdr:cNvPr id="1829" name="Рисунок 1828" descr="base_1_386202_34499"/>
        <xdr:cNvPicPr preferRelativeResize="0">
          <a:picLocks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30427600"/>
          <a:ext cx="1247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1</xdr:col>
      <xdr:colOff>1162050</xdr:colOff>
      <xdr:row>225</xdr:row>
      <xdr:rowOff>400050</xdr:rowOff>
    </xdr:to>
    <xdr:pic>
      <xdr:nvPicPr>
        <xdr:cNvPr id="1830" name="Рисунок 1829" descr="base_1_386202_34500"/>
        <xdr:cNvPicPr preferRelativeResize="0">
          <a:picLocks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0951475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952500</xdr:colOff>
      <xdr:row>226</xdr:row>
      <xdr:rowOff>390525</xdr:rowOff>
    </xdr:to>
    <xdr:pic>
      <xdr:nvPicPr>
        <xdr:cNvPr id="1831" name="Рисунок 1830" descr="base_1_386202_34501"/>
        <xdr:cNvPicPr preferRelativeResize="0">
          <a:picLocks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14753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1066800</xdr:colOff>
      <xdr:row>227</xdr:row>
      <xdr:rowOff>390525</xdr:rowOff>
    </xdr:to>
    <xdr:pic>
      <xdr:nvPicPr>
        <xdr:cNvPr id="1832" name="Рисунок 1831" descr="base_1_386202_34502"/>
        <xdr:cNvPicPr preferRelativeResize="0">
          <a:picLocks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1999225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228</xdr:row>
      <xdr:rowOff>1</xdr:rowOff>
    </xdr:from>
    <xdr:to>
      <xdr:col>1</xdr:col>
      <xdr:colOff>1133475</xdr:colOff>
      <xdr:row>228</xdr:row>
      <xdr:rowOff>381001</xdr:rowOff>
    </xdr:to>
    <xdr:pic>
      <xdr:nvPicPr>
        <xdr:cNvPr id="1833" name="Рисунок 1832" descr="base_1_386202_34503"/>
        <xdr:cNvPicPr preferRelativeResize="0">
          <a:picLocks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2523101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1</xdr:col>
      <xdr:colOff>1304925</xdr:colOff>
      <xdr:row>229</xdr:row>
      <xdr:rowOff>352425</xdr:rowOff>
    </xdr:to>
    <xdr:pic>
      <xdr:nvPicPr>
        <xdr:cNvPr id="1834" name="Рисунок 1833" descr="base_1_386202_34504"/>
        <xdr:cNvPicPr preferRelativeResize="0">
          <a:picLocks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3046975"/>
          <a:ext cx="1304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1257300</xdr:colOff>
      <xdr:row>230</xdr:row>
      <xdr:rowOff>381000</xdr:rowOff>
    </xdr:to>
    <xdr:pic>
      <xdr:nvPicPr>
        <xdr:cNvPr id="1835" name="Рисунок 1834" descr="base_1_386202_34505"/>
        <xdr:cNvPicPr preferRelativeResize="0">
          <a:picLocks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3570850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1</xdr:col>
      <xdr:colOff>1095375</xdr:colOff>
      <xdr:row>231</xdr:row>
      <xdr:rowOff>361950</xdr:rowOff>
    </xdr:to>
    <xdr:pic>
      <xdr:nvPicPr>
        <xdr:cNvPr id="1836" name="Рисунок 1835" descr="base_1_386202_34506"/>
        <xdr:cNvPicPr preferRelativeResize="0">
          <a:picLocks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4094725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1</xdr:col>
      <xdr:colOff>1085850</xdr:colOff>
      <xdr:row>232</xdr:row>
      <xdr:rowOff>361950</xdr:rowOff>
    </xdr:to>
    <xdr:pic>
      <xdr:nvPicPr>
        <xdr:cNvPr id="1837" name="Рисунок 1836" descr="base_1_386202_34507"/>
        <xdr:cNvPicPr preferRelativeResize="0">
          <a:picLocks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4618600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1</xdr:col>
      <xdr:colOff>1114425</xdr:colOff>
      <xdr:row>233</xdr:row>
      <xdr:rowOff>390525</xdr:rowOff>
    </xdr:to>
    <xdr:pic>
      <xdr:nvPicPr>
        <xdr:cNvPr id="1838" name="Рисунок 1837" descr="base_1_386202_34508"/>
        <xdr:cNvPicPr preferRelativeResize="0">
          <a:picLocks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5142475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234</xdr:row>
      <xdr:rowOff>1</xdr:rowOff>
    </xdr:from>
    <xdr:to>
      <xdr:col>1</xdr:col>
      <xdr:colOff>1209675</xdr:colOff>
      <xdr:row>234</xdr:row>
      <xdr:rowOff>361951</xdr:rowOff>
    </xdr:to>
    <xdr:pic>
      <xdr:nvPicPr>
        <xdr:cNvPr id="1839" name="Рисунок 1838" descr="base_1_386202_34509"/>
        <xdr:cNvPicPr preferRelativeResize="0">
          <a:picLocks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5666351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19049</xdr:colOff>
      <xdr:row>235</xdr:row>
      <xdr:rowOff>9525</xdr:rowOff>
    </xdr:from>
    <xdr:to>
      <xdr:col>1</xdr:col>
      <xdr:colOff>1247774</xdr:colOff>
      <xdr:row>235</xdr:row>
      <xdr:rowOff>361950</xdr:rowOff>
    </xdr:to>
    <xdr:pic>
      <xdr:nvPicPr>
        <xdr:cNvPr id="1840" name="Рисунок 1839" descr="base_1_386202_34510"/>
        <xdr:cNvPicPr preferRelativeResize="0">
          <a:picLocks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4" y="836199750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1</xdr:col>
      <xdr:colOff>1114425</xdr:colOff>
      <xdr:row>236</xdr:row>
      <xdr:rowOff>371475</xdr:rowOff>
    </xdr:to>
    <xdr:pic>
      <xdr:nvPicPr>
        <xdr:cNvPr id="1841" name="Рисунок 1840" descr="base_1_386202_34511"/>
        <xdr:cNvPicPr preferRelativeResize="0">
          <a:picLocks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6714100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237</xdr:row>
      <xdr:rowOff>0</xdr:rowOff>
    </xdr:from>
    <xdr:to>
      <xdr:col>1</xdr:col>
      <xdr:colOff>1076324</xdr:colOff>
      <xdr:row>237</xdr:row>
      <xdr:rowOff>371475</xdr:rowOff>
    </xdr:to>
    <xdr:pic>
      <xdr:nvPicPr>
        <xdr:cNvPr id="1842" name="Рисунок 1841" descr="base_1_386202_34512"/>
        <xdr:cNvPicPr preferRelativeResize="0">
          <a:picLocks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37237975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1162050</xdr:colOff>
      <xdr:row>238</xdr:row>
      <xdr:rowOff>352425</xdr:rowOff>
    </xdr:to>
    <xdr:pic>
      <xdr:nvPicPr>
        <xdr:cNvPr id="1843" name="Рисунок 1842" descr="base_1_386202_34513"/>
        <xdr:cNvPicPr preferRelativeResize="0">
          <a:picLocks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7761850"/>
          <a:ext cx="1162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1304925</xdr:colOff>
      <xdr:row>239</xdr:row>
      <xdr:rowOff>352425</xdr:rowOff>
    </xdr:to>
    <xdr:pic>
      <xdr:nvPicPr>
        <xdr:cNvPr id="1844" name="Рисунок 1843" descr="base_1_386202_34514"/>
        <xdr:cNvPicPr preferRelativeResize="0">
          <a:picLocks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8285725"/>
          <a:ext cx="1304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1</xdr:col>
      <xdr:colOff>1276350</xdr:colOff>
      <xdr:row>240</xdr:row>
      <xdr:rowOff>361950</xdr:rowOff>
    </xdr:to>
    <xdr:pic>
      <xdr:nvPicPr>
        <xdr:cNvPr id="1845" name="Рисунок 1844" descr="base_1_386202_34515"/>
        <xdr:cNvPicPr preferRelativeResize="0">
          <a:picLocks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8809600"/>
          <a:ext cx="1276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923925</xdr:colOff>
      <xdr:row>241</xdr:row>
      <xdr:rowOff>381000</xdr:rowOff>
    </xdr:to>
    <xdr:pic>
      <xdr:nvPicPr>
        <xdr:cNvPr id="1846" name="Рисунок 1845" descr="base_1_386202_34516"/>
        <xdr:cNvPicPr preferRelativeResize="0">
          <a:picLocks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9333475"/>
          <a:ext cx="923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1</xdr:col>
      <xdr:colOff>971550</xdr:colOff>
      <xdr:row>242</xdr:row>
      <xdr:rowOff>342900</xdr:rowOff>
    </xdr:to>
    <xdr:pic>
      <xdr:nvPicPr>
        <xdr:cNvPr id="1847" name="Рисунок 1846" descr="base_1_386202_34517"/>
        <xdr:cNvPicPr preferRelativeResize="0">
          <a:picLocks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39857350"/>
          <a:ext cx="971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1104900</xdr:colOff>
      <xdr:row>243</xdr:row>
      <xdr:rowOff>333375</xdr:rowOff>
    </xdr:to>
    <xdr:pic>
      <xdr:nvPicPr>
        <xdr:cNvPr id="1848" name="Рисунок 1847" descr="base_1_386202_34518"/>
        <xdr:cNvPicPr preferRelativeResize="0">
          <a:picLocks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40381225"/>
          <a:ext cx="11049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1</xdr:col>
      <xdr:colOff>1247775</xdr:colOff>
      <xdr:row>244</xdr:row>
      <xdr:rowOff>342900</xdr:rowOff>
    </xdr:to>
    <xdr:pic>
      <xdr:nvPicPr>
        <xdr:cNvPr id="1849" name="Рисунок 1848" descr="base_1_386202_34519"/>
        <xdr:cNvPicPr preferRelativeResize="0">
          <a:picLocks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40905100"/>
          <a:ext cx="12477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245</xdr:row>
      <xdr:rowOff>1</xdr:rowOff>
    </xdr:from>
    <xdr:to>
      <xdr:col>1</xdr:col>
      <xdr:colOff>1295400</xdr:colOff>
      <xdr:row>245</xdr:row>
      <xdr:rowOff>400051</xdr:rowOff>
    </xdr:to>
    <xdr:pic>
      <xdr:nvPicPr>
        <xdr:cNvPr id="1850" name="Рисунок 1849" descr="base_1_386202_34520"/>
        <xdr:cNvPicPr preferRelativeResize="0">
          <a:picLocks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41428976"/>
          <a:ext cx="1295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1</xdr:col>
      <xdr:colOff>981075</xdr:colOff>
      <xdr:row>246</xdr:row>
      <xdr:rowOff>333375</xdr:rowOff>
    </xdr:to>
    <xdr:pic>
      <xdr:nvPicPr>
        <xdr:cNvPr id="1851" name="Рисунок 1850" descr="base_1_386202_34521"/>
        <xdr:cNvPicPr preferRelativeResize="0">
          <a:picLocks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41952850"/>
          <a:ext cx="981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1</xdr:col>
      <xdr:colOff>971550</xdr:colOff>
      <xdr:row>247</xdr:row>
      <xdr:rowOff>333375</xdr:rowOff>
    </xdr:to>
    <xdr:pic>
      <xdr:nvPicPr>
        <xdr:cNvPr id="1852" name="Рисунок 1851" descr="base_1_386202_34522"/>
        <xdr:cNvPicPr preferRelativeResize="0">
          <a:picLocks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42476725"/>
          <a:ext cx="9715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1095375</xdr:colOff>
      <xdr:row>248</xdr:row>
      <xdr:rowOff>381000</xdr:rowOff>
    </xdr:to>
    <xdr:pic>
      <xdr:nvPicPr>
        <xdr:cNvPr id="1853" name="Рисунок 1852" descr="base_1_386202_34523"/>
        <xdr:cNvPicPr preferRelativeResize="0">
          <a:picLocks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43000600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1</xdr:col>
      <xdr:colOff>1190625</xdr:colOff>
      <xdr:row>249</xdr:row>
      <xdr:rowOff>400050</xdr:rowOff>
    </xdr:to>
    <xdr:pic>
      <xdr:nvPicPr>
        <xdr:cNvPr id="1854" name="Рисунок 1853" descr="base_1_386202_34524"/>
        <xdr:cNvPicPr preferRelativeResize="0">
          <a:picLocks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4352447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1143000</xdr:colOff>
      <xdr:row>250</xdr:row>
      <xdr:rowOff>381000</xdr:rowOff>
    </xdr:to>
    <xdr:pic>
      <xdr:nvPicPr>
        <xdr:cNvPr id="1855" name="Рисунок 1854" descr="base_1_386202_34525"/>
        <xdr:cNvPicPr preferRelativeResize="0">
          <a:picLocks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44048350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1066800</xdr:colOff>
      <xdr:row>251</xdr:row>
      <xdr:rowOff>352425</xdr:rowOff>
    </xdr:to>
    <xdr:pic>
      <xdr:nvPicPr>
        <xdr:cNvPr id="1856" name="Рисунок 1855" descr="base_1_386202_34526"/>
        <xdr:cNvPicPr preferRelativeResize="0">
          <a:picLocks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44572225"/>
          <a:ext cx="10668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252</xdr:row>
      <xdr:rowOff>0</xdr:rowOff>
    </xdr:from>
    <xdr:to>
      <xdr:col>1</xdr:col>
      <xdr:colOff>1057274</xdr:colOff>
      <xdr:row>252</xdr:row>
      <xdr:rowOff>400050</xdr:rowOff>
    </xdr:to>
    <xdr:pic>
      <xdr:nvPicPr>
        <xdr:cNvPr id="1857" name="Рисунок 1856" descr="base_1_386202_34527"/>
        <xdr:cNvPicPr preferRelativeResize="0">
          <a:picLocks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45096100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1152525</xdr:colOff>
      <xdr:row>253</xdr:row>
      <xdr:rowOff>371475</xdr:rowOff>
    </xdr:to>
    <xdr:pic>
      <xdr:nvPicPr>
        <xdr:cNvPr id="1858" name="Рисунок 1857" descr="base_1_386202_34528"/>
        <xdr:cNvPicPr preferRelativeResize="0">
          <a:picLocks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45619975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1209675</xdr:colOff>
      <xdr:row>254</xdr:row>
      <xdr:rowOff>352425</xdr:rowOff>
    </xdr:to>
    <xdr:pic>
      <xdr:nvPicPr>
        <xdr:cNvPr id="1859" name="Рисунок 1858" descr="base_1_386202_34529"/>
        <xdr:cNvPicPr preferRelativeResize="0">
          <a:picLocks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46143850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1219200</xdr:colOff>
      <xdr:row>255</xdr:row>
      <xdr:rowOff>352425</xdr:rowOff>
    </xdr:to>
    <xdr:pic>
      <xdr:nvPicPr>
        <xdr:cNvPr id="1860" name="Рисунок 1859" descr="base_1_386202_34530"/>
        <xdr:cNvPicPr preferRelativeResize="0">
          <a:picLocks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466677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962025</xdr:colOff>
      <xdr:row>256</xdr:row>
      <xdr:rowOff>342900</xdr:rowOff>
    </xdr:to>
    <xdr:pic>
      <xdr:nvPicPr>
        <xdr:cNvPr id="1861" name="Рисунок 1860" descr="base_1_386202_34531"/>
        <xdr:cNvPicPr preferRelativeResize="0">
          <a:picLocks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47191600"/>
          <a:ext cx="962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257</xdr:row>
      <xdr:rowOff>0</xdr:rowOff>
    </xdr:from>
    <xdr:to>
      <xdr:col>1</xdr:col>
      <xdr:colOff>1057274</xdr:colOff>
      <xdr:row>257</xdr:row>
      <xdr:rowOff>371475</xdr:rowOff>
    </xdr:to>
    <xdr:pic>
      <xdr:nvPicPr>
        <xdr:cNvPr id="1862" name="Рисунок 1861" descr="base_1_386202_34532"/>
        <xdr:cNvPicPr preferRelativeResize="0">
          <a:picLocks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47715475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9524</xdr:colOff>
      <xdr:row>258</xdr:row>
      <xdr:rowOff>9526</xdr:rowOff>
    </xdr:from>
    <xdr:to>
      <xdr:col>1</xdr:col>
      <xdr:colOff>1123950</xdr:colOff>
      <xdr:row>258</xdr:row>
      <xdr:rowOff>314326</xdr:rowOff>
    </xdr:to>
    <xdr:pic>
      <xdr:nvPicPr>
        <xdr:cNvPr id="1863" name="Рисунок 1862" descr="base_1_386202_34533"/>
        <xdr:cNvPicPr preferRelativeResize="0">
          <a:picLocks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599" y="848248876"/>
          <a:ext cx="1114426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259</xdr:row>
      <xdr:rowOff>0</xdr:rowOff>
    </xdr:from>
    <xdr:to>
      <xdr:col>1</xdr:col>
      <xdr:colOff>1285874</xdr:colOff>
      <xdr:row>259</xdr:row>
      <xdr:rowOff>409575</xdr:rowOff>
    </xdr:to>
    <xdr:pic>
      <xdr:nvPicPr>
        <xdr:cNvPr id="1864" name="Рисунок 1863" descr="base_1_386202_34534"/>
        <xdr:cNvPicPr preferRelativeResize="0">
          <a:picLocks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48763225"/>
          <a:ext cx="12858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1247775</xdr:colOff>
      <xdr:row>260</xdr:row>
      <xdr:rowOff>409575</xdr:rowOff>
    </xdr:to>
    <xdr:pic>
      <xdr:nvPicPr>
        <xdr:cNvPr id="1865" name="Рисунок 1864" descr="base_1_386202_34535"/>
        <xdr:cNvPicPr preferRelativeResize="0">
          <a:picLocks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49287100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1076325</xdr:colOff>
      <xdr:row>261</xdr:row>
      <xdr:rowOff>400050</xdr:rowOff>
    </xdr:to>
    <xdr:pic>
      <xdr:nvPicPr>
        <xdr:cNvPr id="1866" name="Рисунок 1865" descr="base_1_386202_34536"/>
        <xdr:cNvPicPr preferRelativeResize="0">
          <a:picLocks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49810975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1</xdr:col>
      <xdr:colOff>1028700</xdr:colOff>
      <xdr:row>262</xdr:row>
      <xdr:rowOff>400050</xdr:rowOff>
    </xdr:to>
    <xdr:pic>
      <xdr:nvPicPr>
        <xdr:cNvPr id="1867" name="Рисунок 1866" descr="base_1_386202_34537"/>
        <xdr:cNvPicPr preferRelativeResize="0">
          <a:picLocks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50334850"/>
          <a:ext cx="1028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263</xdr:row>
      <xdr:rowOff>1</xdr:rowOff>
    </xdr:from>
    <xdr:to>
      <xdr:col>1</xdr:col>
      <xdr:colOff>1171574</xdr:colOff>
      <xdr:row>263</xdr:row>
      <xdr:rowOff>352425</xdr:rowOff>
    </xdr:to>
    <xdr:pic>
      <xdr:nvPicPr>
        <xdr:cNvPr id="1868" name="Рисунок 1867" descr="base_1_386202_34538"/>
        <xdr:cNvPicPr preferRelativeResize="0">
          <a:picLocks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50858726"/>
          <a:ext cx="1171575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1</xdr:col>
      <xdr:colOff>1190625</xdr:colOff>
      <xdr:row>264</xdr:row>
      <xdr:rowOff>371475</xdr:rowOff>
    </xdr:to>
    <xdr:pic>
      <xdr:nvPicPr>
        <xdr:cNvPr id="1869" name="Рисунок 1868" descr="base_1_386202_34539"/>
        <xdr:cNvPicPr preferRelativeResize="0">
          <a:picLocks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51382600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1219200</xdr:colOff>
      <xdr:row>265</xdr:row>
      <xdr:rowOff>390525</xdr:rowOff>
    </xdr:to>
    <xdr:pic>
      <xdr:nvPicPr>
        <xdr:cNvPr id="1870" name="Рисунок 1869" descr="base_1_386202_34540"/>
        <xdr:cNvPicPr preferRelativeResize="0">
          <a:picLocks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51906475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266</xdr:row>
      <xdr:rowOff>9525</xdr:rowOff>
    </xdr:from>
    <xdr:to>
      <xdr:col>1</xdr:col>
      <xdr:colOff>1057275</xdr:colOff>
      <xdr:row>266</xdr:row>
      <xdr:rowOff>409575</xdr:rowOff>
    </xdr:to>
    <xdr:pic>
      <xdr:nvPicPr>
        <xdr:cNvPr id="1871" name="Рисунок 1870" descr="base_1_386202_34541"/>
        <xdr:cNvPicPr preferRelativeResize="0">
          <a:picLocks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852439875"/>
          <a:ext cx="1028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1028700</xdr:colOff>
      <xdr:row>267</xdr:row>
      <xdr:rowOff>371475</xdr:rowOff>
    </xdr:to>
    <xdr:pic>
      <xdr:nvPicPr>
        <xdr:cNvPr id="1872" name="Рисунок 1871" descr="base_1_386202_34542"/>
        <xdr:cNvPicPr preferRelativeResize="0">
          <a:picLocks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5295422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1095375</xdr:colOff>
      <xdr:row>268</xdr:row>
      <xdr:rowOff>390525</xdr:rowOff>
    </xdr:to>
    <xdr:pic>
      <xdr:nvPicPr>
        <xdr:cNvPr id="1873" name="Рисунок 1872" descr="base_1_386202_34543"/>
        <xdr:cNvPicPr preferRelativeResize="0">
          <a:picLocks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53478100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1171575</xdr:colOff>
      <xdr:row>269</xdr:row>
      <xdr:rowOff>381000</xdr:rowOff>
    </xdr:to>
    <xdr:pic>
      <xdr:nvPicPr>
        <xdr:cNvPr id="1874" name="Рисунок 1873" descr="base_1_386202_34544"/>
        <xdr:cNvPicPr preferRelativeResize="0">
          <a:picLocks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54001975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270</xdr:row>
      <xdr:rowOff>1</xdr:rowOff>
    </xdr:from>
    <xdr:to>
      <xdr:col>1</xdr:col>
      <xdr:colOff>1295400</xdr:colOff>
      <xdr:row>270</xdr:row>
      <xdr:rowOff>400051</xdr:rowOff>
    </xdr:to>
    <xdr:pic>
      <xdr:nvPicPr>
        <xdr:cNvPr id="1875" name="Рисунок 1874" descr="base_1_386202_34545"/>
        <xdr:cNvPicPr preferRelativeResize="0">
          <a:picLocks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54525851"/>
          <a:ext cx="129540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1</xdr:col>
      <xdr:colOff>990600</xdr:colOff>
      <xdr:row>271</xdr:row>
      <xdr:rowOff>381000</xdr:rowOff>
    </xdr:to>
    <xdr:pic>
      <xdr:nvPicPr>
        <xdr:cNvPr id="1876" name="Рисунок 1875" descr="base_1_386202_34546"/>
        <xdr:cNvPicPr preferRelativeResize="0">
          <a:picLocks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55049725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272</xdr:row>
      <xdr:rowOff>0</xdr:rowOff>
    </xdr:from>
    <xdr:to>
      <xdr:col>1</xdr:col>
      <xdr:colOff>1019174</xdr:colOff>
      <xdr:row>272</xdr:row>
      <xdr:rowOff>371475</xdr:rowOff>
    </xdr:to>
    <xdr:pic>
      <xdr:nvPicPr>
        <xdr:cNvPr id="1877" name="Рисунок 1876" descr="base_1_386202_34547"/>
        <xdr:cNvPicPr preferRelativeResize="0">
          <a:picLocks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55573600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1076325</xdr:colOff>
      <xdr:row>273</xdr:row>
      <xdr:rowOff>390525</xdr:rowOff>
    </xdr:to>
    <xdr:pic>
      <xdr:nvPicPr>
        <xdr:cNvPr id="1878" name="Рисунок 1877" descr="base_1_386202_34548"/>
        <xdr:cNvPicPr preferRelativeResize="0">
          <a:picLocks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56097475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1162050</xdr:colOff>
      <xdr:row>274</xdr:row>
      <xdr:rowOff>400050</xdr:rowOff>
    </xdr:to>
    <xdr:pic>
      <xdr:nvPicPr>
        <xdr:cNvPr id="1879" name="Рисунок 1878" descr="base_1_386202_34549"/>
        <xdr:cNvPicPr preferRelativeResize="0">
          <a:picLocks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56621350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275</xdr:row>
      <xdr:rowOff>0</xdr:rowOff>
    </xdr:from>
    <xdr:to>
      <xdr:col>1</xdr:col>
      <xdr:colOff>1152524</xdr:colOff>
      <xdr:row>275</xdr:row>
      <xdr:rowOff>381000</xdr:rowOff>
    </xdr:to>
    <xdr:pic>
      <xdr:nvPicPr>
        <xdr:cNvPr id="1880" name="Рисунок 1879" descr="base_1_386202_34550"/>
        <xdr:cNvPicPr preferRelativeResize="0">
          <a:picLocks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5714522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276</xdr:row>
      <xdr:rowOff>0</xdr:rowOff>
    </xdr:from>
    <xdr:to>
      <xdr:col>1</xdr:col>
      <xdr:colOff>933451</xdr:colOff>
      <xdr:row>276</xdr:row>
      <xdr:rowOff>323850</xdr:rowOff>
    </xdr:to>
    <xdr:pic>
      <xdr:nvPicPr>
        <xdr:cNvPr id="1881" name="Рисунок 1880" descr="base_1_386202_34551"/>
        <xdr:cNvPicPr preferRelativeResize="0">
          <a:picLocks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857669100"/>
          <a:ext cx="9334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277</xdr:row>
      <xdr:rowOff>0</xdr:rowOff>
    </xdr:from>
    <xdr:to>
      <xdr:col>1</xdr:col>
      <xdr:colOff>981074</xdr:colOff>
      <xdr:row>277</xdr:row>
      <xdr:rowOff>361950</xdr:rowOff>
    </xdr:to>
    <xdr:pic>
      <xdr:nvPicPr>
        <xdr:cNvPr id="1882" name="Рисунок 1881" descr="base_1_386202_34552"/>
        <xdr:cNvPicPr preferRelativeResize="0">
          <a:picLocks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58192975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1</xdr:col>
      <xdr:colOff>1143000</xdr:colOff>
      <xdr:row>278</xdr:row>
      <xdr:rowOff>352425</xdr:rowOff>
    </xdr:to>
    <xdr:pic>
      <xdr:nvPicPr>
        <xdr:cNvPr id="1883" name="Рисунок 1882" descr="base_1_386202_34553"/>
        <xdr:cNvPicPr preferRelativeResize="0">
          <a:picLocks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58716850"/>
          <a:ext cx="1143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1</xdr:col>
      <xdr:colOff>1171575</xdr:colOff>
      <xdr:row>279</xdr:row>
      <xdr:rowOff>333375</xdr:rowOff>
    </xdr:to>
    <xdr:pic>
      <xdr:nvPicPr>
        <xdr:cNvPr id="1884" name="Рисунок 1883" descr="base_1_386202_34554"/>
        <xdr:cNvPicPr preferRelativeResize="0">
          <a:picLocks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59240725"/>
          <a:ext cx="11715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1104900</xdr:colOff>
      <xdr:row>280</xdr:row>
      <xdr:rowOff>371475</xdr:rowOff>
    </xdr:to>
    <xdr:pic>
      <xdr:nvPicPr>
        <xdr:cNvPr id="1885" name="Рисунок 1884" descr="base_1_386202_34555"/>
        <xdr:cNvPicPr preferRelativeResize="0">
          <a:picLocks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59764600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281</xdr:row>
      <xdr:rowOff>1</xdr:rowOff>
    </xdr:from>
    <xdr:to>
      <xdr:col>1</xdr:col>
      <xdr:colOff>981074</xdr:colOff>
      <xdr:row>281</xdr:row>
      <xdr:rowOff>381001</xdr:rowOff>
    </xdr:to>
    <xdr:pic>
      <xdr:nvPicPr>
        <xdr:cNvPr id="1886" name="Рисунок 1885" descr="base_1_386202_34556"/>
        <xdr:cNvPicPr preferRelativeResize="0">
          <a:picLocks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60288476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282</xdr:row>
      <xdr:rowOff>0</xdr:rowOff>
    </xdr:from>
    <xdr:to>
      <xdr:col>1</xdr:col>
      <xdr:colOff>1047750</xdr:colOff>
      <xdr:row>282</xdr:row>
      <xdr:rowOff>371475</xdr:rowOff>
    </xdr:to>
    <xdr:pic>
      <xdr:nvPicPr>
        <xdr:cNvPr id="1887" name="Рисунок 1886" descr="base_1_386202_34557"/>
        <xdr:cNvPicPr preferRelativeResize="0">
          <a:picLocks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60812350"/>
          <a:ext cx="104775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283</xdr:row>
      <xdr:rowOff>0</xdr:rowOff>
    </xdr:from>
    <xdr:to>
      <xdr:col>1</xdr:col>
      <xdr:colOff>1133474</xdr:colOff>
      <xdr:row>283</xdr:row>
      <xdr:rowOff>371475</xdr:rowOff>
    </xdr:to>
    <xdr:pic>
      <xdr:nvPicPr>
        <xdr:cNvPr id="1888" name="Рисунок 1887" descr="base_1_386202_34558"/>
        <xdr:cNvPicPr preferRelativeResize="0">
          <a:picLocks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61336225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1</xdr:col>
      <xdr:colOff>1171575</xdr:colOff>
      <xdr:row>284</xdr:row>
      <xdr:rowOff>381000</xdr:rowOff>
    </xdr:to>
    <xdr:pic>
      <xdr:nvPicPr>
        <xdr:cNvPr id="1889" name="Рисунок 1888" descr="base_1_386202_34559"/>
        <xdr:cNvPicPr preferRelativeResize="0">
          <a:picLocks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61860100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285</xdr:row>
      <xdr:rowOff>1</xdr:rowOff>
    </xdr:from>
    <xdr:to>
      <xdr:col>1</xdr:col>
      <xdr:colOff>1190625</xdr:colOff>
      <xdr:row>285</xdr:row>
      <xdr:rowOff>381001</xdr:rowOff>
    </xdr:to>
    <xdr:pic>
      <xdr:nvPicPr>
        <xdr:cNvPr id="1890" name="Рисунок 1889" descr="base_1_386202_34560"/>
        <xdr:cNvPicPr preferRelativeResize="0">
          <a:picLocks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62383976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1</xdr:col>
      <xdr:colOff>942975</xdr:colOff>
      <xdr:row>286</xdr:row>
      <xdr:rowOff>371475</xdr:rowOff>
    </xdr:to>
    <xdr:pic>
      <xdr:nvPicPr>
        <xdr:cNvPr id="1891" name="Рисунок 1890" descr="base_1_386202_34561"/>
        <xdr:cNvPicPr preferRelativeResize="0">
          <a:picLocks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62907850"/>
          <a:ext cx="942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287</xdr:row>
      <xdr:rowOff>0</xdr:rowOff>
    </xdr:from>
    <xdr:to>
      <xdr:col>1</xdr:col>
      <xdr:colOff>981074</xdr:colOff>
      <xdr:row>287</xdr:row>
      <xdr:rowOff>381000</xdr:rowOff>
    </xdr:to>
    <xdr:pic>
      <xdr:nvPicPr>
        <xdr:cNvPr id="1892" name="Рисунок 1891" descr="base_1_386202_34562"/>
        <xdr:cNvPicPr preferRelativeResize="0">
          <a:picLocks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63431725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288</xdr:row>
      <xdr:rowOff>1</xdr:rowOff>
    </xdr:from>
    <xdr:to>
      <xdr:col>1</xdr:col>
      <xdr:colOff>1085850</xdr:colOff>
      <xdr:row>288</xdr:row>
      <xdr:rowOff>361951</xdr:rowOff>
    </xdr:to>
    <xdr:pic>
      <xdr:nvPicPr>
        <xdr:cNvPr id="1893" name="Рисунок 1892" descr="base_1_386202_34563"/>
        <xdr:cNvPicPr preferRelativeResize="0">
          <a:picLocks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63955601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1247775</xdr:colOff>
      <xdr:row>289</xdr:row>
      <xdr:rowOff>352425</xdr:rowOff>
    </xdr:to>
    <xdr:pic>
      <xdr:nvPicPr>
        <xdr:cNvPr id="1894" name="Рисунок 1893" descr="base_1_386202_34564"/>
        <xdr:cNvPicPr preferRelativeResize="0">
          <a:picLocks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64479475"/>
          <a:ext cx="1247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1162050</xdr:colOff>
      <xdr:row>290</xdr:row>
      <xdr:rowOff>390525</xdr:rowOff>
    </xdr:to>
    <xdr:pic>
      <xdr:nvPicPr>
        <xdr:cNvPr id="1895" name="Рисунок 1894" descr="base_1_386202_34565"/>
        <xdr:cNvPicPr preferRelativeResize="0">
          <a:picLocks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65003350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1</xdr:col>
      <xdr:colOff>1038225</xdr:colOff>
      <xdr:row>291</xdr:row>
      <xdr:rowOff>352425</xdr:rowOff>
    </xdr:to>
    <xdr:pic>
      <xdr:nvPicPr>
        <xdr:cNvPr id="1896" name="Рисунок 1895" descr="base_1_386202_34566"/>
        <xdr:cNvPicPr preferRelativeResize="0">
          <a:picLocks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65527225"/>
          <a:ext cx="1038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292</xdr:row>
      <xdr:rowOff>0</xdr:rowOff>
    </xdr:from>
    <xdr:to>
      <xdr:col>1</xdr:col>
      <xdr:colOff>981074</xdr:colOff>
      <xdr:row>292</xdr:row>
      <xdr:rowOff>400050</xdr:rowOff>
    </xdr:to>
    <xdr:pic>
      <xdr:nvPicPr>
        <xdr:cNvPr id="1897" name="Рисунок 1896" descr="base_1_386202_34567"/>
        <xdr:cNvPicPr preferRelativeResize="0">
          <a:picLocks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66051100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293</xdr:row>
      <xdr:rowOff>1</xdr:rowOff>
    </xdr:from>
    <xdr:to>
      <xdr:col>1</xdr:col>
      <xdr:colOff>1114424</xdr:colOff>
      <xdr:row>293</xdr:row>
      <xdr:rowOff>381001</xdr:rowOff>
    </xdr:to>
    <xdr:pic>
      <xdr:nvPicPr>
        <xdr:cNvPr id="1898" name="Рисунок 1897" descr="base_1_386202_34568"/>
        <xdr:cNvPicPr preferRelativeResize="0">
          <a:picLocks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66574976"/>
          <a:ext cx="1114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1</xdr:col>
      <xdr:colOff>1171575</xdr:colOff>
      <xdr:row>294</xdr:row>
      <xdr:rowOff>361950</xdr:rowOff>
    </xdr:to>
    <xdr:pic>
      <xdr:nvPicPr>
        <xdr:cNvPr id="1899" name="Рисунок 1898" descr="base_1_386202_34569"/>
        <xdr:cNvPicPr preferRelativeResize="0">
          <a:picLocks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67098850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1</xdr:col>
      <xdr:colOff>1200150</xdr:colOff>
      <xdr:row>295</xdr:row>
      <xdr:rowOff>390525</xdr:rowOff>
    </xdr:to>
    <xdr:pic>
      <xdr:nvPicPr>
        <xdr:cNvPr id="1900" name="Рисунок 1899" descr="base_1_386202_34570"/>
        <xdr:cNvPicPr preferRelativeResize="0">
          <a:picLocks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6762272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1</xdr:col>
      <xdr:colOff>981075</xdr:colOff>
      <xdr:row>296</xdr:row>
      <xdr:rowOff>400050</xdr:rowOff>
    </xdr:to>
    <xdr:pic>
      <xdr:nvPicPr>
        <xdr:cNvPr id="1901" name="Рисунок 1900" descr="base_1_386202_34571"/>
        <xdr:cNvPicPr preferRelativeResize="0">
          <a:picLocks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68146600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981076</xdr:colOff>
      <xdr:row>297</xdr:row>
      <xdr:rowOff>381000</xdr:rowOff>
    </xdr:to>
    <xdr:pic>
      <xdr:nvPicPr>
        <xdr:cNvPr id="1902" name="Рисунок 1901" descr="base_1_386202_34572"/>
        <xdr:cNvPicPr preferRelativeResize="0">
          <a:picLocks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68670475"/>
          <a:ext cx="98107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1</xdr:col>
      <xdr:colOff>1143000</xdr:colOff>
      <xdr:row>298</xdr:row>
      <xdr:rowOff>352425</xdr:rowOff>
    </xdr:to>
    <xdr:pic>
      <xdr:nvPicPr>
        <xdr:cNvPr id="1903" name="Рисунок 1902" descr="base_1_386202_34573"/>
        <xdr:cNvPicPr preferRelativeResize="0">
          <a:picLocks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69194350"/>
          <a:ext cx="1143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1190625</xdr:colOff>
      <xdr:row>299</xdr:row>
      <xdr:rowOff>361950</xdr:rowOff>
    </xdr:to>
    <xdr:pic>
      <xdr:nvPicPr>
        <xdr:cNvPr id="1904" name="Рисунок 1903" descr="base_1_386202_34574"/>
        <xdr:cNvPicPr preferRelativeResize="0">
          <a:picLocks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69718225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300</xdr:row>
      <xdr:rowOff>0</xdr:rowOff>
    </xdr:from>
    <xdr:to>
      <xdr:col>1</xdr:col>
      <xdr:colOff>1209674</xdr:colOff>
      <xdr:row>300</xdr:row>
      <xdr:rowOff>428625</xdr:rowOff>
    </xdr:to>
    <xdr:pic>
      <xdr:nvPicPr>
        <xdr:cNvPr id="1905" name="Рисунок 1904" descr="base_1_386202_34575"/>
        <xdr:cNvPicPr preferRelativeResize="0">
          <a:picLocks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70242100"/>
          <a:ext cx="1209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1</xdr:col>
      <xdr:colOff>962025</xdr:colOff>
      <xdr:row>301</xdr:row>
      <xdr:rowOff>400050</xdr:rowOff>
    </xdr:to>
    <xdr:pic>
      <xdr:nvPicPr>
        <xdr:cNvPr id="1906" name="Рисунок 1905" descr="base_1_386202_34576"/>
        <xdr:cNvPicPr preferRelativeResize="0">
          <a:picLocks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70765975"/>
          <a:ext cx="962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302</xdr:row>
      <xdr:rowOff>0</xdr:rowOff>
    </xdr:from>
    <xdr:to>
      <xdr:col>1</xdr:col>
      <xdr:colOff>1038225</xdr:colOff>
      <xdr:row>302</xdr:row>
      <xdr:rowOff>381000</xdr:rowOff>
    </xdr:to>
    <xdr:pic>
      <xdr:nvPicPr>
        <xdr:cNvPr id="1907" name="Рисунок 1906" descr="base_1_386202_34577"/>
        <xdr:cNvPicPr preferRelativeResize="0">
          <a:picLocks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71289850"/>
          <a:ext cx="103822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1085850</xdr:colOff>
      <xdr:row>303</xdr:row>
      <xdr:rowOff>371475</xdr:rowOff>
    </xdr:to>
    <xdr:pic>
      <xdr:nvPicPr>
        <xdr:cNvPr id="1908" name="Рисунок 1907" descr="base_1_386202_34578"/>
        <xdr:cNvPicPr preferRelativeResize="0">
          <a:picLocks noChangeArrowheads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71813725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1</xdr:col>
      <xdr:colOff>1200150</xdr:colOff>
      <xdr:row>304</xdr:row>
      <xdr:rowOff>390525</xdr:rowOff>
    </xdr:to>
    <xdr:pic>
      <xdr:nvPicPr>
        <xdr:cNvPr id="1909" name="Рисунок 1908" descr="base_1_386202_34579"/>
        <xdr:cNvPicPr preferRelativeResize="0">
          <a:picLocks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72337600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1238250</xdr:colOff>
      <xdr:row>305</xdr:row>
      <xdr:rowOff>419100</xdr:rowOff>
    </xdr:to>
    <xdr:pic>
      <xdr:nvPicPr>
        <xdr:cNvPr id="1910" name="Рисунок 1909" descr="base_1_386202_34580"/>
        <xdr:cNvPicPr preferRelativeResize="0">
          <a:picLocks noChangeArrowheads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72861475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306</xdr:row>
      <xdr:rowOff>0</xdr:rowOff>
    </xdr:from>
    <xdr:to>
      <xdr:col>1</xdr:col>
      <xdr:colOff>1019174</xdr:colOff>
      <xdr:row>306</xdr:row>
      <xdr:rowOff>361950</xdr:rowOff>
    </xdr:to>
    <xdr:pic>
      <xdr:nvPicPr>
        <xdr:cNvPr id="1911" name="Рисунок 1910" descr="base_1_386202_34581"/>
        <xdr:cNvPicPr preferRelativeResize="0">
          <a:picLocks noChangeArrowheads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73385350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307</xdr:row>
      <xdr:rowOff>0</xdr:rowOff>
    </xdr:from>
    <xdr:to>
      <xdr:col>1</xdr:col>
      <xdr:colOff>1076324</xdr:colOff>
      <xdr:row>307</xdr:row>
      <xdr:rowOff>361950</xdr:rowOff>
    </xdr:to>
    <xdr:pic>
      <xdr:nvPicPr>
        <xdr:cNvPr id="1912" name="Рисунок 1911" descr="base_1_386202_34582"/>
        <xdr:cNvPicPr preferRelativeResize="0">
          <a:picLocks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73909225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308</xdr:row>
      <xdr:rowOff>1</xdr:rowOff>
    </xdr:from>
    <xdr:to>
      <xdr:col>1</xdr:col>
      <xdr:colOff>1123950</xdr:colOff>
      <xdr:row>308</xdr:row>
      <xdr:rowOff>342901</xdr:rowOff>
    </xdr:to>
    <xdr:pic>
      <xdr:nvPicPr>
        <xdr:cNvPr id="1913" name="Рисунок 1912" descr="base_1_386202_34583"/>
        <xdr:cNvPicPr preferRelativeResize="0">
          <a:picLocks noChangeArrowheads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74433101"/>
          <a:ext cx="1123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309</xdr:row>
      <xdr:rowOff>1</xdr:rowOff>
    </xdr:from>
    <xdr:to>
      <xdr:col>1</xdr:col>
      <xdr:colOff>1304925</xdr:colOff>
      <xdr:row>309</xdr:row>
      <xdr:rowOff>400051</xdr:rowOff>
    </xdr:to>
    <xdr:pic>
      <xdr:nvPicPr>
        <xdr:cNvPr id="1914" name="Рисунок 1913" descr="base_1_386202_34584"/>
        <xdr:cNvPicPr preferRelativeResize="0">
          <a:picLocks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74956976"/>
          <a:ext cx="1304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1247775</xdr:colOff>
      <xdr:row>310</xdr:row>
      <xdr:rowOff>400050</xdr:rowOff>
    </xdr:to>
    <xdr:pic>
      <xdr:nvPicPr>
        <xdr:cNvPr id="1915" name="Рисунок 1914" descr="base_1_386202_34585"/>
        <xdr:cNvPicPr preferRelativeResize="0">
          <a:picLocks noChangeArrowheads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75480850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311</xdr:row>
      <xdr:rowOff>1</xdr:rowOff>
    </xdr:from>
    <xdr:to>
      <xdr:col>1</xdr:col>
      <xdr:colOff>1019174</xdr:colOff>
      <xdr:row>311</xdr:row>
      <xdr:rowOff>361951</xdr:rowOff>
    </xdr:to>
    <xdr:pic>
      <xdr:nvPicPr>
        <xdr:cNvPr id="1916" name="Рисунок 1915" descr="base_1_386202_34586"/>
        <xdr:cNvPicPr preferRelativeResize="0">
          <a:picLocks noChangeArrowheads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76004726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312</xdr:row>
      <xdr:rowOff>0</xdr:rowOff>
    </xdr:from>
    <xdr:to>
      <xdr:col>1</xdr:col>
      <xdr:colOff>962024</xdr:colOff>
      <xdr:row>312</xdr:row>
      <xdr:rowOff>361950</xdr:rowOff>
    </xdr:to>
    <xdr:pic>
      <xdr:nvPicPr>
        <xdr:cNvPr id="1917" name="Рисунок 1916" descr="base_1_386202_34587"/>
        <xdr:cNvPicPr preferRelativeResize="0">
          <a:picLocks noChangeArrowheads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76528600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313</xdr:row>
      <xdr:rowOff>0</xdr:rowOff>
    </xdr:from>
    <xdr:to>
      <xdr:col>1</xdr:col>
      <xdr:colOff>1209674</xdr:colOff>
      <xdr:row>313</xdr:row>
      <xdr:rowOff>390525</xdr:rowOff>
    </xdr:to>
    <xdr:pic>
      <xdr:nvPicPr>
        <xdr:cNvPr id="1918" name="Рисунок 1917" descr="base_1_386202_34588"/>
        <xdr:cNvPicPr preferRelativeResize="0">
          <a:picLocks noChangeArrowheads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7705247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314</xdr:row>
      <xdr:rowOff>1</xdr:rowOff>
    </xdr:from>
    <xdr:to>
      <xdr:col>1</xdr:col>
      <xdr:colOff>1304924</xdr:colOff>
      <xdr:row>314</xdr:row>
      <xdr:rowOff>400051</xdr:rowOff>
    </xdr:to>
    <xdr:pic>
      <xdr:nvPicPr>
        <xdr:cNvPr id="1919" name="Рисунок 1918" descr="base_1_386202_34589"/>
        <xdr:cNvPicPr preferRelativeResize="0">
          <a:picLocks noChangeArrowheads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77576351"/>
          <a:ext cx="1304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1</xdr:col>
      <xdr:colOff>1266825</xdr:colOff>
      <xdr:row>315</xdr:row>
      <xdr:rowOff>381000</xdr:rowOff>
    </xdr:to>
    <xdr:pic>
      <xdr:nvPicPr>
        <xdr:cNvPr id="1920" name="Рисунок 1919" descr="base_1_386202_34590"/>
        <xdr:cNvPicPr preferRelativeResize="0">
          <a:picLocks noChangeArrowheads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78100225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316</xdr:row>
      <xdr:rowOff>0</xdr:rowOff>
    </xdr:from>
    <xdr:to>
      <xdr:col>1</xdr:col>
      <xdr:colOff>981074</xdr:colOff>
      <xdr:row>316</xdr:row>
      <xdr:rowOff>400050</xdr:rowOff>
    </xdr:to>
    <xdr:pic>
      <xdr:nvPicPr>
        <xdr:cNvPr id="1921" name="Рисунок 1920" descr="base_1_386202_34591"/>
        <xdr:cNvPicPr preferRelativeResize="0">
          <a:picLocks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78624100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317</xdr:row>
      <xdr:rowOff>0</xdr:rowOff>
    </xdr:from>
    <xdr:to>
      <xdr:col>1</xdr:col>
      <xdr:colOff>1038224</xdr:colOff>
      <xdr:row>317</xdr:row>
      <xdr:rowOff>400050</xdr:rowOff>
    </xdr:to>
    <xdr:pic>
      <xdr:nvPicPr>
        <xdr:cNvPr id="1922" name="Рисунок 1921" descr="base_1_386202_34592"/>
        <xdr:cNvPicPr preferRelativeResize="0">
          <a:picLocks noChangeArrowheads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79147975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318</xdr:row>
      <xdr:rowOff>0</xdr:rowOff>
    </xdr:from>
    <xdr:to>
      <xdr:col>1</xdr:col>
      <xdr:colOff>1133475</xdr:colOff>
      <xdr:row>318</xdr:row>
      <xdr:rowOff>381000</xdr:rowOff>
    </xdr:to>
    <xdr:pic>
      <xdr:nvPicPr>
        <xdr:cNvPr id="1923" name="Рисунок 1922" descr="base_1_386202_34593"/>
        <xdr:cNvPicPr preferRelativeResize="0">
          <a:picLocks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79671850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319</xdr:row>
      <xdr:rowOff>0</xdr:rowOff>
    </xdr:from>
    <xdr:to>
      <xdr:col>1</xdr:col>
      <xdr:colOff>1228725</xdr:colOff>
      <xdr:row>319</xdr:row>
      <xdr:rowOff>390525</xdr:rowOff>
    </xdr:to>
    <xdr:pic>
      <xdr:nvPicPr>
        <xdr:cNvPr id="1924" name="Рисунок 1923" descr="base_1_386202_34594"/>
        <xdr:cNvPicPr preferRelativeResize="0">
          <a:picLocks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019572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320</xdr:row>
      <xdr:rowOff>0</xdr:rowOff>
    </xdr:from>
    <xdr:to>
      <xdr:col>1</xdr:col>
      <xdr:colOff>1190625</xdr:colOff>
      <xdr:row>320</xdr:row>
      <xdr:rowOff>381000</xdr:rowOff>
    </xdr:to>
    <xdr:pic>
      <xdr:nvPicPr>
        <xdr:cNvPr id="1925" name="Рисунок 1924" descr="base_1_386202_34595"/>
        <xdr:cNvPicPr preferRelativeResize="0">
          <a:picLocks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0719600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321</xdr:row>
      <xdr:rowOff>1</xdr:rowOff>
    </xdr:from>
    <xdr:to>
      <xdr:col>1</xdr:col>
      <xdr:colOff>1000125</xdr:colOff>
      <xdr:row>321</xdr:row>
      <xdr:rowOff>371475</xdr:rowOff>
    </xdr:to>
    <xdr:pic>
      <xdr:nvPicPr>
        <xdr:cNvPr id="1926" name="Рисунок 1925" descr="base_1_386202_34596"/>
        <xdr:cNvPicPr preferRelativeResize="0">
          <a:picLocks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1243476"/>
          <a:ext cx="100012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322</xdr:row>
      <xdr:rowOff>1</xdr:rowOff>
    </xdr:from>
    <xdr:to>
      <xdr:col>1</xdr:col>
      <xdr:colOff>1047750</xdr:colOff>
      <xdr:row>322</xdr:row>
      <xdr:rowOff>342901</xdr:rowOff>
    </xdr:to>
    <xdr:pic>
      <xdr:nvPicPr>
        <xdr:cNvPr id="1927" name="Рисунок 1926" descr="base_1_386202_34597"/>
        <xdr:cNvPicPr preferRelativeResize="0">
          <a:picLocks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1767351"/>
          <a:ext cx="1047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323</xdr:row>
      <xdr:rowOff>0</xdr:rowOff>
    </xdr:from>
    <xdr:to>
      <xdr:col>1</xdr:col>
      <xdr:colOff>1162050</xdr:colOff>
      <xdr:row>323</xdr:row>
      <xdr:rowOff>371475</xdr:rowOff>
    </xdr:to>
    <xdr:pic>
      <xdr:nvPicPr>
        <xdr:cNvPr id="1928" name="Рисунок 1927" descr="base_1_386202_34598"/>
        <xdr:cNvPicPr preferRelativeResize="0">
          <a:picLocks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229122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324</xdr:row>
      <xdr:rowOff>0</xdr:rowOff>
    </xdr:from>
    <xdr:to>
      <xdr:col>1</xdr:col>
      <xdr:colOff>1257300</xdr:colOff>
      <xdr:row>324</xdr:row>
      <xdr:rowOff>381000</xdr:rowOff>
    </xdr:to>
    <xdr:pic>
      <xdr:nvPicPr>
        <xdr:cNvPr id="1929" name="Рисунок 1928" descr="base_1_386202_34599"/>
        <xdr:cNvPicPr preferRelativeResize="0">
          <a:picLocks noChangeArrowheads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2815100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325</xdr:row>
      <xdr:rowOff>0</xdr:rowOff>
    </xdr:from>
    <xdr:to>
      <xdr:col>1</xdr:col>
      <xdr:colOff>1228725</xdr:colOff>
      <xdr:row>325</xdr:row>
      <xdr:rowOff>371475</xdr:rowOff>
    </xdr:to>
    <xdr:pic>
      <xdr:nvPicPr>
        <xdr:cNvPr id="1930" name="Рисунок 1929" descr="base_1_386202_34600"/>
        <xdr:cNvPicPr preferRelativeResize="0">
          <a:picLocks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333897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326</xdr:row>
      <xdr:rowOff>0</xdr:rowOff>
    </xdr:from>
    <xdr:to>
      <xdr:col>1</xdr:col>
      <xdr:colOff>1000125</xdr:colOff>
      <xdr:row>326</xdr:row>
      <xdr:rowOff>390525</xdr:rowOff>
    </xdr:to>
    <xdr:pic>
      <xdr:nvPicPr>
        <xdr:cNvPr id="1931" name="Рисунок 1930" descr="base_1_386202_34601"/>
        <xdr:cNvPicPr preferRelativeResize="0">
          <a:picLocks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3862850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327</xdr:row>
      <xdr:rowOff>0</xdr:rowOff>
    </xdr:from>
    <xdr:to>
      <xdr:col>1</xdr:col>
      <xdr:colOff>1009650</xdr:colOff>
      <xdr:row>327</xdr:row>
      <xdr:rowOff>390525</xdr:rowOff>
    </xdr:to>
    <xdr:pic>
      <xdr:nvPicPr>
        <xdr:cNvPr id="1932" name="Рисунок 1931" descr="base_1_386202_34602"/>
        <xdr:cNvPicPr preferRelativeResize="0">
          <a:picLocks noChangeArrowheads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438672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328</xdr:row>
      <xdr:rowOff>0</xdr:rowOff>
    </xdr:from>
    <xdr:to>
      <xdr:col>1</xdr:col>
      <xdr:colOff>1162050</xdr:colOff>
      <xdr:row>328</xdr:row>
      <xdr:rowOff>371475</xdr:rowOff>
    </xdr:to>
    <xdr:pic>
      <xdr:nvPicPr>
        <xdr:cNvPr id="1933" name="Рисунок 1932" descr="base_1_386202_34603"/>
        <xdr:cNvPicPr preferRelativeResize="0">
          <a:picLocks noChangeArrowheads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4910600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1</xdr:col>
      <xdr:colOff>1257300</xdr:colOff>
      <xdr:row>329</xdr:row>
      <xdr:rowOff>400050</xdr:rowOff>
    </xdr:to>
    <xdr:pic>
      <xdr:nvPicPr>
        <xdr:cNvPr id="1934" name="Рисунок 1933" descr="base_1_386202_34604"/>
        <xdr:cNvPicPr preferRelativeResize="0">
          <a:picLocks noChangeArrowheads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5434475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330</xdr:row>
      <xdr:rowOff>0</xdr:rowOff>
    </xdr:from>
    <xdr:to>
      <xdr:col>1</xdr:col>
      <xdr:colOff>1181100</xdr:colOff>
      <xdr:row>330</xdr:row>
      <xdr:rowOff>361950</xdr:rowOff>
    </xdr:to>
    <xdr:pic>
      <xdr:nvPicPr>
        <xdr:cNvPr id="1935" name="Рисунок 1934" descr="base_1_386202_34605"/>
        <xdr:cNvPicPr preferRelativeResize="0">
          <a:picLocks noChangeArrowheads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5958350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331</xdr:row>
      <xdr:rowOff>0</xdr:rowOff>
    </xdr:from>
    <xdr:to>
      <xdr:col>1</xdr:col>
      <xdr:colOff>1057275</xdr:colOff>
      <xdr:row>331</xdr:row>
      <xdr:rowOff>381000</xdr:rowOff>
    </xdr:to>
    <xdr:pic>
      <xdr:nvPicPr>
        <xdr:cNvPr id="1936" name="Рисунок 1935" descr="base_1_386202_34606"/>
        <xdr:cNvPicPr preferRelativeResize="0">
          <a:picLocks noChangeArrowheads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6482225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1</xdr:col>
      <xdr:colOff>1066800</xdr:colOff>
      <xdr:row>332</xdr:row>
      <xdr:rowOff>400050</xdr:rowOff>
    </xdr:to>
    <xdr:pic>
      <xdr:nvPicPr>
        <xdr:cNvPr id="1937" name="Рисунок 1936" descr="base_1_386202_34607"/>
        <xdr:cNvPicPr preferRelativeResize="0">
          <a:picLocks noChangeArrowheads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7006100"/>
          <a:ext cx="1066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333</xdr:row>
      <xdr:rowOff>0</xdr:rowOff>
    </xdr:from>
    <xdr:to>
      <xdr:col>1</xdr:col>
      <xdr:colOff>1133475</xdr:colOff>
      <xdr:row>333</xdr:row>
      <xdr:rowOff>371475</xdr:rowOff>
    </xdr:to>
    <xdr:pic>
      <xdr:nvPicPr>
        <xdr:cNvPr id="1938" name="Рисунок 1937" descr="base_1_386202_34608"/>
        <xdr:cNvPicPr preferRelativeResize="0">
          <a:picLocks noChangeArrowheads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7529975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</xdr:col>
      <xdr:colOff>1209675</xdr:colOff>
      <xdr:row>334</xdr:row>
      <xdr:rowOff>400050</xdr:rowOff>
    </xdr:to>
    <xdr:pic>
      <xdr:nvPicPr>
        <xdr:cNvPr id="1939" name="Рисунок 1938" descr="base_1_386202_34609"/>
        <xdr:cNvPicPr preferRelativeResize="0">
          <a:picLocks noChangeArrowheads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8053850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335</xdr:row>
      <xdr:rowOff>0</xdr:rowOff>
    </xdr:from>
    <xdr:to>
      <xdr:col>1</xdr:col>
      <xdr:colOff>1143000</xdr:colOff>
      <xdr:row>335</xdr:row>
      <xdr:rowOff>390525</xdr:rowOff>
    </xdr:to>
    <xdr:pic>
      <xdr:nvPicPr>
        <xdr:cNvPr id="1940" name="Рисунок 1939" descr="base_1_386202_34610"/>
        <xdr:cNvPicPr preferRelativeResize="0">
          <a:picLocks noChangeArrowheads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8577725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336</xdr:row>
      <xdr:rowOff>0</xdr:rowOff>
    </xdr:from>
    <xdr:to>
      <xdr:col>1</xdr:col>
      <xdr:colOff>1095375</xdr:colOff>
      <xdr:row>336</xdr:row>
      <xdr:rowOff>390525</xdr:rowOff>
    </xdr:to>
    <xdr:pic>
      <xdr:nvPicPr>
        <xdr:cNvPr id="1941" name="Рисунок 1940" descr="base_1_386202_34611"/>
        <xdr:cNvPicPr preferRelativeResize="0">
          <a:picLocks noChangeArrowheads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89101600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337</xdr:row>
      <xdr:rowOff>0</xdr:rowOff>
    </xdr:from>
    <xdr:to>
      <xdr:col>1</xdr:col>
      <xdr:colOff>1057274</xdr:colOff>
      <xdr:row>337</xdr:row>
      <xdr:rowOff>390525</xdr:rowOff>
    </xdr:to>
    <xdr:pic>
      <xdr:nvPicPr>
        <xdr:cNvPr id="1942" name="Рисунок 1941" descr="base_1_386202_34612"/>
        <xdr:cNvPicPr preferRelativeResize="0">
          <a:picLocks noChangeArrowheads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8962547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338</xdr:row>
      <xdr:rowOff>0</xdr:rowOff>
    </xdr:from>
    <xdr:to>
      <xdr:col>1</xdr:col>
      <xdr:colOff>1200150</xdr:colOff>
      <xdr:row>338</xdr:row>
      <xdr:rowOff>342900</xdr:rowOff>
    </xdr:to>
    <xdr:pic>
      <xdr:nvPicPr>
        <xdr:cNvPr id="1943" name="Рисунок 1942" descr="base_1_386202_34613"/>
        <xdr:cNvPicPr preferRelativeResize="0">
          <a:picLocks noChangeArrowheads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0149350"/>
          <a:ext cx="12001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339</xdr:row>
      <xdr:rowOff>0</xdr:rowOff>
    </xdr:from>
    <xdr:to>
      <xdr:col>1</xdr:col>
      <xdr:colOff>1200150</xdr:colOff>
      <xdr:row>339</xdr:row>
      <xdr:rowOff>400050</xdr:rowOff>
    </xdr:to>
    <xdr:pic>
      <xdr:nvPicPr>
        <xdr:cNvPr id="1944" name="Рисунок 1943" descr="base_1_386202_34614"/>
        <xdr:cNvPicPr preferRelativeResize="0">
          <a:picLocks noChangeArrowheads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0673225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340</xdr:row>
      <xdr:rowOff>0</xdr:rowOff>
    </xdr:from>
    <xdr:to>
      <xdr:col>1</xdr:col>
      <xdr:colOff>1200150</xdr:colOff>
      <xdr:row>340</xdr:row>
      <xdr:rowOff>409575</xdr:rowOff>
    </xdr:to>
    <xdr:pic>
      <xdr:nvPicPr>
        <xdr:cNvPr id="1945" name="Рисунок 1944" descr="base_1_386202_34615"/>
        <xdr:cNvPicPr preferRelativeResize="0">
          <a:picLocks noChangeArrowheads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1197100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341</xdr:row>
      <xdr:rowOff>1</xdr:rowOff>
    </xdr:from>
    <xdr:to>
      <xdr:col>1</xdr:col>
      <xdr:colOff>1028700</xdr:colOff>
      <xdr:row>341</xdr:row>
      <xdr:rowOff>361951</xdr:rowOff>
    </xdr:to>
    <xdr:pic>
      <xdr:nvPicPr>
        <xdr:cNvPr id="1946" name="Рисунок 1945" descr="base_1_386202_34616"/>
        <xdr:cNvPicPr preferRelativeResize="0">
          <a:picLocks noChangeArrowheads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1720976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342</xdr:row>
      <xdr:rowOff>0</xdr:rowOff>
    </xdr:from>
    <xdr:to>
      <xdr:col>1</xdr:col>
      <xdr:colOff>1000124</xdr:colOff>
      <xdr:row>342</xdr:row>
      <xdr:rowOff>361950</xdr:rowOff>
    </xdr:to>
    <xdr:pic>
      <xdr:nvPicPr>
        <xdr:cNvPr id="1947" name="Рисунок 1946" descr="base_1_386202_34617"/>
        <xdr:cNvPicPr preferRelativeResize="0">
          <a:picLocks noChangeArrowheads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892244850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343</xdr:row>
      <xdr:rowOff>1</xdr:rowOff>
    </xdr:from>
    <xdr:to>
      <xdr:col>1</xdr:col>
      <xdr:colOff>1114425</xdr:colOff>
      <xdr:row>343</xdr:row>
      <xdr:rowOff>342901</xdr:rowOff>
    </xdr:to>
    <xdr:pic>
      <xdr:nvPicPr>
        <xdr:cNvPr id="1948" name="Рисунок 1947" descr="base_1_386202_34618"/>
        <xdr:cNvPicPr preferRelativeResize="0">
          <a:picLocks noChangeArrowheads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2768726"/>
          <a:ext cx="11144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344</xdr:row>
      <xdr:rowOff>0</xdr:rowOff>
    </xdr:from>
    <xdr:to>
      <xdr:col>1</xdr:col>
      <xdr:colOff>1266825</xdr:colOff>
      <xdr:row>344</xdr:row>
      <xdr:rowOff>400050</xdr:rowOff>
    </xdr:to>
    <xdr:pic>
      <xdr:nvPicPr>
        <xdr:cNvPr id="1949" name="Рисунок 1948" descr="base_1_386202_34619"/>
        <xdr:cNvPicPr preferRelativeResize="0">
          <a:picLocks noChangeArrowheads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3292600"/>
          <a:ext cx="1266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345</xdr:row>
      <xdr:rowOff>0</xdr:rowOff>
    </xdr:from>
    <xdr:to>
      <xdr:col>1</xdr:col>
      <xdr:colOff>1219200</xdr:colOff>
      <xdr:row>345</xdr:row>
      <xdr:rowOff>381000</xdr:rowOff>
    </xdr:to>
    <xdr:pic>
      <xdr:nvPicPr>
        <xdr:cNvPr id="1950" name="Рисунок 1949" descr="base_1_386202_34620"/>
        <xdr:cNvPicPr preferRelativeResize="0">
          <a:picLocks noChangeArrowheads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381647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1038225</xdr:colOff>
      <xdr:row>346</xdr:row>
      <xdr:rowOff>371475</xdr:rowOff>
    </xdr:to>
    <xdr:pic>
      <xdr:nvPicPr>
        <xdr:cNvPr id="1951" name="Рисунок 1950" descr="base_1_386202_34621"/>
        <xdr:cNvPicPr preferRelativeResize="0">
          <a:picLocks noChangeArrowheads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4340350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1047750</xdr:colOff>
      <xdr:row>347</xdr:row>
      <xdr:rowOff>381000</xdr:rowOff>
    </xdr:to>
    <xdr:pic>
      <xdr:nvPicPr>
        <xdr:cNvPr id="1952" name="Рисунок 1951" descr="base_1_386202_34622"/>
        <xdr:cNvPicPr preferRelativeResize="0">
          <a:picLocks noChangeArrowheads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4864225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1095375</xdr:colOff>
      <xdr:row>348</xdr:row>
      <xdr:rowOff>361950</xdr:rowOff>
    </xdr:to>
    <xdr:pic>
      <xdr:nvPicPr>
        <xdr:cNvPr id="1953" name="Рисунок 1952" descr="base_1_386202_34623"/>
        <xdr:cNvPicPr preferRelativeResize="0">
          <a:picLocks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5388100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1200150</xdr:colOff>
      <xdr:row>349</xdr:row>
      <xdr:rowOff>400050</xdr:rowOff>
    </xdr:to>
    <xdr:pic>
      <xdr:nvPicPr>
        <xdr:cNvPr id="1954" name="Рисунок 1953" descr="base_1_386202_34624"/>
        <xdr:cNvPicPr preferRelativeResize="0">
          <a:picLocks noChangeArrowheads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5911975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1181100</xdr:colOff>
      <xdr:row>350</xdr:row>
      <xdr:rowOff>419100</xdr:rowOff>
    </xdr:to>
    <xdr:pic>
      <xdr:nvPicPr>
        <xdr:cNvPr id="1955" name="Рисунок 1954" descr="base_1_386202_34625"/>
        <xdr:cNvPicPr preferRelativeResize="0">
          <a:picLocks noChangeArrowheads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6435850"/>
          <a:ext cx="1181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351</xdr:row>
      <xdr:rowOff>0</xdr:rowOff>
    </xdr:from>
    <xdr:to>
      <xdr:col>1</xdr:col>
      <xdr:colOff>971550</xdr:colOff>
      <xdr:row>351</xdr:row>
      <xdr:rowOff>400050</xdr:rowOff>
    </xdr:to>
    <xdr:pic>
      <xdr:nvPicPr>
        <xdr:cNvPr id="1956" name="Рисунок 1955" descr="base_1_386202_34626"/>
        <xdr:cNvPicPr preferRelativeResize="0">
          <a:picLocks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6959725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</xdr:col>
      <xdr:colOff>990600</xdr:colOff>
      <xdr:row>352</xdr:row>
      <xdr:rowOff>419100</xdr:rowOff>
    </xdr:to>
    <xdr:pic>
      <xdr:nvPicPr>
        <xdr:cNvPr id="1957" name="Рисунок 1956" descr="base_1_386202_34627"/>
        <xdr:cNvPicPr preferRelativeResize="0">
          <a:picLocks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7483600"/>
          <a:ext cx="990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1</xdr:col>
      <xdr:colOff>1133475</xdr:colOff>
      <xdr:row>353</xdr:row>
      <xdr:rowOff>390525</xdr:rowOff>
    </xdr:to>
    <xdr:pic>
      <xdr:nvPicPr>
        <xdr:cNvPr id="1958" name="Рисунок 1957" descr="base_1_386202_34628"/>
        <xdr:cNvPicPr preferRelativeResize="0">
          <a:picLocks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8007475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354</xdr:row>
      <xdr:rowOff>0</xdr:rowOff>
    </xdr:from>
    <xdr:to>
      <xdr:col>1</xdr:col>
      <xdr:colOff>1219200</xdr:colOff>
      <xdr:row>354</xdr:row>
      <xdr:rowOff>381000</xdr:rowOff>
    </xdr:to>
    <xdr:pic>
      <xdr:nvPicPr>
        <xdr:cNvPr id="1959" name="Рисунок 1958" descr="base_1_386202_34629"/>
        <xdr:cNvPicPr preferRelativeResize="0">
          <a:picLocks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8531350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355</xdr:row>
      <xdr:rowOff>0</xdr:rowOff>
    </xdr:from>
    <xdr:to>
      <xdr:col>1</xdr:col>
      <xdr:colOff>1219200</xdr:colOff>
      <xdr:row>355</xdr:row>
      <xdr:rowOff>381000</xdr:rowOff>
    </xdr:to>
    <xdr:pic>
      <xdr:nvPicPr>
        <xdr:cNvPr id="1960" name="Рисунок 1959" descr="base_1_386202_34630"/>
        <xdr:cNvPicPr preferRelativeResize="0">
          <a:picLocks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905522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356</xdr:row>
      <xdr:rowOff>0</xdr:rowOff>
    </xdr:from>
    <xdr:to>
      <xdr:col>1</xdr:col>
      <xdr:colOff>923925</xdr:colOff>
      <xdr:row>356</xdr:row>
      <xdr:rowOff>390525</xdr:rowOff>
    </xdr:to>
    <xdr:pic>
      <xdr:nvPicPr>
        <xdr:cNvPr id="1961" name="Рисунок 1960" descr="base_1_386202_34631"/>
        <xdr:cNvPicPr preferRelativeResize="0">
          <a:picLocks noChangeArrowheads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899579100"/>
          <a:ext cx="923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357</xdr:row>
      <xdr:rowOff>0</xdr:rowOff>
    </xdr:from>
    <xdr:to>
      <xdr:col>1</xdr:col>
      <xdr:colOff>981074</xdr:colOff>
      <xdr:row>357</xdr:row>
      <xdr:rowOff>400050</xdr:rowOff>
    </xdr:to>
    <xdr:pic>
      <xdr:nvPicPr>
        <xdr:cNvPr id="1962" name="Рисунок 1961" descr="base_1_386202_34632"/>
        <xdr:cNvPicPr preferRelativeResize="0">
          <a:picLocks noChangeArrowheads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00102975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358</xdr:row>
      <xdr:rowOff>0</xdr:rowOff>
    </xdr:from>
    <xdr:to>
      <xdr:col>1</xdr:col>
      <xdr:colOff>1095374</xdr:colOff>
      <xdr:row>358</xdr:row>
      <xdr:rowOff>333375</xdr:rowOff>
    </xdr:to>
    <xdr:pic>
      <xdr:nvPicPr>
        <xdr:cNvPr id="1963" name="Рисунок 1962" descr="base_1_386202_34633"/>
        <xdr:cNvPicPr preferRelativeResize="0">
          <a:picLocks noChangeArrowheads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00626850"/>
          <a:ext cx="1095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1</xdr:col>
      <xdr:colOff>1257300</xdr:colOff>
      <xdr:row>359</xdr:row>
      <xdr:rowOff>409575</xdr:rowOff>
    </xdr:to>
    <xdr:pic>
      <xdr:nvPicPr>
        <xdr:cNvPr id="1964" name="Рисунок 1963" descr="base_1_386202_34634"/>
        <xdr:cNvPicPr preferRelativeResize="0">
          <a:picLocks noChangeArrowheads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01150725"/>
          <a:ext cx="12573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360</xdr:row>
      <xdr:rowOff>0</xdr:rowOff>
    </xdr:from>
    <xdr:to>
      <xdr:col>1</xdr:col>
      <xdr:colOff>1190625</xdr:colOff>
      <xdr:row>360</xdr:row>
      <xdr:rowOff>361950</xdr:rowOff>
    </xdr:to>
    <xdr:pic>
      <xdr:nvPicPr>
        <xdr:cNvPr id="1965" name="Рисунок 1964" descr="base_1_386202_34635"/>
        <xdr:cNvPicPr preferRelativeResize="0">
          <a:picLocks noChangeArrowheads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01674600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361</xdr:row>
      <xdr:rowOff>0</xdr:rowOff>
    </xdr:from>
    <xdr:to>
      <xdr:col>1</xdr:col>
      <xdr:colOff>1019175</xdr:colOff>
      <xdr:row>361</xdr:row>
      <xdr:rowOff>371475</xdr:rowOff>
    </xdr:to>
    <xdr:pic>
      <xdr:nvPicPr>
        <xdr:cNvPr id="1966" name="Рисунок 1965" descr="base_1_386202_34636"/>
        <xdr:cNvPicPr preferRelativeResize="0">
          <a:picLocks noChangeArrowheads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0219847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362</xdr:row>
      <xdr:rowOff>0</xdr:rowOff>
    </xdr:from>
    <xdr:to>
      <xdr:col>1</xdr:col>
      <xdr:colOff>1019174</xdr:colOff>
      <xdr:row>362</xdr:row>
      <xdr:rowOff>361950</xdr:rowOff>
    </xdr:to>
    <xdr:pic>
      <xdr:nvPicPr>
        <xdr:cNvPr id="1967" name="Рисунок 1966" descr="base_1_386202_34637"/>
        <xdr:cNvPicPr preferRelativeResize="0">
          <a:picLocks noChangeArrowheads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02722350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1123950</xdr:colOff>
      <xdr:row>363</xdr:row>
      <xdr:rowOff>352425</xdr:rowOff>
    </xdr:to>
    <xdr:pic>
      <xdr:nvPicPr>
        <xdr:cNvPr id="1968" name="Рисунок 1967" descr="base_1_386202_34638"/>
        <xdr:cNvPicPr preferRelativeResize="0">
          <a:picLocks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03246225"/>
          <a:ext cx="1123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364</xdr:row>
      <xdr:rowOff>0</xdr:rowOff>
    </xdr:from>
    <xdr:to>
      <xdr:col>1</xdr:col>
      <xdr:colOff>1209675</xdr:colOff>
      <xdr:row>364</xdr:row>
      <xdr:rowOff>390525</xdr:rowOff>
    </xdr:to>
    <xdr:pic>
      <xdr:nvPicPr>
        <xdr:cNvPr id="1969" name="Рисунок 1968" descr="base_1_386202_34639"/>
        <xdr:cNvPicPr preferRelativeResize="0">
          <a:picLocks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0377010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1</xdr:col>
      <xdr:colOff>1190625</xdr:colOff>
      <xdr:row>365</xdr:row>
      <xdr:rowOff>409575</xdr:rowOff>
    </xdr:to>
    <xdr:pic>
      <xdr:nvPicPr>
        <xdr:cNvPr id="1970" name="Рисунок 1969" descr="base_1_386202_34640"/>
        <xdr:cNvPicPr preferRelativeResize="0">
          <a:picLocks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04293975"/>
          <a:ext cx="1190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366</xdr:row>
      <xdr:rowOff>0</xdr:rowOff>
    </xdr:from>
    <xdr:to>
      <xdr:col>1</xdr:col>
      <xdr:colOff>952500</xdr:colOff>
      <xdr:row>366</xdr:row>
      <xdr:rowOff>381000</xdr:rowOff>
    </xdr:to>
    <xdr:pic>
      <xdr:nvPicPr>
        <xdr:cNvPr id="1971" name="Рисунок 1970" descr="base_1_386202_34641"/>
        <xdr:cNvPicPr preferRelativeResize="0">
          <a:picLocks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04817850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367</xdr:row>
      <xdr:rowOff>1</xdr:rowOff>
    </xdr:from>
    <xdr:to>
      <xdr:col>1</xdr:col>
      <xdr:colOff>1009650</xdr:colOff>
      <xdr:row>367</xdr:row>
      <xdr:rowOff>381001</xdr:rowOff>
    </xdr:to>
    <xdr:pic>
      <xdr:nvPicPr>
        <xdr:cNvPr id="1972" name="Рисунок 1971" descr="base_1_386202_34642"/>
        <xdr:cNvPicPr preferRelativeResize="0">
          <a:picLocks noChangeArrowheads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05341726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1143000</xdr:colOff>
      <xdr:row>368</xdr:row>
      <xdr:rowOff>361950</xdr:rowOff>
    </xdr:to>
    <xdr:pic>
      <xdr:nvPicPr>
        <xdr:cNvPr id="1973" name="Рисунок 1972" descr="base_1_386202_34643"/>
        <xdr:cNvPicPr preferRelativeResize="0">
          <a:picLocks noChangeArrowheads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05865600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369</xdr:row>
      <xdr:rowOff>0</xdr:rowOff>
    </xdr:from>
    <xdr:to>
      <xdr:col>1</xdr:col>
      <xdr:colOff>1219200</xdr:colOff>
      <xdr:row>369</xdr:row>
      <xdr:rowOff>400050</xdr:rowOff>
    </xdr:to>
    <xdr:pic>
      <xdr:nvPicPr>
        <xdr:cNvPr id="1974" name="Рисунок 1973" descr="base_1_386202_34644"/>
        <xdr:cNvPicPr preferRelativeResize="0">
          <a:picLocks noChangeArrowheads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06389475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1</xdr:col>
      <xdr:colOff>1190625</xdr:colOff>
      <xdr:row>370</xdr:row>
      <xdr:rowOff>390525</xdr:rowOff>
    </xdr:to>
    <xdr:pic>
      <xdr:nvPicPr>
        <xdr:cNvPr id="1975" name="Рисунок 1974" descr="base_1_386202_34645"/>
        <xdr:cNvPicPr preferRelativeResize="0">
          <a:picLocks noChangeArrowheads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06913350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1019175</xdr:colOff>
      <xdr:row>371</xdr:row>
      <xdr:rowOff>371475</xdr:rowOff>
    </xdr:to>
    <xdr:pic>
      <xdr:nvPicPr>
        <xdr:cNvPr id="1976" name="Рисунок 1975" descr="base_1_386202_34646"/>
        <xdr:cNvPicPr preferRelativeResize="0">
          <a:picLocks noChangeArrowheads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0743722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372</xdr:row>
      <xdr:rowOff>0</xdr:rowOff>
    </xdr:from>
    <xdr:to>
      <xdr:col>1</xdr:col>
      <xdr:colOff>1019174</xdr:colOff>
      <xdr:row>372</xdr:row>
      <xdr:rowOff>381000</xdr:rowOff>
    </xdr:to>
    <xdr:pic>
      <xdr:nvPicPr>
        <xdr:cNvPr id="1977" name="Рисунок 1976" descr="base_1_386202_34647"/>
        <xdr:cNvPicPr preferRelativeResize="0">
          <a:picLocks noChangeArrowheads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07961100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373</xdr:row>
      <xdr:rowOff>1</xdr:rowOff>
    </xdr:from>
    <xdr:to>
      <xdr:col>1</xdr:col>
      <xdr:colOff>1076325</xdr:colOff>
      <xdr:row>373</xdr:row>
      <xdr:rowOff>323851</xdr:rowOff>
    </xdr:to>
    <xdr:pic>
      <xdr:nvPicPr>
        <xdr:cNvPr id="1978" name="Рисунок 1977" descr="base_1_386202_34648"/>
        <xdr:cNvPicPr preferRelativeResize="0">
          <a:picLocks noChangeArrowheads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08484976"/>
          <a:ext cx="1076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1219200</xdr:colOff>
      <xdr:row>374</xdr:row>
      <xdr:rowOff>371475</xdr:rowOff>
    </xdr:to>
    <xdr:pic>
      <xdr:nvPicPr>
        <xdr:cNvPr id="1979" name="Рисунок 1978" descr="base_1_386202_34649"/>
        <xdr:cNvPicPr preferRelativeResize="0">
          <a:picLocks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0900885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375</xdr:row>
      <xdr:rowOff>0</xdr:rowOff>
    </xdr:from>
    <xdr:to>
      <xdr:col>1</xdr:col>
      <xdr:colOff>1200150</xdr:colOff>
      <xdr:row>375</xdr:row>
      <xdr:rowOff>428625</xdr:rowOff>
    </xdr:to>
    <xdr:pic>
      <xdr:nvPicPr>
        <xdr:cNvPr id="1980" name="Рисунок 1979" descr="base_1_386202_34650"/>
        <xdr:cNvPicPr preferRelativeResize="0">
          <a:picLocks noChangeArrowheads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09532725"/>
          <a:ext cx="1200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1</xdr:col>
      <xdr:colOff>981075</xdr:colOff>
      <xdr:row>376</xdr:row>
      <xdr:rowOff>409575</xdr:rowOff>
    </xdr:to>
    <xdr:pic>
      <xdr:nvPicPr>
        <xdr:cNvPr id="1981" name="Рисунок 1980" descr="base_1_386202_34651"/>
        <xdr:cNvPicPr preferRelativeResize="0">
          <a:picLocks noChangeArrowheads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0056600"/>
          <a:ext cx="9810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377</xdr:row>
      <xdr:rowOff>0</xdr:rowOff>
    </xdr:from>
    <xdr:to>
      <xdr:col>1</xdr:col>
      <xdr:colOff>1009650</xdr:colOff>
      <xdr:row>377</xdr:row>
      <xdr:rowOff>381000</xdr:rowOff>
    </xdr:to>
    <xdr:pic>
      <xdr:nvPicPr>
        <xdr:cNvPr id="1982" name="Рисунок 1981" descr="base_1_386202_34652"/>
        <xdr:cNvPicPr preferRelativeResize="0">
          <a:picLocks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0580475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1152525</xdr:colOff>
      <xdr:row>378</xdr:row>
      <xdr:rowOff>381000</xdr:rowOff>
    </xdr:to>
    <xdr:pic>
      <xdr:nvPicPr>
        <xdr:cNvPr id="1983" name="Рисунок 1982" descr="base_1_386202_34653"/>
        <xdr:cNvPicPr preferRelativeResize="0">
          <a:picLocks noChangeArrowheads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1104350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379</xdr:row>
      <xdr:rowOff>0</xdr:rowOff>
    </xdr:from>
    <xdr:to>
      <xdr:col>1</xdr:col>
      <xdr:colOff>1247775</xdr:colOff>
      <xdr:row>379</xdr:row>
      <xdr:rowOff>400050</xdr:rowOff>
    </xdr:to>
    <xdr:pic>
      <xdr:nvPicPr>
        <xdr:cNvPr id="1984" name="Рисунок 1983" descr="base_1_386202_34654"/>
        <xdr:cNvPicPr preferRelativeResize="0">
          <a:picLocks noChangeArrowheads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1628225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28574</xdr:colOff>
      <xdr:row>379</xdr:row>
      <xdr:rowOff>514350</xdr:rowOff>
    </xdr:from>
    <xdr:to>
      <xdr:col>1</xdr:col>
      <xdr:colOff>1219199</xdr:colOff>
      <xdr:row>380</xdr:row>
      <xdr:rowOff>390525</xdr:rowOff>
    </xdr:to>
    <xdr:pic>
      <xdr:nvPicPr>
        <xdr:cNvPr id="1985" name="Рисунок 1984" descr="base_1_386202_34655"/>
        <xdr:cNvPicPr preferRelativeResize="0">
          <a:picLocks noChangeArrowheads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49" y="91214257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962025</xdr:colOff>
      <xdr:row>381</xdr:row>
      <xdr:rowOff>390525</xdr:rowOff>
    </xdr:to>
    <xdr:pic>
      <xdr:nvPicPr>
        <xdr:cNvPr id="1986" name="Рисунок 1985" descr="base_1_386202_34656"/>
        <xdr:cNvPicPr preferRelativeResize="0">
          <a:picLocks noChangeArrowheads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2675975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382</xdr:row>
      <xdr:rowOff>0</xdr:rowOff>
    </xdr:from>
    <xdr:to>
      <xdr:col>1</xdr:col>
      <xdr:colOff>1009650</xdr:colOff>
      <xdr:row>382</xdr:row>
      <xdr:rowOff>361950</xdr:rowOff>
    </xdr:to>
    <xdr:pic>
      <xdr:nvPicPr>
        <xdr:cNvPr id="1987" name="Рисунок 1986" descr="base_1_386202_34657"/>
        <xdr:cNvPicPr preferRelativeResize="0">
          <a:picLocks noChangeArrowheads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3199850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383</xdr:row>
      <xdr:rowOff>0</xdr:rowOff>
    </xdr:from>
    <xdr:to>
      <xdr:col>1</xdr:col>
      <xdr:colOff>1162050</xdr:colOff>
      <xdr:row>383</xdr:row>
      <xdr:rowOff>352425</xdr:rowOff>
    </xdr:to>
    <xdr:pic>
      <xdr:nvPicPr>
        <xdr:cNvPr id="1988" name="Рисунок 1987" descr="base_1_386202_34658"/>
        <xdr:cNvPicPr preferRelativeResize="0">
          <a:picLocks noChangeArrowheads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3723725"/>
          <a:ext cx="1162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384</xdr:row>
      <xdr:rowOff>0</xdr:rowOff>
    </xdr:from>
    <xdr:to>
      <xdr:col>1</xdr:col>
      <xdr:colOff>1247775</xdr:colOff>
      <xdr:row>384</xdr:row>
      <xdr:rowOff>409575</xdr:rowOff>
    </xdr:to>
    <xdr:pic>
      <xdr:nvPicPr>
        <xdr:cNvPr id="1989" name="Рисунок 1988" descr="base_1_386202_34659"/>
        <xdr:cNvPicPr preferRelativeResize="0">
          <a:picLocks noChangeArrowheads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4247600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1</xdr:col>
      <xdr:colOff>1238250</xdr:colOff>
      <xdr:row>385</xdr:row>
      <xdr:rowOff>371475</xdr:rowOff>
    </xdr:to>
    <xdr:pic>
      <xdr:nvPicPr>
        <xdr:cNvPr id="1990" name="Рисунок 1989" descr="base_1_386202_34660"/>
        <xdr:cNvPicPr preferRelativeResize="0">
          <a:picLocks noChangeArrowheads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4771475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386</xdr:row>
      <xdr:rowOff>0</xdr:rowOff>
    </xdr:from>
    <xdr:to>
      <xdr:col>1</xdr:col>
      <xdr:colOff>1066800</xdr:colOff>
      <xdr:row>386</xdr:row>
      <xdr:rowOff>371475</xdr:rowOff>
    </xdr:to>
    <xdr:pic>
      <xdr:nvPicPr>
        <xdr:cNvPr id="1991" name="Рисунок 1990" descr="base_1_386202_34661"/>
        <xdr:cNvPicPr preferRelativeResize="0">
          <a:picLocks noChangeArrowheads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5295350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387</xdr:row>
      <xdr:rowOff>0</xdr:rowOff>
    </xdr:from>
    <xdr:to>
      <xdr:col>1</xdr:col>
      <xdr:colOff>1038224</xdr:colOff>
      <xdr:row>387</xdr:row>
      <xdr:rowOff>409575</xdr:rowOff>
    </xdr:to>
    <xdr:pic>
      <xdr:nvPicPr>
        <xdr:cNvPr id="1992" name="Рисунок 1991" descr="base_1_386202_34662"/>
        <xdr:cNvPicPr preferRelativeResize="0">
          <a:picLocks noChangeArrowheads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15819225"/>
          <a:ext cx="1038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1085850</xdr:colOff>
      <xdr:row>388</xdr:row>
      <xdr:rowOff>371475</xdr:rowOff>
    </xdr:to>
    <xdr:pic>
      <xdr:nvPicPr>
        <xdr:cNvPr id="1993" name="Рисунок 1992" descr="base_1_386202_34663"/>
        <xdr:cNvPicPr preferRelativeResize="0">
          <a:picLocks noChangeArrowheads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6343100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389</xdr:row>
      <xdr:rowOff>0</xdr:rowOff>
    </xdr:from>
    <xdr:to>
      <xdr:col>1</xdr:col>
      <xdr:colOff>1171575</xdr:colOff>
      <xdr:row>389</xdr:row>
      <xdr:rowOff>400050</xdr:rowOff>
    </xdr:to>
    <xdr:pic>
      <xdr:nvPicPr>
        <xdr:cNvPr id="1994" name="Рисунок 1993" descr="base_1_386202_34664"/>
        <xdr:cNvPicPr preferRelativeResize="0">
          <a:picLocks noChangeArrowheads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6866975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390</xdr:row>
      <xdr:rowOff>0</xdr:rowOff>
    </xdr:from>
    <xdr:to>
      <xdr:col>1</xdr:col>
      <xdr:colOff>1228724</xdr:colOff>
      <xdr:row>390</xdr:row>
      <xdr:rowOff>409575</xdr:rowOff>
    </xdr:to>
    <xdr:pic>
      <xdr:nvPicPr>
        <xdr:cNvPr id="1995" name="Рисунок 1994" descr="base_1_386202_34665"/>
        <xdr:cNvPicPr preferRelativeResize="0">
          <a:picLocks noChangeArrowheads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17390850"/>
          <a:ext cx="12287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391</xdr:row>
      <xdr:rowOff>0</xdr:rowOff>
    </xdr:from>
    <xdr:to>
      <xdr:col>1</xdr:col>
      <xdr:colOff>981074</xdr:colOff>
      <xdr:row>391</xdr:row>
      <xdr:rowOff>381000</xdr:rowOff>
    </xdr:to>
    <xdr:pic>
      <xdr:nvPicPr>
        <xdr:cNvPr id="1996" name="Рисунок 1995" descr="base_1_386202_34666"/>
        <xdr:cNvPicPr preferRelativeResize="0">
          <a:picLocks noChangeArrowheads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17914725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392</xdr:row>
      <xdr:rowOff>0</xdr:rowOff>
    </xdr:from>
    <xdr:to>
      <xdr:col>1</xdr:col>
      <xdr:colOff>1009650</xdr:colOff>
      <xdr:row>392</xdr:row>
      <xdr:rowOff>390525</xdr:rowOff>
    </xdr:to>
    <xdr:pic>
      <xdr:nvPicPr>
        <xdr:cNvPr id="1997" name="Рисунок 1996" descr="base_1_386202_34667"/>
        <xdr:cNvPicPr preferRelativeResize="0">
          <a:picLocks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8438600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392</xdr:row>
      <xdr:rowOff>523874</xdr:rowOff>
    </xdr:from>
    <xdr:to>
      <xdr:col>1</xdr:col>
      <xdr:colOff>1171575</xdr:colOff>
      <xdr:row>393</xdr:row>
      <xdr:rowOff>390524</xdr:rowOff>
    </xdr:to>
    <xdr:pic>
      <xdr:nvPicPr>
        <xdr:cNvPr id="1998" name="Рисунок 1997" descr="base_1_386202_34668"/>
        <xdr:cNvPicPr preferRelativeResize="0">
          <a:picLocks noChangeArrowheads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8962474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394</xdr:row>
      <xdr:rowOff>0</xdr:rowOff>
    </xdr:from>
    <xdr:to>
      <xdr:col>1</xdr:col>
      <xdr:colOff>1200150</xdr:colOff>
      <xdr:row>394</xdr:row>
      <xdr:rowOff>400050</xdr:rowOff>
    </xdr:to>
    <xdr:pic>
      <xdr:nvPicPr>
        <xdr:cNvPr id="1999" name="Рисунок 1998" descr="base_1_386202_34669"/>
        <xdr:cNvPicPr preferRelativeResize="0">
          <a:picLocks noChangeArrowheads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19486350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1</xdr:col>
      <xdr:colOff>1238250</xdr:colOff>
      <xdr:row>395</xdr:row>
      <xdr:rowOff>390525</xdr:rowOff>
    </xdr:to>
    <xdr:pic>
      <xdr:nvPicPr>
        <xdr:cNvPr id="2000" name="Рисунок 1999" descr="base_1_386202_34670"/>
        <xdr:cNvPicPr preferRelativeResize="0">
          <a:picLocks noChangeArrowheads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0010225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1</xdr:col>
      <xdr:colOff>971550</xdr:colOff>
      <xdr:row>396</xdr:row>
      <xdr:rowOff>419100</xdr:rowOff>
    </xdr:to>
    <xdr:pic>
      <xdr:nvPicPr>
        <xdr:cNvPr id="2001" name="Рисунок 2000" descr="base_1_386202_34671"/>
        <xdr:cNvPicPr preferRelativeResize="0">
          <a:picLocks noChangeArrowheads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0591250"/>
          <a:ext cx="971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397</xdr:row>
      <xdr:rowOff>0</xdr:rowOff>
    </xdr:from>
    <xdr:to>
      <xdr:col>1</xdr:col>
      <xdr:colOff>1038224</xdr:colOff>
      <xdr:row>397</xdr:row>
      <xdr:rowOff>390525</xdr:rowOff>
    </xdr:to>
    <xdr:pic>
      <xdr:nvPicPr>
        <xdr:cNvPr id="2002" name="Рисунок 2001" descr="base_1_386202_34672"/>
        <xdr:cNvPicPr preferRelativeResize="0">
          <a:picLocks noChangeArrowheads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21172275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398</xdr:row>
      <xdr:rowOff>0</xdr:rowOff>
    </xdr:from>
    <xdr:to>
      <xdr:col>1</xdr:col>
      <xdr:colOff>1143000</xdr:colOff>
      <xdr:row>398</xdr:row>
      <xdr:rowOff>400050</xdr:rowOff>
    </xdr:to>
    <xdr:pic>
      <xdr:nvPicPr>
        <xdr:cNvPr id="2003" name="Рисунок 2002" descr="base_1_386202_34673"/>
        <xdr:cNvPicPr preferRelativeResize="0">
          <a:picLocks noChangeArrowheads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1753300"/>
          <a:ext cx="1143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1</xdr:col>
      <xdr:colOff>1190625</xdr:colOff>
      <xdr:row>399</xdr:row>
      <xdr:rowOff>400050</xdr:rowOff>
    </xdr:to>
    <xdr:pic>
      <xdr:nvPicPr>
        <xdr:cNvPr id="2004" name="Рисунок 2003" descr="base_1_386202_34674"/>
        <xdr:cNvPicPr preferRelativeResize="0">
          <a:picLocks noChangeArrowheads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233432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400</xdr:row>
      <xdr:rowOff>0</xdr:rowOff>
    </xdr:from>
    <xdr:to>
      <xdr:col>1</xdr:col>
      <xdr:colOff>1247774</xdr:colOff>
      <xdr:row>400</xdr:row>
      <xdr:rowOff>428625</xdr:rowOff>
    </xdr:to>
    <xdr:pic>
      <xdr:nvPicPr>
        <xdr:cNvPr id="2005" name="Рисунок 2004" descr="base_1_386202_34675"/>
        <xdr:cNvPicPr preferRelativeResize="0">
          <a:picLocks noChangeArrowheads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22915350"/>
          <a:ext cx="1247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1</xdr:col>
      <xdr:colOff>1019175</xdr:colOff>
      <xdr:row>401</xdr:row>
      <xdr:rowOff>361950</xdr:rowOff>
    </xdr:to>
    <xdr:pic>
      <xdr:nvPicPr>
        <xdr:cNvPr id="2006" name="Рисунок 2005" descr="base_1_386202_34676"/>
        <xdr:cNvPicPr preferRelativeResize="0">
          <a:picLocks noChangeArrowheads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3496375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402</xdr:row>
      <xdr:rowOff>0</xdr:rowOff>
    </xdr:from>
    <xdr:to>
      <xdr:col>1</xdr:col>
      <xdr:colOff>1038224</xdr:colOff>
      <xdr:row>402</xdr:row>
      <xdr:rowOff>428625</xdr:rowOff>
    </xdr:to>
    <xdr:pic>
      <xdr:nvPicPr>
        <xdr:cNvPr id="2007" name="Рисунок 2006" descr="base_1_386202_34677"/>
        <xdr:cNvPicPr preferRelativeResize="0">
          <a:picLocks noChangeArrowheads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24077400"/>
          <a:ext cx="1038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1</xdr:col>
      <xdr:colOff>1133475</xdr:colOff>
      <xdr:row>403</xdr:row>
      <xdr:rowOff>381000</xdr:rowOff>
    </xdr:to>
    <xdr:pic>
      <xdr:nvPicPr>
        <xdr:cNvPr id="2008" name="Рисунок 2007" descr="base_1_386202_34678"/>
        <xdr:cNvPicPr preferRelativeResize="0">
          <a:picLocks noChangeArrowheads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4658425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404</xdr:row>
      <xdr:rowOff>0</xdr:rowOff>
    </xdr:from>
    <xdr:to>
      <xdr:col>1</xdr:col>
      <xdr:colOff>1333500</xdr:colOff>
      <xdr:row>404</xdr:row>
      <xdr:rowOff>390525</xdr:rowOff>
    </xdr:to>
    <xdr:pic>
      <xdr:nvPicPr>
        <xdr:cNvPr id="2009" name="Рисунок 2008" descr="base_1_386202_34679"/>
        <xdr:cNvPicPr preferRelativeResize="0">
          <a:picLocks noChangeArrowheads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5239450"/>
          <a:ext cx="1333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405</xdr:row>
      <xdr:rowOff>0</xdr:rowOff>
    </xdr:from>
    <xdr:to>
      <xdr:col>1</xdr:col>
      <xdr:colOff>1295400</xdr:colOff>
      <xdr:row>405</xdr:row>
      <xdr:rowOff>409575</xdr:rowOff>
    </xdr:to>
    <xdr:pic>
      <xdr:nvPicPr>
        <xdr:cNvPr id="2010" name="Рисунок 2009" descr="base_1_386202_34680"/>
        <xdr:cNvPicPr preferRelativeResize="0">
          <a:picLocks noChangeArrowheads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5820475"/>
          <a:ext cx="1295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1</xdr:col>
      <xdr:colOff>1038225</xdr:colOff>
      <xdr:row>406</xdr:row>
      <xdr:rowOff>381000</xdr:rowOff>
    </xdr:to>
    <xdr:pic>
      <xdr:nvPicPr>
        <xdr:cNvPr id="2011" name="Рисунок 2010" descr="base_1_386202_34681"/>
        <xdr:cNvPicPr preferRelativeResize="0">
          <a:picLocks noChangeArrowheads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6401500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407</xdr:row>
      <xdr:rowOff>0</xdr:rowOff>
    </xdr:from>
    <xdr:to>
      <xdr:col>1</xdr:col>
      <xdr:colOff>1066800</xdr:colOff>
      <xdr:row>407</xdr:row>
      <xdr:rowOff>361950</xdr:rowOff>
    </xdr:to>
    <xdr:pic>
      <xdr:nvPicPr>
        <xdr:cNvPr id="2012" name="Рисунок 2011" descr="base_1_386202_34682"/>
        <xdr:cNvPicPr preferRelativeResize="0">
          <a:picLocks noChangeArrowheads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6982525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408</xdr:row>
      <xdr:rowOff>0</xdr:rowOff>
    </xdr:from>
    <xdr:to>
      <xdr:col>1</xdr:col>
      <xdr:colOff>1123950</xdr:colOff>
      <xdr:row>408</xdr:row>
      <xdr:rowOff>371475</xdr:rowOff>
    </xdr:to>
    <xdr:pic>
      <xdr:nvPicPr>
        <xdr:cNvPr id="2013" name="Рисунок 2012" descr="base_1_386202_34683"/>
        <xdr:cNvPicPr preferRelativeResize="0">
          <a:picLocks noChangeArrowheads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7563550"/>
          <a:ext cx="1123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409</xdr:row>
      <xdr:rowOff>0</xdr:rowOff>
    </xdr:from>
    <xdr:to>
      <xdr:col>1</xdr:col>
      <xdr:colOff>1257300</xdr:colOff>
      <xdr:row>409</xdr:row>
      <xdr:rowOff>381000</xdr:rowOff>
    </xdr:to>
    <xdr:pic>
      <xdr:nvPicPr>
        <xdr:cNvPr id="2014" name="Рисунок 2013" descr="base_1_386202_34684"/>
        <xdr:cNvPicPr preferRelativeResize="0">
          <a:picLocks noChangeArrowheads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8144575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410</xdr:row>
      <xdr:rowOff>0</xdr:rowOff>
    </xdr:from>
    <xdr:to>
      <xdr:col>1</xdr:col>
      <xdr:colOff>1247775</xdr:colOff>
      <xdr:row>410</xdr:row>
      <xdr:rowOff>409575</xdr:rowOff>
    </xdr:to>
    <xdr:pic>
      <xdr:nvPicPr>
        <xdr:cNvPr id="2015" name="Рисунок 2014" descr="base_1_386202_34685"/>
        <xdr:cNvPicPr preferRelativeResize="0">
          <a:picLocks noChangeArrowheads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8725600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411</xdr:row>
      <xdr:rowOff>0</xdr:rowOff>
    </xdr:from>
    <xdr:to>
      <xdr:col>1</xdr:col>
      <xdr:colOff>1000125</xdr:colOff>
      <xdr:row>411</xdr:row>
      <xdr:rowOff>409575</xdr:rowOff>
    </xdr:to>
    <xdr:pic>
      <xdr:nvPicPr>
        <xdr:cNvPr id="2016" name="Рисунок 2015" descr="base_1_386202_34686"/>
        <xdr:cNvPicPr preferRelativeResize="0">
          <a:picLocks noChangeArrowheads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9306625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412</xdr:row>
      <xdr:rowOff>0</xdr:rowOff>
    </xdr:from>
    <xdr:to>
      <xdr:col>1</xdr:col>
      <xdr:colOff>1009650</xdr:colOff>
      <xdr:row>412</xdr:row>
      <xdr:rowOff>361950</xdr:rowOff>
    </xdr:to>
    <xdr:pic>
      <xdr:nvPicPr>
        <xdr:cNvPr id="2017" name="Рисунок 2016" descr="base_1_386202_34687"/>
        <xdr:cNvPicPr preferRelativeResize="0">
          <a:picLocks noChangeArrowheads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29887650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1</xdr:col>
      <xdr:colOff>1143000</xdr:colOff>
      <xdr:row>413</xdr:row>
      <xdr:rowOff>390525</xdr:rowOff>
    </xdr:to>
    <xdr:pic>
      <xdr:nvPicPr>
        <xdr:cNvPr id="2018" name="Рисунок 2017" descr="base_1_386202_34688"/>
        <xdr:cNvPicPr preferRelativeResize="0">
          <a:picLocks noChangeArrowheads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30468675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1</xdr:col>
      <xdr:colOff>1247775</xdr:colOff>
      <xdr:row>414</xdr:row>
      <xdr:rowOff>438150</xdr:rowOff>
    </xdr:to>
    <xdr:pic>
      <xdr:nvPicPr>
        <xdr:cNvPr id="2019" name="Рисунок 2018" descr="base_1_386202_34689"/>
        <xdr:cNvPicPr preferRelativeResize="0">
          <a:picLocks noChangeArrowheads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31049700"/>
          <a:ext cx="1247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1</xdr:col>
      <xdr:colOff>1257300</xdr:colOff>
      <xdr:row>415</xdr:row>
      <xdr:rowOff>381000</xdr:rowOff>
    </xdr:to>
    <xdr:pic>
      <xdr:nvPicPr>
        <xdr:cNvPr id="2020" name="Рисунок 2019" descr="base_1_386202_34690"/>
        <xdr:cNvPicPr preferRelativeResize="0">
          <a:picLocks noChangeArrowheads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31630725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1</xdr:col>
      <xdr:colOff>942975</xdr:colOff>
      <xdr:row>416</xdr:row>
      <xdr:rowOff>419100</xdr:rowOff>
    </xdr:to>
    <xdr:pic>
      <xdr:nvPicPr>
        <xdr:cNvPr id="2021" name="Рисунок 2020" descr="base_1_386202_34691"/>
        <xdr:cNvPicPr preferRelativeResize="0">
          <a:picLocks noChangeArrowheads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32211750"/>
          <a:ext cx="9429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417</xdr:row>
      <xdr:rowOff>0</xdr:rowOff>
    </xdr:from>
    <xdr:to>
      <xdr:col>1</xdr:col>
      <xdr:colOff>1000124</xdr:colOff>
      <xdr:row>417</xdr:row>
      <xdr:rowOff>409575</xdr:rowOff>
    </xdr:to>
    <xdr:pic>
      <xdr:nvPicPr>
        <xdr:cNvPr id="2022" name="Рисунок 2021" descr="base_1_386202_34692"/>
        <xdr:cNvPicPr preferRelativeResize="0">
          <a:picLocks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32792775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1</xdr:col>
      <xdr:colOff>1085850</xdr:colOff>
      <xdr:row>418</xdr:row>
      <xdr:rowOff>390525</xdr:rowOff>
    </xdr:to>
    <xdr:pic>
      <xdr:nvPicPr>
        <xdr:cNvPr id="2023" name="Рисунок 2022" descr="base_1_386202_34693"/>
        <xdr:cNvPicPr preferRelativeResize="0">
          <a:picLocks noChangeArrowheads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33373800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19049</xdr:colOff>
      <xdr:row>418</xdr:row>
      <xdr:rowOff>552450</xdr:rowOff>
    </xdr:from>
    <xdr:to>
      <xdr:col>1</xdr:col>
      <xdr:colOff>1285874</xdr:colOff>
      <xdr:row>419</xdr:row>
      <xdr:rowOff>419100</xdr:rowOff>
    </xdr:to>
    <xdr:pic>
      <xdr:nvPicPr>
        <xdr:cNvPr id="2024" name="Рисунок 2023" descr="base_1_386202_34694"/>
        <xdr:cNvPicPr preferRelativeResize="0">
          <a:picLocks noChangeArrowheads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4" y="933926250"/>
          <a:ext cx="12668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420</xdr:row>
      <xdr:rowOff>0</xdr:rowOff>
    </xdr:from>
    <xdr:to>
      <xdr:col>1</xdr:col>
      <xdr:colOff>1304924</xdr:colOff>
      <xdr:row>420</xdr:row>
      <xdr:rowOff>400050</xdr:rowOff>
    </xdr:to>
    <xdr:pic>
      <xdr:nvPicPr>
        <xdr:cNvPr id="2025" name="Рисунок 2024" descr="base_1_386202_34695"/>
        <xdr:cNvPicPr preferRelativeResize="0">
          <a:picLocks noChangeArrowheads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34535850"/>
          <a:ext cx="1304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421</xdr:row>
      <xdr:rowOff>0</xdr:rowOff>
    </xdr:from>
    <xdr:to>
      <xdr:col>1</xdr:col>
      <xdr:colOff>1009650</xdr:colOff>
      <xdr:row>421</xdr:row>
      <xdr:rowOff>381000</xdr:rowOff>
    </xdr:to>
    <xdr:pic>
      <xdr:nvPicPr>
        <xdr:cNvPr id="2026" name="Рисунок 2025" descr="base_1_386202_34696"/>
        <xdr:cNvPicPr preferRelativeResize="0">
          <a:picLocks noChangeArrowheads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35116875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422</xdr:row>
      <xdr:rowOff>0</xdr:rowOff>
    </xdr:from>
    <xdr:to>
      <xdr:col>1</xdr:col>
      <xdr:colOff>1038224</xdr:colOff>
      <xdr:row>422</xdr:row>
      <xdr:rowOff>390525</xdr:rowOff>
    </xdr:to>
    <xdr:pic>
      <xdr:nvPicPr>
        <xdr:cNvPr id="2027" name="Рисунок 2026" descr="base_1_386202_34697"/>
        <xdr:cNvPicPr preferRelativeResize="0">
          <a:picLocks noChangeArrowheads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35697900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423</xdr:row>
      <xdr:rowOff>0</xdr:rowOff>
    </xdr:from>
    <xdr:to>
      <xdr:col>1</xdr:col>
      <xdr:colOff>1247775</xdr:colOff>
      <xdr:row>423</xdr:row>
      <xdr:rowOff>371475</xdr:rowOff>
    </xdr:to>
    <xdr:pic>
      <xdr:nvPicPr>
        <xdr:cNvPr id="2028" name="Рисунок 2027" descr="base_1_386202_34698"/>
        <xdr:cNvPicPr preferRelativeResize="0">
          <a:picLocks noChangeArrowheads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36278925"/>
          <a:ext cx="12477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424</xdr:row>
      <xdr:rowOff>1</xdr:rowOff>
    </xdr:from>
    <xdr:to>
      <xdr:col>1</xdr:col>
      <xdr:colOff>1323974</xdr:colOff>
      <xdr:row>424</xdr:row>
      <xdr:rowOff>400051</xdr:rowOff>
    </xdr:to>
    <xdr:pic>
      <xdr:nvPicPr>
        <xdr:cNvPr id="2029" name="Рисунок 2028" descr="base_1_386202_34699"/>
        <xdr:cNvPicPr preferRelativeResize="0">
          <a:picLocks noChangeArrowheads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36859951"/>
          <a:ext cx="1323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1</xdr:col>
      <xdr:colOff>1314450</xdr:colOff>
      <xdr:row>425</xdr:row>
      <xdr:rowOff>381000</xdr:rowOff>
    </xdr:to>
    <xdr:pic>
      <xdr:nvPicPr>
        <xdr:cNvPr id="2030" name="Рисунок 2029" descr="base_1_386202_34700"/>
        <xdr:cNvPicPr preferRelativeResize="0">
          <a:picLocks noChangeArrowheads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37440975"/>
          <a:ext cx="1314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1</xdr:col>
      <xdr:colOff>1009650</xdr:colOff>
      <xdr:row>426</xdr:row>
      <xdr:rowOff>419100</xdr:rowOff>
    </xdr:to>
    <xdr:pic>
      <xdr:nvPicPr>
        <xdr:cNvPr id="2031" name="Рисунок 2030" descr="base_1_386202_34701"/>
        <xdr:cNvPicPr preferRelativeResize="0">
          <a:picLocks noChangeArrowheads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38022000"/>
          <a:ext cx="1009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1009650</xdr:colOff>
      <xdr:row>427</xdr:row>
      <xdr:rowOff>390525</xdr:rowOff>
    </xdr:to>
    <xdr:pic>
      <xdr:nvPicPr>
        <xdr:cNvPr id="2032" name="Рисунок 2031" descr="base_1_386202_34702"/>
        <xdr:cNvPicPr preferRelativeResize="0">
          <a:picLocks noChangeArrowheads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3860302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1123950</xdr:colOff>
      <xdr:row>428</xdr:row>
      <xdr:rowOff>400050</xdr:rowOff>
    </xdr:to>
    <xdr:pic>
      <xdr:nvPicPr>
        <xdr:cNvPr id="2033" name="Рисунок 2032" descr="base_1_386202_34703"/>
        <xdr:cNvPicPr preferRelativeResize="0">
          <a:picLocks noChangeArrowheads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39184050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429</xdr:row>
      <xdr:rowOff>0</xdr:rowOff>
    </xdr:from>
    <xdr:to>
      <xdr:col>1</xdr:col>
      <xdr:colOff>1266824</xdr:colOff>
      <xdr:row>429</xdr:row>
      <xdr:rowOff>438150</xdr:rowOff>
    </xdr:to>
    <xdr:pic>
      <xdr:nvPicPr>
        <xdr:cNvPr id="2034" name="Рисунок 2033" descr="base_1_386202_34704"/>
        <xdr:cNvPicPr preferRelativeResize="0">
          <a:picLocks noChangeArrowheads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39765075"/>
          <a:ext cx="12668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1</xdr:col>
      <xdr:colOff>1181100</xdr:colOff>
      <xdr:row>430</xdr:row>
      <xdr:rowOff>428625</xdr:rowOff>
    </xdr:to>
    <xdr:pic>
      <xdr:nvPicPr>
        <xdr:cNvPr id="2035" name="Рисунок 2034" descr="base_1_386202_34705"/>
        <xdr:cNvPicPr preferRelativeResize="0">
          <a:picLocks noChangeArrowheads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40346100"/>
          <a:ext cx="11811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431</xdr:row>
      <xdr:rowOff>0</xdr:rowOff>
    </xdr:from>
    <xdr:to>
      <xdr:col>1</xdr:col>
      <xdr:colOff>1047751</xdr:colOff>
      <xdr:row>431</xdr:row>
      <xdr:rowOff>419100</xdr:rowOff>
    </xdr:to>
    <xdr:pic>
      <xdr:nvPicPr>
        <xdr:cNvPr id="2036" name="Рисунок 2035" descr="base_1_386202_34706"/>
        <xdr:cNvPicPr preferRelativeResize="0">
          <a:picLocks noChangeArrowheads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940927125"/>
          <a:ext cx="10477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1343023</xdr:colOff>
      <xdr:row>432</xdr:row>
      <xdr:rowOff>9525</xdr:rowOff>
    </xdr:from>
    <xdr:to>
      <xdr:col>1</xdr:col>
      <xdr:colOff>1133475</xdr:colOff>
      <xdr:row>432</xdr:row>
      <xdr:rowOff>400050</xdr:rowOff>
    </xdr:to>
    <xdr:pic>
      <xdr:nvPicPr>
        <xdr:cNvPr id="2037" name="Рисунок 2036" descr="base_1_386202_34707"/>
        <xdr:cNvPicPr preferRelativeResize="0">
          <a:picLocks noChangeArrowheads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3" y="941517675"/>
          <a:ext cx="1152527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433</xdr:row>
      <xdr:rowOff>0</xdr:rowOff>
    </xdr:from>
    <xdr:to>
      <xdr:col>1</xdr:col>
      <xdr:colOff>1190624</xdr:colOff>
      <xdr:row>433</xdr:row>
      <xdr:rowOff>390525</xdr:rowOff>
    </xdr:to>
    <xdr:pic>
      <xdr:nvPicPr>
        <xdr:cNvPr id="2038" name="Рисунок 2037" descr="base_1_386202_34708"/>
        <xdr:cNvPicPr preferRelativeResize="0">
          <a:picLocks noChangeArrowheads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4208917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434</xdr:row>
      <xdr:rowOff>0</xdr:rowOff>
    </xdr:from>
    <xdr:to>
      <xdr:col>1</xdr:col>
      <xdr:colOff>1314450</xdr:colOff>
      <xdr:row>434</xdr:row>
      <xdr:rowOff>400050</xdr:rowOff>
    </xdr:to>
    <xdr:pic>
      <xdr:nvPicPr>
        <xdr:cNvPr id="2039" name="Рисунок 2038" descr="base_1_386202_34709"/>
        <xdr:cNvPicPr preferRelativeResize="0">
          <a:picLocks noChangeArrowheads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42670200"/>
          <a:ext cx="1314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1</xdr:col>
      <xdr:colOff>1314450</xdr:colOff>
      <xdr:row>435</xdr:row>
      <xdr:rowOff>419100</xdr:rowOff>
    </xdr:to>
    <xdr:pic>
      <xdr:nvPicPr>
        <xdr:cNvPr id="2040" name="Рисунок 2039" descr="base_1_386202_34710"/>
        <xdr:cNvPicPr preferRelativeResize="0">
          <a:picLocks noChangeArrowheads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43251225"/>
          <a:ext cx="1314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436</xdr:row>
      <xdr:rowOff>1</xdr:rowOff>
    </xdr:from>
    <xdr:to>
      <xdr:col>1</xdr:col>
      <xdr:colOff>1095375</xdr:colOff>
      <xdr:row>436</xdr:row>
      <xdr:rowOff>381001</xdr:rowOff>
    </xdr:to>
    <xdr:pic>
      <xdr:nvPicPr>
        <xdr:cNvPr id="2041" name="Рисунок 2040" descr="base_1_386202_34711"/>
        <xdr:cNvPicPr preferRelativeResize="0">
          <a:picLocks noChangeArrowheads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43832251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437</xdr:row>
      <xdr:rowOff>0</xdr:rowOff>
    </xdr:from>
    <xdr:to>
      <xdr:col>1</xdr:col>
      <xdr:colOff>1114424</xdr:colOff>
      <xdr:row>437</xdr:row>
      <xdr:rowOff>428625</xdr:rowOff>
    </xdr:to>
    <xdr:pic>
      <xdr:nvPicPr>
        <xdr:cNvPr id="2042" name="Рисунок 2041" descr="base_1_386202_34712"/>
        <xdr:cNvPicPr preferRelativeResize="0">
          <a:picLocks noChangeArrowheads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44413275"/>
          <a:ext cx="1114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438</xdr:row>
      <xdr:rowOff>1</xdr:rowOff>
    </xdr:from>
    <xdr:to>
      <xdr:col>1</xdr:col>
      <xdr:colOff>1200150</xdr:colOff>
      <xdr:row>438</xdr:row>
      <xdr:rowOff>381001</xdr:rowOff>
    </xdr:to>
    <xdr:pic>
      <xdr:nvPicPr>
        <xdr:cNvPr id="2043" name="Рисунок 2042" descr="base_1_386202_34713"/>
        <xdr:cNvPicPr preferRelativeResize="0">
          <a:picLocks noChangeArrowheads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44994301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439</xdr:row>
      <xdr:rowOff>0</xdr:rowOff>
    </xdr:from>
    <xdr:to>
      <xdr:col>1</xdr:col>
      <xdr:colOff>1209675</xdr:colOff>
      <xdr:row>439</xdr:row>
      <xdr:rowOff>381000</xdr:rowOff>
    </xdr:to>
    <xdr:pic>
      <xdr:nvPicPr>
        <xdr:cNvPr id="2044" name="Рисунок 2043" descr="base_1_386202_34714"/>
        <xdr:cNvPicPr preferRelativeResize="0">
          <a:picLocks noChangeArrowheads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45575325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440</xdr:row>
      <xdr:rowOff>1</xdr:rowOff>
    </xdr:from>
    <xdr:to>
      <xdr:col>1</xdr:col>
      <xdr:colOff>1266825</xdr:colOff>
      <xdr:row>440</xdr:row>
      <xdr:rowOff>419101</xdr:rowOff>
    </xdr:to>
    <xdr:pic>
      <xdr:nvPicPr>
        <xdr:cNvPr id="2045" name="Рисунок 2044" descr="base_1_386202_34715"/>
        <xdr:cNvPicPr preferRelativeResize="0">
          <a:picLocks noChangeArrowheads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46156351"/>
          <a:ext cx="1266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441</xdr:row>
      <xdr:rowOff>0</xdr:rowOff>
    </xdr:from>
    <xdr:to>
      <xdr:col>1</xdr:col>
      <xdr:colOff>990600</xdr:colOff>
      <xdr:row>441</xdr:row>
      <xdr:rowOff>381000</xdr:rowOff>
    </xdr:to>
    <xdr:pic>
      <xdr:nvPicPr>
        <xdr:cNvPr id="2046" name="Рисунок 2045" descr="base_1_386202_34716"/>
        <xdr:cNvPicPr preferRelativeResize="0">
          <a:picLocks noChangeArrowheads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46737375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442</xdr:row>
      <xdr:rowOff>0</xdr:rowOff>
    </xdr:from>
    <xdr:to>
      <xdr:col>1</xdr:col>
      <xdr:colOff>1028700</xdr:colOff>
      <xdr:row>442</xdr:row>
      <xdr:rowOff>371475</xdr:rowOff>
    </xdr:to>
    <xdr:pic>
      <xdr:nvPicPr>
        <xdr:cNvPr id="2047" name="Рисунок 2046" descr="base_1_386202_34717"/>
        <xdr:cNvPicPr preferRelativeResize="0">
          <a:picLocks noChangeArrowheads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47318400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443</xdr:row>
      <xdr:rowOff>0</xdr:rowOff>
    </xdr:from>
    <xdr:to>
      <xdr:col>1</xdr:col>
      <xdr:colOff>1104900</xdr:colOff>
      <xdr:row>443</xdr:row>
      <xdr:rowOff>371475</xdr:rowOff>
    </xdr:to>
    <xdr:pic>
      <xdr:nvPicPr>
        <xdr:cNvPr id="2048" name="Рисунок 2047" descr="base_1_386202_34718"/>
        <xdr:cNvPicPr preferRelativeResize="0">
          <a:picLocks noChangeArrowheads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4789942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444</xdr:row>
      <xdr:rowOff>0</xdr:rowOff>
    </xdr:from>
    <xdr:to>
      <xdr:col>1</xdr:col>
      <xdr:colOff>1247774</xdr:colOff>
      <xdr:row>444</xdr:row>
      <xdr:rowOff>400050</xdr:rowOff>
    </xdr:to>
    <xdr:pic>
      <xdr:nvPicPr>
        <xdr:cNvPr id="2049" name="Рисунок 2048" descr="base_1_386202_34719"/>
        <xdr:cNvPicPr preferRelativeResize="0">
          <a:picLocks noChangeArrowheads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48480450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445</xdr:row>
      <xdr:rowOff>0</xdr:rowOff>
    </xdr:from>
    <xdr:to>
      <xdr:col>1</xdr:col>
      <xdr:colOff>1171575</xdr:colOff>
      <xdr:row>445</xdr:row>
      <xdr:rowOff>381000</xdr:rowOff>
    </xdr:to>
    <xdr:pic>
      <xdr:nvPicPr>
        <xdr:cNvPr id="2050" name="Рисунок 2049" descr="base_1_386202_34720"/>
        <xdr:cNvPicPr preferRelativeResize="0">
          <a:picLocks noChangeArrowheads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49061475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446</xdr:row>
      <xdr:rowOff>0</xdr:rowOff>
    </xdr:from>
    <xdr:to>
      <xdr:col>1</xdr:col>
      <xdr:colOff>1000125</xdr:colOff>
      <xdr:row>446</xdr:row>
      <xdr:rowOff>323850</xdr:rowOff>
    </xdr:to>
    <xdr:pic>
      <xdr:nvPicPr>
        <xdr:cNvPr id="2051" name="Рисунок 2050" descr="base_1_386202_34721"/>
        <xdr:cNvPicPr preferRelativeResize="0">
          <a:picLocks noChangeArrowheads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49642500"/>
          <a:ext cx="10001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447</xdr:row>
      <xdr:rowOff>1</xdr:rowOff>
    </xdr:from>
    <xdr:to>
      <xdr:col>1</xdr:col>
      <xdr:colOff>1038225</xdr:colOff>
      <xdr:row>447</xdr:row>
      <xdr:rowOff>323851</xdr:rowOff>
    </xdr:to>
    <xdr:pic>
      <xdr:nvPicPr>
        <xdr:cNvPr id="2052" name="Рисунок 2051" descr="base_1_386202_34722"/>
        <xdr:cNvPicPr preferRelativeResize="0">
          <a:picLocks noChangeArrowheads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50223526"/>
          <a:ext cx="1038226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448</xdr:row>
      <xdr:rowOff>0</xdr:rowOff>
    </xdr:from>
    <xdr:to>
      <xdr:col>1</xdr:col>
      <xdr:colOff>1057275</xdr:colOff>
      <xdr:row>448</xdr:row>
      <xdr:rowOff>381000</xdr:rowOff>
    </xdr:to>
    <xdr:pic>
      <xdr:nvPicPr>
        <xdr:cNvPr id="2053" name="Рисунок 2052" descr="base_1_386202_34723"/>
        <xdr:cNvPicPr preferRelativeResize="0">
          <a:picLocks noChangeArrowheads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0804550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449</xdr:row>
      <xdr:rowOff>0</xdr:rowOff>
    </xdr:from>
    <xdr:to>
      <xdr:col>1</xdr:col>
      <xdr:colOff>1295400</xdr:colOff>
      <xdr:row>449</xdr:row>
      <xdr:rowOff>381000</xdr:rowOff>
    </xdr:to>
    <xdr:pic>
      <xdr:nvPicPr>
        <xdr:cNvPr id="2054" name="Рисунок 2053" descr="base_1_386202_34724"/>
        <xdr:cNvPicPr preferRelativeResize="0">
          <a:picLocks noChangeArrowheads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1385575"/>
          <a:ext cx="1295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450</xdr:row>
      <xdr:rowOff>0</xdr:rowOff>
    </xdr:from>
    <xdr:to>
      <xdr:col>1</xdr:col>
      <xdr:colOff>1266825</xdr:colOff>
      <xdr:row>450</xdr:row>
      <xdr:rowOff>409575</xdr:rowOff>
    </xdr:to>
    <xdr:pic>
      <xdr:nvPicPr>
        <xdr:cNvPr id="2055" name="Рисунок 2054" descr="base_1_386202_34725"/>
        <xdr:cNvPicPr preferRelativeResize="0">
          <a:picLocks noChangeArrowheads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1966600"/>
          <a:ext cx="12668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451</xdr:row>
      <xdr:rowOff>0</xdr:rowOff>
    </xdr:from>
    <xdr:to>
      <xdr:col>1</xdr:col>
      <xdr:colOff>1047750</xdr:colOff>
      <xdr:row>451</xdr:row>
      <xdr:rowOff>381000</xdr:rowOff>
    </xdr:to>
    <xdr:pic>
      <xdr:nvPicPr>
        <xdr:cNvPr id="2056" name="Рисунок 2055" descr="base_1_386202_34726"/>
        <xdr:cNvPicPr preferRelativeResize="0">
          <a:picLocks noChangeArrowheads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2547625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452</xdr:row>
      <xdr:rowOff>0</xdr:rowOff>
    </xdr:from>
    <xdr:to>
      <xdr:col>1</xdr:col>
      <xdr:colOff>1000124</xdr:colOff>
      <xdr:row>452</xdr:row>
      <xdr:rowOff>381000</xdr:rowOff>
    </xdr:to>
    <xdr:pic>
      <xdr:nvPicPr>
        <xdr:cNvPr id="2057" name="Рисунок 2056" descr="base_1_386202_34727"/>
        <xdr:cNvPicPr preferRelativeResize="0">
          <a:picLocks noChangeArrowheads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53128650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453</xdr:row>
      <xdr:rowOff>0</xdr:rowOff>
    </xdr:from>
    <xdr:to>
      <xdr:col>1</xdr:col>
      <xdr:colOff>1104900</xdr:colOff>
      <xdr:row>453</xdr:row>
      <xdr:rowOff>371475</xdr:rowOff>
    </xdr:to>
    <xdr:pic>
      <xdr:nvPicPr>
        <xdr:cNvPr id="2058" name="Рисунок 2057" descr="base_1_386202_34728"/>
        <xdr:cNvPicPr preferRelativeResize="0">
          <a:picLocks noChangeArrowheads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370967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454</xdr:row>
      <xdr:rowOff>0</xdr:rowOff>
    </xdr:from>
    <xdr:to>
      <xdr:col>1</xdr:col>
      <xdr:colOff>1285875</xdr:colOff>
      <xdr:row>454</xdr:row>
      <xdr:rowOff>381000</xdr:rowOff>
    </xdr:to>
    <xdr:pic>
      <xdr:nvPicPr>
        <xdr:cNvPr id="2059" name="Рисунок 2058" descr="base_1_386202_34729"/>
        <xdr:cNvPicPr preferRelativeResize="0">
          <a:picLocks noChangeArrowheads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4290700"/>
          <a:ext cx="1285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455</xdr:row>
      <xdr:rowOff>0</xdr:rowOff>
    </xdr:from>
    <xdr:to>
      <xdr:col>1</xdr:col>
      <xdr:colOff>1285875</xdr:colOff>
      <xdr:row>455</xdr:row>
      <xdr:rowOff>409575</xdr:rowOff>
    </xdr:to>
    <xdr:pic>
      <xdr:nvPicPr>
        <xdr:cNvPr id="2060" name="Рисунок 2059" descr="base_1_386202_34730"/>
        <xdr:cNvPicPr preferRelativeResize="0">
          <a:picLocks noChangeArrowheads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4871725"/>
          <a:ext cx="12858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456</xdr:row>
      <xdr:rowOff>0</xdr:rowOff>
    </xdr:from>
    <xdr:to>
      <xdr:col>1</xdr:col>
      <xdr:colOff>981075</xdr:colOff>
      <xdr:row>456</xdr:row>
      <xdr:rowOff>381000</xdr:rowOff>
    </xdr:to>
    <xdr:pic>
      <xdr:nvPicPr>
        <xdr:cNvPr id="2061" name="Рисунок 2060" descr="base_1_386202_34731"/>
        <xdr:cNvPicPr preferRelativeResize="0">
          <a:picLocks noChangeArrowheads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5452750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457</xdr:row>
      <xdr:rowOff>0</xdr:rowOff>
    </xdr:from>
    <xdr:to>
      <xdr:col>1</xdr:col>
      <xdr:colOff>1028700</xdr:colOff>
      <xdr:row>457</xdr:row>
      <xdr:rowOff>371475</xdr:rowOff>
    </xdr:to>
    <xdr:pic>
      <xdr:nvPicPr>
        <xdr:cNvPr id="2062" name="Рисунок 2061" descr="base_1_386202_34732"/>
        <xdr:cNvPicPr preferRelativeResize="0">
          <a:picLocks noChangeArrowheads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603377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458</xdr:row>
      <xdr:rowOff>0</xdr:rowOff>
    </xdr:from>
    <xdr:to>
      <xdr:col>1</xdr:col>
      <xdr:colOff>1171575</xdr:colOff>
      <xdr:row>458</xdr:row>
      <xdr:rowOff>371475</xdr:rowOff>
    </xdr:to>
    <xdr:pic>
      <xdr:nvPicPr>
        <xdr:cNvPr id="2063" name="Рисунок 2062" descr="base_1_386202_34733"/>
        <xdr:cNvPicPr preferRelativeResize="0">
          <a:picLocks noChangeArrowheads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6614800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458</xdr:row>
      <xdr:rowOff>581024</xdr:rowOff>
    </xdr:from>
    <xdr:to>
      <xdr:col>1</xdr:col>
      <xdr:colOff>1257300</xdr:colOff>
      <xdr:row>459</xdr:row>
      <xdr:rowOff>390524</xdr:rowOff>
    </xdr:to>
    <xdr:pic>
      <xdr:nvPicPr>
        <xdr:cNvPr id="2064" name="Рисунок 2063" descr="base_1_386202_34734"/>
        <xdr:cNvPicPr preferRelativeResize="0">
          <a:picLocks noChangeArrowheads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7195824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460</xdr:row>
      <xdr:rowOff>0</xdr:rowOff>
    </xdr:from>
    <xdr:to>
      <xdr:col>1</xdr:col>
      <xdr:colOff>1276350</xdr:colOff>
      <xdr:row>460</xdr:row>
      <xdr:rowOff>409575</xdr:rowOff>
    </xdr:to>
    <xdr:pic>
      <xdr:nvPicPr>
        <xdr:cNvPr id="2065" name="Рисунок 2064" descr="base_1_386202_34735"/>
        <xdr:cNvPicPr preferRelativeResize="0">
          <a:picLocks noChangeArrowheads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7776850"/>
          <a:ext cx="1276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461</xdr:row>
      <xdr:rowOff>0</xdr:rowOff>
    </xdr:from>
    <xdr:to>
      <xdr:col>1</xdr:col>
      <xdr:colOff>1085850</xdr:colOff>
      <xdr:row>461</xdr:row>
      <xdr:rowOff>400050</xdr:rowOff>
    </xdr:to>
    <xdr:pic>
      <xdr:nvPicPr>
        <xdr:cNvPr id="2066" name="Рисунок 2065" descr="base_1_386202_34736"/>
        <xdr:cNvPicPr preferRelativeResize="0">
          <a:picLocks noChangeArrowheads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8357875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462</xdr:row>
      <xdr:rowOff>0</xdr:rowOff>
    </xdr:from>
    <xdr:to>
      <xdr:col>1</xdr:col>
      <xdr:colOff>1019174</xdr:colOff>
      <xdr:row>462</xdr:row>
      <xdr:rowOff>381000</xdr:rowOff>
    </xdr:to>
    <xdr:pic>
      <xdr:nvPicPr>
        <xdr:cNvPr id="2067" name="Рисунок 2066" descr="base_1_386202_34737"/>
        <xdr:cNvPicPr preferRelativeResize="0">
          <a:picLocks noChangeArrowheads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58938900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463</xdr:row>
      <xdr:rowOff>0</xdr:rowOff>
    </xdr:from>
    <xdr:to>
      <xdr:col>1</xdr:col>
      <xdr:colOff>1143000</xdr:colOff>
      <xdr:row>463</xdr:row>
      <xdr:rowOff>352425</xdr:rowOff>
    </xdr:to>
    <xdr:pic>
      <xdr:nvPicPr>
        <xdr:cNvPr id="2068" name="Рисунок 2067" descr="base_1_386202_34738"/>
        <xdr:cNvPicPr preferRelativeResize="0">
          <a:picLocks noChangeArrowheads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9519925"/>
          <a:ext cx="1143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464</xdr:row>
      <xdr:rowOff>0</xdr:rowOff>
    </xdr:from>
    <xdr:to>
      <xdr:col>1</xdr:col>
      <xdr:colOff>1257300</xdr:colOff>
      <xdr:row>464</xdr:row>
      <xdr:rowOff>419100</xdr:rowOff>
    </xdr:to>
    <xdr:pic>
      <xdr:nvPicPr>
        <xdr:cNvPr id="2069" name="Рисунок 2068" descr="base_1_386202_34739"/>
        <xdr:cNvPicPr preferRelativeResize="0">
          <a:picLocks noChangeArrowheads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0100950"/>
          <a:ext cx="1257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465</xdr:row>
      <xdr:rowOff>0</xdr:rowOff>
    </xdr:from>
    <xdr:to>
      <xdr:col>1</xdr:col>
      <xdr:colOff>1285874</xdr:colOff>
      <xdr:row>465</xdr:row>
      <xdr:rowOff>428625</xdr:rowOff>
    </xdr:to>
    <xdr:pic>
      <xdr:nvPicPr>
        <xdr:cNvPr id="2070" name="Рисунок 2069" descr="base_1_386202_34740"/>
        <xdr:cNvPicPr preferRelativeResize="0">
          <a:picLocks noChangeArrowheads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60681975"/>
          <a:ext cx="1285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466</xdr:row>
      <xdr:rowOff>0</xdr:rowOff>
    </xdr:from>
    <xdr:to>
      <xdr:col>1</xdr:col>
      <xdr:colOff>962025</xdr:colOff>
      <xdr:row>466</xdr:row>
      <xdr:rowOff>400050</xdr:rowOff>
    </xdr:to>
    <xdr:pic>
      <xdr:nvPicPr>
        <xdr:cNvPr id="2071" name="Рисунок 2070" descr="base_1_386202_34741"/>
        <xdr:cNvPicPr preferRelativeResize="0">
          <a:picLocks noChangeArrowheads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1263000"/>
          <a:ext cx="962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467</xdr:row>
      <xdr:rowOff>0</xdr:rowOff>
    </xdr:from>
    <xdr:to>
      <xdr:col>1</xdr:col>
      <xdr:colOff>1009650</xdr:colOff>
      <xdr:row>467</xdr:row>
      <xdr:rowOff>400050</xdr:rowOff>
    </xdr:to>
    <xdr:pic>
      <xdr:nvPicPr>
        <xdr:cNvPr id="2072" name="Рисунок 2071" descr="base_1_386202_34742"/>
        <xdr:cNvPicPr preferRelativeResize="0">
          <a:picLocks noChangeArrowheads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1844025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468</xdr:row>
      <xdr:rowOff>0</xdr:rowOff>
    </xdr:from>
    <xdr:to>
      <xdr:col>1</xdr:col>
      <xdr:colOff>1133475</xdr:colOff>
      <xdr:row>468</xdr:row>
      <xdr:rowOff>390525</xdr:rowOff>
    </xdr:to>
    <xdr:pic>
      <xdr:nvPicPr>
        <xdr:cNvPr id="2073" name="Рисунок 2072" descr="base_1_386202_34743"/>
        <xdr:cNvPicPr preferRelativeResize="0">
          <a:picLocks noChangeArrowheads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2425050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469</xdr:row>
      <xdr:rowOff>0</xdr:rowOff>
    </xdr:from>
    <xdr:to>
      <xdr:col>1</xdr:col>
      <xdr:colOff>1276350</xdr:colOff>
      <xdr:row>469</xdr:row>
      <xdr:rowOff>447675</xdr:rowOff>
    </xdr:to>
    <xdr:pic>
      <xdr:nvPicPr>
        <xdr:cNvPr id="2074" name="Рисунок 2073" descr="base_1_386202_34744"/>
        <xdr:cNvPicPr preferRelativeResize="0">
          <a:picLocks noChangeArrowheads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3006075"/>
          <a:ext cx="12763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470</xdr:row>
      <xdr:rowOff>0</xdr:rowOff>
    </xdr:from>
    <xdr:to>
      <xdr:col>1</xdr:col>
      <xdr:colOff>1228725</xdr:colOff>
      <xdr:row>470</xdr:row>
      <xdr:rowOff>400050</xdr:rowOff>
    </xdr:to>
    <xdr:pic>
      <xdr:nvPicPr>
        <xdr:cNvPr id="2075" name="Рисунок 2074" descr="base_1_386202_34745"/>
        <xdr:cNvPicPr preferRelativeResize="0">
          <a:picLocks noChangeArrowheads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3587100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1047750</xdr:colOff>
      <xdr:row>471</xdr:row>
      <xdr:rowOff>400050</xdr:rowOff>
    </xdr:to>
    <xdr:pic>
      <xdr:nvPicPr>
        <xdr:cNvPr id="2076" name="Рисунок 2075" descr="base_1_386202_34746"/>
        <xdr:cNvPicPr preferRelativeResize="0">
          <a:picLocks noChangeArrowheads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4168125"/>
          <a:ext cx="1047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472</xdr:row>
      <xdr:rowOff>1</xdr:rowOff>
    </xdr:from>
    <xdr:to>
      <xdr:col>1</xdr:col>
      <xdr:colOff>1066800</xdr:colOff>
      <xdr:row>472</xdr:row>
      <xdr:rowOff>361951</xdr:rowOff>
    </xdr:to>
    <xdr:pic>
      <xdr:nvPicPr>
        <xdr:cNvPr id="2077" name="Рисунок 2076" descr="base_1_386202_34747"/>
        <xdr:cNvPicPr preferRelativeResize="0">
          <a:picLocks noChangeArrowheads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4749151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473</xdr:row>
      <xdr:rowOff>0</xdr:rowOff>
    </xdr:from>
    <xdr:to>
      <xdr:col>1</xdr:col>
      <xdr:colOff>1171575</xdr:colOff>
      <xdr:row>473</xdr:row>
      <xdr:rowOff>333375</xdr:rowOff>
    </xdr:to>
    <xdr:pic>
      <xdr:nvPicPr>
        <xdr:cNvPr id="2078" name="Рисунок 2077" descr="base_1_386202_34748"/>
        <xdr:cNvPicPr preferRelativeResize="0">
          <a:picLocks noChangeArrowheads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5330175"/>
          <a:ext cx="11715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474</xdr:row>
      <xdr:rowOff>0</xdr:rowOff>
    </xdr:from>
    <xdr:to>
      <xdr:col>1</xdr:col>
      <xdr:colOff>1257300</xdr:colOff>
      <xdr:row>474</xdr:row>
      <xdr:rowOff>409575</xdr:rowOff>
    </xdr:to>
    <xdr:pic>
      <xdr:nvPicPr>
        <xdr:cNvPr id="2079" name="Рисунок 2078" descr="base_1_386202_34749"/>
        <xdr:cNvPicPr preferRelativeResize="0">
          <a:picLocks noChangeArrowheads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5911200"/>
          <a:ext cx="12573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475</xdr:row>
      <xdr:rowOff>0</xdr:rowOff>
    </xdr:from>
    <xdr:to>
      <xdr:col>1</xdr:col>
      <xdr:colOff>1190625</xdr:colOff>
      <xdr:row>475</xdr:row>
      <xdr:rowOff>400050</xdr:rowOff>
    </xdr:to>
    <xdr:pic>
      <xdr:nvPicPr>
        <xdr:cNvPr id="2080" name="Рисунок 2079" descr="base_1_386202_34750"/>
        <xdr:cNvPicPr preferRelativeResize="0">
          <a:picLocks noChangeArrowheads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649222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476</xdr:row>
      <xdr:rowOff>0</xdr:rowOff>
    </xdr:from>
    <xdr:to>
      <xdr:col>1</xdr:col>
      <xdr:colOff>1047750</xdr:colOff>
      <xdr:row>476</xdr:row>
      <xdr:rowOff>390525</xdr:rowOff>
    </xdr:to>
    <xdr:pic>
      <xdr:nvPicPr>
        <xdr:cNvPr id="2081" name="Рисунок 2080" descr="base_1_386202_34751"/>
        <xdr:cNvPicPr preferRelativeResize="0">
          <a:picLocks noChangeArrowheads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7073250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477</xdr:row>
      <xdr:rowOff>1</xdr:rowOff>
    </xdr:from>
    <xdr:to>
      <xdr:col>1</xdr:col>
      <xdr:colOff>1038224</xdr:colOff>
      <xdr:row>477</xdr:row>
      <xdr:rowOff>400051</xdr:rowOff>
    </xdr:to>
    <xdr:pic>
      <xdr:nvPicPr>
        <xdr:cNvPr id="2082" name="Рисунок 2081" descr="base_1_386202_34752"/>
        <xdr:cNvPicPr preferRelativeResize="0">
          <a:picLocks noChangeArrowheads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67654276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478</xdr:row>
      <xdr:rowOff>0</xdr:rowOff>
    </xdr:from>
    <xdr:to>
      <xdr:col>1</xdr:col>
      <xdr:colOff>1181100</xdr:colOff>
      <xdr:row>478</xdr:row>
      <xdr:rowOff>352425</xdr:rowOff>
    </xdr:to>
    <xdr:pic>
      <xdr:nvPicPr>
        <xdr:cNvPr id="2083" name="Рисунок 2082" descr="base_1_386202_34753"/>
        <xdr:cNvPicPr preferRelativeResize="0">
          <a:picLocks noChangeArrowheads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68235300"/>
          <a:ext cx="118110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479</xdr:row>
      <xdr:rowOff>0</xdr:rowOff>
    </xdr:from>
    <xdr:to>
      <xdr:col>1</xdr:col>
      <xdr:colOff>1276350</xdr:colOff>
      <xdr:row>479</xdr:row>
      <xdr:rowOff>371475</xdr:rowOff>
    </xdr:to>
    <xdr:pic>
      <xdr:nvPicPr>
        <xdr:cNvPr id="2084" name="Рисунок 2083" descr="base_1_386202_34754"/>
        <xdr:cNvPicPr preferRelativeResize="0">
          <a:picLocks noChangeArrowheads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8816325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480</xdr:row>
      <xdr:rowOff>0</xdr:rowOff>
    </xdr:from>
    <xdr:to>
      <xdr:col>1</xdr:col>
      <xdr:colOff>1219200</xdr:colOff>
      <xdr:row>480</xdr:row>
      <xdr:rowOff>438150</xdr:rowOff>
    </xdr:to>
    <xdr:pic>
      <xdr:nvPicPr>
        <xdr:cNvPr id="2085" name="Рисунок 2084" descr="base_1_386202_34755"/>
        <xdr:cNvPicPr preferRelativeResize="0">
          <a:picLocks noChangeArrowheads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9397350"/>
          <a:ext cx="1219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481</xdr:row>
      <xdr:rowOff>0</xdr:rowOff>
    </xdr:from>
    <xdr:to>
      <xdr:col>1</xdr:col>
      <xdr:colOff>1009650</xdr:colOff>
      <xdr:row>481</xdr:row>
      <xdr:rowOff>400050</xdr:rowOff>
    </xdr:to>
    <xdr:pic>
      <xdr:nvPicPr>
        <xdr:cNvPr id="2086" name="Рисунок 2085" descr="base_1_386202_34756"/>
        <xdr:cNvPicPr preferRelativeResize="0">
          <a:picLocks noChangeArrowheads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69978375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482</xdr:row>
      <xdr:rowOff>0</xdr:rowOff>
    </xdr:from>
    <xdr:to>
      <xdr:col>1</xdr:col>
      <xdr:colOff>1009650</xdr:colOff>
      <xdr:row>482</xdr:row>
      <xdr:rowOff>371475</xdr:rowOff>
    </xdr:to>
    <xdr:pic>
      <xdr:nvPicPr>
        <xdr:cNvPr id="2087" name="Рисунок 2086" descr="base_1_386202_34757"/>
        <xdr:cNvPicPr preferRelativeResize="0">
          <a:picLocks noChangeArrowheads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70559400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483</xdr:row>
      <xdr:rowOff>1</xdr:rowOff>
    </xdr:from>
    <xdr:to>
      <xdr:col>1</xdr:col>
      <xdr:colOff>1181100</xdr:colOff>
      <xdr:row>483</xdr:row>
      <xdr:rowOff>342900</xdr:rowOff>
    </xdr:to>
    <xdr:pic>
      <xdr:nvPicPr>
        <xdr:cNvPr id="2088" name="Рисунок 2087" descr="base_1_386202_34758"/>
        <xdr:cNvPicPr preferRelativeResize="0">
          <a:picLocks noChangeArrowheads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71140426"/>
          <a:ext cx="1181101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484</xdr:row>
      <xdr:rowOff>0</xdr:rowOff>
    </xdr:from>
    <xdr:to>
      <xdr:col>1</xdr:col>
      <xdr:colOff>1209675</xdr:colOff>
      <xdr:row>484</xdr:row>
      <xdr:rowOff>352425</xdr:rowOff>
    </xdr:to>
    <xdr:pic>
      <xdr:nvPicPr>
        <xdr:cNvPr id="2089" name="Рисунок 2088" descr="base_1_386202_34759"/>
        <xdr:cNvPicPr preferRelativeResize="0">
          <a:picLocks noChangeArrowheads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71721450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485</xdr:row>
      <xdr:rowOff>0</xdr:rowOff>
    </xdr:from>
    <xdr:to>
      <xdr:col>1</xdr:col>
      <xdr:colOff>1247775</xdr:colOff>
      <xdr:row>485</xdr:row>
      <xdr:rowOff>390525</xdr:rowOff>
    </xdr:to>
    <xdr:pic>
      <xdr:nvPicPr>
        <xdr:cNvPr id="2090" name="Рисунок 2089" descr="base_1_386202_34760"/>
        <xdr:cNvPicPr preferRelativeResize="0">
          <a:picLocks noChangeArrowheads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72302475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486</xdr:row>
      <xdr:rowOff>0</xdr:rowOff>
    </xdr:from>
    <xdr:to>
      <xdr:col>1</xdr:col>
      <xdr:colOff>1028700</xdr:colOff>
      <xdr:row>486</xdr:row>
      <xdr:rowOff>323850</xdr:rowOff>
    </xdr:to>
    <xdr:pic>
      <xdr:nvPicPr>
        <xdr:cNvPr id="2091" name="Рисунок 2090" descr="base_1_386202_34761"/>
        <xdr:cNvPicPr preferRelativeResize="0">
          <a:picLocks noChangeArrowheads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72883500"/>
          <a:ext cx="1028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487</xdr:row>
      <xdr:rowOff>0</xdr:rowOff>
    </xdr:from>
    <xdr:to>
      <xdr:col>1</xdr:col>
      <xdr:colOff>1038224</xdr:colOff>
      <xdr:row>487</xdr:row>
      <xdr:rowOff>352425</xdr:rowOff>
    </xdr:to>
    <xdr:pic>
      <xdr:nvPicPr>
        <xdr:cNvPr id="2092" name="Рисунок 2091" descr="base_1_386202_34762"/>
        <xdr:cNvPicPr preferRelativeResize="0">
          <a:picLocks noChangeArrowheads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73464525"/>
          <a:ext cx="1038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488</xdr:row>
      <xdr:rowOff>0</xdr:rowOff>
    </xdr:from>
    <xdr:to>
      <xdr:col>1</xdr:col>
      <xdr:colOff>1152524</xdr:colOff>
      <xdr:row>488</xdr:row>
      <xdr:rowOff>333375</xdr:rowOff>
    </xdr:to>
    <xdr:pic>
      <xdr:nvPicPr>
        <xdr:cNvPr id="2093" name="Рисунок 2092" descr="base_1_386202_34763"/>
        <xdr:cNvPicPr preferRelativeResize="0">
          <a:picLocks noChangeArrowheads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74045550"/>
          <a:ext cx="1152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489</xdr:row>
      <xdr:rowOff>0</xdr:rowOff>
    </xdr:from>
    <xdr:to>
      <xdr:col>1</xdr:col>
      <xdr:colOff>1200151</xdr:colOff>
      <xdr:row>489</xdr:row>
      <xdr:rowOff>361950</xdr:rowOff>
    </xdr:to>
    <xdr:pic>
      <xdr:nvPicPr>
        <xdr:cNvPr id="2094" name="Рисунок 2093" descr="base_1_386202_34764"/>
        <xdr:cNvPicPr preferRelativeResize="0">
          <a:picLocks noChangeArrowheads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974626575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490</xdr:row>
      <xdr:rowOff>0</xdr:rowOff>
    </xdr:from>
    <xdr:to>
      <xdr:col>1</xdr:col>
      <xdr:colOff>1247775</xdr:colOff>
      <xdr:row>490</xdr:row>
      <xdr:rowOff>381000</xdr:rowOff>
    </xdr:to>
    <xdr:pic>
      <xdr:nvPicPr>
        <xdr:cNvPr id="2095" name="Рисунок 2094" descr="base_1_386202_34765"/>
        <xdr:cNvPicPr preferRelativeResize="0">
          <a:picLocks noChangeArrowheads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75207600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491</xdr:row>
      <xdr:rowOff>0</xdr:rowOff>
    </xdr:from>
    <xdr:to>
      <xdr:col>1</xdr:col>
      <xdr:colOff>1047750</xdr:colOff>
      <xdr:row>491</xdr:row>
      <xdr:rowOff>352425</xdr:rowOff>
    </xdr:to>
    <xdr:pic>
      <xdr:nvPicPr>
        <xdr:cNvPr id="2096" name="Рисунок 2095" descr="base_1_386202_34766"/>
        <xdr:cNvPicPr preferRelativeResize="0">
          <a:picLocks noChangeArrowheads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7578862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492</xdr:row>
      <xdr:rowOff>0</xdr:rowOff>
    </xdr:from>
    <xdr:to>
      <xdr:col>1</xdr:col>
      <xdr:colOff>1028700</xdr:colOff>
      <xdr:row>492</xdr:row>
      <xdr:rowOff>381000</xdr:rowOff>
    </xdr:to>
    <xdr:pic>
      <xdr:nvPicPr>
        <xdr:cNvPr id="2097" name="Рисунок 2096" descr="base_1_386202_34767"/>
        <xdr:cNvPicPr preferRelativeResize="0">
          <a:picLocks noChangeArrowheads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76369650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493</xdr:row>
      <xdr:rowOff>0</xdr:rowOff>
    </xdr:from>
    <xdr:to>
      <xdr:col>1</xdr:col>
      <xdr:colOff>1114425</xdr:colOff>
      <xdr:row>493</xdr:row>
      <xdr:rowOff>390525</xdr:rowOff>
    </xdr:to>
    <xdr:pic>
      <xdr:nvPicPr>
        <xdr:cNvPr id="2098" name="Рисунок 2097" descr="base_1_386202_34768"/>
        <xdr:cNvPicPr preferRelativeResize="0">
          <a:picLocks noChangeArrowheads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76950675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493</xdr:row>
      <xdr:rowOff>561975</xdr:rowOff>
    </xdr:from>
    <xdr:to>
      <xdr:col>1</xdr:col>
      <xdr:colOff>1219200</xdr:colOff>
      <xdr:row>494</xdr:row>
      <xdr:rowOff>352425</xdr:rowOff>
    </xdr:to>
    <xdr:pic>
      <xdr:nvPicPr>
        <xdr:cNvPr id="2099" name="Рисунок 2098" descr="base_1_386202_34769"/>
        <xdr:cNvPicPr preferRelativeResize="0">
          <a:picLocks noChangeArrowheads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977512650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495</xdr:row>
      <xdr:rowOff>0</xdr:rowOff>
    </xdr:from>
    <xdr:to>
      <xdr:col>1</xdr:col>
      <xdr:colOff>1200150</xdr:colOff>
      <xdr:row>495</xdr:row>
      <xdr:rowOff>381000</xdr:rowOff>
    </xdr:to>
    <xdr:pic>
      <xdr:nvPicPr>
        <xdr:cNvPr id="2100" name="Рисунок 2099" descr="base_1_386202_34770"/>
        <xdr:cNvPicPr preferRelativeResize="0">
          <a:picLocks noChangeArrowheads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78112725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496</xdr:row>
      <xdr:rowOff>1</xdr:rowOff>
    </xdr:from>
    <xdr:to>
      <xdr:col>1</xdr:col>
      <xdr:colOff>1000124</xdr:colOff>
      <xdr:row>496</xdr:row>
      <xdr:rowOff>381001</xdr:rowOff>
    </xdr:to>
    <xdr:pic>
      <xdr:nvPicPr>
        <xdr:cNvPr id="2101" name="Рисунок 2100" descr="base_1_386202_34771"/>
        <xdr:cNvPicPr preferRelativeResize="0">
          <a:picLocks noChangeArrowheads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78693751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497</xdr:row>
      <xdr:rowOff>0</xdr:rowOff>
    </xdr:from>
    <xdr:to>
      <xdr:col>1</xdr:col>
      <xdr:colOff>1028700</xdr:colOff>
      <xdr:row>497</xdr:row>
      <xdr:rowOff>390525</xdr:rowOff>
    </xdr:to>
    <xdr:pic>
      <xdr:nvPicPr>
        <xdr:cNvPr id="2102" name="Рисунок 2101" descr="base_1_386202_34772"/>
        <xdr:cNvPicPr preferRelativeResize="0">
          <a:picLocks noChangeArrowheads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79274775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498</xdr:row>
      <xdr:rowOff>0</xdr:rowOff>
    </xdr:from>
    <xdr:to>
      <xdr:col>1</xdr:col>
      <xdr:colOff>1123950</xdr:colOff>
      <xdr:row>498</xdr:row>
      <xdr:rowOff>352425</xdr:rowOff>
    </xdr:to>
    <xdr:pic>
      <xdr:nvPicPr>
        <xdr:cNvPr id="2103" name="Рисунок 2102" descr="base_1_386202_34773"/>
        <xdr:cNvPicPr preferRelativeResize="0">
          <a:picLocks noChangeArrowheads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79855800"/>
          <a:ext cx="1123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499</xdr:row>
      <xdr:rowOff>0</xdr:rowOff>
    </xdr:from>
    <xdr:to>
      <xdr:col>1</xdr:col>
      <xdr:colOff>1314450</xdr:colOff>
      <xdr:row>499</xdr:row>
      <xdr:rowOff>371475</xdr:rowOff>
    </xdr:to>
    <xdr:pic>
      <xdr:nvPicPr>
        <xdr:cNvPr id="2104" name="Рисунок 2103" descr="base_1_386202_34774"/>
        <xdr:cNvPicPr preferRelativeResize="0">
          <a:picLocks noChangeArrowheads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80436825"/>
          <a:ext cx="1314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500</xdr:row>
      <xdr:rowOff>0</xdr:rowOff>
    </xdr:from>
    <xdr:to>
      <xdr:col>1</xdr:col>
      <xdr:colOff>1266825</xdr:colOff>
      <xdr:row>500</xdr:row>
      <xdr:rowOff>400050</xdr:rowOff>
    </xdr:to>
    <xdr:pic>
      <xdr:nvPicPr>
        <xdr:cNvPr id="2105" name="Рисунок 2104" descr="base_1_386202_34775"/>
        <xdr:cNvPicPr preferRelativeResize="0">
          <a:picLocks noChangeArrowheads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81017850"/>
          <a:ext cx="1266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501</xdr:row>
      <xdr:rowOff>0</xdr:rowOff>
    </xdr:from>
    <xdr:to>
      <xdr:col>1</xdr:col>
      <xdr:colOff>1000125</xdr:colOff>
      <xdr:row>501</xdr:row>
      <xdr:rowOff>400050</xdr:rowOff>
    </xdr:to>
    <xdr:pic>
      <xdr:nvPicPr>
        <xdr:cNvPr id="2106" name="Рисунок 2105" descr="base_1_386202_34776"/>
        <xdr:cNvPicPr preferRelativeResize="0">
          <a:picLocks noChangeArrowheads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81598875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502</xdr:row>
      <xdr:rowOff>0</xdr:rowOff>
    </xdr:from>
    <xdr:to>
      <xdr:col>1</xdr:col>
      <xdr:colOff>1076324</xdr:colOff>
      <xdr:row>502</xdr:row>
      <xdr:rowOff>381000</xdr:rowOff>
    </xdr:to>
    <xdr:pic>
      <xdr:nvPicPr>
        <xdr:cNvPr id="2107" name="Рисунок 2106" descr="base_1_386202_34777"/>
        <xdr:cNvPicPr preferRelativeResize="0">
          <a:picLocks noChangeArrowheads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82179900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503</xdr:row>
      <xdr:rowOff>0</xdr:rowOff>
    </xdr:from>
    <xdr:to>
      <xdr:col>1</xdr:col>
      <xdr:colOff>1171574</xdr:colOff>
      <xdr:row>503</xdr:row>
      <xdr:rowOff>371475</xdr:rowOff>
    </xdr:to>
    <xdr:pic>
      <xdr:nvPicPr>
        <xdr:cNvPr id="2108" name="Рисунок 2107" descr="base_1_386202_34778"/>
        <xdr:cNvPicPr preferRelativeResize="0">
          <a:picLocks noChangeArrowheads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8276092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504</xdr:row>
      <xdr:rowOff>0</xdr:rowOff>
    </xdr:from>
    <xdr:to>
      <xdr:col>1</xdr:col>
      <xdr:colOff>1257300</xdr:colOff>
      <xdr:row>504</xdr:row>
      <xdr:rowOff>371475</xdr:rowOff>
    </xdr:to>
    <xdr:pic>
      <xdr:nvPicPr>
        <xdr:cNvPr id="2109" name="Рисунок 2108" descr="base_1_386202_34779"/>
        <xdr:cNvPicPr preferRelativeResize="0">
          <a:picLocks noChangeArrowheads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83341950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505</xdr:row>
      <xdr:rowOff>0</xdr:rowOff>
    </xdr:from>
    <xdr:to>
      <xdr:col>1</xdr:col>
      <xdr:colOff>1219200</xdr:colOff>
      <xdr:row>505</xdr:row>
      <xdr:rowOff>390525</xdr:rowOff>
    </xdr:to>
    <xdr:pic>
      <xdr:nvPicPr>
        <xdr:cNvPr id="2110" name="Рисунок 2109" descr="base_1_386202_34780"/>
        <xdr:cNvPicPr preferRelativeResize="0">
          <a:picLocks noChangeArrowheads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83922975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506</xdr:row>
      <xdr:rowOff>0</xdr:rowOff>
    </xdr:from>
    <xdr:to>
      <xdr:col>1</xdr:col>
      <xdr:colOff>1038225</xdr:colOff>
      <xdr:row>506</xdr:row>
      <xdr:rowOff>390525</xdr:rowOff>
    </xdr:to>
    <xdr:pic>
      <xdr:nvPicPr>
        <xdr:cNvPr id="2111" name="Рисунок 2110" descr="base_1_386202_34781"/>
        <xdr:cNvPicPr preferRelativeResize="0">
          <a:picLocks noChangeArrowheads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84504000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507</xdr:row>
      <xdr:rowOff>0</xdr:rowOff>
    </xdr:from>
    <xdr:to>
      <xdr:col>1</xdr:col>
      <xdr:colOff>1085850</xdr:colOff>
      <xdr:row>507</xdr:row>
      <xdr:rowOff>390525</xdr:rowOff>
    </xdr:to>
    <xdr:pic>
      <xdr:nvPicPr>
        <xdr:cNvPr id="2112" name="Рисунок 2111" descr="base_1_386202_34782"/>
        <xdr:cNvPicPr preferRelativeResize="0">
          <a:picLocks noChangeArrowheads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85085025"/>
          <a:ext cx="1085851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508</xdr:row>
      <xdr:rowOff>0</xdr:rowOff>
    </xdr:from>
    <xdr:to>
      <xdr:col>1</xdr:col>
      <xdr:colOff>1123950</xdr:colOff>
      <xdr:row>508</xdr:row>
      <xdr:rowOff>352425</xdr:rowOff>
    </xdr:to>
    <xdr:pic>
      <xdr:nvPicPr>
        <xdr:cNvPr id="2113" name="Рисунок 2112" descr="base_1_386202_34783"/>
        <xdr:cNvPicPr preferRelativeResize="0">
          <a:picLocks noChangeArrowheads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85666050"/>
          <a:ext cx="1123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509</xdr:row>
      <xdr:rowOff>1</xdr:rowOff>
    </xdr:from>
    <xdr:to>
      <xdr:col>1</xdr:col>
      <xdr:colOff>1285874</xdr:colOff>
      <xdr:row>509</xdr:row>
      <xdr:rowOff>419101</xdr:rowOff>
    </xdr:to>
    <xdr:pic>
      <xdr:nvPicPr>
        <xdr:cNvPr id="2114" name="Рисунок 2113" descr="base_1_386202_34784"/>
        <xdr:cNvPicPr preferRelativeResize="0">
          <a:picLocks noChangeArrowheads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86247076"/>
          <a:ext cx="12858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510</xdr:row>
      <xdr:rowOff>0</xdr:rowOff>
    </xdr:from>
    <xdr:to>
      <xdr:col>1</xdr:col>
      <xdr:colOff>1266825</xdr:colOff>
      <xdr:row>510</xdr:row>
      <xdr:rowOff>419100</xdr:rowOff>
    </xdr:to>
    <xdr:pic>
      <xdr:nvPicPr>
        <xdr:cNvPr id="2115" name="Рисунок 2114" descr="base_1_386202_34785"/>
        <xdr:cNvPicPr preferRelativeResize="0">
          <a:picLocks noChangeArrowheads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86828100"/>
          <a:ext cx="1266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511</xdr:row>
      <xdr:rowOff>0</xdr:rowOff>
    </xdr:from>
    <xdr:to>
      <xdr:col>1</xdr:col>
      <xdr:colOff>1028700</xdr:colOff>
      <xdr:row>511</xdr:row>
      <xdr:rowOff>361950</xdr:rowOff>
    </xdr:to>
    <xdr:pic>
      <xdr:nvPicPr>
        <xdr:cNvPr id="2116" name="Рисунок 2115" descr="base_1_386202_34786"/>
        <xdr:cNvPicPr preferRelativeResize="0">
          <a:picLocks noChangeArrowheads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87409125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512</xdr:row>
      <xdr:rowOff>1</xdr:rowOff>
    </xdr:from>
    <xdr:to>
      <xdr:col>1</xdr:col>
      <xdr:colOff>1057274</xdr:colOff>
      <xdr:row>512</xdr:row>
      <xdr:rowOff>400051</xdr:rowOff>
    </xdr:to>
    <xdr:pic>
      <xdr:nvPicPr>
        <xdr:cNvPr id="2117" name="Рисунок 2116" descr="base_1_386202_34787"/>
        <xdr:cNvPicPr preferRelativeResize="0">
          <a:picLocks noChangeArrowheads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87990151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513</xdr:row>
      <xdr:rowOff>0</xdr:rowOff>
    </xdr:from>
    <xdr:to>
      <xdr:col>1</xdr:col>
      <xdr:colOff>1085850</xdr:colOff>
      <xdr:row>513</xdr:row>
      <xdr:rowOff>381000</xdr:rowOff>
    </xdr:to>
    <xdr:pic>
      <xdr:nvPicPr>
        <xdr:cNvPr id="2118" name="Рисунок 2117" descr="base_1_386202_34788"/>
        <xdr:cNvPicPr preferRelativeResize="0">
          <a:picLocks noChangeArrowheads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88571175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514</xdr:row>
      <xdr:rowOff>0</xdr:rowOff>
    </xdr:from>
    <xdr:to>
      <xdr:col>1</xdr:col>
      <xdr:colOff>1257300</xdr:colOff>
      <xdr:row>514</xdr:row>
      <xdr:rowOff>381000</xdr:rowOff>
    </xdr:to>
    <xdr:pic>
      <xdr:nvPicPr>
        <xdr:cNvPr id="2119" name="Рисунок 2118" descr="base_1_386202_34789"/>
        <xdr:cNvPicPr preferRelativeResize="0">
          <a:picLocks noChangeArrowheads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89152200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515</xdr:row>
      <xdr:rowOff>1</xdr:rowOff>
    </xdr:from>
    <xdr:to>
      <xdr:col>1</xdr:col>
      <xdr:colOff>1257300</xdr:colOff>
      <xdr:row>515</xdr:row>
      <xdr:rowOff>400051</xdr:rowOff>
    </xdr:to>
    <xdr:pic>
      <xdr:nvPicPr>
        <xdr:cNvPr id="2120" name="Рисунок 2119" descr="base_1_386202_34790"/>
        <xdr:cNvPicPr preferRelativeResize="0">
          <a:picLocks noChangeArrowheads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89733226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516</xdr:row>
      <xdr:rowOff>0</xdr:rowOff>
    </xdr:from>
    <xdr:to>
      <xdr:col>1</xdr:col>
      <xdr:colOff>1009650</xdr:colOff>
      <xdr:row>516</xdr:row>
      <xdr:rowOff>361950</xdr:rowOff>
    </xdr:to>
    <xdr:pic>
      <xdr:nvPicPr>
        <xdr:cNvPr id="2121" name="Рисунок 2120" descr="base_1_386202_34791"/>
        <xdr:cNvPicPr preferRelativeResize="0">
          <a:picLocks noChangeArrowheads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90314250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517</xdr:row>
      <xdr:rowOff>0</xdr:rowOff>
    </xdr:from>
    <xdr:to>
      <xdr:col>1</xdr:col>
      <xdr:colOff>1000124</xdr:colOff>
      <xdr:row>517</xdr:row>
      <xdr:rowOff>371475</xdr:rowOff>
    </xdr:to>
    <xdr:pic>
      <xdr:nvPicPr>
        <xdr:cNvPr id="2122" name="Рисунок 2121" descr="base_1_386202_34792"/>
        <xdr:cNvPicPr preferRelativeResize="0">
          <a:picLocks noChangeArrowheads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90895275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1085850</xdr:colOff>
      <xdr:row>518</xdr:row>
      <xdr:rowOff>400050</xdr:rowOff>
    </xdr:to>
    <xdr:pic>
      <xdr:nvPicPr>
        <xdr:cNvPr id="2123" name="Рисунок 2122" descr="base_1_386202_34793"/>
        <xdr:cNvPicPr preferRelativeResize="0">
          <a:picLocks noChangeArrowheads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91476300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519</xdr:row>
      <xdr:rowOff>0</xdr:rowOff>
    </xdr:from>
    <xdr:to>
      <xdr:col>1</xdr:col>
      <xdr:colOff>1247775</xdr:colOff>
      <xdr:row>519</xdr:row>
      <xdr:rowOff>371475</xdr:rowOff>
    </xdr:to>
    <xdr:pic>
      <xdr:nvPicPr>
        <xdr:cNvPr id="2124" name="Рисунок 2123" descr="base_1_386202_34794"/>
        <xdr:cNvPicPr preferRelativeResize="0">
          <a:picLocks noChangeArrowheads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92057325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520</xdr:row>
      <xdr:rowOff>0</xdr:rowOff>
    </xdr:from>
    <xdr:to>
      <xdr:col>1</xdr:col>
      <xdr:colOff>1276350</xdr:colOff>
      <xdr:row>520</xdr:row>
      <xdr:rowOff>409575</xdr:rowOff>
    </xdr:to>
    <xdr:pic>
      <xdr:nvPicPr>
        <xdr:cNvPr id="2125" name="Рисунок 2124" descr="base_1_386202_34795"/>
        <xdr:cNvPicPr preferRelativeResize="0">
          <a:picLocks noChangeArrowheads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92638350"/>
          <a:ext cx="1276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1343025</xdr:colOff>
      <xdr:row>521</xdr:row>
      <xdr:rowOff>0</xdr:rowOff>
    </xdr:from>
    <xdr:to>
      <xdr:col>1</xdr:col>
      <xdr:colOff>1047750</xdr:colOff>
      <xdr:row>521</xdr:row>
      <xdr:rowOff>428625</xdr:rowOff>
    </xdr:to>
    <xdr:pic>
      <xdr:nvPicPr>
        <xdr:cNvPr id="2126" name="Рисунок 2125" descr="base_1_386202_34796"/>
        <xdr:cNvPicPr preferRelativeResize="0">
          <a:picLocks noChangeArrowheads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993219375"/>
          <a:ext cx="10668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522</xdr:row>
      <xdr:rowOff>0</xdr:rowOff>
    </xdr:from>
    <xdr:to>
      <xdr:col>1</xdr:col>
      <xdr:colOff>1066800</xdr:colOff>
      <xdr:row>522</xdr:row>
      <xdr:rowOff>381000</xdr:rowOff>
    </xdr:to>
    <xdr:pic>
      <xdr:nvPicPr>
        <xdr:cNvPr id="2127" name="Рисунок 2126" descr="base_1_386202_34797"/>
        <xdr:cNvPicPr preferRelativeResize="0">
          <a:picLocks noChangeArrowheads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93800400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523</xdr:row>
      <xdr:rowOff>0</xdr:rowOff>
    </xdr:from>
    <xdr:to>
      <xdr:col>1</xdr:col>
      <xdr:colOff>1133475</xdr:colOff>
      <xdr:row>523</xdr:row>
      <xdr:rowOff>371475</xdr:rowOff>
    </xdr:to>
    <xdr:pic>
      <xdr:nvPicPr>
        <xdr:cNvPr id="2128" name="Рисунок 2127" descr="base_1_386202_34798"/>
        <xdr:cNvPicPr preferRelativeResize="0">
          <a:picLocks noChangeArrowheads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94381425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524</xdr:row>
      <xdr:rowOff>0</xdr:rowOff>
    </xdr:from>
    <xdr:to>
      <xdr:col>1</xdr:col>
      <xdr:colOff>1257300</xdr:colOff>
      <xdr:row>524</xdr:row>
      <xdr:rowOff>400050</xdr:rowOff>
    </xdr:to>
    <xdr:pic>
      <xdr:nvPicPr>
        <xdr:cNvPr id="2129" name="Рисунок 2128" descr="base_1_386202_34799"/>
        <xdr:cNvPicPr preferRelativeResize="0">
          <a:picLocks noChangeArrowheads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94962450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525</xdr:row>
      <xdr:rowOff>0</xdr:rowOff>
    </xdr:from>
    <xdr:to>
      <xdr:col>1</xdr:col>
      <xdr:colOff>1266825</xdr:colOff>
      <xdr:row>525</xdr:row>
      <xdr:rowOff>419100</xdr:rowOff>
    </xdr:to>
    <xdr:pic>
      <xdr:nvPicPr>
        <xdr:cNvPr id="2130" name="Рисунок 2129" descr="base_1_386202_34800"/>
        <xdr:cNvPicPr preferRelativeResize="0">
          <a:picLocks noChangeArrowheads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95543475"/>
          <a:ext cx="1266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526</xdr:row>
      <xdr:rowOff>0</xdr:rowOff>
    </xdr:from>
    <xdr:to>
      <xdr:col>1</xdr:col>
      <xdr:colOff>1019175</xdr:colOff>
      <xdr:row>526</xdr:row>
      <xdr:rowOff>381000</xdr:rowOff>
    </xdr:to>
    <xdr:pic>
      <xdr:nvPicPr>
        <xdr:cNvPr id="2131" name="Рисунок 2130" descr="base_1_386202_34801"/>
        <xdr:cNvPicPr preferRelativeResize="0">
          <a:picLocks noChangeArrowheads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96124500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527</xdr:row>
      <xdr:rowOff>0</xdr:rowOff>
    </xdr:from>
    <xdr:to>
      <xdr:col>1</xdr:col>
      <xdr:colOff>1028700</xdr:colOff>
      <xdr:row>527</xdr:row>
      <xdr:rowOff>381000</xdr:rowOff>
    </xdr:to>
    <xdr:pic>
      <xdr:nvPicPr>
        <xdr:cNvPr id="2132" name="Рисунок 2131" descr="base_1_386202_34802"/>
        <xdr:cNvPicPr preferRelativeResize="0">
          <a:picLocks noChangeArrowheads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96705525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528</xdr:row>
      <xdr:rowOff>0</xdr:rowOff>
    </xdr:from>
    <xdr:to>
      <xdr:col>1</xdr:col>
      <xdr:colOff>1095375</xdr:colOff>
      <xdr:row>528</xdr:row>
      <xdr:rowOff>361950</xdr:rowOff>
    </xdr:to>
    <xdr:pic>
      <xdr:nvPicPr>
        <xdr:cNvPr id="2133" name="Рисунок 2132" descr="base_1_386202_34803"/>
        <xdr:cNvPicPr preferRelativeResize="0">
          <a:picLocks noChangeArrowheads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97286550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529</xdr:row>
      <xdr:rowOff>0</xdr:rowOff>
    </xdr:from>
    <xdr:to>
      <xdr:col>1</xdr:col>
      <xdr:colOff>1333500</xdr:colOff>
      <xdr:row>529</xdr:row>
      <xdr:rowOff>390525</xdr:rowOff>
    </xdr:to>
    <xdr:pic>
      <xdr:nvPicPr>
        <xdr:cNvPr id="2134" name="Рисунок 2133" descr="base_1_386202_34804"/>
        <xdr:cNvPicPr preferRelativeResize="0">
          <a:picLocks noChangeArrowheads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997867575"/>
          <a:ext cx="1333501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530</xdr:row>
      <xdr:rowOff>0</xdr:rowOff>
    </xdr:from>
    <xdr:to>
      <xdr:col>1</xdr:col>
      <xdr:colOff>1295400</xdr:colOff>
      <xdr:row>530</xdr:row>
      <xdr:rowOff>381000</xdr:rowOff>
    </xdr:to>
    <xdr:pic>
      <xdr:nvPicPr>
        <xdr:cNvPr id="2135" name="Рисунок 2134" descr="base_1_386202_34805"/>
        <xdr:cNvPicPr preferRelativeResize="0">
          <a:picLocks noChangeArrowheads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98448600"/>
          <a:ext cx="1295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531</xdr:row>
      <xdr:rowOff>0</xdr:rowOff>
    </xdr:from>
    <xdr:to>
      <xdr:col>1</xdr:col>
      <xdr:colOff>1019175</xdr:colOff>
      <xdr:row>531</xdr:row>
      <xdr:rowOff>419100</xdr:rowOff>
    </xdr:to>
    <xdr:pic>
      <xdr:nvPicPr>
        <xdr:cNvPr id="2136" name="Рисунок 2135" descr="base_1_386202_34806"/>
        <xdr:cNvPicPr preferRelativeResize="0">
          <a:picLocks noChangeArrowheads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99029625"/>
          <a:ext cx="10191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532</xdr:row>
      <xdr:rowOff>0</xdr:rowOff>
    </xdr:from>
    <xdr:to>
      <xdr:col>1</xdr:col>
      <xdr:colOff>1066800</xdr:colOff>
      <xdr:row>532</xdr:row>
      <xdr:rowOff>361950</xdr:rowOff>
    </xdr:to>
    <xdr:pic>
      <xdr:nvPicPr>
        <xdr:cNvPr id="2137" name="Рисунок 2136" descr="base_1_386202_34807"/>
        <xdr:cNvPicPr preferRelativeResize="0">
          <a:picLocks noChangeArrowheads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99610650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533</xdr:row>
      <xdr:rowOff>0</xdr:rowOff>
    </xdr:from>
    <xdr:to>
      <xdr:col>1</xdr:col>
      <xdr:colOff>1200150</xdr:colOff>
      <xdr:row>533</xdr:row>
      <xdr:rowOff>342900</xdr:rowOff>
    </xdr:to>
    <xdr:pic>
      <xdr:nvPicPr>
        <xdr:cNvPr id="2138" name="Рисунок 2137" descr="base_1_386202_34808"/>
        <xdr:cNvPicPr preferRelativeResize="0">
          <a:picLocks noChangeArrowheads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00191675"/>
          <a:ext cx="120015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534</xdr:row>
      <xdr:rowOff>0</xdr:rowOff>
    </xdr:from>
    <xdr:to>
      <xdr:col>1</xdr:col>
      <xdr:colOff>1247775</xdr:colOff>
      <xdr:row>534</xdr:row>
      <xdr:rowOff>381000</xdr:rowOff>
    </xdr:to>
    <xdr:pic>
      <xdr:nvPicPr>
        <xdr:cNvPr id="2139" name="Рисунок 2138" descr="base_1_386202_34809"/>
        <xdr:cNvPicPr preferRelativeResize="0">
          <a:picLocks noChangeArrowheads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00772700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1238250</xdr:colOff>
      <xdr:row>535</xdr:row>
      <xdr:rowOff>428625</xdr:rowOff>
    </xdr:to>
    <xdr:pic>
      <xdr:nvPicPr>
        <xdr:cNvPr id="2140" name="Рисунок 2139" descr="base_1_386202_34810"/>
        <xdr:cNvPicPr preferRelativeResize="0">
          <a:picLocks noChangeArrowheads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01353725"/>
          <a:ext cx="1238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536</xdr:row>
      <xdr:rowOff>0</xdr:rowOff>
    </xdr:from>
    <xdr:to>
      <xdr:col>1</xdr:col>
      <xdr:colOff>1066800</xdr:colOff>
      <xdr:row>536</xdr:row>
      <xdr:rowOff>352425</xdr:rowOff>
    </xdr:to>
    <xdr:pic>
      <xdr:nvPicPr>
        <xdr:cNvPr id="2141" name="Рисунок 2140" descr="base_1_386202_34811"/>
        <xdr:cNvPicPr preferRelativeResize="0">
          <a:picLocks noChangeArrowheads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01934750"/>
          <a:ext cx="10668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537</xdr:row>
      <xdr:rowOff>0</xdr:rowOff>
    </xdr:from>
    <xdr:to>
      <xdr:col>1</xdr:col>
      <xdr:colOff>1038224</xdr:colOff>
      <xdr:row>537</xdr:row>
      <xdr:rowOff>400050</xdr:rowOff>
    </xdr:to>
    <xdr:pic>
      <xdr:nvPicPr>
        <xdr:cNvPr id="2142" name="Рисунок 2141" descr="base_1_386202_34812"/>
        <xdr:cNvPicPr preferRelativeResize="0">
          <a:picLocks noChangeArrowheads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02515775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538</xdr:row>
      <xdr:rowOff>0</xdr:rowOff>
    </xdr:from>
    <xdr:to>
      <xdr:col>1</xdr:col>
      <xdr:colOff>1171574</xdr:colOff>
      <xdr:row>538</xdr:row>
      <xdr:rowOff>390525</xdr:rowOff>
    </xdr:to>
    <xdr:pic>
      <xdr:nvPicPr>
        <xdr:cNvPr id="2143" name="Рисунок 2142" descr="base_1_386202_34813"/>
        <xdr:cNvPicPr preferRelativeResize="0">
          <a:picLocks noChangeArrowheads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03096800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539</xdr:row>
      <xdr:rowOff>0</xdr:rowOff>
    </xdr:from>
    <xdr:to>
      <xdr:col>1</xdr:col>
      <xdr:colOff>1266825</xdr:colOff>
      <xdr:row>539</xdr:row>
      <xdr:rowOff>428625</xdr:rowOff>
    </xdr:to>
    <xdr:pic>
      <xdr:nvPicPr>
        <xdr:cNvPr id="2144" name="Рисунок 2143" descr="base_1_386202_34814"/>
        <xdr:cNvPicPr preferRelativeResize="0">
          <a:picLocks noChangeArrowheads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03677825"/>
          <a:ext cx="12668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540</xdr:row>
      <xdr:rowOff>0</xdr:rowOff>
    </xdr:from>
    <xdr:to>
      <xdr:col>1</xdr:col>
      <xdr:colOff>1314450</xdr:colOff>
      <xdr:row>540</xdr:row>
      <xdr:rowOff>447675</xdr:rowOff>
    </xdr:to>
    <xdr:pic>
      <xdr:nvPicPr>
        <xdr:cNvPr id="2145" name="Рисунок 2144" descr="base_1_386202_34815"/>
        <xdr:cNvPicPr preferRelativeResize="0">
          <a:picLocks noChangeArrowheads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04258850"/>
          <a:ext cx="13144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541</xdr:row>
      <xdr:rowOff>0</xdr:rowOff>
    </xdr:from>
    <xdr:to>
      <xdr:col>1</xdr:col>
      <xdr:colOff>1066800</xdr:colOff>
      <xdr:row>541</xdr:row>
      <xdr:rowOff>419100</xdr:rowOff>
    </xdr:to>
    <xdr:pic>
      <xdr:nvPicPr>
        <xdr:cNvPr id="2146" name="Рисунок 2145" descr="base_1_386202_34816"/>
        <xdr:cNvPicPr preferRelativeResize="0">
          <a:picLocks noChangeArrowheads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04839875"/>
          <a:ext cx="10668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542</xdr:row>
      <xdr:rowOff>0</xdr:rowOff>
    </xdr:from>
    <xdr:to>
      <xdr:col>1</xdr:col>
      <xdr:colOff>1066800</xdr:colOff>
      <xdr:row>542</xdr:row>
      <xdr:rowOff>409575</xdr:rowOff>
    </xdr:to>
    <xdr:pic>
      <xdr:nvPicPr>
        <xdr:cNvPr id="2147" name="Рисунок 2146" descr="base_1_386202_34817"/>
        <xdr:cNvPicPr preferRelativeResize="0">
          <a:picLocks noChangeArrowheads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05420900"/>
          <a:ext cx="1066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543</xdr:row>
      <xdr:rowOff>0</xdr:rowOff>
    </xdr:from>
    <xdr:to>
      <xdr:col>1</xdr:col>
      <xdr:colOff>1114425</xdr:colOff>
      <xdr:row>543</xdr:row>
      <xdr:rowOff>419100</xdr:rowOff>
    </xdr:to>
    <xdr:pic>
      <xdr:nvPicPr>
        <xdr:cNvPr id="2148" name="Рисунок 2147" descr="base_1_386202_34818"/>
        <xdr:cNvPicPr preferRelativeResize="0">
          <a:picLocks noChangeArrowheads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06001925"/>
          <a:ext cx="11144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544</xdr:row>
      <xdr:rowOff>0</xdr:rowOff>
    </xdr:from>
    <xdr:to>
      <xdr:col>1</xdr:col>
      <xdr:colOff>1190625</xdr:colOff>
      <xdr:row>544</xdr:row>
      <xdr:rowOff>371475</xdr:rowOff>
    </xdr:to>
    <xdr:pic>
      <xdr:nvPicPr>
        <xdr:cNvPr id="2149" name="Рисунок 2148" descr="base_1_386202_34819"/>
        <xdr:cNvPicPr preferRelativeResize="0">
          <a:picLocks noChangeArrowheads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06582950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545</xdr:row>
      <xdr:rowOff>0</xdr:rowOff>
    </xdr:from>
    <xdr:to>
      <xdr:col>1</xdr:col>
      <xdr:colOff>1181100</xdr:colOff>
      <xdr:row>545</xdr:row>
      <xdr:rowOff>438150</xdr:rowOff>
    </xdr:to>
    <xdr:pic>
      <xdr:nvPicPr>
        <xdr:cNvPr id="2150" name="Рисунок 2149" descr="base_1_386202_34820"/>
        <xdr:cNvPicPr preferRelativeResize="0">
          <a:picLocks noChangeArrowheads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07163975"/>
          <a:ext cx="1181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546</xdr:row>
      <xdr:rowOff>1</xdr:rowOff>
    </xdr:from>
    <xdr:to>
      <xdr:col>1</xdr:col>
      <xdr:colOff>1009650</xdr:colOff>
      <xdr:row>546</xdr:row>
      <xdr:rowOff>390525</xdr:rowOff>
    </xdr:to>
    <xdr:pic>
      <xdr:nvPicPr>
        <xdr:cNvPr id="2151" name="Рисунок 2150" descr="base_1_386202_34821"/>
        <xdr:cNvPicPr preferRelativeResize="0">
          <a:picLocks noChangeArrowheads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07745001"/>
          <a:ext cx="100965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547</xdr:row>
      <xdr:rowOff>0</xdr:rowOff>
    </xdr:from>
    <xdr:to>
      <xdr:col>1</xdr:col>
      <xdr:colOff>1009650</xdr:colOff>
      <xdr:row>547</xdr:row>
      <xdr:rowOff>400050</xdr:rowOff>
    </xdr:to>
    <xdr:pic>
      <xdr:nvPicPr>
        <xdr:cNvPr id="2152" name="Рисунок 2151" descr="base_1_386202_34822"/>
        <xdr:cNvPicPr preferRelativeResize="0">
          <a:picLocks noChangeArrowheads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08326025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548</xdr:row>
      <xdr:rowOff>0</xdr:rowOff>
    </xdr:from>
    <xdr:to>
      <xdr:col>1</xdr:col>
      <xdr:colOff>1114424</xdr:colOff>
      <xdr:row>548</xdr:row>
      <xdr:rowOff>371475</xdr:rowOff>
    </xdr:to>
    <xdr:pic>
      <xdr:nvPicPr>
        <xdr:cNvPr id="2153" name="Рисунок 2152" descr="base_1_386202_34823"/>
        <xdr:cNvPicPr preferRelativeResize="0">
          <a:picLocks noChangeArrowheads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08907050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1285875</xdr:colOff>
      <xdr:row>549</xdr:row>
      <xdr:rowOff>419100</xdr:rowOff>
    </xdr:to>
    <xdr:pic>
      <xdr:nvPicPr>
        <xdr:cNvPr id="2154" name="Рисунок 2153" descr="base_1_386202_34824"/>
        <xdr:cNvPicPr preferRelativeResize="0">
          <a:picLocks noChangeArrowheads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09488075"/>
          <a:ext cx="12858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550</xdr:row>
      <xdr:rowOff>0</xdr:rowOff>
    </xdr:from>
    <xdr:to>
      <xdr:col>1</xdr:col>
      <xdr:colOff>1228724</xdr:colOff>
      <xdr:row>550</xdr:row>
      <xdr:rowOff>428625</xdr:rowOff>
    </xdr:to>
    <xdr:pic>
      <xdr:nvPicPr>
        <xdr:cNvPr id="2155" name="Рисунок 2154" descr="base_1_386202_34825"/>
        <xdr:cNvPicPr preferRelativeResize="0">
          <a:picLocks noChangeArrowheads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10069100"/>
          <a:ext cx="1228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551</xdr:row>
      <xdr:rowOff>0</xdr:rowOff>
    </xdr:from>
    <xdr:to>
      <xdr:col>1</xdr:col>
      <xdr:colOff>1066800</xdr:colOff>
      <xdr:row>551</xdr:row>
      <xdr:rowOff>438150</xdr:rowOff>
    </xdr:to>
    <xdr:pic>
      <xdr:nvPicPr>
        <xdr:cNvPr id="2156" name="Рисунок 2155" descr="base_1_386202_34826"/>
        <xdr:cNvPicPr preferRelativeResize="0">
          <a:picLocks noChangeArrowheads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10650125"/>
          <a:ext cx="10668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552</xdr:row>
      <xdr:rowOff>0</xdr:rowOff>
    </xdr:from>
    <xdr:to>
      <xdr:col>1</xdr:col>
      <xdr:colOff>1066800</xdr:colOff>
      <xdr:row>552</xdr:row>
      <xdr:rowOff>371475</xdr:rowOff>
    </xdr:to>
    <xdr:pic>
      <xdr:nvPicPr>
        <xdr:cNvPr id="2157" name="Рисунок 2156" descr="base_1_386202_34827"/>
        <xdr:cNvPicPr preferRelativeResize="0">
          <a:picLocks noChangeArrowheads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11231150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553</xdr:row>
      <xdr:rowOff>0</xdr:rowOff>
    </xdr:from>
    <xdr:to>
      <xdr:col>1</xdr:col>
      <xdr:colOff>1104901</xdr:colOff>
      <xdr:row>553</xdr:row>
      <xdr:rowOff>352425</xdr:rowOff>
    </xdr:to>
    <xdr:pic>
      <xdr:nvPicPr>
        <xdr:cNvPr id="2158" name="Рисунок 2157" descr="base_1_386202_34828"/>
        <xdr:cNvPicPr preferRelativeResize="0">
          <a:picLocks noChangeArrowheads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011812175"/>
          <a:ext cx="1104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554</xdr:row>
      <xdr:rowOff>0</xdr:rowOff>
    </xdr:from>
    <xdr:to>
      <xdr:col>1</xdr:col>
      <xdr:colOff>1200150</xdr:colOff>
      <xdr:row>554</xdr:row>
      <xdr:rowOff>409575</xdr:rowOff>
    </xdr:to>
    <xdr:pic>
      <xdr:nvPicPr>
        <xdr:cNvPr id="2159" name="Рисунок 2158" descr="base_1_386202_34829"/>
        <xdr:cNvPicPr preferRelativeResize="0">
          <a:picLocks noChangeArrowheads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12393200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555</xdr:row>
      <xdr:rowOff>0</xdr:rowOff>
    </xdr:from>
    <xdr:to>
      <xdr:col>1</xdr:col>
      <xdr:colOff>1219200</xdr:colOff>
      <xdr:row>555</xdr:row>
      <xdr:rowOff>400050</xdr:rowOff>
    </xdr:to>
    <xdr:pic>
      <xdr:nvPicPr>
        <xdr:cNvPr id="2160" name="Рисунок 2159" descr="base_1_386202_34830"/>
        <xdr:cNvPicPr preferRelativeResize="0">
          <a:picLocks noChangeArrowheads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12974225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556</xdr:row>
      <xdr:rowOff>0</xdr:rowOff>
    </xdr:from>
    <xdr:to>
      <xdr:col>1</xdr:col>
      <xdr:colOff>1057275</xdr:colOff>
      <xdr:row>556</xdr:row>
      <xdr:rowOff>390525</xdr:rowOff>
    </xdr:to>
    <xdr:pic>
      <xdr:nvPicPr>
        <xdr:cNvPr id="2161" name="Рисунок 2160" descr="base_1_386202_34831"/>
        <xdr:cNvPicPr preferRelativeResize="0">
          <a:picLocks noChangeArrowheads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13555250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557</xdr:row>
      <xdr:rowOff>0</xdr:rowOff>
    </xdr:from>
    <xdr:to>
      <xdr:col>1</xdr:col>
      <xdr:colOff>1114424</xdr:colOff>
      <xdr:row>557</xdr:row>
      <xdr:rowOff>400050</xdr:rowOff>
    </xdr:to>
    <xdr:pic>
      <xdr:nvPicPr>
        <xdr:cNvPr id="2162" name="Рисунок 2161" descr="base_1_386202_34832"/>
        <xdr:cNvPicPr preferRelativeResize="0">
          <a:picLocks noChangeArrowheads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14136275"/>
          <a:ext cx="11144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558</xdr:row>
      <xdr:rowOff>0</xdr:rowOff>
    </xdr:from>
    <xdr:to>
      <xdr:col>1</xdr:col>
      <xdr:colOff>1133475</xdr:colOff>
      <xdr:row>558</xdr:row>
      <xdr:rowOff>390525</xdr:rowOff>
    </xdr:to>
    <xdr:pic>
      <xdr:nvPicPr>
        <xdr:cNvPr id="2163" name="Рисунок 2162" descr="base_1_386202_34833"/>
        <xdr:cNvPicPr preferRelativeResize="0">
          <a:picLocks noChangeArrowheads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14717300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559</xdr:row>
      <xdr:rowOff>0</xdr:rowOff>
    </xdr:from>
    <xdr:to>
      <xdr:col>1</xdr:col>
      <xdr:colOff>1285875</xdr:colOff>
      <xdr:row>559</xdr:row>
      <xdr:rowOff>419100</xdr:rowOff>
    </xdr:to>
    <xdr:pic>
      <xdr:nvPicPr>
        <xdr:cNvPr id="2164" name="Рисунок 2163" descr="base_1_386202_34834"/>
        <xdr:cNvPicPr preferRelativeResize="0">
          <a:picLocks noChangeArrowheads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15298325"/>
          <a:ext cx="12858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560</xdr:row>
      <xdr:rowOff>0</xdr:rowOff>
    </xdr:from>
    <xdr:to>
      <xdr:col>1</xdr:col>
      <xdr:colOff>1276350</xdr:colOff>
      <xdr:row>560</xdr:row>
      <xdr:rowOff>438150</xdr:rowOff>
    </xdr:to>
    <xdr:pic>
      <xdr:nvPicPr>
        <xdr:cNvPr id="2165" name="Рисунок 2164" descr="base_1_386202_34835"/>
        <xdr:cNvPicPr preferRelativeResize="0">
          <a:picLocks noChangeArrowheads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15879350"/>
          <a:ext cx="1276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561</xdr:row>
      <xdr:rowOff>0</xdr:rowOff>
    </xdr:from>
    <xdr:to>
      <xdr:col>1</xdr:col>
      <xdr:colOff>1104900</xdr:colOff>
      <xdr:row>561</xdr:row>
      <xdr:rowOff>371475</xdr:rowOff>
    </xdr:to>
    <xdr:pic>
      <xdr:nvPicPr>
        <xdr:cNvPr id="2166" name="Рисунок 2165" descr="base_1_386202_34836"/>
        <xdr:cNvPicPr preferRelativeResize="0">
          <a:picLocks noChangeArrowheads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1646037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562</xdr:row>
      <xdr:rowOff>0</xdr:rowOff>
    </xdr:from>
    <xdr:to>
      <xdr:col>1</xdr:col>
      <xdr:colOff>1133474</xdr:colOff>
      <xdr:row>562</xdr:row>
      <xdr:rowOff>371475</xdr:rowOff>
    </xdr:to>
    <xdr:pic>
      <xdr:nvPicPr>
        <xdr:cNvPr id="2167" name="Рисунок 2166" descr="base_1_386202_34837"/>
        <xdr:cNvPicPr preferRelativeResize="0">
          <a:picLocks noChangeArrowheads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17041400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563</xdr:row>
      <xdr:rowOff>1</xdr:rowOff>
    </xdr:from>
    <xdr:to>
      <xdr:col>1</xdr:col>
      <xdr:colOff>1152524</xdr:colOff>
      <xdr:row>563</xdr:row>
      <xdr:rowOff>381001</xdr:rowOff>
    </xdr:to>
    <xdr:pic>
      <xdr:nvPicPr>
        <xdr:cNvPr id="2168" name="Рисунок 2167" descr="base_1_386202_34838"/>
        <xdr:cNvPicPr preferRelativeResize="0">
          <a:picLocks noChangeArrowheads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17622426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564</xdr:row>
      <xdr:rowOff>0</xdr:rowOff>
    </xdr:from>
    <xdr:to>
      <xdr:col>1</xdr:col>
      <xdr:colOff>1276350</xdr:colOff>
      <xdr:row>564</xdr:row>
      <xdr:rowOff>381000</xdr:rowOff>
    </xdr:to>
    <xdr:pic>
      <xdr:nvPicPr>
        <xdr:cNvPr id="2169" name="Рисунок 2168" descr="base_1_386202_34839"/>
        <xdr:cNvPicPr preferRelativeResize="0">
          <a:picLocks noChangeArrowheads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18203450"/>
          <a:ext cx="1276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565</xdr:row>
      <xdr:rowOff>0</xdr:rowOff>
    </xdr:from>
    <xdr:to>
      <xdr:col>1</xdr:col>
      <xdr:colOff>1257300</xdr:colOff>
      <xdr:row>565</xdr:row>
      <xdr:rowOff>428625</xdr:rowOff>
    </xdr:to>
    <xdr:pic>
      <xdr:nvPicPr>
        <xdr:cNvPr id="2170" name="Рисунок 2169" descr="base_1_386202_34840"/>
        <xdr:cNvPicPr preferRelativeResize="0">
          <a:picLocks noChangeArrowheads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18784475"/>
          <a:ext cx="12573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566</xdr:row>
      <xdr:rowOff>0</xdr:rowOff>
    </xdr:from>
    <xdr:to>
      <xdr:col>1</xdr:col>
      <xdr:colOff>1009650</xdr:colOff>
      <xdr:row>566</xdr:row>
      <xdr:rowOff>409575</xdr:rowOff>
    </xdr:to>
    <xdr:pic>
      <xdr:nvPicPr>
        <xdr:cNvPr id="2171" name="Рисунок 2170" descr="base_1_386202_34841"/>
        <xdr:cNvPicPr preferRelativeResize="0">
          <a:picLocks noChangeArrowheads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19365500"/>
          <a:ext cx="10096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567</xdr:row>
      <xdr:rowOff>0</xdr:rowOff>
    </xdr:from>
    <xdr:to>
      <xdr:col>1</xdr:col>
      <xdr:colOff>1028700</xdr:colOff>
      <xdr:row>567</xdr:row>
      <xdr:rowOff>419100</xdr:rowOff>
    </xdr:to>
    <xdr:pic>
      <xdr:nvPicPr>
        <xdr:cNvPr id="2172" name="Рисунок 2171" descr="base_1_386202_34842"/>
        <xdr:cNvPicPr preferRelativeResize="0">
          <a:picLocks noChangeArrowheads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19946525"/>
          <a:ext cx="10287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568</xdr:row>
      <xdr:rowOff>0</xdr:rowOff>
    </xdr:from>
    <xdr:to>
      <xdr:col>1</xdr:col>
      <xdr:colOff>1171575</xdr:colOff>
      <xdr:row>568</xdr:row>
      <xdr:rowOff>390525</xdr:rowOff>
    </xdr:to>
    <xdr:pic>
      <xdr:nvPicPr>
        <xdr:cNvPr id="2173" name="Рисунок 2172" descr="base_1_386202_34843"/>
        <xdr:cNvPicPr preferRelativeResize="0">
          <a:picLocks noChangeArrowheads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20527550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569</xdr:row>
      <xdr:rowOff>0</xdr:rowOff>
    </xdr:from>
    <xdr:to>
      <xdr:col>1</xdr:col>
      <xdr:colOff>1190625</xdr:colOff>
      <xdr:row>569</xdr:row>
      <xdr:rowOff>400050</xdr:rowOff>
    </xdr:to>
    <xdr:pic>
      <xdr:nvPicPr>
        <xdr:cNvPr id="2174" name="Рисунок 2173" descr="base_1_386202_34844"/>
        <xdr:cNvPicPr preferRelativeResize="0">
          <a:picLocks noChangeArrowheads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2110857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570</xdr:row>
      <xdr:rowOff>0</xdr:rowOff>
    </xdr:from>
    <xdr:to>
      <xdr:col>1</xdr:col>
      <xdr:colOff>1200150</xdr:colOff>
      <xdr:row>570</xdr:row>
      <xdr:rowOff>428625</xdr:rowOff>
    </xdr:to>
    <xdr:pic>
      <xdr:nvPicPr>
        <xdr:cNvPr id="2175" name="Рисунок 2174" descr="base_1_386202_34845"/>
        <xdr:cNvPicPr preferRelativeResize="0">
          <a:picLocks noChangeArrowheads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21689600"/>
          <a:ext cx="1200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571</xdr:row>
      <xdr:rowOff>0</xdr:rowOff>
    </xdr:from>
    <xdr:to>
      <xdr:col>1</xdr:col>
      <xdr:colOff>1104900</xdr:colOff>
      <xdr:row>571</xdr:row>
      <xdr:rowOff>419100</xdr:rowOff>
    </xdr:to>
    <xdr:pic>
      <xdr:nvPicPr>
        <xdr:cNvPr id="2176" name="Рисунок 2175" descr="base_1_386202_34846"/>
        <xdr:cNvPicPr preferRelativeResize="0">
          <a:picLocks noChangeArrowheads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22270625"/>
          <a:ext cx="1104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572</xdr:row>
      <xdr:rowOff>0</xdr:rowOff>
    </xdr:from>
    <xdr:to>
      <xdr:col>1</xdr:col>
      <xdr:colOff>1047750</xdr:colOff>
      <xdr:row>572</xdr:row>
      <xdr:rowOff>352425</xdr:rowOff>
    </xdr:to>
    <xdr:pic>
      <xdr:nvPicPr>
        <xdr:cNvPr id="2177" name="Рисунок 2176" descr="base_1_386202_34847"/>
        <xdr:cNvPicPr preferRelativeResize="0">
          <a:picLocks noChangeArrowheads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22851650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573</xdr:row>
      <xdr:rowOff>0</xdr:rowOff>
    </xdr:from>
    <xdr:to>
      <xdr:col>1</xdr:col>
      <xdr:colOff>1181100</xdr:colOff>
      <xdr:row>573</xdr:row>
      <xdr:rowOff>371475</xdr:rowOff>
    </xdr:to>
    <xdr:pic>
      <xdr:nvPicPr>
        <xdr:cNvPr id="2178" name="Рисунок 2177" descr="base_1_386202_34848"/>
        <xdr:cNvPicPr preferRelativeResize="0">
          <a:picLocks noChangeArrowheads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23432675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574</xdr:row>
      <xdr:rowOff>0</xdr:rowOff>
    </xdr:from>
    <xdr:to>
      <xdr:col>1</xdr:col>
      <xdr:colOff>1200150</xdr:colOff>
      <xdr:row>574</xdr:row>
      <xdr:rowOff>352425</xdr:rowOff>
    </xdr:to>
    <xdr:pic>
      <xdr:nvPicPr>
        <xdr:cNvPr id="2179" name="Рисунок 2178" descr="base_1_386202_34849"/>
        <xdr:cNvPicPr preferRelativeResize="0">
          <a:picLocks noChangeArrowheads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24013700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575</xdr:row>
      <xdr:rowOff>0</xdr:rowOff>
    </xdr:from>
    <xdr:to>
      <xdr:col>1</xdr:col>
      <xdr:colOff>1200150</xdr:colOff>
      <xdr:row>575</xdr:row>
      <xdr:rowOff>361950</xdr:rowOff>
    </xdr:to>
    <xdr:pic>
      <xdr:nvPicPr>
        <xdr:cNvPr id="2460" name="Рисунок 2459" descr="base_1_386202_34855"/>
        <xdr:cNvPicPr preferRelativeResize="0">
          <a:picLocks noChangeArrowheads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24594725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576</xdr:row>
      <xdr:rowOff>0</xdr:rowOff>
    </xdr:from>
    <xdr:to>
      <xdr:col>1</xdr:col>
      <xdr:colOff>981075</xdr:colOff>
      <xdr:row>576</xdr:row>
      <xdr:rowOff>333375</xdr:rowOff>
    </xdr:to>
    <xdr:pic>
      <xdr:nvPicPr>
        <xdr:cNvPr id="2461" name="Рисунок 2460" descr="base_1_386202_34856"/>
        <xdr:cNvPicPr preferRelativeResize="0">
          <a:picLocks noChangeArrowheads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25118600"/>
          <a:ext cx="981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577</xdr:row>
      <xdr:rowOff>0</xdr:rowOff>
    </xdr:from>
    <xdr:to>
      <xdr:col>1</xdr:col>
      <xdr:colOff>923924</xdr:colOff>
      <xdr:row>577</xdr:row>
      <xdr:rowOff>323850</xdr:rowOff>
    </xdr:to>
    <xdr:pic>
      <xdr:nvPicPr>
        <xdr:cNvPr id="2462" name="Рисунок 2461" descr="base_1_386202_34857"/>
        <xdr:cNvPicPr preferRelativeResize="0">
          <a:picLocks noChangeArrowheads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25642475"/>
          <a:ext cx="9239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578</xdr:row>
      <xdr:rowOff>1</xdr:rowOff>
    </xdr:from>
    <xdr:to>
      <xdr:col>1</xdr:col>
      <xdr:colOff>1095375</xdr:colOff>
      <xdr:row>578</xdr:row>
      <xdr:rowOff>323851</xdr:rowOff>
    </xdr:to>
    <xdr:pic>
      <xdr:nvPicPr>
        <xdr:cNvPr id="2463" name="Рисунок 2462" descr="base_1_386202_34858"/>
        <xdr:cNvPicPr preferRelativeResize="0">
          <a:picLocks noChangeArrowheads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26166351"/>
          <a:ext cx="1095376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578</xdr:row>
      <xdr:rowOff>523874</xdr:rowOff>
    </xdr:from>
    <xdr:to>
      <xdr:col>1</xdr:col>
      <xdr:colOff>1219200</xdr:colOff>
      <xdr:row>579</xdr:row>
      <xdr:rowOff>371474</xdr:rowOff>
    </xdr:to>
    <xdr:pic>
      <xdr:nvPicPr>
        <xdr:cNvPr id="2464" name="Рисунок 2463" descr="base_1_386202_34859"/>
        <xdr:cNvPicPr preferRelativeResize="0">
          <a:picLocks noChangeArrowheads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26690224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580</xdr:row>
      <xdr:rowOff>0</xdr:rowOff>
    </xdr:from>
    <xdr:to>
      <xdr:col>1</xdr:col>
      <xdr:colOff>1209675</xdr:colOff>
      <xdr:row>580</xdr:row>
      <xdr:rowOff>390525</xdr:rowOff>
    </xdr:to>
    <xdr:pic>
      <xdr:nvPicPr>
        <xdr:cNvPr id="2465" name="Рисунок 2464" descr="base_1_386202_34860"/>
        <xdr:cNvPicPr preferRelativeResize="0">
          <a:picLocks noChangeArrowheads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2721410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581</xdr:row>
      <xdr:rowOff>0</xdr:rowOff>
    </xdr:from>
    <xdr:to>
      <xdr:col>1</xdr:col>
      <xdr:colOff>1028701</xdr:colOff>
      <xdr:row>581</xdr:row>
      <xdr:rowOff>381000</xdr:rowOff>
    </xdr:to>
    <xdr:pic>
      <xdr:nvPicPr>
        <xdr:cNvPr id="2466" name="Рисунок 2465" descr="base_1_386202_34861"/>
        <xdr:cNvPicPr preferRelativeResize="0">
          <a:picLocks noChangeArrowheads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027737975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990600</xdr:colOff>
      <xdr:row>582</xdr:row>
      <xdr:rowOff>390525</xdr:rowOff>
    </xdr:to>
    <xdr:pic>
      <xdr:nvPicPr>
        <xdr:cNvPr id="2467" name="Рисунок 2466" descr="base_1_386202_34862"/>
        <xdr:cNvPicPr preferRelativeResize="0">
          <a:picLocks noChangeArrowheads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28261850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583</xdr:row>
      <xdr:rowOff>0</xdr:rowOff>
    </xdr:from>
    <xdr:to>
      <xdr:col>1</xdr:col>
      <xdr:colOff>1085850</xdr:colOff>
      <xdr:row>583</xdr:row>
      <xdr:rowOff>381000</xdr:rowOff>
    </xdr:to>
    <xdr:pic>
      <xdr:nvPicPr>
        <xdr:cNvPr id="2468" name="Рисунок 2467" descr="base_1_386202_34863"/>
        <xdr:cNvPicPr preferRelativeResize="0">
          <a:picLocks noChangeArrowheads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28785725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584</xdr:row>
      <xdr:rowOff>0</xdr:rowOff>
    </xdr:from>
    <xdr:to>
      <xdr:col>1</xdr:col>
      <xdr:colOff>1162050</xdr:colOff>
      <xdr:row>584</xdr:row>
      <xdr:rowOff>352425</xdr:rowOff>
    </xdr:to>
    <xdr:pic>
      <xdr:nvPicPr>
        <xdr:cNvPr id="2469" name="Рисунок 2468" descr="base_1_386202_34864"/>
        <xdr:cNvPicPr preferRelativeResize="0">
          <a:picLocks noChangeArrowheads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29309600"/>
          <a:ext cx="1162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585</xdr:row>
      <xdr:rowOff>0</xdr:rowOff>
    </xdr:from>
    <xdr:to>
      <xdr:col>1</xdr:col>
      <xdr:colOff>1162050</xdr:colOff>
      <xdr:row>585</xdr:row>
      <xdr:rowOff>361950</xdr:rowOff>
    </xdr:to>
    <xdr:pic>
      <xdr:nvPicPr>
        <xdr:cNvPr id="2470" name="Рисунок 2469" descr="base_1_386202_34865"/>
        <xdr:cNvPicPr preferRelativeResize="0">
          <a:picLocks noChangeArrowheads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29833475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586</xdr:row>
      <xdr:rowOff>0</xdr:rowOff>
    </xdr:from>
    <xdr:to>
      <xdr:col>1</xdr:col>
      <xdr:colOff>1019175</xdr:colOff>
      <xdr:row>586</xdr:row>
      <xdr:rowOff>381000</xdr:rowOff>
    </xdr:to>
    <xdr:pic>
      <xdr:nvPicPr>
        <xdr:cNvPr id="2471" name="Рисунок 2470" descr="base_1_386202_34866"/>
        <xdr:cNvPicPr preferRelativeResize="0">
          <a:picLocks noChangeArrowheads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0357350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587</xdr:row>
      <xdr:rowOff>0</xdr:rowOff>
    </xdr:from>
    <xdr:to>
      <xdr:col>1</xdr:col>
      <xdr:colOff>1019174</xdr:colOff>
      <xdr:row>587</xdr:row>
      <xdr:rowOff>352425</xdr:rowOff>
    </xdr:to>
    <xdr:pic>
      <xdr:nvPicPr>
        <xdr:cNvPr id="2472" name="Рисунок 2471" descr="base_1_386202_34867"/>
        <xdr:cNvPicPr preferRelativeResize="0">
          <a:picLocks noChangeArrowheads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30881225"/>
          <a:ext cx="1019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588</xdr:row>
      <xdr:rowOff>0</xdr:rowOff>
    </xdr:from>
    <xdr:to>
      <xdr:col>1</xdr:col>
      <xdr:colOff>1133475</xdr:colOff>
      <xdr:row>588</xdr:row>
      <xdr:rowOff>371475</xdr:rowOff>
    </xdr:to>
    <xdr:pic>
      <xdr:nvPicPr>
        <xdr:cNvPr id="2473" name="Рисунок 2472" descr="base_1_386202_34868"/>
        <xdr:cNvPicPr preferRelativeResize="0">
          <a:picLocks noChangeArrowheads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1405100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589</xdr:row>
      <xdr:rowOff>0</xdr:rowOff>
    </xdr:from>
    <xdr:to>
      <xdr:col>1</xdr:col>
      <xdr:colOff>1152525</xdr:colOff>
      <xdr:row>589</xdr:row>
      <xdr:rowOff>352425</xdr:rowOff>
    </xdr:to>
    <xdr:pic>
      <xdr:nvPicPr>
        <xdr:cNvPr id="2474" name="Рисунок 2473" descr="base_1_386202_34869"/>
        <xdr:cNvPicPr preferRelativeResize="0">
          <a:picLocks noChangeArrowheads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1928975"/>
          <a:ext cx="11525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590</xdr:row>
      <xdr:rowOff>0</xdr:rowOff>
    </xdr:from>
    <xdr:to>
      <xdr:col>1</xdr:col>
      <xdr:colOff>1114425</xdr:colOff>
      <xdr:row>590</xdr:row>
      <xdr:rowOff>400050</xdr:rowOff>
    </xdr:to>
    <xdr:pic>
      <xdr:nvPicPr>
        <xdr:cNvPr id="2475" name="Рисунок 2474" descr="base_1_386202_34870"/>
        <xdr:cNvPicPr preferRelativeResize="0">
          <a:picLocks noChangeArrowheads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2452850"/>
          <a:ext cx="11144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591</xdr:row>
      <xdr:rowOff>0</xdr:rowOff>
    </xdr:from>
    <xdr:to>
      <xdr:col>1</xdr:col>
      <xdr:colOff>962025</xdr:colOff>
      <xdr:row>591</xdr:row>
      <xdr:rowOff>381000</xdr:rowOff>
    </xdr:to>
    <xdr:pic>
      <xdr:nvPicPr>
        <xdr:cNvPr id="2476" name="Рисунок 2475" descr="base_1_386202_34871"/>
        <xdr:cNvPicPr preferRelativeResize="0">
          <a:picLocks noChangeArrowheads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2976725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592</xdr:row>
      <xdr:rowOff>0</xdr:rowOff>
    </xdr:from>
    <xdr:to>
      <xdr:col>1</xdr:col>
      <xdr:colOff>1000124</xdr:colOff>
      <xdr:row>592</xdr:row>
      <xdr:rowOff>361950</xdr:rowOff>
    </xdr:to>
    <xdr:pic>
      <xdr:nvPicPr>
        <xdr:cNvPr id="2477" name="Рисунок 2476" descr="base_1_386202_34872"/>
        <xdr:cNvPicPr preferRelativeResize="0">
          <a:picLocks noChangeArrowheads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33500600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593</xdr:row>
      <xdr:rowOff>0</xdr:rowOff>
    </xdr:from>
    <xdr:to>
      <xdr:col>1</xdr:col>
      <xdr:colOff>1095375</xdr:colOff>
      <xdr:row>593</xdr:row>
      <xdr:rowOff>361950</xdr:rowOff>
    </xdr:to>
    <xdr:pic>
      <xdr:nvPicPr>
        <xdr:cNvPr id="2478" name="Рисунок 2477" descr="base_1_386202_34873"/>
        <xdr:cNvPicPr preferRelativeResize="0">
          <a:picLocks noChangeArrowheads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4024475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594</xdr:row>
      <xdr:rowOff>0</xdr:rowOff>
    </xdr:from>
    <xdr:to>
      <xdr:col>1</xdr:col>
      <xdr:colOff>1200150</xdr:colOff>
      <xdr:row>594</xdr:row>
      <xdr:rowOff>409575</xdr:rowOff>
    </xdr:to>
    <xdr:pic>
      <xdr:nvPicPr>
        <xdr:cNvPr id="2479" name="Рисунок 2478" descr="base_1_386202_34874"/>
        <xdr:cNvPicPr preferRelativeResize="0">
          <a:picLocks noChangeArrowheads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4548350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595</xdr:row>
      <xdr:rowOff>0</xdr:rowOff>
    </xdr:from>
    <xdr:to>
      <xdr:col>1</xdr:col>
      <xdr:colOff>1162050</xdr:colOff>
      <xdr:row>595</xdr:row>
      <xdr:rowOff>371475</xdr:rowOff>
    </xdr:to>
    <xdr:pic>
      <xdr:nvPicPr>
        <xdr:cNvPr id="2480" name="Рисунок 2479" descr="base_1_386202_34875"/>
        <xdr:cNvPicPr preferRelativeResize="0">
          <a:picLocks noChangeArrowheads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507222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596</xdr:row>
      <xdr:rowOff>0</xdr:rowOff>
    </xdr:from>
    <xdr:to>
      <xdr:col>1</xdr:col>
      <xdr:colOff>981075</xdr:colOff>
      <xdr:row>596</xdr:row>
      <xdr:rowOff>371475</xdr:rowOff>
    </xdr:to>
    <xdr:pic>
      <xdr:nvPicPr>
        <xdr:cNvPr id="2481" name="Рисунок 2480" descr="base_1_386202_34876"/>
        <xdr:cNvPicPr preferRelativeResize="0">
          <a:picLocks noChangeArrowheads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559610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597</xdr:row>
      <xdr:rowOff>0</xdr:rowOff>
    </xdr:from>
    <xdr:to>
      <xdr:col>1</xdr:col>
      <xdr:colOff>1000124</xdr:colOff>
      <xdr:row>597</xdr:row>
      <xdr:rowOff>371475</xdr:rowOff>
    </xdr:to>
    <xdr:pic>
      <xdr:nvPicPr>
        <xdr:cNvPr id="2482" name="Рисунок 2481" descr="base_1_386202_34877"/>
        <xdr:cNvPicPr preferRelativeResize="0">
          <a:picLocks noChangeArrowheads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36119975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598</xdr:row>
      <xdr:rowOff>0</xdr:rowOff>
    </xdr:from>
    <xdr:to>
      <xdr:col>1</xdr:col>
      <xdr:colOff>1200150</xdr:colOff>
      <xdr:row>598</xdr:row>
      <xdr:rowOff>361950</xdr:rowOff>
    </xdr:to>
    <xdr:pic>
      <xdr:nvPicPr>
        <xdr:cNvPr id="2483" name="Рисунок 2482" descr="base_1_386202_34878"/>
        <xdr:cNvPicPr preferRelativeResize="0">
          <a:picLocks noChangeArrowheads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6643850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599</xdr:row>
      <xdr:rowOff>0</xdr:rowOff>
    </xdr:from>
    <xdr:to>
      <xdr:col>1</xdr:col>
      <xdr:colOff>1190625</xdr:colOff>
      <xdr:row>599</xdr:row>
      <xdr:rowOff>371475</xdr:rowOff>
    </xdr:to>
    <xdr:pic>
      <xdr:nvPicPr>
        <xdr:cNvPr id="2484" name="Рисунок 2483" descr="base_1_386202_34879"/>
        <xdr:cNvPicPr preferRelativeResize="0">
          <a:picLocks noChangeArrowheads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716772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600</xdr:row>
      <xdr:rowOff>0</xdr:rowOff>
    </xdr:from>
    <xdr:to>
      <xdr:col>1</xdr:col>
      <xdr:colOff>1219200</xdr:colOff>
      <xdr:row>600</xdr:row>
      <xdr:rowOff>390525</xdr:rowOff>
    </xdr:to>
    <xdr:pic>
      <xdr:nvPicPr>
        <xdr:cNvPr id="2485" name="Рисунок 2484" descr="base_1_386202_34880"/>
        <xdr:cNvPicPr preferRelativeResize="0">
          <a:picLocks noChangeArrowheads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769160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981075</xdr:colOff>
      <xdr:row>601</xdr:row>
      <xdr:rowOff>361950</xdr:rowOff>
    </xdr:to>
    <xdr:pic>
      <xdr:nvPicPr>
        <xdr:cNvPr id="2486" name="Рисунок 2485" descr="base_1_386202_34881"/>
        <xdr:cNvPicPr preferRelativeResize="0">
          <a:picLocks noChangeArrowheads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8215475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602</xdr:row>
      <xdr:rowOff>0</xdr:rowOff>
    </xdr:from>
    <xdr:to>
      <xdr:col>1</xdr:col>
      <xdr:colOff>971550</xdr:colOff>
      <xdr:row>602</xdr:row>
      <xdr:rowOff>381000</xdr:rowOff>
    </xdr:to>
    <xdr:pic>
      <xdr:nvPicPr>
        <xdr:cNvPr id="2487" name="Рисунок 2486" descr="base_1_386202_34882"/>
        <xdr:cNvPicPr preferRelativeResize="0">
          <a:picLocks noChangeArrowheads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8739350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603</xdr:row>
      <xdr:rowOff>0</xdr:rowOff>
    </xdr:from>
    <xdr:to>
      <xdr:col>1</xdr:col>
      <xdr:colOff>1095375</xdr:colOff>
      <xdr:row>603</xdr:row>
      <xdr:rowOff>361950</xdr:rowOff>
    </xdr:to>
    <xdr:pic>
      <xdr:nvPicPr>
        <xdr:cNvPr id="2488" name="Рисунок 2487" descr="base_1_386202_34883"/>
        <xdr:cNvPicPr preferRelativeResize="0">
          <a:picLocks noChangeArrowheads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9263225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604</xdr:row>
      <xdr:rowOff>0</xdr:rowOff>
    </xdr:from>
    <xdr:to>
      <xdr:col>1</xdr:col>
      <xdr:colOff>1219200</xdr:colOff>
      <xdr:row>604</xdr:row>
      <xdr:rowOff>361950</xdr:rowOff>
    </xdr:to>
    <xdr:pic>
      <xdr:nvPicPr>
        <xdr:cNvPr id="2489" name="Рисунок 2488" descr="base_1_386202_34884"/>
        <xdr:cNvPicPr preferRelativeResize="0">
          <a:picLocks noChangeArrowheads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39787100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605</xdr:row>
      <xdr:rowOff>0</xdr:rowOff>
    </xdr:from>
    <xdr:to>
      <xdr:col>1</xdr:col>
      <xdr:colOff>1162050</xdr:colOff>
      <xdr:row>605</xdr:row>
      <xdr:rowOff>352425</xdr:rowOff>
    </xdr:to>
    <xdr:pic>
      <xdr:nvPicPr>
        <xdr:cNvPr id="2490" name="Рисунок 2489" descr="base_1_386202_34885"/>
        <xdr:cNvPicPr preferRelativeResize="0">
          <a:picLocks noChangeArrowheads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40310975"/>
          <a:ext cx="1162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606</xdr:row>
      <xdr:rowOff>0</xdr:rowOff>
    </xdr:from>
    <xdr:to>
      <xdr:col>1</xdr:col>
      <xdr:colOff>1000125</xdr:colOff>
      <xdr:row>606</xdr:row>
      <xdr:rowOff>352425</xdr:rowOff>
    </xdr:to>
    <xdr:pic>
      <xdr:nvPicPr>
        <xdr:cNvPr id="2491" name="Рисунок 2490" descr="base_1_386202_34886"/>
        <xdr:cNvPicPr preferRelativeResize="0">
          <a:picLocks noChangeArrowheads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40834850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607</xdr:row>
      <xdr:rowOff>0</xdr:rowOff>
    </xdr:from>
    <xdr:to>
      <xdr:col>1</xdr:col>
      <xdr:colOff>981074</xdr:colOff>
      <xdr:row>607</xdr:row>
      <xdr:rowOff>381000</xdr:rowOff>
    </xdr:to>
    <xdr:pic>
      <xdr:nvPicPr>
        <xdr:cNvPr id="2492" name="Рисунок 2491" descr="base_1_386202_34887"/>
        <xdr:cNvPicPr preferRelativeResize="0">
          <a:picLocks noChangeArrowheads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41358725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608</xdr:row>
      <xdr:rowOff>0</xdr:rowOff>
    </xdr:from>
    <xdr:to>
      <xdr:col>1</xdr:col>
      <xdr:colOff>1057275</xdr:colOff>
      <xdr:row>608</xdr:row>
      <xdr:rowOff>371475</xdr:rowOff>
    </xdr:to>
    <xdr:pic>
      <xdr:nvPicPr>
        <xdr:cNvPr id="2493" name="Рисунок 2492" descr="base_1_386202_34888"/>
        <xdr:cNvPicPr preferRelativeResize="0">
          <a:picLocks noChangeArrowheads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41882600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609</xdr:row>
      <xdr:rowOff>0</xdr:rowOff>
    </xdr:from>
    <xdr:to>
      <xdr:col>1</xdr:col>
      <xdr:colOff>1200150</xdr:colOff>
      <xdr:row>609</xdr:row>
      <xdr:rowOff>390525</xdr:rowOff>
    </xdr:to>
    <xdr:pic>
      <xdr:nvPicPr>
        <xdr:cNvPr id="2494" name="Рисунок 2493" descr="base_1_386202_34889"/>
        <xdr:cNvPicPr preferRelativeResize="0">
          <a:picLocks noChangeArrowheads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4240647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610</xdr:row>
      <xdr:rowOff>0</xdr:rowOff>
    </xdr:from>
    <xdr:to>
      <xdr:col>1</xdr:col>
      <xdr:colOff>1171575</xdr:colOff>
      <xdr:row>610</xdr:row>
      <xdr:rowOff>371475</xdr:rowOff>
    </xdr:to>
    <xdr:pic>
      <xdr:nvPicPr>
        <xdr:cNvPr id="2495" name="Рисунок 2494" descr="base_1_386202_34890"/>
        <xdr:cNvPicPr preferRelativeResize="0">
          <a:picLocks noChangeArrowheads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42930350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611</xdr:row>
      <xdr:rowOff>0</xdr:rowOff>
    </xdr:from>
    <xdr:to>
      <xdr:col>1</xdr:col>
      <xdr:colOff>990600</xdr:colOff>
      <xdr:row>611</xdr:row>
      <xdr:rowOff>419100</xdr:rowOff>
    </xdr:to>
    <xdr:pic>
      <xdr:nvPicPr>
        <xdr:cNvPr id="2496" name="Рисунок 2495" descr="base_1_386202_34891"/>
        <xdr:cNvPicPr preferRelativeResize="0">
          <a:picLocks noChangeArrowheads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43454225"/>
          <a:ext cx="990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612</xdr:row>
      <xdr:rowOff>0</xdr:rowOff>
    </xdr:from>
    <xdr:to>
      <xdr:col>1</xdr:col>
      <xdr:colOff>990600</xdr:colOff>
      <xdr:row>612</xdr:row>
      <xdr:rowOff>371475</xdr:rowOff>
    </xdr:to>
    <xdr:pic>
      <xdr:nvPicPr>
        <xdr:cNvPr id="2497" name="Рисунок 2496" descr="base_1_386202_34892"/>
        <xdr:cNvPicPr preferRelativeResize="0">
          <a:picLocks noChangeArrowheads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4397810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613</xdr:row>
      <xdr:rowOff>0</xdr:rowOff>
    </xdr:from>
    <xdr:to>
      <xdr:col>1</xdr:col>
      <xdr:colOff>1028700</xdr:colOff>
      <xdr:row>613</xdr:row>
      <xdr:rowOff>352425</xdr:rowOff>
    </xdr:to>
    <xdr:pic>
      <xdr:nvPicPr>
        <xdr:cNvPr id="2498" name="Рисунок 2497" descr="base_1_386202_34893"/>
        <xdr:cNvPicPr preferRelativeResize="0">
          <a:picLocks noChangeArrowheads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44501975"/>
          <a:ext cx="10287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614</xdr:row>
      <xdr:rowOff>0</xdr:rowOff>
    </xdr:from>
    <xdr:to>
      <xdr:col>1</xdr:col>
      <xdr:colOff>1152525</xdr:colOff>
      <xdr:row>614</xdr:row>
      <xdr:rowOff>371475</xdr:rowOff>
    </xdr:to>
    <xdr:pic>
      <xdr:nvPicPr>
        <xdr:cNvPr id="2499" name="Рисунок 2498" descr="base_1_386202_34894"/>
        <xdr:cNvPicPr preferRelativeResize="0">
          <a:picLocks noChangeArrowheads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45025850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615</xdr:row>
      <xdr:rowOff>0</xdr:rowOff>
    </xdr:from>
    <xdr:to>
      <xdr:col>1</xdr:col>
      <xdr:colOff>1152525</xdr:colOff>
      <xdr:row>615</xdr:row>
      <xdr:rowOff>381000</xdr:rowOff>
    </xdr:to>
    <xdr:pic>
      <xdr:nvPicPr>
        <xdr:cNvPr id="2500" name="Рисунок 2499" descr="base_1_386202_34895"/>
        <xdr:cNvPicPr preferRelativeResize="0">
          <a:picLocks noChangeArrowheads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4554972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942975</xdr:colOff>
      <xdr:row>616</xdr:row>
      <xdr:rowOff>371475</xdr:rowOff>
    </xdr:to>
    <xdr:pic>
      <xdr:nvPicPr>
        <xdr:cNvPr id="2501" name="Рисунок 2500" descr="base_1_386202_34896"/>
        <xdr:cNvPicPr preferRelativeResize="0">
          <a:picLocks noChangeArrowheads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46073600"/>
          <a:ext cx="942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617</xdr:row>
      <xdr:rowOff>0</xdr:rowOff>
    </xdr:from>
    <xdr:to>
      <xdr:col>1</xdr:col>
      <xdr:colOff>1000124</xdr:colOff>
      <xdr:row>617</xdr:row>
      <xdr:rowOff>352425</xdr:rowOff>
    </xdr:to>
    <xdr:pic>
      <xdr:nvPicPr>
        <xdr:cNvPr id="2502" name="Рисунок 2501" descr="base_1_386202_34897"/>
        <xdr:cNvPicPr preferRelativeResize="0">
          <a:picLocks noChangeArrowheads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46597475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618</xdr:row>
      <xdr:rowOff>0</xdr:rowOff>
    </xdr:from>
    <xdr:to>
      <xdr:col>1</xdr:col>
      <xdr:colOff>1047750</xdr:colOff>
      <xdr:row>618</xdr:row>
      <xdr:rowOff>381000</xdr:rowOff>
    </xdr:to>
    <xdr:pic>
      <xdr:nvPicPr>
        <xdr:cNvPr id="2503" name="Рисунок 2502" descr="base_1_386202_34898"/>
        <xdr:cNvPicPr preferRelativeResize="0">
          <a:picLocks noChangeArrowheads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47121350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619</xdr:row>
      <xdr:rowOff>0</xdr:rowOff>
    </xdr:from>
    <xdr:to>
      <xdr:col>1</xdr:col>
      <xdr:colOff>1181100</xdr:colOff>
      <xdr:row>619</xdr:row>
      <xdr:rowOff>381000</xdr:rowOff>
    </xdr:to>
    <xdr:pic>
      <xdr:nvPicPr>
        <xdr:cNvPr id="2504" name="Рисунок 2503" descr="base_1_386202_34899"/>
        <xdr:cNvPicPr preferRelativeResize="0">
          <a:picLocks noChangeArrowheads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4764522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1143000</xdr:colOff>
      <xdr:row>620</xdr:row>
      <xdr:rowOff>381000</xdr:rowOff>
    </xdr:to>
    <xdr:pic>
      <xdr:nvPicPr>
        <xdr:cNvPr id="2505" name="Рисунок 2504" descr="base_1_386202_34900"/>
        <xdr:cNvPicPr preferRelativeResize="0">
          <a:picLocks noChangeArrowheads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48169100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1000125</xdr:colOff>
      <xdr:row>621</xdr:row>
      <xdr:rowOff>371475</xdr:rowOff>
    </xdr:to>
    <xdr:pic>
      <xdr:nvPicPr>
        <xdr:cNvPr id="2506" name="Рисунок 2505" descr="base_1_386202_34901"/>
        <xdr:cNvPicPr preferRelativeResize="0">
          <a:picLocks noChangeArrowheads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48692975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622</xdr:row>
      <xdr:rowOff>0</xdr:rowOff>
    </xdr:from>
    <xdr:to>
      <xdr:col>1</xdr:col>
      <xdr:colOff>1019174</xdr:colOff>
      <xdr:row>622</xdr:row>
      <xdr:rowOff>342900</xdr:rowOff>
    </xdr:to>
    <xdr:pic>
      <xdr:nvPicPr>
        <xdr:cNvPr id="2507" name="Рисунок 2506" descr="base_1_386202_34902"/>
        <xdr:cNvPicPr preferRelativeResize="0">
          <a:picLocks noChangeArrowheads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49216850"/>
          <a:ext cx="10191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623</xdr:row>
      <xdr:rowOff>0</xdr:rowOff>
    </xdr:from>
    <xdr:to>
      <xdr:col>1</xdr:col>
      <xdr:colOff>1038225</xdr:colOff>
      <xdr:row>623</xdr:row>
      <xdr:rowOff>323850</xdr:rowOff>
    </xdr:to>
    <xdr:pic>
      <xdr:nvPicPr>
        <xdr:cNvPr id="2508" name="Рисунок 2507" descr="base_1_386202_34903"/>
        <xdr:cNvPicPr preferRelativeResize="0">
          <a:picLocks noChangeArrowheads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49740725"/>
          <a:ext cx="1038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624</xdr:row>
      <xdr:rowOff>0</xdr:rowOff>
    </xdr:from>
    <xdr:to>
      <xdr:col>1</xdr:col>
      <xdr:colOff>1162050</xdr:colOff>
      <xdr:row>624</xdr:row>
      <xdr:rowOff>352425</xdr:rowOff>
    </xdr:to>
    <xdr:pic>
      <xdr:nvPicPr>
        <xdr:cNvPr id="2509" name="Рисунок 2508" descr="base_1_386202_34904"/>
        <xdr:cNvPicPr preferRelativeResize="0">
          <a:picLocks noChangeArrowheads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0264600"/>
          <a:ext cx="1162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625</xdr:row>
      <xdr:rowOff>0</xdr:rowOff>
    </xdr:from>
    <xdr:to>
      <xdr:col>1</xdr:col>
      <xdr:colOff>1143000</xdr:colOff>
      <xdr:row>625</xdr:row>
      <xdr:rowOff>390525</xdr:rowOff>
    </xdr:to>
    <xdr:pic>
      <xdr:nvPicPr>
        <xdr:cNvPr id="2510" name="Рисунок 2509" descr="base_1_386202_34905"/>
        <xdr:cNvPicPr preferRelativeResize="0">
          <a:picLocks noChangeArrowheads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0788475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626</xdr:row>
      <xdr:rowOff>0</xdr:rowOff>
    </xdr:from>
    <xdr:to>
      <xdr:col>1</xdr:col>
      <xdr:colOff>962025</xdr:colOff>
      <xdr:row>626</xdr:row>
      <xdr:rowOff>409575</xdr:rowOff>
    </xdr:to>
    <xdr:pic>
      <xdr:nvPicPr>
        <xdr:cNvPr id="2511" name="Рисунок 2510" descr="base_1_386202_34906"/>
        <xdr:cNvPicPr preferRelativeResize="0">
          <a:picLocks noChangeArrowheads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1312350"/>
          <a:ext cx="9620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627</xdr:row>
      <xdr:rowOff>0</xdr:rowOff>
    </xdr:from>
    <xdr:to>
      <xdr:col>1</xdr:col>
      <xdr:colOff>1000124</xdr:colOff>
      <xdr:row>627</xdr:row>
      <xdr:rowOff>361950</xdr:rowOff>
    </xdr:to>
    <xdr:pic>
      <xdr:nvPicPr>
        <xdr:cNvPr id="2512" name="Рисунок 2511" descr="base_1_386202_34907"/>
        <xdr:cNvPicPr preferRelativeResize="0">
          <a:picLocks noChangeArrowheads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51836225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628</xdr:row>
      <xdr:rowOff>0</xdr:rowOff>
    </xdr:from>
    <xdr:to>
      <xdr:col>1</xdr:col>
      <xdr:colOff>1038225</xdr:colOff>
      <xdr:row>628</xdr:row>
      <xdr:rowOff>361950</xdr:rowOff>
    </xdr:to>
    <xdr:pic>
      <xdr:nvPicPr>
        <xdr:cNvPr id="2513" name="Рисунок 2512" descr="base_1_386202_34908"/>
        <xdr:cNvPicPr preferRelativeResize="0">
          <a:picLocks noChangeArrowheads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2360100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629</xdr:row>
      <xdr:rowOff>0</xdr:rowOff>
    </xdr:from>
    <xdr:to>
      <xdr:col>1</xdr:col>
      <xdr:colOff>1190625</xdr:colOff>
      <xdr:row>629</xdr:row>
      <xdr:rowOff>361950</xdr:rowOff>
    </xdr:to>
    <xdr:pic>
      <xdr:nvPicPr>
        <xdr:cNvPr id="2514" name="Рисунок 2513" descr="base_1_386202_34909"/>
        <xdr:cNvPicPr preferRelativeResize="0">
          <a:picLocks noChangeArrowheads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2883975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630</xdr:row>
      <xdr:rowOff>0</xdr:rowOff>
    </xdr:from>
    <xdr:to>
      <xdr:col>1</xdr:col>
      <xdr:colOff>1190625</xdr:colOff>
      <xdr:row>630</xdr:row>
      <xdr:rowOff>352425</xdr:rowOff>
    </xdr:to>
    <xdr:pic>
      <xdr:nvPicPr>
        <xdr:cNvPr id="2515" name="Рисунок 2514" descr="base_1_386202_34910"/>
        <xdr:cNvPicPr preferRelativeResize="0">
          <a:picLocks noChangeArrowheads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3407850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631</xdr:row>
      <xdr:rowOff>0</xdr:rowOff>
    </xdr:from>
    <xdr:to>
      <xdr:col>1</xdr:col>
      <xdr:colOff>1000125</xdr:colOff>
      <xdr:row>631</xdr:row>
      <xdr:rowOff>361950</xdr:rowOff>
    </xdr:to>
    <xdr:pic>
      <xdr:nvPicPr>
        <xdr:cNvPr id="2516" name="Рисунок 2515" descr="base_1_386202_34911"/>
        <xdr:cNvPicPr preferRelativeResize="0">
          <a:picLocks noChangeArrowheads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3931725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632</xdr:row>
      <xdr:rowOff>0</xdr:rowOff>
    </xdr:from>
    <xdr:to>
      <xdr:col>1</xdr:col>
      <xdr:colOff>962024</xdr:colOff>
      <xdr:row>632</xdr:row>
      <xdr:rowOff>390525</xdr:rowOff>
    </xdr:to>
    <xdr:pic>
      <xdr:nvPicPr>
        <xdr:cNvPr id="2517" name="Рисунок 2516" descr="base_1_386202_34912"/>
        <xdr:cNvPicPr preferRelativeResize="0">
          <a:picLocks noChangeArrowheads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54455600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633</xdr:row>
      <xdr:rowOff>0</xdr:rowOff>
    </xdr:from>
    <xdr:to>
      <xdr:col>1</xdr:col>
      <xdr:colOff>1038225</xdr:colOff>
      <xdr:row>633</xdr:row>
      <xdr:rowOff>381000</xdr:rowOff>
    </xdr:to>
    <xdr:pic>
      <xdr:nvPicPr>
        <xdr:cNvPr id="2518" name="Рисунок 2517" descr="base_1_386202_34913"/>
        <xdr:cNvPicPr preferRelativeResize="0">
          <a:picLocks noChangeArrowheads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4979475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634</xdr:row>
      <xdr:rowOff>0</xdr:rowOff>
    </xdr:from>
    <xdr:to>
      <xdr:col>1</xdr:col>
      <xdr:colOff>1209675</xdr:colOff>
      <xdr:row>634</xdr:row>
      <xdr:rowOff>361950</xdr:rowOff>
    </xdr:to>
    <xdr:pic>
      <xdr:nvPicPr>
        <xdr:cNvPr id="2519" name="Рисунок 2518" descr="base_1_386202_34914"/>
        <xdr:cNvPicPr preferRelativeResize="0">
          <a:picLocks noChangeArrowheads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5503350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635</xdr:row>
      <xdr:rowOff>0</xdr:rowOff>
    </xdr:from>
    <xdr:to>
      <xdr:col>1</xdr:col>
      <xdr:colOff>1171575</xdr:colOff>
      <xdr:row>635</xdr:row>
      <xdr:rowOff>381000</xdr:rowOff>
    </xdr:to>
    <xdr:pic>
      <xdr:nvPicPr>
        <xdr:cNvPr id="2520" name="Рисунок 2519" descr="base_1_386202_34915"/>
        <xdr:cNvPicPr preferRelativeResize="0">
          <a:picLocks noChangeArrowheads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6027225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636</xdr:row>
      <xdr:rowOff>0</xdr:rowOff>
    </xdr:from>
    <xdr:to>
      <xdr:col>1</xdr:col>
      <xdr:colOff>1000125</xdr:colOff>
      <xdr:row>636</xdr:row>
      <xdr:rowOff>381000</xdr:rowOff>
    </xdr:to>
    <xdr:pic>
      <xdr:nvPicPr>
        <xdr:cNvPr id="2521" name="Рисунок 2520" descr="base_1_386202_34916"/>
        <xdr:cNvPicPr preferRelativeResize="0">
          <a:picLocks noChangeArrowheads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6551100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637</xdr:row>
      <xdr:rowOff>0</xdr:rowOff>
    </xdr:from>
    <xdr:to>
      <xdr:col>1</xdr:col>
      <xdr:colOff>942974</xdr:colOff>
      <xdr:row>637</xdr:row>
      <xdr:rowOff>361950</xdr:rowOff>
    </xdr:to>
    <xdr:pic>
      <xdr:nvPicPr>
        <xdr:cNvPr id="2522" name="Рисунок 2521" descr="base_1_386202_34917"/>
        <xdr:cNvPicPr preferRelativeResize="0">
          <a:picLocks noChangeArrowheads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57074975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638</xdr:row>
      <xdr:rowOff>1</xdr:rowOff>
    </xdr:from>
    <xdr:to>
      <xdr:col>1</xdr:col>
      <xdr:colOff>1104900</xdr:colOff>
      <xdr:row>638</xdr:row>
      <xdr:rowOff>342901</xdr:rowOff>
    </xdr:to>
    <xdr:pic>
      <xdr:nvPicPr>
        <xdr:cNvPr id="2523" name="Рисунок 2522" descr="base_1_386202_34918"/>
        <xdr:cNvPicPr preferRelativeResize="0">
          <a:picLocks noChangeArrowheads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7598851"/>
          <a:ext cx="1104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639</xdr:row>
      <xdr:rowOff>0</xdr:rowOff>
    </xdr:from>
    <xdr:to>
      <xdr:col>1</xdr:col>
      <xdr:colOff>1181100</xdr:colOff>
      <xdr:row>639</xdr:row>
      <xdr:rowOff>409575</xdr:rowOff>
    </xdr:to>
    <xdr:pic>
      <xdr:nvPicPr>
        <xdr:cNvPr id="2524" name="Рисунок 2523" descr="base_1_386202_34919"/>
        <xdr:cNvPicPr preferRelativeResize="0">
          <a:picLocks noChangeArrowheads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8122725"/>
          <a:ext cx="1181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640</xdr:row>
      <xdr:rowOff>0</xdr:rowOff>
    </xdr:from>
    <xdr:to>
      <xdr:col>1</xdr:col>
      <xdr:colOff>1209675</xdr:colOff>
      <xdr:row>640</xdr:row>
      <xdr:rowOff>419100</xdr:rowOff>
    </xdr:to>
    <xdr:pic>
      <xdr:nvPicPr>
        <xdr:cNvPr id="2525" name="Рисунок 2524" descr="base_1_386202_34920"/>
        <xdr:cNvPicPr preferRelativeResize="0">
          <a:picLocks noChangeArrowheads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8646600"/>
          <a:ext cx="12096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641</xdr:row>
      <xdr:rowOff>0</xdr:rowOff>
    </xdr:from>
    <xdr:to>
      <xdr:col>1</xdr:col>
      <xdr:colOff>1009650</xdr:colOff>
      <xdr:row>641</xdr:row>
      <xdr:rowOff>400050</xdr:rowOff>
    </xdr:to>
    <xdr:pic>
      <xdr:nvPicPr>
        <xdr:cNvPr id="2526" name="Рисунок 2525" descr="base_1_386202_34921"/>
        <xdr:cNvPicPr preferRelativeResize="0">
          <a:picLocks noChangeArrowheads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9170475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642</xdr:row>
      <xdr:rowOff>0</xdr:rowOff>
    </xdr:from>
    <xdr:to>
      <xdr:col>1</xdr:col>
      <xdr:colOff>990600</xdr:colOff>
      <xdr:row>642</xdr:row>
      <xdr:rowOff>381000</xdr:rowOff>
    </xdr:to>
    <xdr:pic>
      <xdr:nvPicPr>
        <xdr:cNvPr id="2527" name="Рисунок 2526" descr="base_1_386202_34922"/>
        <xdr:cNvPicPr preferRelativeResize="0">
          <a:picLocks noChangeArrowheads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59694350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643</xdr:row>
      <xdr:rowOff>1</xdr:rowOff>
    </xdr:from>
    <xdr:to>
      <xdr:col>1</xdr:col>
      <xdr:colOff>1152525</xdr:colOff>
      <xdr:row>643</xdr:row>
      <xdr:rowOff>361951</xdr:rowOff>
    </xdr:to>
    <xdr:pic>
      <xdr:nvPicPr>
        <xdr:cNvPr id="2528" name="Рисунок 2527" descr="base_1_386202_34923"/>
        <xdr:cNvPicPr preferRelativeResize="0">
          <a:picLocks noChangeArrowheads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60218226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644</xdr:row>
      <xdr:rowOff>0</xdr:rowOff>
    </xdr:from>
    <xdr:to>
      <xdr:col>1</xdr:col>
      <xdr:colOff>1219200</xdr:colOff>
      <xdr:row>644</xdr:row>
      <xdr:rowOff>361950</xdr:rowOff>
    </xdr:to>
    <xdr:pic>
      <xdr:nvPicPr>
        <xdr:cNvPr id="2529" name="Рисунок 2528" descr="base_1_386202_34924"/>
        <xdr:cNvPicPr preferRelativeResize="0">
          <a:picLocks noChangeArrowheads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60742100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645</xdr:row>
      <xdr:rowOff>0</xdr:rowOff>
    </xdr:from>
    <xdr:to>
      <xdr:col>1</xdr:col>
      <xdr:colOff>1190625</xdr:colOff>
      <xdr:row>645</xdr:row>
      <xdr:rowOff>352425</xdr:rowOff>
    </xdr:to>
    <xdr:pic>
      <xdr:nvPicPr>
        <xdr:cNvPr id="2530" name="Рисунок 2529" descr="base_1_386202_34925"/>
        <xdr:cNvPicPr preferRelativeResize="0">
          <a:picLocks noChangeArrowheads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61265975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646</xdr:row>
      <xdr:rowOff>0</xdr:rowOff>
    </xdr:from>
    <xdr:to>
      <xdr:col>1</xdr:col>
      <xdr:colOff>990600</xdr:colOff>
      <xdr:row>646</xdr:row>
      <xdr:rowOff>371475</xdr:rowOff>
    </xdr:to>
    <xdr:pic>
      <xdr:nvPicPr>
        <xdr:cNvPr id="2531" name="Рисунок 2530" descr="base_1_386202_34926"/>
        <xdr:cNvPicPr preferRelativeResize="0">
          <a:picLocks noChangeArrowheads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6178985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647</xdr:row>
      <xdr:rowOff>0</xdr:rowOff>
    </xdr:from>
    <xdr:to>
      <xdr:col>1</xdr:col>
      <xdr:colOff>971550</xdr:colOff>
      <xdr:row>647</xdr:row>
      <xdr:rowOff>409575</xdr:rowOff>
    </xdr:to>
    <xdr:pic>
      <xdr:nvPicPr>
        <xdr:cNvPr id="2532" name="Рисунок 2531" descr="base_1_386202_34927"/>
        <xdr:cNvPicPr preferRelativeResize="0">
          <a:picLocks noChangeArrowheads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62313725"/>
          <a:ext cx="9715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648</xdr:row>
      <xdr:rowOff>0</xdr:rowOff>
    </xdr:from>
    <xdr:to>
      <xdr:col>1</xdr:col>
      <xdr:colOff>1057275</xdr:colOff>
      <xdr:row>648</xdr:row>
      <xdr:rowOff>333375</xdr:rowOff>
    </xdr:to>
    <xdr:pic>
      <xdr:nvPicPr>
        <xdr:cNvPr id="2533" name="Рисунок 2532" descr="base_1_386202_34928"/>
        <xdr:cNvPicPr preferRelativeResize="0">
          <a:picLocks noChangeArrowheads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62837600"/>
          <a:ext cx="10572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648</xdr:row>
      <xdr:rowOff>523874</xdr:rowOff>
    </xdr:from>
    <xdr:to>
      <xdr:col>1</xdr:col>
      <xdr:colOff>1228724</xdr:colOff>
      <xdr:row>649</xdr:row>
      <xdr:rowOff>371474</xdr:rowOff>
    </xdr:to>
    <xdr:pic>
      <xdr:nvPicPr>
        <xdr:cNvPr id="2534" name="Рисунок 2533" descr="base_1_386202_34929"/>
        <xdr:cNvPicPr preferRelativeResize="0">
          <a:picLocks noChangeArrowheads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63361474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650</xdr:row>
      <xdr:rowOff>0</xdr:rowOff>
    </xdr:from>
    <xdr:to>
      <xdr:col>1</xdr:col>
      <xdr:colOff>1181100</xdr:colOff>
      <xdr:row>650</xdr:row>
      <xdr:rowOff>381000</xdr:rowOff>
    </xdr:to>
    <xdr:pic>
      <xdr:nvPicPr>
        <xdr:cNvPr id="2535" name="Рисунок 2534" descr="base_1_386202_34930"/>
        <xdr:cNvPicPr preferRelativeResize="0">
          <a:picLocks noChangeArrowheads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63885350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651</xdr:row>
      <xdr:rowOff>0</xdr:rowOff>
    </xdr:from>
    <xdr:to>
      <xdr:col>1</xdr:col>
      <xdr:colOff>962025</xdr:colOff>
      <xdr:row>651</xdr:row>
      <xdr:rowOff>428625</xdr:rowOff>
    </xdr:to>
    <xdr:pic>
      <xdr:nvPicPr>
        <xdr:cNvPr id="2536" name="Рисунок 2535" descr="base_1_386202_34931"/>
        <xdr:cNvPicPr preferRelativeResize="0">
          <a:picLocks noChangeArrowheads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64409225"/>
          <a:ext cx="962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652</xdr:row>
      <xdr:rowOff>0</xdr:rowOff>
    </xdr:from>
    <xdr:to>
      <xdr:col>1</xdr:col>
      <xdr:colOff>1000124</xdr:colOff>
      <xdr:row>652</xdr:row>
      <xdr:rowOff>361950</xdr:rowOff>
    </xdr:to>
    <xdr:pic>
      <xdr:nvPicPr>
        <xdr:cNvPr id="2537" name="Рисунок 2536" descr="base_1_386202_34932"/>
        <xdr:cNvPicPr preferRelativeResize="0">
          <a:picLocks noChangeArrowheads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64933100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653</xdr:row>
      <xdr:rowOff>0</xdr:rowOff>
    </xdr:from>
    <xdr:to>
      <xdr:col>1</xdr:col>
      <xdr:colOff>1123950</xdr:colOff>
      <xdr:row>653</xdr:row>
      <xdr:rowOff>352425</xdr:rowOff>
    </xdr:to>
    <xdr:pic>
      <xdr:nvPicPr>
        <xdr:cNvPr id="2538" name="Рисунок 2537" descr="base_1_386202_34933"/>
        <xdr:cNvPicPr preferRelativeResize="0">
          <a:picLocks noChangeArrowheads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65456975"/>
          <a:ext cx="1123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654</xdr:row>
      <xdr:rowOff>0</xdr:rowOff>
    </xdr:from>
    <xdr:to>
      <xdr:col>1</xdr:col>
      <xdr:colOff>1247775</xdr:colOff>
      <xdr:row>654</xdr:row>
      <xdr:rowOff>371475</xdr:rowOff>
    </xdr:to>
    <xdr:pic>
      <xdr:nvPicPr>
        <xdr:cNvPr id="2539" name="Рисунок 2538" descr="base_1_386202_34934"/>
        <xdr:cNvPicPr preferRelativeResize="0">
          <a:picLocks noChangeArrowheads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65980850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655</xdr:row>
      <xdr:rowOff>0</xdr:rowOff>
    </xdr:from>
    <xdr:to>
      <xdr:col>1</xdr:col>
      <xdr:colOff>1266824</xdr:colOff>
      <xdr:row>655</xdr:row>
      <xdr:rowOff>390525</xdr:rowOff>
    </xdr:to>
    <xdr:pic>
      <xdr:nvPicPr>
        <xdr:cNvPr id="2540" name="Рисунок 2539" descr="base_1_386202_34935"/>
        <xdr:cNvPicPr preferRelativeResize="0">
          <a:picLocks noChangeArrowheads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66504725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656</xdr:row>
      <xdr:rowOff>0</xdr:rowOff>
    </xdr:from>
    <xdr:to>
      <xdr:col>1</xdr:col>
      <xdr:colOff>1000124</xdr:colOff>
      <xdr:row>656</xdr:row>
      <xdr:rowOff>400050</xdr:rowOff>
    </xdr:to>
    <xdr:pic>
      <xdr:nvPicPr>
        <xdr:cNvPr id="2541" name="Рисунок 2540" descr="base_1_386202_34936"/>
        <xdr:cNvPicPr preferRelativeResize="0">
          <a:picLocks noChangeArrowheads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67028600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657</xdr:row>
      <xdr:rowOff>0</xdr:rowOff>
    </xdr:from>
    <xdr:to>
      <xdr:col>1</xdr:col>
      <xdr:colOff>1000124</xdr:colOff>
      <xdr:row>657</xdr:row>
      <xdr:rowOff>361950</xdr:rowOff>
    </xdr:to>
    <xdr:pic>
      <xdr:nvPicPr>
        <xdr:cNvPr id="2542" name="Рисунок 2541" descr="base_1_386202_34937"/>
        <xdr:cNvPicPr preferRelativeResize="0">
          <a:picLocks noChangeArrowheads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67552475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1123950</xdr:colOff>
      <xdr:row>658</xdr:row>
      <xdr:rowOff>342900</xdr:rowOff>
    </xdr:to>
    <xdr:pic>
      <xdr:nvPicPr>
        <xdr:cNvPr id="2543" name="Рисунок 2542" descr="base_1_386202_34938"/>
        <xdr:cNvPicPr preferRelativeResize="0">
          <a:picLocks noChangeArrowheads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68076350"/>
          <a:ext cx="1123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659</xdr:row>
      <xdr:rowOff>0</xdr:rowOff>
    </xdr:from>
    <xdr:to>
      <xdr:col>1</xdr:col>
      <xdr:colOff>1219200</xdr:colOff>
      <xdr:row>659</xdr:row>
      <xdr:rowOff>333375</xdr:rowOff>
    </xdr:to>
    <xdr:pic>
      <xdr:nvPicPr>
        <xdr:cNvPr id="2544" name="Рисунок 2543" descr="base_1_386202_34939"/>
        <xdr:cNvPicPr preferRelativeResize="0">
          <a:picLocks noChangeArrowheads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68600225"/>
          <a:ext cx="12192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660</xdr:row>
      <xdr:rowOff>0</xdr:rowOff>
    </xdr:from>
    <xdr:to>
      <xdr:col>1</xdr:col>
      <xdr:colOff>1152525</xdr:colOff>
      <xdr:row>660</xdr:row>
      <xdr:rowOff>390525</xdr:rowOff>
    </xdr:to>
    <xdr:pic>
      <xdr:nvPicPr>
        <xdr:cNvPr id="2545" name="Рисунок 2544" descr="base_1_386202_34940"/>
        <xdr:cNvPicPr preferRelativeResize="0">
          <a:picLocks noChangeArrowheads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69124100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661</xdr:row>
      <xdr:rowOff>0</xdr:rowOff>
    </xdr:from>
    <xdr:to>
      <xdr:col>1</xdr:col>
      <xdr:colOff>981075</xdr:colOff>
      <xdr:row>661</xdr:row>
      <xdr:rowOff>371475</xdr:rowOff>
    </xdr:to>
    <xdr:pic>
      <xdr:nvPicPr>
        <xdr:cNvPr id="2546" name="Рисунок 2545" descr="base_1_386202_34941"/>
        <xdr:cNvPicPr preferRelativeResize="0">
          <a:picLocks noChangeArrowheads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6964797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662</xdr:row>
      <xdr:rowOff>1</xdr:rowOff>
    </xdr:from>
    <xdr:to>
      <xdr:col>1</xdr:col>
      <xdr:colOff>1057274</xdr:colOff>
      <xdr:row>662</xdr:row>
      <xdr:rowOff>304801</xdr:rowOff>
    </xdr:to>
    <xdr:pic>
      <xdr:nvPicPr>
        <xdr:cNvPr id="2547" name="Рисунок 2546" descr="base_1_386202_34942"/>
        <xdr:cNvPicPr preferRelativeResize="0">
          <a:picLocks noChangeArrowheads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70171851"/>
          <a:ext cx="1057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663</xdr:row>
      <xdr:rowOff>1</xdr:rowOff>
    </xdr:from>
    <xdr:to>
      <xdr:col>1</xdr:col>
      <xdr:colOff>1162050</xdr:colOff>
      <xdr:row>663</xdr:row>
      <xdr:rowOff>342901</xdr:rowOff>
    </xdr:to>
    <xdr:pic>
      <xdr:nvPicPr>
        <xdr:cNvPr id="2548" name="Рисунок 2547" descr="base_1_386202_34943"/>
        <xdr:cNvPicPr preferRelativeResize="0">
          <a:picLocks noChangeArrowheads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70695726"/>
          <a:ext cx="1162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664</xdr:row>
      <xdr:rowOff>0</xdr:rowOff>
    </xdr:from>
    <xdr:to>
      <xdr:col>1</xdr:col>
      <xdr:colOff>1257301</xdr:colOff>
      <xdr:row>664</xdr:row>
      <xdr:rowOff>361950</xdr:rowOff>
    </xdr:to>
    <xdr:pic>
      <xdr:nvPicPr>
        <xdr:cNvPr id="2549" name="Рисунок 2548" descr="base_1_386202_34944"/>
        <xdr:cNvPicPr preferRelativeResize="0">
          <a:picLocks noChangeArrowheads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07121960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665</xdr:row>
      <xdr:rowOff>0</xdr:rowOff>
    </xdr:from>
    <xdr:to>
      <xdr:col>1</xdr:col>
      <xdr:colOff>1219200</xdr:colOff>
      <xdr:row>665</xdr:row>
      <xdr:rowOff>352425</xdr:rowOff>
    </xdr:to>
    <xdr:pic>
      <xdr:nvPicPr>
        <xdr:cNvPr id="2550" name="Рисунок 2549" descr="base_1_386202_34945"/>
        <xdr:cNvPicPr preferRelativeResize="0">
          <a:picLocks noChangeArrowheads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7174347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666</xdr:row>
      <xdr:rowOff>0</xdr:rowOff>
    </xdr:from>
    <xdr:to>
      <xdr:col>1</xdr:col>
      <xdr:colOff>1009650</xdr:colOff>
      <xdr:row>666</xdr:row>
      <xdr:rowOff>390525</xdr:rowOff>
    </xdr:to>
    <xdr:pic>
      <xdr:nvPicPr>
        <xdr:cNvPr id="2551" name="Рисунок 2550" descr="base_1_386202_34946"/>
        <xdr:cNvPicPr preferRelativeResize="0">
          <a:picLocks noChangeArrowheads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72267350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667</xdr:row>
      <xdr:rowOff>0</xdr:rowOff>
    </xdr:from>
    <xdr:to>
      <xdr:col>1</xdr:col>
      <xdr:colOff>990600</xdr:colOff>
      <xdr:row>667</xdr:row>
      <xdr:rowOff>400050</xdr:rowOff>
    </xdr:to>
    <xdr:pic>
      <xdr:nvPicPr>
        <xdr:cNvPr id="2552" name="Рисунок 2551" descr="base_1_386202_34947"/>
        <xdr:cNvPicPr preferRelativeResize="0">
          <a:picLocks noChangeArrowheads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72791225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668</xdr:row>
      <xdr:rowOff>0</xdr:rowOff>
    </xdr:from>
    <xdr:to>
      <xdr:col>1</xdr:col>
      <xdr:colOff>1066800</xdr:colOff>
      <xdr:row>668</xdr:row>
      <xdr:rowOff>371475</xdr:rowOff>
    </xdr:to>
    <xdr:pic>
      <xdr:nvPicPr>
        <xdr:cNvPr id="2553" name="Рисунок 2552" descr="base_1_386202_34948"/>
        <xdr:cNvPicPr preferRelativeResize="0">
          <a:picLocks noChangeArrowheads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73315100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669</xdr:row>
      <xdr:rowOff>0</xdr:rowOff>
    </xdr:from>
    <xdr:to>
      <xdr:col>1</xdr:col>
      <xdr:colOff>1181100</xdr:colOff>
      <xdr:row>669</xdr:row>
      <xdr:rowOff>371475</xdr:rowOff>
    </xdr:to>
    <xdr:pic>
      <xdr:nvPicPr>
        <xdr:cNvPr id="2554" name="Рисунок 2553" descr="base_1_386202_34949"/>
        <xdr:cNvPicPr preferRelativeResize="0">
          <a:picLocks noChangeArrowheads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73838975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670</xdr:row>
      <xdr:rowOff>0</xdr:rowOff>
    </xdr:from>
    <xdr:to>
      <xdr:col>1</xdr:col>
      <xdr:colOff>1162050</xdr:colOff>
      <xdr:row>670</xdr:row>
      <xdr:rowOff>371475</xdr:rowOff>
    </xdr:to>
    <xdr:pic>
      <xdr:nvPicPr>
        <xdr:cNvPr id="2555" name="Рисунок 2554" descr="base_1_386202_34950"/>
        <xdr:cNvPicPr preferRelativeResize="0">
          <a:picLocks noChangeArrowheads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74362850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671</xdr:row>
      <xdr:rowOff>0</xdr:rowOff>
    </xdr:from>
    <xdr:to>
      <xdr:col>1</xdr:col>
      <xdr:colOff>1038225</xdr:colOff>
      <xdr:row>671</xdr:row>
      <xdr:rowOff>400050</xdr:rowOff>
    </xdr:to>
    <xdr:pic>
      <xdr:nvPicPr>
        <xdr:cNvPr id="2556" name="Рисунок 2555" descr="base_1_386202_34951"/>
        <xdr:cNvPicPr preferRelativeResize="0">
          <a:picLocks noChangeArrowheads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74886725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672</xdr:row>
      <xdr:rowOff>0</xdr:rowOff>
    </xdr:from>
    <xdr:to>
      <xdr:col>1</xdr:col>
      <xdr:colOff>1019174</xdr:colOff>
      <xdr:row>672</xdr:row>
      <xdr:rowOff>400050</xdr:rowOff>
    </xdr:to>
    <xdr:pic>
      <xdr:nvPicPr>
        <xdr:cNvPr id="2557" name="Рисунок 2556" descr="base_1_386202_34952"/>
        <xdr:cNvPicPr preferRelativeResize="0">
          <a:picLocks noChangeArrowheads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75410600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673</xdr:row>
      <xdr:rowOff>0</xdr:rowOff>
    </xdr:from>
    <xdr:to>
      <xdr:col>1</xdr:col>
      <xdr:colOff>1152524</xdr:colOff>
      <xdr:row>673</xdr:row>
      <xdr:rowOff>381000</xdr:rowOff>
    </xdr:to>
    <xdr:pic>
      <xdr:nvPicPr>
        <xdr:cNvPr id="2558" name="Рисунок 2557" descr="base_1_386202_34953"/>
        <xdr:cNvPicPr preferRelativeResize="0">
          <a:picLocks noChangeArrowheads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7593447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674</xdr:row>
      <xdr:rowOff>0</xdr:rowOff>
    </xdr:from>
    <xdr:to>
      <xdr:col>1</xdr:col>
      <xdr:colOff>1285875</xdr:colOff>
      <xdr:row>674</xdr:row>
      <xdr:rowOff>381000</xdr:rowOff>
    </xdr:to>
    <xdr:pic>
      <xdr:nvPicPr>
        <xdr:cNvPr id="2559" name="Рисунок 2558" descr="base_1_386202_34954"/>
        <xdr:cNvPicPr preferRelativeResize="0">
          <a:picLocks noChangeArrowheads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76458350"/>
          <a:ext cx="1285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675</xdr:row>
      <xdr:rowOff>0</xdr:rowOff>
    </xdr:from>
    <xdr:to>
      <xdr:col>1</xdr:col>
      <xdr:colOff>1238250</xdr:colOff>
      <xdr:row>675</xdr:row>
      <xdr:rowOff>361950</xdr:rowOff>
    </xdr:to>
    <xdr:pic>
      <xdr:nvPicPr>
        <xdr:cNvPr id="2560" name="Рисунок 2559" descr="base_1_386202_34955"/>
        <xdr:cNvPicPr preferRelativeResize="0">
          <a:picLocks noChangeArrowheads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76982225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676</xdr:row>
      <xdr:rowOff>0</xdr:rowOff>
    </xdr:from>
    <xdr:to>
      <xdr:col>1</xdr:col>
      <xdr:colOff>1038224</xdr:colOff>
      <xdr:row>676</xdr:row>
      <xdr:rowOff>381000</xdr:rowOff>
    </xdr:to>
    <xdr:pic>
      <xdr:nvPicPr>
        <xdr:cNvPr id="2561" name="Рисунок 2560" descr="base_1_386202_34956"/>
        <xdr:cNvPicPr preferRelativeResize="0">
          <a:picLocks noChangeArrowheads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77506100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677</xdr:row>
      <xdr:rowOff>0</xdr:rowOff>
    </xdr:from>
    <xdr:to>
      <xdr:col>1</xdr:col>
      <xdr:colOff>1028700</xdr:colOff>
      <xdr:row>677</xdr:row>
      <xdr:rowOff>390525</xdr:rowOff>
    </xdr:to>
    <xdr:pic>
      <xdr:nvPicPr>
        <xdr:cNvPr id="2562" name="Рисунок 2561" descr="base_1_386202_34957"/>
        <xdr:cNvPicPr preferRelativeResize="0">
          <a:picLocks noChangeArrowheads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78029975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678</xdr:row>
      <xdr:rowOff>0</xdr:rowOff>
    </xdr:from>
    <xdr:to>
      <xdr:col>1</xdr:col>
      <xdr:colOff>1123950</xdr:colOff>
      <xdr:row>678</xdr:row>
      <xdr:rowOff>361950</xdr:rowOff>
    </xdr:to>
    <xdr:pic>
      <xdr:nvPicPr>
        <xdr:cNvPr id="2563" name="Рисунок 2562" descr="base_1_386202_34958"/>
        <xdr:cNvPicPr preferRelativeResize="0">
          <a:picLocks noChangeArrowheads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78553850"/>
          <a:ext cx="1123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679</xdr:row>
      <xdr:rowOff>0</xdr:rowOff>
    </xdr:from>
    <xdr:to>
      <xdr:col>1</xdr:col>
      <xdr:colOff>1323975</xdr:colOff>
      <xdr:row>679</xdr:row>
      <xdr:rowOff>428625</xdr:rowOff>
    </xdr:to>
    <xdr:pic>
      <xdr:nvPicPr>
        <xdr:cNvPr id="2564" name="Рисунок 2563" descr="base_1_386202_34959"/>
        <xdr:cNvPicPr preferRelativeResize="0">
          <a:picLocks noChangeArrowheads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79077725"/>
          <a:ext cx="13239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680</xdr:row>
      <xdr:rowOff>0</xdr:rowOff>
    </xdr:from>
    <xdr:to>
      <xdr:col>1</xdr:col>
      <xdr:colOff>1285875</xdr:colOff>
      <xdr:row>680</xdr:row>
      <xdr:rowOff>381000</xdr:rowOff>
    </xdr:to>
    <xdr:pic>
      <xdr:nvPicPr>
        <xdr:cNvPr id="2565" name="Рисунок 2564" descr="base_1_386202_34960"/>
        <xdr:cNvPicPr preferRelativeResize="0">
          <a:picLocks noChangeArrowheads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79601600"/>
          <a:ext cx="1285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681</xdr:row>
      <xdr:rowOff>0</xdr:rowOff>
    </xdr:from>
    <xdr:to>
      <xdr:col>1</xdr:col>
      <xdr:colOff>1066800</xdr:colOff>
      <xdr:row>681</xdr:row>
      <xdr:rowOff>352425</xdr:rowOff>
    </xdr:to>
    <xdr:pic>
      <xdr:nvPicPr>
        <xdr:cNvPr id="2566" name="Рисунок 2565" descr="base_1_386202_34961"/>
        <xdr:cNvPicPr preferRelativeResize="0">
          <a:picLocks noChangeArrowheads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80125475"/>
          <a:ext cx="10668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682</xdr:row>
      <xdr:rowOff>0</xdr:rowOff>
    </xdr:from>
    <xdr:to>
      <xdr:col>1</xdr:col>
      <xdr:colOff>1057274</xdr:colOff>
      <xdr:row>682</xdr:row>
      <xdr:rowOff>352425</xdr:rowOff>
    </xdr:to>
    <xdr:pic>
      <xdr:nvPicPr>
        <xdr:cNvPr id="2567" name="Рисунок 2566" descr="base_1_386202_34962"/>
        <xdr:cNvPicPr preferRelativeResize="0">
          <a:picLocks noChangeArrowheads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80649350"/>
          <a:ext cx="10572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683</xdr:row>
      <xdr:rowOff>1</xdr:rowOff>
    </xdr:from>
    <xdr:to>
      <xdr:col>1</xdr:col>
      <xdr:colOff>1143000</xdr:colOff>
      <xdr:row>683</xdr:row>
      <xdr:rowOff>323851</xdr:rowOff>
    </xdr:to>
    <xdr:pic>
      <xdr:nvPicPr>
        <xdr:cNvPr id="2568" name="Рисунок 2567" descr="base_1_386202_34963"/>
        <xdr:cNvPicPr preferRelativeResize="0">
          <a:picLocks noChangeArrowheads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81173226"/>
          <a:ext cx="11430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684</xdr:row>
      <xdr:rowOff>0</xdr:rowOff>
    </xdr:from>
    <xdr:to>
      <xdr:col>1</xdr:col>
      <xdr:colOff>1257300</xdr:colOff>
      <xdr:row>684</xdr:row>
      <xdr:rowOff>390525</xdr:rowOff>
    </xdr:to>
    <xdr:pic>
      <xdr:nvPicPr>
        <xdr:cNvPr id="2569" name="Рисунок 2568" descr="base_1_386202_34964"/>
        <xdr:cNvPicPr preferRelativeResize="0">
          <a:picLocks noChangeArrowheads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81697100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685</xdr:row>
      <xdr:rowOff>0</xdr:rowOff>
    </xdr:from>
    <xdr:to>
      <xdr:col>1</xdr:col>
      <xdr:colOff>1257300</xdr:colOff>
      <xdr:row>685</xdr:row>
      <xdr:rowOff>409575</xdr:rowOff>
    </xdr:to>
    <xdr:pic>
      <xdr:nvPicPr>
        <xdr:cNvPr id="2570" name="Рисунок 2569" descr="base_1_386202_34965"/>
        <xdr:cNvPicPr preferRelativeResize="0">
          <a:picLocks noChangeArrowheads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82220975"/>
          <a:ext cx="12573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686</xdr:row>
      <xdr:rowOff>0</xdr:rowOff>
    </xdr:from>
    <xdr:to>
      <xdr:col>1</xdr:col>
      <xdr:colOff>1085850</xdr:colOff>
      <xdr:row>686</xdr:row>
      <xdr:rowOff>361950</xdr:rowOff>
    </xdr:to>
    <xdr:pic>
      <xdr:nvPicPr>
        <xdr:cNvPr id="2571" name="Рисунок 2570" descr="base_1_386202_34966"/>
        <xdr:cNvPicPr preferRelativeResize="0">
          <a:picLocks noChangeArrowheads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82744850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687</xdr:row>
      <xdr:rowOff>0</xdr:rowOff>
    </xdr:from>
    <xdr:to>
      <xdr:col>1</xdr:col>
      <xdr:colOff>1047750</xdr:colOff>
      <xdr:row>687</xdr:row>
      <xdr:rowOff>400050</xdr:rowOff>
    </xdr:to>
    <xdr:pic>
      <xdr:nvPicPr>
        <xdr:cNvPr id="2572" name="Рисунок 2571" descr="base_1_386202_34967"/>
        <xdr:cNvPicPr preferRelativeResize="0">
          <a:picLocks noChangeArrowheads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83268725"/>
          <a:ext cx="1047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688</xdr:row>
      <xdr:rowOff>0</xdr:rowOff>
    </xdr:from>
    <xdr:to>
      <xdr:col>1</xdr:col>
      <xdr:colOff>1162050</xdr:colOff>
      <xdr:row>688</xdr:row>
      <xdr:rowOff>342900</xdr:rowOff>
    </xdr:to>
    <xdr:pic>
      <xdr:nvPicPr>
        <xdr:cNvPr id="2573" name="Рисунок 2572" descr="base_1_386202_34968"/>
        <xdr:cNvPicPr preferRelativeResize="0">
          <a:picLocks noChangeArrowheads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83792600"/>
          <a:ext cx="1162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689</xdr:row>
      <xdr:rowOff>0</xdr:rowOff>
    </xdr:from>
    <xdr:to>
      <xdr:col>1</xdr:col>
      <xdr:colOff>1228725</xdr:colOff>
      <xdr:row>689</xdr:row>
      <xdr:rowOff>400050</xdr:rowOff>
    </xdr:to>
    <xdr:pic>
      <xdr:nvPicPr>
        <xdr:cNvPr id="2574" name="Рисунок 2573" descr="base_1_386202_34969"/>
        <xdr:cNvPicPr preferRelativeResize="0">
          <a:picLocks noChangeArrowheads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084316475"/>
          <a:ext cx="1228724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690</xdr:row>
      <xdr:rowOff>0</xdr:rowOff>
    </xdr:from>
    <xdr:to>
      <xdr:col>1</xdr:col>
      <xdr:colOff>1257300</xdr:colOff>
      <xdr:row>690</xdr:row>
      <xdr:rowOff>381000</xdr:rowOff>
    </xdr:to>
    <xdr:pic>
      <xdr:nvPicPr>
        <xdr:cNvPr id="2575" name="Рисунок 2574" descr="base_1_386202_34970"/>
        <xdr:cNvPicPr preferRelativeResize="0">
          <a:picLocks noChangeArrowheads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84840350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691</xdr:row>
      <xdr:rowOff>0</xdr:rowOff>
    </xdr:from>
    <xdr:to>
      <xdr:col>1</xdr:col>
      <xdr:colOff>971550</xdr:colOff>
      <xdr:row>691</xdr:row>
      <xdr:rowOff>361950</xdr:rowOff>
    </xdr:to>
    <xdr:pic>
      <xdr:nvPicPr>
        <xdr:cNvPr id="2576" name="Рисунок 2575" descr="base_1_386202_34971"/>
        <xdr:cNvPicPr preferRelativeResize="0">
          <a:picLocks noChangeArrowheads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85364225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692</xdr:row>
      <xdr:rowOff>0</xdr:rowOff>
    </xdr:from>
    <xdr:to>
      <xdr:col>1</xdr:col>
      <xdr:colOff>971550</xdr:colOff>
      <xdr:row>692</xdr:row>
      <xdr:rowOff>371475</xdr:rowOff>
    </xdr:to>
    <xdr:pic>
      <xdr:nvPicPr>
        <xdr:cNvPr id="2577" name="Рисунок 2576" descr="base_1_386202_34972"/>
        <xdr:cNvPicPr preferRelativeResize="0">
          <a:picLocks noChangeArrowheads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85888100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693</xdr:row>
      <xdr:rowOff>1</xdr:rowOff>
    </xdr:from>
    <xdr:to>
      <xdr:col>1</xdr:col>
      <xdr:colOff>1162050</xdr:colOff>
      <xdr:row>693</xdr:row>
      <xdr:rowOff>361951</xdr:rowOff>
    </xdr:to>
    <xdr:pic>
      <xdr:nvPicPr>
        <xdr:cNvPr id="2578" name="Рисунок 2577" descr="base_1_386202_34973"/>
        <xdr:cNvPicPr preferRelativeResize="0">
          <a:picLocks noChangeArrowheads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86411976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694</xdr:row>
      <xdr:rowOff>0</xdr:rowOff>
    </xdr:from>
    <xdr:to>
      <xdr:col>1</xdr:col>
      <xdr:colOff>1276350</xdr:colOff>
      <xdr:row>694</xdr:row>
      <xdr:rowOff>352425</xdr:rowOff>
    </xdr:to>
    <xdr:pic>
      <xdr:nvPicPr>
        <xdr:cNvPr id="2579" name="Рисунок 2578" descr="base_1_386202_34974"/>
        <xdr:cNvPicPr preferRelativeResize="0">
          <a:picLocks noChangeArrowheads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86935850"/>
          <a:ext cx="1276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695</xdr:row>
      <xdr:rowOff>0</xdr:rowOff>
    </xdr:from>
    <xdr:to>
      <xdr:col>1</xdr:col>
      <xdr:colOff>1266825</xdr:colOff>
      <xdr:row>695</xdr:row>
      <xdr:rowOff>390525</xdr:rowOff>
    </xdr:to>
    <xdr:pic>
      <xdr:nvPicPr>
        <xdr:cNvPr id="2580" name="Рисунок 2579" descr="base_1_386202_34975"/>
        <xdr:cNvPicPr preferRelativeResize="0">
          <a:picLocks noChangeArrowheads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87459725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696</xdr:row>
      <xdr:rowOff>0</xdr:rowOff>
    </xdr:from>
    <xdr:to>
      <xdr:col>1</xdr:col>
      <xdr:colOff>971550</xdr:colOff>
      <xdr:row>696</xdr:row>
      <xdr:rowOff>352425</xdr:rowOff>
    </xdr:to>
    <xdr:pic>
      <xdr:nvPicPr>
        <xdr:cNvPr id="2581" name="Рисунок 2580" descr="base_1_386202_34976"/>
        <xdr:cNvPicPr preferRelativeResize="0">
          <a:picLocks noChangeArrowheads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87983600"/>
          <a:ext cx="971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697</xdr:row>
      <xdr:rowOff>1</xdr:rowOff>
    </xdr:from>
    <xdr:to>
      <xdr:col>1</xdr:col>
      <xdr:colOff>1085850</xdr:colOff>
      <xdr:row>697</xdr:row>
      <xdr:rowOff>342901</xdr:rowOff>
    </xdr:to>
    <xdr:pic>
      <xdr:nvPicPr>
        <xdr:cNvPr id="2582" name="Рисунок 2581" descr="base_1_386202_34977"/>
        <xdr:cNvPicPr preferRelativeResize="0">
          <a:picLocks noChangeArrowheads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88507476"/>
          <a:ext cx="108585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698</xdr:row>
      <xdr:rowOff>0</xdr:rowOff>
    </xdr:from>
    <xdr:to>
      <xdr:col>1</xdr:col>
      <xdr:colOff>1247774</xdr:colOff>
      <xdr:row>698</xdr:row>
      <xdr:rowOff>381000</xdr:rowOff>
    </xdr:to>
    <xdr:pic>
      <xdr:nvPicPr>
        <xdr:cNvPr id="2583" name="Рисунок 2582" descr="base_1_386202_34978"/>
        <xdr:cNvPicPr preferRelativeResize="0">
          <a:picLocks noChangeArrowheads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89031350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699</xdr:row>
      <xdr:rowOff>0</xdr:rowOff>
    </xdr:from>
    <xdr:to>
      <xdr:col>1</xdr:col>
      <xdr:colOff>1266825</xdr:colOff>
      <xdr:row>699</xdr:row>
      <xdr:rowOff>352425</xdr:rowOff>
    </xdr:to>
    <xdr:pic>
      <xdr:nvPicPr>
        <xdr:cNvPr id="2584" name="Рисунок 2583" descr="base_1_386202_34979"/>
        <xdr:cNvPicPr preferRelativeResize="0">
          <a:picLocks noChangeArrowheads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89555225"/>
          <a:ext cx="12668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1190625</xdr:colOff>
      <xdr:row>700</xdr:row>
      <xdr:rowOff>381000</xdr:rowOff>
    </xdr:to>
    <xdr:pic>
      <xdr:nvPicPr>
        <xdr:cNvPr id="2585" name="Рисунок 2584" descr="base_1_386202_34980"/>
        <xdr:cNvPicPr preferRelativeResize="0">
          <a:picLocks noChangeArrowheads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90079100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923925</xdr:colOff>
      <xdr:row>701</xdr:row>
      <xdr:rowOff>390525</xdr:rowOff>
    </xdr:to>
    <xdr:pic>
      <xdr:nvPicPr>
        <xdr:cNvPr id="2586" name="Рисунок 2585" descr="base_1_386202_34981"/>
        <xdr:cNvPicPr preferRelativeResize="0">
          <a:picLocks noChangeArrowheads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90602975"/>
          <a:ext cx="923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702</xdr:row>
      <xdr:rowOff>0</xdr:rowOff>
    </xdr:from>
    <xdr:to>
      <xdr:col>1</xdr:col>
      <xdr:colOff>1000124</xdr:colOff>
      <xdr:row>702</xdr:row>
      <xdr:rowOff>333375</xdr:rowOff>
    </xdr:to>
    <xdr:pic>
      <xdr:nvPicPr>
        <xdr:cNvPr id="2587" name="Рисунок 2586" descr="base_1_386202_34982"/>
        <xdr:cNvPicPr preferRelativeResize="0">
          <a:picLocks noChangeArrowheads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91126850"/>
          <a:ext cx="10001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703</xdr:row>
      <xdr:rowOff>1</xdr:rowOff>
    </xdr:from>
    <xdr:to>
      <xdr:col>1</xdr:col>
      <xdr:colOff>1095374</xdr:colOff>
      <xdr:row>703</xdr:row>
      <xdr:rowOff>323851</xdr:rowOff>
    </xdr:to>
    <xdr:pic>
      <xdr:nvPicPr>
        <xdr:cNvPr id="2588" name="Рисунок 2587" descr="base_1_386202_34983"/>
        <xdr:cNvPicPr preferRelativeResize="0">
          <a:picLocks noChangeArrowheads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91650726"/>
          <a:ext cx="1095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704</xdr:row>
      <xdr:rowOff>0</xdr:rowOff>
    </xdr:from>
    <xdr:to>
      <xdr:col>1</xdr:col>
      <xdr:colOff>1257300</xdr:colOff>
      <xdr:row>704</xdr:row>
      <xdr:rowOff>361950</xdr:rowOff>
    </xdr:to>
    <xdr:pic>
      <xdr:nvPicPr>
        <xdr:cNvPr id="2589" name="Рисунок 2588" descr="base_1_386202_34984"/>
        <xdr:cNvPicPr preferRelativeResize="0">
          <a:picLocks noChangeArrowheads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9217460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705</xdr:row>
      <xdr:rowOff>0</xdr:rowOff>
    </xdr:from>
    <xdr:to>
      <xdr:col>1</xdr:col>
      <xdr:colOff>1190625</xdr:colOff>
      <xdr:row>705</xdr:row>
      <xdr:rowOff>371475</xdr:rowOff>
    </xdr:to>
    <xdr:pic>
      <xdr:nvPicPr>
        <xdr:cNvPr id="2590" name="Рисунок 2589" descr="base_1_386202_34985"/>
        <xdr:cNvPicPr preferRelativeResize="0">
          <a:picLocks noChangeArrowheads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9269847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706</xdr:row>
      <xdr:rowOff>0</xdr:rowOff>
    </xdr:from>
    <xdr:to>
      <xdr:col>1</xdr:col>
      <xdr:colOff>962025</xdr:colOff>
      <xdr:row>706</xdr:row>
      <xdr:rowOff>342900</xdr:rowOff>
    </xdr:to>
    <xdr:pic>
      <xdr:nvPicPr>
        <xdr:cNvPr id="2591" name="Рисунок 2590" descr="base_1_386202_34986"/>
        <xdr:cNvPicPr preferRelativeResize="0">
          <a:picLocks noChangeArrowheads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93222350"/>
          <a:ext cx="962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707</xdr:row>
      <xdr:rowOff>0</xdr:rowOff>
    </xdr:from>
    <xdr:to>
      <xdr:col>1</xdr:col>
      <xdr:colOff>1038224</xdr:colOff>
      <xdr:row>707</xdr:row>
      <xdr:rowOff>314325</xdr:rowOff>
    </xdr:to>
    <xdr:pic>
      <xdr:nvPicPr>
        <xdr:cNvPr id="2592" name="Рисунок 2591" descr="base_1_386202_34987"/>
        <xdr:cNvPicPr preferRelativeResize="0">
          <a:picLocks noChangeArrowheads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93746225"/>
          <a:ext cx="1038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708</xdr:row>
      <xdr:rowOff>0</xdr:rowOff>
    </xdr:from>
    <xdr:to>
      <xdr:col>1</xdr:col>
      <xdr:colOff>1133476</xdr:colOff>
      <xdr:row>708</xdr:row>
      <xdr:rowOff>333375</xdr:rowOff>
    </xdr:to>
    <xdr:pic>
      <xdr:nvPicPr>
        <xdr:cNvPr id="2593" name="Рисунок 2592" descr="base_1_386202_34988"/>
        <xdr:cNvPicPr preferRelativeResize="0">
          <a:picLocks noChangeArrowheads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94270100"/>
          <a:ext cx="1133476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709</xdr:row>
      <xdr:rowOff>0</xdr:rowOff>
    </xdr:from>
    <xdr:to>
      <xdr:col>1</xdr:col>
      <xdr:colOff>1162050</xdr:colOff>
      <xdr:row>709</xdr:row>
      <xdr:rowOff>361950</xdr:rowOff>
    </xdr:to>
    <xdr:pic>
      <xdr:nvPicPr>
        <xdr:cNvPr id="2594" name="Рисунок 2593" descr="base_1_386202_34989"/>
        <xdr:cNvPicPr preferRelativeResize="0">
          <a:picLocks noChangeArrowheads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94793975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710</xdr:row>
      <xdr:rowOff>0</xdr:rowOff>
    </xdr:from>
    <xdr:to>
      <xdr:col>1</xdr:col>
      <xdr:colOff>1162050</xdr:colOff>
      <xdr:row>710</xdr:row>
      <xdr:rowOff>361950</xdr:rowOff>
    </xdr:to>
    <xdr:pic>
      <xdr:nvPicPr>
        <xdr:cNvPr id="2595" name="Рисунок 2594" descr="base_1_386202_34990"/>
        <xdr:cNvPicPr preferRelativeResize="0">
          <a:picLocks noChangeArrowheads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95317850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711</xdr:row>
      <xdr:rowOff>0</xdr:rowOff>
    </xdr:from>
    <xdr:to>
      <xdr:col>1</xdr:col>
      <xdr:colOff>962024</xdr:colOff>
      <xdr:row>711</xdr:row>
      <xdr:rowOff>333375</xdr:rowOff>
    </xdr:to>
    <xdr:pic>
      <xdr:nvPicPr>
        <xdr:cNvPr id="2596" name="Рисунок 2595" descr="base_1_386202_34991"/>
        <xdr:cNvPicPr preferRelativeResize="0">
          <a:picLocks noChangeArrowheads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95841725"/>
          <a:ext cx="9620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712</xdr:row>
      <xdr:rowOff>0</xdr:rowOff>
    </xdr:from>
    <xdr:to>
      <xdr:col>1</xdr:col>
      <xdr:colOff>1047750</xdr:colOff>
      <xdr:row>712</xdr:row>
      <xdr:rowOff>342900</xdr:rowOff>
    </xdr:to>
    <xdr:pic>
      <xdr:nvPicPr>
        <xdr:cNvPr id="2597" name="Рисунок 2596" descr="base_1_386202_34992"/>
        <xdr:cNvPicPr preferRelativeResize="0">
          <a:picLocks noChangeArrowheads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96365600"/>
          <a:ext cx="1047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713</xdr:row>
      <xdr:rowOff>0</xdr:rowOff>
    </xdr:from>
    <xdr:to>
      <xdr:col>1</xdr:col>
      <xdr:colOff>1114425</xdr:colOff>
      <xdr:row>713</xdr:row>
      <xdr:rowOff>333375</xdr:rowOff>
    </xdr:to>
    <xdr:pic>
      <xdr:nvPicPr>
        <xdr:cNvPr id="2598" name="Рисунок 2597" descr="base_1_386202_34993"/>
        <xdr:cNvPicPr preferRelativeResize="0">
          <a:picLocks noChangeArrowheads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96889475"/>
          <a:ext cx="1114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714</xdr:row>
      <xdr:rowOff>0</xdr:rowOff>
    </xdr:from>
    <xdr:to>
      <xdr:col>1</xdr:col>
      <xdr:colOff>1200150</xdr:colOff>
      <xdr:row>714</xdr:row>
      <xdr:rowOff>381000</xdr:rowOff>
    </xdr:to>
    <xdr:pic>
      <xdr:nvPicPr>
        <xdr:cNvPr id="2599" name="Рисунок 2598" descr="base_1_386202_34994"/>
        <xdr:cNvPicPr preferRelativeResize="0">
          <a:picLocks noChangeArrowheads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97413350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715</xdr:row>
      <xdr:rowOff>0</xdr:rowOff>
    </xdr:from>
    <xdr:to>
      <xdr:col>1</xdr:col>
      <xdr:colOff>1181100</xdr:colOff>
      <xdr:row>715</xdr:row>
      <xdr:rowOff>381000</xdr:rowOff>
    </xdr:to>
    <xdr:pic>
      <xdr:nvPicPr>
        <xdr:cNvPr id="2600" name="Рисунок 2599" descr="base_1_386202_34995"/>
        <xdr:cNvPicPr preferRelativeResize="0">
          <a:picLocks noChangeArrowheads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9793722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716</xdr:row>
      <xdr:rowOff>0</xdr:rowOff>
    </xdr:from>
    <xdr:to>
      <xdr:col>1</xdr:col>
      <xdr:colOff>1009650</xdr:colOff>
      <xdr:row>716</xdr:row>
      <xdr:rowOff>342900</xdr:rowOff>
    </xdr:to>
    <xdr:pic>
      <xdr:nvPicPr>
        <xdr:cNvPr id="2601" name="Рисунок 2600" descr="base_1_386202_34996"/>
        <xdr:cNvPicPr preferRelativeResize="0">
          <a:picLocks noChangeArrowheads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98461100"/>
          <a:ext cx="10096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717</xdr:row>
      <xdr:rowOff>0</xdr:rowOff>
    </xdr:from>
    <xdr:to>
      <xdr:col>1</xdr:col>
      <xdr:colOff>1000124</xdr:colOff>
      <xdr:row>717</xdr:row>
      <xdr:rowOff>390525</xdr:rowOff>
    </xdr:to>
    <xdr:pic>
      <xdr:nvPicPr>
        <xdr:cNvPr id="2602" name="Рисунок 2601" descr="base_1_386202_34997"/>
        <xdr:cNvPicPr preferRelativeResize="0">
          <a:picLocks noChangeArrowheads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09898497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718</xdr:row>
      <xdr:rowOff>0</xdr:rowOff>
    </xdr:from>
    <xdr:to>
      <xdr:col>1</xdr:col>
      <xdr:colOff>1133475</xdr:colOff>
      <xdr:row>718</xdr:row>
      <xdr:rowOff>342900</xdr:rowOff>
    </xdr:to>
    <xdr:pic>
      <xdr:nvPicPr>
        <xdr:cNvPr id="2603" name="Рисунок 2602" descr="base_1_386202_34998"/>
        <xdr:cNvPicPr preferRelativeResize="0">
          <a:picLocks noChangeArrowheads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99508850"/>
          <a:ext cx="1133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719</xdr:row>
      <xdr:rowOff>0</xdr:rowOff>
    </xdr:from>
    <xdr:to>
      <xdr:col>1</xdr:col>
      <xdr:colOff>1219200</xdr:colOff>
      <xdr:row>719</xdr:row>
      <xdr:rowOff>361950</xdr:rowOff>
    </xdr:to>
    <xdr:pic>
      <xdr:nvPicPr>
        <xdr:cNvPr id="2604" name="Рисунок 2603" descr="base_1_386202_34999"/>
        <xdr:cNvPicPr preferRelativeResize="0">
          <a:picLocks noChangeArrowheads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0032725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720</xdr:row>
      <xdr:rowOff>0</xdr:rowOff>
    </xdr:from>
    <xdr:to>
      <xdr:col>1</xdr:col>
      <xdr:colOff>1181100</xdr:colOff>
      <xdr:row>720</xdr:row>
      <xdr:rowOff>381000</xdr:rowOff>
    </xdr:to>
    <xdr:pic>
      <xdr:nvPicPr>
        <xdr:cNvPr id="2605" name="Рисунок 2604" descr="base_1_386202_35000"/>
        <xdr:cNvPicPr preferRelativeResize="0">
          <a:picLocks noChangeArrowheads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0556600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721</xdr:row>
      <xdr:rowOff>0</xdr:rowOff>
    </xdr:from>
    <xdr:to>
      <xdr:col>1</xdr:col>
      <xdr:colOff>1019175</xdr:colOff>
      <xdr:row>721</xdr:row>
      <xdr:rowOff>333375</xdr:rowOff>
    </xdr:to>
    <xdr:pic>
      <xdr:nvPicPr>
        <xdr:cNvPr id="2606" name="Рисунок 2605" descr="base_1_386202_35001"/>
        <xdr:cNvPicPr preferRelativeResize="0">
          <a:picLocks noChangeArrowheads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1080475"/>
          <a:ext cx="10191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722</xdr:row>
      <xdr:rowOff>0</xdr:rowOff>
    </xdr:from>
    <xdr:to>
      <xdr:col>1</xdr:col>
      <xdr:colOff>1019174</xdr:colOff>
      <xdr:row>722</xdr:row>
      <xdr:rowOff>342900</xdr:rowOff>
    </xdr:to>
    <xdr:pic>
      <xdr:nvPicPr>
        <xdr:cNvPr id="2607" name="Рисунок 2606" descr="base_1_386202_35002"/>
        <xdr:cNvPicPr preferRelativeResize="0">
          <a:picLocks noChangeArrowheads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01604350"/>
          <a:ext cx="10191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723</xdr:row>
      <xdr:rowOff>0</xdr:rowOff>
    </xdr:from>
    <xdr:to>
      <xdr:col>1</xdr:col>
      <xdr:colOff>1133475</xdr:colOff>
      <xdr:row>723</xdr:row>
      <xdr:rowOff>314325</xdr:rowOff>
    </xdr:to>
    <xdr:pic>
      <xdr:nvPicPr>
        <xdr:cNvPr id="2608" name="Рисунок 2607" descr="base_1_386202_35003"/>
        <xdr:cNvPicPr preferRelativeResize="0">
          <a:picLocks noChangeArrowheads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2128225"/>
          <a:ext cx="11334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724</xdr:row>
      <xdr:rowOff>0</xdr:rowOff>
    </xdr:from>
    <xdr:to>
      <xdr:col>1</xdr:col>
      <xdr:colOff>1247775</xdr:colOff>
      <xdr:row>724</xdr:row>
      <xdr:rowOff>400050</xdr:rowOff>
    </xdr:to>
    <xdr:pic>
      <xdr:nvPicPr>
        <xdr:cNvPr id="2609" name="Рисунок 2608" descr="base_1_386202_35004"/>
        <xdr:cNvPicPr preferRelativeResize="0">
          <a:picLocks noChangeArrowheads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2652100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725</xdr:row>
      <xdr:rowOff>1</xdr:rowOff>
    </xdr:from>
    <xdr:to>
      <xdr:col>1</xdr:col>
      <xdr:colOff>1238250</xdr:colOff>
      <xdr:row>725</xdr:row>
      <xdr:rowOff>381001</xdr:rowOff>
    </xdr:to>
    <xdr:pic>
      <xdr:nvPicPr>
        <xdr:cNvPr id="2610" name="Рисунок 2609" descr="base_1_386202_35005"/>
        <xdr:cNvPicPr preferRelativeResize="0">
          <a:picLocks noChangeArrowheads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3175976"/>
          <a:ext cx="1238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726</xdr:row>
      <xdr:rowOff>0</xdr:rowOff>
    </xdr:from>
    <xdr:to>
      <xdr:col>1</xdr:col>
      <xdr:colOff>933451</xdr:colOff>
      <xdr:row>726</xdr:row>
      <xdr:rowOff>381000</xdr:rowOff>
    </xdr:to>
    <xdr:pic>
      <xdr:nvPicPr>
        <xdr:cNvPr id="2611" name="Рисунок 2610" descr="base_1_386202_35006"/>
        <xdr:cNvPicPr preferRelativeResize="0">
          <a:picLocks noChangeArrowheads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103699850"/>
          <a:ext cx="933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727</xdr:row>
      <xdr:rowOff>0</xdr:rowOff>
    </xdr:from>
    <xdr:to>
      <xdr:col>1</xdr:col>
      <xdr:colOff>1009650</xdr:colOff>
      <xdr:row>727</xdr:row>
      <xdr:rowOff>371475</xdr:rowOff>
    </xdr:to>
    <xdr:pic>
      <xdr:nvPicPr>
        <xdr:cNvPr id="2612" name="Рисунок 2611" descr="base_1_386202_35007"/>
        <xdr:cNvPicPr preferRelativeResize="0">
          <a:picLocks noChangeArrowheads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422372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728</xdr:row>
      <xdr:rowOff>0</xdr:rowOff>
    </xdr:from>
    <xdr:to>
      <xdr:col>1</xdr:col>
      <xdr:colOff>1123950</xdr:colOff>
      <xdr:row>728</xdr:row>
      <xdr:rowOff>333375</xdr:rowOff>
    </xdr:to>
    <xdr:pic>
      <xdr:nvPicPr>
        <xdr:cNvPr id="2613" name="Рисунок 2612" descr="base_1_386202_35008"/>
        <xdr:cNvPicPr preferRelativeResize="0">
          <a:picLocks noChangeArrowheads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4747600"/>
          <a:ext cx="11239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729</xdr:row>
      <xdr:rowOff>0</xdr:rowOff>
    </xdr:from>
    <xdr:to>
      <xdr:col>1</xdr:col>
      <xdr:colOff>1238250</xdr:colOff>
      <xdr:row>729</xdr:row>
      <xdr:rowOff>400050</xdr:rowOff>
    </xdr:to>
    <xdr:pic>
      <xdr:nvPicPr>
        <xdr:cNvPr id="2614" name="Рисунок 2613" descr="base_1_386202_35009"/>
        <xdr:cNvPicPr preferRelativeResize="0">
          <a:picLocks noChangeArrowheads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5271475"/>
          <a:ext cx="1238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730</xdr:row>
      <xdr:rowOff>0</xdr:rowOff>
    </xdr:from>
    <xdr:to>
      <xdr:col>1</xdr:col>
      <xdr:colOff>1209675</xdr:colOff>
      <xdr:row>730</xdr:row>
      <xdr:rowOff>361950</xdr:rowOff>
    </xdr:to>
    <xdr:pic>
      <xdr:nvPicPr>
        <xdr:cNvPr id="2615" name="Рисунок 2614" descr="base_1_386202_35010"/>
        <xdr:cNvPicPr preferRelativeResize="0">
          <a:picLocks noChangeArrowheads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5795350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731</xdr:row>
      <xdr:rowOff>0</xdr:rowOff>
    </xdr:from>
    <xdr:to>
      <xdr:col>1</xdr:col>
      <xdr:colOff>981075</xdr:colOff>
      <xdr:row>731</xdr:row>
      <xdr:rowOff>352425</xdr:rowOff>
    </xdr:to>
    <xdr:pic>
      <xdr:nvPicPr>
        <xdr:cNvPr id="2616" name="Рисунок 2615" descr="base_1_386202_35011"/>
        <xdr:cNvPicPr preferRelativeResize="0">
          <a:picLocks noChangeArrowheads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6319225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732</xdr:row>
      <xdr:rowOff>0</xdr:rowOff>
    </xdr:from>
    <xdr:to>
      <xdr:col>1</xdr:col>
      <xdr:colOff>1047750</xdr:colOff>
      <xdr:row>732</xdr:row>
      <xdr:rowOff>352425</xdr:rowOff>
    </xdr:to>
    <xdr:pic>
      <xdr:nvPicPr>
        <xdr:cNvPr id="2617" name="Рисунок 2616" descr="base_1_386202_35012"/>
        <xdr:cNvPicPr preferRelativeResize="0">
          <a:picLocks noChangeArrowheads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6843100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733</xdr:row>
      <xdr:rowOff>1</xdr:rowOff>
    </xdr:from>
    <xdr:to>
      <xdr:col>1</xdr:col>
      <xdr:colOff>1171575</xdr:colOff>
      <xdr:row>733</xdr:row>
      <xdr:rowOff>342901</xdr:rowOff>
    </xdr:to>
    <xdr:pic>
      <xdr:nvPicPr>
        <xdr:cNvPr id="2618" name="Рисунок 2617" descr="base_1_386202_35013"/>
        <xdr:cNvPicPr preferRelativeResize="0">
          <a:picLocks noChangeArrowheads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07366976"/>
          <a:ext cx="1171576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734</xdr:row>
      <xdr:rowOff>0</xdr:rowOff>
    </xdr:from>
    <xdr:to>
      <xdr:col>1</xdr:col>
      <xdr:colOff>1190625</xdr:colOff>
      <xdr:row>734</xdr:row>
      <xdr:rowOff>371475</xdr:rowOff>
    </xdr:to>
    <xdr:pic>
      <xdr:nvPicPr>
        <xdr:cNvPr id="2619" name="Рисунок 2618" descr="base_1_386202_35014"/>
        <xdr:cNvPicPr preferRelativeResize="0">
          <a:picLocks noChangeArrowheads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7890850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735</xdr:row>
      <xdr:rowOff>0</xdr:rowOff>
    </xdr:from>
    <xdr:to>
      <xdr:col>1</xdr:col>
      <xdr:colOff>1181100</xdr:colOff>
      <xdr:row>735</xdr:row>
      <xdr:rowOff>371475</xdr:rowOff>
    </xdr:to>
    <xdr:pic>
      <xdr:nvPicPr>
        <xdr:cNvPr id="2620" name="Рисунок 2619" descr="base_1_386202_35015"/>
        <xdr:cNvPicPr preferRelativeResize="0">
          <a:picLocks noChangeArrowheads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8414725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736</xdr:row>
      <xdr:rowOff>0</xdr:rowOff>
    </xdr:from>
    <xdr:to>
      <xdr:col>1</xdr:col>
      <xdr:colOff>1009650</xdr:colOff>
      <xdr:row>736</xdr:row>
      <xdr:rowOff>333375</xdr:rowOff>
    </xdr:to>
    <xdr:pic>
      <xdr:nvPicPr>
        <xdr:cNvPr id="2621" name="Рисунок 2620" descr="base_1_386202_35016"/>
        <xdr:cNvPicPr preferRelativeResize="0">
          <a:picLocks noChangeArrowheads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8938600"/>
          <a:ext cx="10096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737</xdr:row>
      <xdr:rowOff>0</xdr:rowOff>
    </xdr:from>
    <xdr:to>
      <xdr:col>1</xdr:col>
      <xdr:colOff>1066800</xdr:colOff>
      <xdr:row>737</xdr:row>
      <xdr:rowOff>361950</xdr:rowOff>
    </xdr:to>
    <xdr:pic>
      <xdr:nvPicPr>
        <xdr:cNvPr id="2622" name="Рисунок 2621" descr="base_1_386202_35017"/>
        <xdr:cNvPicPr preferRelativeResize="0">
          <a:picLocks noChangeArrowheads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9462475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738</xdr:row>
      <xdr:rowOff>0</xdr:rowOff>
    </xdr:from>
    <xdr:to>
      <xdr:col>1</xdr:col>
      <xdr:colOff>1123950</xdr:colOff>
      <xdr:row>738</xdr:row>
      <xdr:rowOff>323850</xdr:rowOff>
    </xdr:to>
    <xdr:pic>
      <xdr:nvPicPr>
        <xdr:cNvPr id="2623" name="Рисунок 2622" descr="base_1_386202_35018"/>
        <xdr:cNvPicPr preferRelativeResize="0">
          <a:picLocks noChangeArrowheads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09986350"/>
          <a:ext cx="11239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739</xdr:row>
      <xdr:rowOff>0</xdr:rowOff>
    </xdr:from>
    <xdr:to>
      <xdr:col>1</xdr:col>
      <xdr:colOff>1152525</xdr:colOff>
      <xdr:row>739</xdr:row>
      <xdr:rowOff>371475</xdr:rowOff>
    </xdr:to>
    <xdr:pic>
      <xdr:nvPicPr>
        <xdr:cNvPr id="2624" name="Рисунок 2623" descr="base_1_386202_35019"/>
        <xdr:cNvPicPr preferRelativeResize="0">
          <a:picLocks noChangeArrowheads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0510225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740</xdr:row>
      <xdr:rowOff>0</xdr:rowOff>
    </xdr:from>
    <xdr:to>
      <xdr:col>1</xdr:col>
      <xdr:colOff>1133475</xdr:colOff>
      <xdr:row>740</xdr:row>
      <xdr:rowOff>352425</xdr:rowOff>
    </xdr:to>
    <xdr:pic>
      <xdr:nvPicPr>
        <xdr:cNvPr id="2625" name="Рисунок 2624" descr="base_1_386202_35020"/>
        <xdr:cNvPicPr preferRelativeResize="0">
          <a:picLocks noChangeArrowheads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1034100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741</xdr:row>
      <xdr:rowOff>0</xdr:rowOff>
    </xdr:from>
    <xdr:to>
      <xdr:col>1</xdr:col>
      <xdr:colOff>962025</xdr:colOff>
      <xdr:row>741</xdr:row>
      <xdr:rowOff>352425</xdr:rowOff>
    </xdr:to>
    <xdr:pic>
      <xdr:nvPicPr>
        <xdr:cNvPr id="2626" name="Рисунок 2625" descr="base_1_386202_35021"/>
        <xdr:cNvPicPr preferRelativeResize="0">
          <a:picLocks noChangeArrowheads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1557975"/>
          <a:ext cx="9620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742</xdr:row>
      <xdr:rowOff>0</xdr:rowOff>
    </xdr:from>
    <xdr:to>
      <xdr:col>1</xdr:col>
      <xdr:colOff>1019174</xdr:colOff>
      <xdr:row>742</xdr:row>
      <xdr:rowOff>361950</xdr:rowOff>
    </xdr:to>
    <xdr:pic>
      <xdr:nvPicPr>
        <xdr:cNvPr id="2627" name="Рисунок 2626" descr="base_1_386202_35022"/>
        <xdr:cNvPicPr preferRelativeResize="0">
          <a:picLocks noChangeArrowheads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12081850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743</xdr:row>
      <xdr:rowOff>0</xdr:rowOff>
    </xdr:from>
    <xdr:to>
      <xdr:col>1</xdr:col>
      <xdr:colOff>1133474</xdr:colOff>
      <xdr:row>743</xdr:row>
      <xdr:rowOff>352425</xdr:rowOff>
    </xdr:to>
    <xdr:pic>
      <xdr:nvPicPr>
        <xdr:cNvPr id="2628" name="Рисунок 2627" descr="base_1_386202_35023"/>
        <xdr:cNvPicPr preferRelativeResize="0">
          <a:picLocks noChangeArrowheads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12605725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744</xdr:row>
      <xdr:rowOff>0</xdr:rowOff>
    </xdr:from>
    <xdr:to>
      <xdr:col>1</xdr:col>
      <xdr:colOff>1162050</xdr:colOff>
      <xdr:row>744</xdr:row>
      <xdr:rowOff>381000</xdr:rowOff>
    </xdr:to>
    <xdr:pic>
      <xdr:nvPicPr>
        <xdr:cNvPr id="2629" name="Рисунок 2628" descr="base_1_386202_35024"/>
        <xdr:cNvPicPr preferRelativeResize="0">
          <a:picLocks noChangeArrowheads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3129600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745</xdr:row>
      <xdr:rowOff>0</xdr:rowOff>
    </xdr:from>
    <xdr:to>
      <xdr:col>1</xdr:col>
      <xdr:colOff>1133475</xdr:colOff>
      <xdr:row>745</xdr:row>
      <xdr:rowOff>381000</xdr:rowOff>
    </xdr:to>
    <xdr:pic>
      <xdr:nvPicPr>
        <xdr:cNvPr id="2630" name="Рисунок 2629" descr="base_1_386202_35025"/>
        <xdr:cNvPicPr preferRelativeResize="0">
          <a:picLocks noChangeArrowheads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3653475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746</xdr:row>
      <xdr:rowOff>0</xdr:rowOff>
    </xdr:from>
    <xdr:to>
      <xdr:col>1</xdr:col>
      <xdr:colOff>1009650</xdr:colOff>
      <xdr:row>746</xdr:row>
      <xdr:rowOff>342900</xdr:rowOff>
    </xdr:to>
    <xdr:pic>
      <xdr:nvPicPr>
        <xdr:cNvPr id="2631" name="Рисунок 2630" descr="base_1_386202_35026"/>
        <xdr:cNvPicPr preferRelativeResize="0">
          <a:picLocks noChangeArrowheads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4177350"/>
          <a:ext cx="10096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747</xdr:row>
      <xdr:rowOff>0</xdr:rowOff>
    </xdr:from>
    <xdr:to>
      <xdr:col>1</xdr:col>
      <xdr:colOff>981074</xdr:colOff>
      <xdr:row>747</xdr:row>
      <xdr:rowOff>371475</xdr:rowOff>
    </xdr:to>
    <xdr:pic>
      <xdr:nvPicPr>
        <xdr:cNvPr id="2632" name="Рисунок 2631" descr="base_1_386202_35027"/>
        <xdr:cNvPicPr preferRelativeResize="0">
          <a:picLocks noChangeArrowheads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1470122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748</xdr:row>
      <xdr:rowOff>0</xdr:rowOff>
    </xdr:from>
    <xdr:to>
      <xdr:col>1</xdr:col>
      <xdr:colOff>1162050</xdr:colOff>
      <xdr:row>748</xdr:row>
      <xdr:rowOff>361950</xdr:rowOff>
    </xdr:to>
    <xdr:pic>
      <xdr:nvPicPr>
        <xdr:cNvPr id="2633" name="Рисунок 2632" descr="base_1_386202_35028"/>
        <xdr:cNvPicPr preferRelativeResize="0">
          <a:picLocks noChangeArrowheads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5225100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749</xdr:row>
      <xdr:rowOff>0</xdr:rowOff>
    </xdr:from>
    <xdr:to>
      <xdr:col>1</xdr:col>
      <xdr:colOff>1209675</xdr:colOff>
      <xdr:row>749</xdr:row>
      <xdr:rowOff>400050</xdr:rowOff>
    </xdr:to>
    <xdr:pic>
      <xdr:nvPicPr>
        <xdr:cNvPr id="2634" name="Рисунок 2633" descr="base_1_386202_35029"/>
        <xdr:cNvPicPr preferRelativeResize="0">
          <a:picLocks noChangeArrowheads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5748975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750</xdr:row>
      <xdr:rowOff>0</xdr:rowOff>
    </xdr:from>
    <xdr:to>
      <xdr:col>1</xdr:col>
      <xdr:colOff>1200150</xdr:colOff>
      <xdr:row>750</xdr:row>
      <xdr:rowOff>428625</xdr:rowOff>
    </xdr:to>
    <xdr:pic>
      <xdr:nvPicPr>
        <xdr:cNvPr id="2635" name="Рисунок 2634" descr="base_1_386202_35030"/>
        <xdr:cNvPicPr preferRelativeResize="0">
          <a:picLocks noChangeArrowheads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6272850"/>
          <a:ext cx="1200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751</xdr:row>
      <xdr:rowOff>0</xdr:rowOff>
    </xdr:from>
    <xdr:to>
      <xdr:col>1</xdr:col>
      <xdr:colOff>1038225</xdr:colOff>
      <xdr:row>751</xdr:row>
      <xdr:rowOff>381000</xdr:rowOff>
    </xdr:to>
    <xdr:pic>
      <xdr:nvPicPr>
        <xdr:cNvPr id="2636" name="Рисунок 2635" descr="base_1_386202_35031"/>
        <xdr:cNvPicPr preferRelativeResize="0">
          <a:picLocks noChangeArrowheads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6796725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752</xdr:row>
      <xdr:rowOff>0</xdr:rowOff>
    </xdr:from>
    <xdr:to>
      <xdr:col>1</xdr:col>
      <xdr:colOff>1028700</xdr:colOff>
      <xdr:row>752</xdr:row>
      <xdr:rowOff>371475</xdr:rowOff>
    </xdr:to>
    <xdr:pic>
      <xdr:nvPicPr>
        <xdr:cNvPr id="2637" name="Рисунок 2636" descr="base_1_386202_35032"/>
        <xdr:cNvPicPr preferRelativeResize="0">
          <a:picLocks noChangeArrowheads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7320600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753</xdr:row>
      <xdr:rowOff>0</xdr:rowOff>
    </xdr:from>
    <xdr:to>
      <xdr:col>1</xdr:col>
      <xdr:colOff>1152525</xdr:colOff>
      <xdr:row>753</xdr:row>
      <xdr:rowOff>342900</xdr:rowOff>
    </xdr:to>
    <xdr:pic>
      <xdr:nvPicPr>
        <xdr:cNvPr id="2638" name="Рисунок 2637" descr="base_1_386202_35033"/>
        <xdr:cNvPicPr preferRelativeResize="0">
          <a:picLocks noChangeArrowheads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7844475"/>
          <a:ext cx="11525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754</xdr:row>
      <xdr:rowOff>0</xdr:rowOff>
    </xdr:from>
    <xdr:to>
      <xdr:col>1</xdr:col>
      <xdr:colOff>1219200</xdr:colOff>
      <xdr:row>754</xdr:row>
      <xdr:rowOff>381000</xdr:rowOff>
    </xdr:to>
    <xdr:pic>
      <xdr:nvPicPr>
        <xdr:cNvPr id="2639" name="Рисунок 2638" descr="base_1_386202_35034"/>
        <xdr:cNvPicPr preferRelativeResize="0">
          <a:picLocks noChangeArrowheads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8368350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755</xdr:row>
      <xdr:rowOff>0</xdr:rowOff>
    </xdr:from>
    <xdr:to>
      <xdr:col>1</xdr:col>
      <xdr:colOff>1190625</xdr:colOff>
      <xdr:row>755</xdr:row>
      <xdr:rowOff>381000</xdr:rowOff>
    </xdr:to>
    <xdr:pic>
      <xdr:nvPicPr>
        <xdr:cNvPr id="2640" name="Рисунок 2639" descr="base_1_386202_35035"/>
        <xdr:cNvPicPr preferRelativeResize="0">
          <a:picLocks noChangeArrowheads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8892225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756</xdr:row>
      <xdr:rowOff>1</xdr:rowOff>
    </xdr:from>
    <xdr:to>
      <xdr:col>1</xdr:col>
      <xdr:colOff>1019176</xdr:colOff>
      <xdr:row>756</xdr:row>
      <xdr:rowOff>323850</xdr:rowOff>
    </xdr:to>
    <xdr:pic>
      <xdr:nvPicPr>
        <xdr:cNvPr id="2641" name="Рисунок 2640" descr="base_1_386202_35036"/>
        <xdr:cNvPicPr preferRelativeResize="0">
          <a:picLocks noChangeArrowheads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9416101"/>
          <a:ext cx="1019176" cy="32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757</xdr:row>
      <xdr:rowOff>0</xdr:rowOff>
    </xdr:from>
    <xdr:to>
      <xdr:col>1</xdr:col>
      <xdr:colOff>1000124</xdr:colOff>
      <xdr:row>757</xdr:row>
      <xdr:rowOff>342900</xdr:rowOff>
    </xdr:to>
    <xdr:pic>
      <xdr:nvPicPr>
        <xdr:cNvPr id="2642" name="Рисунок 2641" descr="base_1_386202_35037"/>
        <xdr:cNvPicPr preferRelativeResize="0">
          <a:picLocks noChangeArrowheads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19939975"/>
          <a:ext cx="10001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758</xdr:row>
      <xdr:rowOff>0</xdr:rowOff>
    </xdr:from>
    <xdr:to>
      <xdr:col>1</xdr:col>
      <xdr:colOff>1133475</xdr:colOff>
      <xdr:row>758</xdr:row>
      <xdr:rowOff>333375</xdr:rowOff>
    </xdr:to>
    <xdr:pic>
      <xdr:nvPicPr>
        <xdr:cNvPr id="2643" name="Рисунок 2642" descr="base_1_386202_35038"/>
        <xdr:cNvPicPr preferRelativeResize="0">
          <a:picLocks noChangeArrowheads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0463850"/>
          <a:ext cx="1133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759</xdr:row>
      <xdr:rowOff>0</xdr:rowOff>
    </xdr:from>
    <xdr:to>
      <xdr:col>1</xdr:col>
      <xdr:colOff>1209675</xdr:colOff>
      <xdr:row>759</xdr:row>
      <xdr:rowOff>352425</xdr:rowOff>
    </xdr:to>
    <xdr:pic>
      <xdr:nvPicPr>
        <xdr:cNvPr id="2644" name="Рисунок 2643" descr="base_1_386202_35039"/>
        <xdr:cNvPicPr preferRelativeResize="0">
          <a:picLocks noChangeArrowheads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0987725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760</xdr:row>
      <xdr:rowOff>0</xdr:rowOff>
    </xdr:from>
    <xdr:to>
      <xdr:col>1</xdr:col>
      <xdr:colOff>1190625</xdr:colOff>
      <xdr:row>760</xdr:row>
      <xdr:rowOff>371475</xdr:rowOff>
    </xdr:to>
    <xdr:pic>
      <xdr:nvPicPr>
        <xdr:cNvPr id="2645" name="Рисунок 2644" descr="base_1_386202_35040"/>
        <xdr:cNvPicPr preferRelativeResize="0">
          <a:picLocks noChangeArrowheads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1511600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761</xdr:row>
      <xdr:rowOff>0</xdr:rowOff>
    </xdr:from>
    <xdr:to>
      <xdr:col>1</xdr:col>
      <xdr:colOff>942975</xdr:colOff>
      <xdr:row>761</xdr:row>
      <xdr:rowOff>371475</xdr:rowOff>
    </xdr:to>
    <xdr:pic>
      <xdr:nvPicPr>
        <xdr:cNvPr id="2646" name="Рисунок 2645" descr="base_1_386202_35041"/>
        <xdr:cNvPicPr preferRelativeResize="0">
          <a:picLocks noChangeArrowheads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2035475"/>
          <a:ext cx="942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762</xdr:row>
      <xdr:rowOff>0</xdr:rowOff>
    </xdr:from>
    <xdr:to>
      <xdr:col>1</xdr:col>
      <xdr:colOff>952500</xdr:colOff>
      <xdr:row>762</xdr:row>
      <xdr:rowOff>352425</xdr:rowOff>
    </xdr:to>
    <xdr:pic>
      <xdr:nvPicPr>
        <xdr:cNvPr id="2647" name="Рисунок 2646" descr="base_1_386202_35042"/>
        <xdr:cNvPicPr preferRelativeResize="0">
          <a:picLocks noChangeArrowheads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2559350"/>
          <a:ext cx="9525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763</xdr:row>
      <xdr:rowOff>0</xdr:rowOff>
    </xdr:from>
    <xdr:to>
      <xdr:col>1</xdr:col>
      <xdr:colOff>1114424</xdr:colOff>
      <xdr:row>763</xdr:row>
      <xdr:rowOff>333375</xdr:rowOff>
    </xdr:to>
    <xdr:pic>
      <xdr:nvPicPr>
        <xdr:cNvPr id="2648" name="Рисунок 2647" descr="base_1_386202_35043"/>
        <xdr:cNvPicPr preferRelativeResize="0">
          <a:picLocks noChangeArrowheads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23083225"/>
          <a:ext cx="1114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764</xdr:row>
      <xdr:rowOff>0</xdr:rowOff>
    </xdr:from>
    <xdr:to>
      <xdr:col>1</xdr:col>
      <xdr:colOff>1190625</xdr:colOff>
      <xdr:row>764</xdr:row>
      <xdr:rowOff>371475</xdr:rowOff>
    </xdr:to>
    <xdr:pic>
      <xdr:nvPicPr>
        <xdr:cNvPr id="2649" name="Рисунок 2648" descr="base_1_386202_35044"/>
        <xdr:cNvPicPr preferRelativeResize="0">
          <a:picLocks noChangeArrowheads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3607100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765</xdr:row>
      <xdr:rowOff>0</xdr:rowOff>
    </xdr:from>
    <xdr:to>
      <xdr:col>1</xdr:col>
      <xdr:colOff>1190625</xdr:colOff>
      <xdr:row>765</xdr:row>
      <xdr:rowOff>361950</xdr:rowOff>
    </xdr:to>
    <xdr:pic>
      <xdr:nvPicPr>
        <xdr:cNvPr id="2650" name="Рисунок 2649" descr="base_1_386202_35045"/>
        <xdr:cNvPicPr preferRelativeResize="0">
          <a:picLocks noChangeArrowheads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4130975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766</xdr:row>
      <xdr:rowOff>1</xdr:rowOff>
    </xdr:from>
    <xdr:to>
      <xdr:col>1</xdr:col>
      <xdr:colOff>1009650</xdr:colOff>
      <xdr:row>766</xdr:row>
      <xdr:rowOff>323851</xdr:rowOff>
    </xdr:to>
    <xdr:pic>
      <xdr:nvPicPr>
        <xdr:cNvPr id="2651" name="Рисунок 2650" descr="base_1_386202_35046"/>
        <xdr:cNvPicPr preferRelativeResize="0">
          <a:picLocks noChangeArrowheads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4654851"/>
          <a:ext cx="10096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767</xdr:row>
      <xdr:rowOff>0</xdr:rowOff>
    </xdr:from>
    <xdr:to>
      <xdr:col>1</xdr:col>
      <xdr:colOff>1009650</xdr:colOff>
      <xdr:row>767</xdr:row>
      <xdr:rowOff>361950</xdr:rowOff>
    </xdr:to>
    <xdr:pic>
      <xdr:nvPicPr>
        <xdr:cNvPr id="2652" name="Рисунок 2651" descr="base_1_386202_35047"/>
        <xdr:cNvPicPr preferRelativeResize="0">
          <a:picLocks noChangeArrowheads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25178725"/>
          <a:ext cx="100965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768</xdr:row>
      <xdr:rowOff>0</xdr:rowOff>
    </xdr:from>
    <xdr:to>
      <xdr:col>1</xdr:col>
      <xdr:colOff>1162050</xdr:colOff>
      <xdr:row>768</xdr:row>
      <xdr:rowOff>333375</xdr:rowOff>
    </xdr:to>
    <xdr:pic>
      <xdr:nvPicPr>
        <xdr:cNvPr id="2653" name="Рисунок 2652" descr="base_1_386202_35048"/>
        <xdr:cNvPicPr preferRelativeResize="0">
          <a:picLocks noChangeArrowheads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5702600"/>
          <a:ext cx="11620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769</xdr:row>
      <xdr:rowOff>0</xdr:rowOff>
    </xdr:from>
    <xdr:to>
      <xdr:col>1</xdr:col>
      <xdr:colOff>1266825</xdr:colOff>
      <xdr:row>769</xdr:row>
      <xdr:rowOff>361950</xdr:rowOff>
    </xdr:to>
    <xdr:pic>
      <xdr:nvPicPr>
        <xdr:cNvPr id="2654" name="Рисунок 2653" descr="base_1_386202_35049"/>
        <xdr:cNvPicPr preferRelativeResize="0">
          <a:picLocks noChangeArrowheads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6226475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770</xdr:row>
      <xdr:rowOff>0</xdr:rowOff>
    </xdr:from>
    <xdr:to>
      <xdr:col>1</xdr:col>
      <xdr:colOff>1228725</xdr:colOff>
      <xdr:row>770</xdr:row>
      <xdr:rowOff>352425</xdr:rowOff>
    </xdr:to>
    <xdr:pic>
      <xdr:nvPicPr>
        <xdr:cNvPr id="2655" name="Рисунок 2654" descr="base_1_386202_35050"/>
        <xdr:cNvPicPr preferRelativeResize="0">
          <a:picLocks noChangeArrowheads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6750350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771</xdr:row>
      <xdr:rowOff>0</xdr:rowOff>
    </xdr:from>
    <xdr:to>
      <xdr:col>1</xdr:col>
      <xdr:colOff>990600</xdr:colOff>
      <xdr:row>771</xdr:row>
      <xdr:rowOff>352425</xdr:rowOff>
    </xdr:to>
    <xdr:pic>
      <xdr:nvPicPr>
        <xdr:cNvPr id="2656" name="Рисунок 2655" descr="base_1_386202_35051"/>
        <xdr:cNvPicPr preferRelativeResize="0">
          <a:picLocks noChangeArrowheads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727422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772</xdr:row>
      <xdr:rowOff>1</xdr:rowOff>
    </xdr:from>
    <xdr:to>
      <xdr:col>1</xdr:col>
      <xdr:colOff>1038224</xdr:colOff>
      <xdr:row>772</xdr:row>
      <xdr:rowOff>361951</xdr:rowOff>
    </xdr:to>
    <xdr:pic>
      <xdr:nvPicPr>
        <xdr:cNvPr id="2657" name="Рисунок 2656" descr="base_1_386202_35052"/>
        <xdr:cNvPicPr preferRelativeResize="0">
          <a:picLocks noChangeArrowheads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27798101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773</xdr:row>
      <xdr:rowOff>0</xdr:rowOff>
    </xdr:from>
    <xdr:to>
      <xdr:col>1</xdr:col>
      <xdr:colOff>1133475</xdr:colOff>
      <xdr:row>773</xdr:row>
      <xdr:rowOff>361950</xdr:rowOff>
    </xdr:to>
    <xdr:pic>
      <xdr:nvPicPr>
        <xdr:cNvPr id="2658" name="Рисунок 2657" descr="base_1_386202_35053"/>
        <xdr:cNvPicPr preferRelativeResize="0">
          <a:picLocks noChangeArrowheads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8321975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774</xdr:row>
      <xdr:rowOff>0</xdr:rowOff>
    </xdr:from>
    <xdr:to>
      <xdr:col>1</xdr:col>
      <xdr:colOff>1304925</xdr:colOff>
      <xdr:row>774</xdr:row>
      <xdr:rowOff>361950</xdr:rowOff>
    </xdr:to>
    <xdr:pic>
      <xdr:nvPicPr>
        <xdr:cNvPr id="2659" name="Рисунок 2658" descr="base_1_386202_35054"/>
        <xdr:cNvPicPr preferRelativeResize="0">
          <a:picLocks noChangeArrowheads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8845850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775</xdr:row>
      <xdr:rowOff>0</xdr:rowOff>
    </xdr:from>
    <xdr:to>
      <xdr:col>1</xdr:col>
      <xdr:colOff>1247775</xdr:colOff>
      <xdr:row>775</xdr:row>
      <xdr:rowOff>371475</xdr:rowOff>
    </xdr:to>
    <xdr:pic>
      <xdr:nvPicPr>
        <xdr:cNvPr id="2660" name="Рисунок 2659" descr="base_1_386202_35055"/>
        <xdr:cNvPicPr preferRelativeResize="0">
          <a:picLocks noChangeArrowheads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9369725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776</xdr:row>
      <xdr:rowOff>0</xdr:rowOff>
    </xdr:from>
    <xdr:to>
      <xdr:col>1</xdr:col>
      <xdr:colOff>1009650</xdr:colOff>
      <xdr:row>776</xdr:row>
      <xdr:rowOff>371475</xdr:rowOff>
    </xdr:to>
    <xdr:pic>
      <xdr:nvPicPr>
        <xdr:cNvPr id="2661" name="Рисунок 2660" descr="base_1_386202_35056"/>
        <xdr:cNvPicPr preferRelativeResize="0">
          <a:picLocks noChangeArrowheads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29893600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777</xdr:row>
      <xdr:rowOff>0</xdr:rowOff>
    </xdr:from>
    <xdr:to>
      <xdr:col>1</xdr:col>
      <xdr:colOff>1009650</xdr:colOff>
      <xdr:row>777</xdr:row>
      <xdr:rowOff>381000</xdr:rowOff>
    </xdr:to>
    <xdr:pic>
      <xdr:nvPicPr>
        <xdr:cNvPr id="2662" name="Рисунок 2661" descr="base_1_386202_35057"/>
        <xdr:cNvPicPr preferRelativeResize="0">
          <a:picLocks noChangeArrowheads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0417475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1133475</xdr:colOff>
      <xdr:row>778</xdr:row>
      <xdr:rowOff>333375</xdr:rowOff>
    </xdr:to>
    <xdr:pic>
      <xdr:nvPicPr>
        <xdr:cNvPr id="2663" name="Рисунок 2662" descr="base_1_386202_35058"/>
        <xdr:cNvPicPr preferRelativeResize="0">
          <a:picLocks noChangeArrowheads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0941350"/>
          <a:ext cx="1133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779</xdr:row>
      <xdr:rowOff>0</xdr:rowOff>
    </xdr:from>
    <xdr:to>
      <xdr:col>1</xdr:col>
      <xdr:colOff>1257300</xdr:colOff>
      <xdr:row>779</xdr:row>
      <xdr:rowOff>361950</xdr:rowOff>
    </xdr:to>
    <xdr:pic>
      <xdr:nvPicPr>
        <xdr:cNvPr id="2664" name="Рисунок 2663" descr="base_1_386202_35059"/>
        <xdr:cNvPicPr preferRelativeResize="0">
          <a:picLocks noChangeArrowheads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1465225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780</xdr:row>
      <xdr:rowOff>0</xdr:rowOff>
    </xdr:from>
    <xdr:to>
      <xdr:col>1</xdr:col>
      <xdr:colOff>1257300</xdr:colOff>
      <xdr:row>780</xdr:row>
      <xdr:rowOff>400050</xdr:rowOff>
    </xdr:to>
    <xdr:pic>
      <xdr:nvPicPr>
        <xdr:cNvPr id="2665" name="Рисунок 2664" descr="base_1_386202_35060"/>
        <xdr:cNvPicPr preferRelativeResize="0">
          <a:picLocks noChangeArrowheads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1989100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781</xdr:row>
      <xdr:rowOff>0</xdr:rowOff>
    </xdr:from>
    <xdr:to>
      <xdr:col>1</xdr:col>
      <xdr:colOff>1000125</xdr:colOff>
      <xdr:row>781</xdr:row>
      <xdr:rowOff>371475</xdr:rowOff>
    </xdr:to>
    <xdr:pic>
      <xdr:nvPicPr>
        <xdr:cNvPr id="2666" name="Рисунок 2665" descr="base_1_386202_35061"/>
        <xdr:cNvPicPr preferRelativeResize="0">
          <a:picLocks noChangeArrowheads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2512975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782</xdr:row>
      <xdr:rowOff>0</xdr:rowOff>
    </xdr:from>
    <xdr:to>
      <xdr:col>1</xdr:col>
      <xdr:colOff>1009650</xdr:colOff>
      <xdr:row>782</xdr:row>
      <xdr:rowOff>342900</xdr:rowOff>
    </xdr:to>
    <xdr:pic>
      <xdr:nvPicPr>
        <xdr:cNvPr id="2667" name="Рисунок 2666" descr="base_1_386202_35062"/>
        <xdr:cNvPicPr preferRelativeResize="0">
          <a:picLocks noChangeArrowheads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3036850"/>
          <a:ext cx="10096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783</xdr:row>
      <xdr:rowOff>0</xdr:rowOff>
    </xdr:from>
    <xdr:to>
      <xdr:col>1</xdr:col>
      <xdr:colOff>1171575</xdr:colOff>
      <xdr:row>783</xdr:row>
      <xdr:rowOff>381000</xdr:rowOff>
    </xdr:to>
    <xdr:pic>
      <xdr:nvPicPr>
        <xdr:cNvPr id="2668" name="Рисунок 2667" descr="base_1_386202_35063"/>
        <xdr:cNvPicPr preferRelativeResize="0">
          <a:picLocks noChangeArrowheads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3560725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784</xdr:row>
      <xdr:rowOff>0</xdr:rowOff>
    </xdr:from>
    <xdr:to>
      <xdr:col>1</xdr:col>
      <xdr:colOff>1257300</xdr:colOff>
      <xdr:row>784</xdr:row>
      <xdr:rowOff>390525</xdr:rowOff>
    </xdr:to>
    <xdr:pic>
      <xdr:nvPicPr>
        <xdr:cNvPr id="2669" name="Рисунок 2668" descr="base_1_386202_35064"/>
        <xdr:cNvPicPr preferRelativeResize="0">
          <a:picLocks noChangeArrowheads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4084600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785</xdr:row>
      <xdr:rowOff>0</xdr:rowOff>
    </xdr:from>
    <xdr:to>
      <xdr:col>1</xdr:col>
      <xdr:colOff>1285875</xdr:colOff>
      <xdr:row>785</xdr:row>
      <xdr:rowOff>371475</xdr:rowOff>
    </xdr:to>
    <xdr:pic>
      <xdr:nvPicPr>
        <xdr:cNvPr id="2670" name="Рисунок 2669" descr="base_1_386202_35065"/>
        <xdr:cNvPicPr preferRelativeResize="0">
          <a:picLocks noChangeArrowheads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4608475"/>
          <a:ext cx="12858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786</xdr:row>
      <xdr:rowOff>0</xdr:rowOff>
    </xdr:from>
    <xdr:to>
      <xdr:col>1</xdr:col>
      <xdr:colOff>981075</xdr:colOff>
      <xdr:row>786</xdr:row>
      <xdr:rowOff>381000</xdr:rowOff>
    </xdr:to>
    <xdr:pic>
      <xdr:nvPicPr>
        <xdr:cNvPr id="2671" name="Рисунок 2670" descr="base_1_386202_35066"/>
        <xdr:cNvPicPr preferRelativeResize="0">
          <a:picLocks noChangeArrowheads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5132350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787</xdr:row>
      <xdr:rowOff>0</xdr:rowOff>
    </xdr:from>
    <xdr:to>
      <xdr:col>1</xdr:col>
      <xdr:colOff>1019174</xdr:colOff>
      <xdr:row>787</xdr:row>
      <xdr:rowOff>390525</xdr:rowOff>
    </xdr:to>
    <xdr:pic>
      <xdr:nvPicPr>
        <xdr:cNvPr id="2672" name="Рисунок 2671" descr="base_1_386202_35067"/>
        <xdr:cNvPicPr preferRelativeResize="0">
          <a:picLocks noChangeArrowheads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3565622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788</xdr:row>
      <xdr:rowOff>0</xdr:rowOff>
    </xdr:from>
    <xdr:to>
      <xdr:col>1</xdr:col>
      <xdr:colOff>1133475</xdr:colOff>
      <xdr:row>788</xdr:row>
      <xdr:rowOff>352425</xdr:rowOff>
    </xdr:to>
    <xdr:pic>
      <xdr:nvPicPr>
        <xdr:cNvPr id="2673" name="Рисунок 2672" descr="base_1_386202_35068"/>
        <xdr:cNvPicPr preferRelativeResize="0">
          <a:picLocks noChangeArrowheads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6180100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789</xdr:row>
      <xdr:rowOff>0</xdr:rowOff>
    </xdr:from>
    <xdr:to>
      <xdr:col>1</xdr:col>
      <xdr:colOff>1266825</xdr:colOff>
      <xdr:row>789</xdr:row>
      <xdr:rowOff>371475</xdr:rowOff>
    </xdr:to>
    <xdr:pic>
      <xdr:nvPicPr>
        <xdr:cNvPr id="2674" name="Рисунок 2673" descr="base_1_386202_35069"/>
        <xdr:cNvPicPr preferRelativeResize="0">
          <a:picLocks noChangeArrowheads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6703975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790</xdr:row>
      <xdr:rowOff>0</xdr:rowOff>
    </xdr:from>
    <xdr:to>
      <xdr:col>1</xdr:col>
      <xdr:colOff>1247775</xdr:colOff>
      <xdr:row>790</xdr:row>
      <xdr:rowOff>371475</xdr:rowOff>
    </xdr:to>
    <xdr:pic>
      <xdr:nvPicPr>
        <xdr:cNvPr id="2675" name="Рисунок 2674" descr="base_1_386202_35070"/>
        <xdr:cNvPicPr preferRelativeResize="0">
          <a:picLocks noChangeArrowheads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7227850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791</xdr:row>
      <xdr:rowOff>0</xdr:rowOff>
    </xdr:from>
    <xdr:to>
      <xdr:col>1</xdr:col>
      <xdr:colOff>981075</xdr:colOff>
      <xdr:row>791</xdr:row>
      <xdr:rowOff>352425</xdr:rowOff>
    </xdr:to>
    <xdr:pic>
      <xdr:nvPicPr>
        <xdr:cNvPr id="2676" name="Рисунок 2675" descr="base_1_386202_35071"/>
        <xdr:cNvPicPr preferRelativeResize="0">
          <a:picLocks noChangeArrowheads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7751725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792</xdr:row>
      <xdr:rowOff>0</xdr:rowOff>
    </xdr:from>
    <xdr:to>
      <xdr:col>1</xdr:col>
      <xdr:colOff>1047750</xdr:colOff>
      <xdr:row>792</xdr:row>
      <xdr:rowOff>371475</xdr:rowOff>
    </xdr:to>
    <xdr:pic>
      <xdr:nvPicPr>
        <xdr:cNvPr id="2677" name="Рисунок 2676" descr="base_1_386202_35072"/>
        <xdr:cNvPicPr preferRelativeResize="0">
          <a:picLocks noChangeArrowheads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8275600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793</xdr:row>
      <xdr:rowOff>0</xdr:rowOff>
    </xdr:from>
    <xdr:to>
      <xdr:col>1</xdr:col>
      <xdr:colOff>1162050</xdr:colOff>
      <xdr:row>793</xdr:row>
      <xdr:rowOff>371475</xdr:rowOff>
    </xdr:to>
    <xdr:pic>
      <xdr:nvPicPr>
        <xdr:cNvPr id="2678" name="Рисунок 2677" descr="base_1_386202_35073"/>
        <xdr:cNvPicPr preferRelativeResize="0">
          <a:picLocks noChangeArrowheads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879947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794</xdr:row>
      <xdr:rowOff>0</xdr:rowOff>
    </xdr:from>
    <xdr:to>
      <xdr:col>1</xdr:col>
      <xdr:colOff>1314450</xdr:colOff>
      <xdr:row>794</xdr:row>
      <xdr:rowOff>371475</xdr:rowOff>
    </xdr:to>
    <xdr:pic>
      <xdr:nvPicPr>
        <xdr:cNvPr id="2679" name="Рисунок 2678" descr="base_1_386202_35074"/>
        <xdr:cNvPicPr preferRelativeResize="0">
          <a:picLocks noChangeArrowheads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39323350"/>
          <a:ext cx="1314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795</xdr:row>
      <xdr:rowOff>0</xdr:rowOff>
    </xdr:from>
    <xdr:to>
      <xdr:col>1</xdr:col>
      <xdr:colOff>1266824</xdr:colOff>
      <xdr:row>795</xdr:row>
      <xdr:rowOff>409575</xdr:rowOff>
    </xdr:to>
    <xdr:pic>
      <xdr:nvPicPr>
        <xdr:cNvPr id="2680" name="Рисунок 2679" descr="base_1_386202_35075"/>
        <xdr:cNvPicPr preferRelativeResize="0">
          <a:picLocks noChangeArrowheads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39847225"/>
          <a:ext cx="12668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796</xdr:row>
      <xdr:rowOff>0</xdr:rowOff>
    </xdr:from>
    <xdr:to>
      <xdr:col>1</xdr:col>
      <xdr:colOff>1028700</xdr:colOff>
      <xdr:row>796</xdr:row>
      <xdr:rowOff>342900</xdr:rowOff>
    </xdr:to>
    <xdr:pic>
      <xdr:nvPicPr>
        <xdr:cNvPr id="2681" name="Рисунок 2680" descr="base_1_386202_35076"/>
        <xdr:cNvPicPr preferRelativeResize="0">
          <a:picLocks noChangeArrowheads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0371100"/>
          <a:ext cx="10287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797</xdr:row>
      <xdr:rowOff>0</xdr:rowOff>
    </xdr:from>
    <xdr:to>
      <xdr:col>1</xdr:col>
      <xdr:colOff>1009650</xdr:colOff>
      <xdr:row>797</xdr:row>
      <xdr:rowOff>381000</xdr:rowOff>
    </xdr:to>
    <xdr:pic>
      <xdr:nvPicPr>
        <xdr:cNvPr id="2682" name="Рисунок 2681" descr="base_1_386202_35077"/>
        <xdr:cNvPicPr preferRelativeResize="0">
          <a:picLocks noChangeArrowheads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0894975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798</xdr:row>
      <xdr:rowOff>0</xdr:rowOff>
    </xdr:from>
    <xdr:to>
      <xdr:col>1</xdr:col>
      <xdr:colOff>1123950</xdr:colOff>
      <xdr:row>798</xdr:row>
      <xdr:rowOff>333375</xdr:rowOff>
    </xdr:to>
    <xdr:pic>
      <xdr:nvPicPr>
        <xdr:cNvPr id="2683" name="Рисунок 2682" descr="base_1_386202_35078"/>
        <xdr:cNvPicPr preferRelativeResize="0">
          <a:picLocks noChangeArrowheads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1418850"/>
          <a:ext cx="11239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799</xdr:row>
      <xdr:rowOff>0</xdr:rowOff>
    </xdr:from>
    <xdr:to>
      <xdr:col>1</xdr:col>
      <xdr:colOff>1295400</xdr:colOff>
      <xdr:row>799</xdr:row>
      <xdr:rowOff>371475</xdr:rowOff>
    </xdr:to>
    <xdr:pic>
      <xdr:nvPicPr>
        <xdr:cNvPr id="2684" name="Рисунок 2683" descr="base_1_386202_35079"/>
        <xdr:cNvPicPr preferRelativeResize="0">
          <a:picLocks noChangeArrowheads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1942725"/>
          <a:ext cx="1295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800</xdr:row>
      <xdr:rowOff>0</xdr:rowOff>
    </xdr:from>
    <xdr:to>
      <xdr:col>1</xdr:col>
      <xdr:colOff>1247775</xdr:colOff>
      <xdr:row>800</xdr:row>
      <xdr:rowOff>342900</xdr:rowOff>
    </xdr:to>
    <xdr:pic>
      <xdr:nvPicPr>
        <xdr:cNvPr id="2685" name="Рисунок 2684" descr="base_1_386202_35080"/>
        <xdr:cNvPicPr preferRelativeResize="0">
          <a:picLocks noChangeArrowheads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2466600"/>
          <a:ext cx="12477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801</xdr:row>
      <xdr:rowOff>0</xdr:rowOff>
    </xdr:from>
    <xdr:to>
      <xdr:col>1</xdr:col>
      <xdr:colOff>971550</xdr:colOff>
      <xdr:row>801</xdr:row>
      <xdr:rowOff>381000</xdr:rowOff>
    </xdr:to>
    <xdr:pic>
      <xdr:nvPicPr>
        <xdr:cNvPr id="2686" name="Рисунок 2685" descr="base_1_386202_35081"/>
        <xdr:cNvPicPr preferRelativeResize="0">
          <a:picLocks noChangeArrowheads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2990475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802</xdr:row>
      <xdr:rowOff>0</xdr:rowOff>
    </xdr:from>
    <xdr:to>
      <xdr:col>1</xdr:col>
      <xdr:colOff>1009650</xdr:colOff>
      <xdr:row>802</xdr:row>
      <xdr:rowOff>361950</xdr:rowOff>
    </xdr:to>
    <xdr:pic>
      <xdr:nvPicPr>
        <xdr:cNvPr id="2687" name="Рисунок 2686" descr="base_1_386202_35082"/>
        <xdr:cNvPicPr preferRelativeResize="0">
          <a:picLocks noChangeArrowheads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3514350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803</xdr:row>
      <xdr:rowOff>0</xdr:rowOff>
    </xdr:from>
    <xdr:to>
      <xdr:col>1</xdr:col>
      <xdr:colOff>1076325</xdr:colOff>
      <xdr:row>803</xdr:row>
      <xdr:rowOff>342900</xdr:rowOff>
    </xdr:to>
    <xdr:pic>
      <xdr:nvPicPr>
        <xdr:cNvPr id="2688" name="Рисунок 2687" descr="base_1_386202_35083"/>
        <xdr:cNvPicPr preferRelativeResize="0">
          <a:picLocks noChangeArrowheads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4038225"/>
          <a:ext cx="10763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804</xdr:row>
      <xdr:rowOff>0</xdr:rowOff>
    </xdr:from>
    <xdr:to>
      <xdr:col>1</xdr:col>
      <xdr:colOff>1276350</xdr:colOff>
      <xdr:row>804</xdr:row>
      <xdr:rowOff>352425</xdr:rowOff>
    </xdr:to>
    <xdr:pic>
      <xdr:nvPicPr>
        <xdr:cNvPr id="2689" name="Рисунок 2688" descr="base_1_386202_35084"/>
        <xdr:cNvPicPr preferRelativeResize="0">
          <a:picLocks noChangeArrowheads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4562100"/>
          <a:ext cx="1276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805</xdr:row>
      <xdr:rowOff>0</xdr:rowOff>
    </xdr:from>
    <xdr:to>
      <xdr:col>1</xdr:col>
      <xdr:colOff>1276350</xdr:colOff>
      <xdr:row>805</xdr:row>
      <xdr:rowOff>361950</xdr:rowOff>
    </xdr:to>
    <xdr:pic>
      <xdr:nvPicPr>
        <xdr:cNvPr id="2690" name="Рисунок 2689" descr="base_1_386202_35085"/>
        <xdr:cNvPicPr preferRelativeResize="0">
          <a:picLocks noChangeArrowheads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5085975"/>
          <a:ext cx="1276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806</xdr:row>
      <xdr:rowOff>0</xdr:rowOff>
    </xdr:from>
    <xdr:to>
      <xdr:col>1</xdr:col>
      <xdr:colOff>942975</xdr:colOff>
      <xdr:row>806</xdr:row>
      <xdr:rowOff>371475</xdr:rowOff>
    </xdr:to>
    <xdr:pic>
      <xdr:nvPicPr>
        <xdr:cNvPr id="2691" name="Рисунок 2690" descr="base_1_386202_35086"/>
        <xdr:cNvPicPr preferRelativeResize="0">
          <a:picLocks noChangeArrowheads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5609850"/>
          <a:ext cx="942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807</xdr:row>
      <xdr:rowOff>0</xdr:rowOff>
    </xdr:from>
    <xdr:to>
      <xdr:col>1</xdr:col>
      <xdr:colOff>1028700</xdr:colOff>
      <xdr:row>807</xdr:row>
      <xdr:rowOff>361950</xdr:rowOff>
    </xdr:to>
    <xdr:pic>
      <xdr:nvPicPr>
        <xdr:cNvPr id="2692" name="Рисунок 2691" descr="base_1_386202_35087"/>
        <xdr:cNvPicPr preferRelativeResize="0">
          <a:picLocks noChangeArrowheads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6133725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808</xdr:row>
      <xdr:rowOff>0</xdr:rowOff>
    </xdr:from>
    <xdr:to>
      <xdr:col>1</xdr:col>
      <xdr:colOff>1123950</xdr:colOff>
      <xdr:row>808</xdr:row>
      <xdr:rowOff>342900</xdr:rowOff>
    </xdr:to>
    <xdr:pic>
      <xdr:nvPicPr>
        <xdr:cNvPr id="2693" name="Рисунок 2692" descr="base_1_386202_35088"/>
        <xdr:cNvPicPr preferRelativeResize="0">
          <a:picLocks noChangeArrowheads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6657600"/>
          <a:ext cx="1123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809</xdr:row>
      <xdr:rowOff>0</xdr:rowOff>
    </xdr:from>
    <xdr:to>
      <xdr:col>1</xdr:col>
      <xdr:colOff>1343025</xdr:colOff>
      <xdr:row>809</xdr:row>
      <xdr:rowOff>381000</xdr:rowOff>
    </xdr:to>
    <xdr:pic>
      <xdr:nvPicPr>
        <xdr:cNvPr id="2694" name="Рисунок 2693" descr="base_1_386202_35089"/>
        <xdr:cNvPicPr preferRelativeResize="0">
          <a:picLocks noChangeArrowheads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7181475"/>
          <a:ext cx="1343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810</xdr:row>
      <xdr:rowOff>0</xdr:rowOff>
    </xdr:from>
    <xdr:to>
      <xdr:col>1</xdr:col>
      <xdr:colOff>1295400</xdr:colOff>
      <xdr:row>810</xdr:row>
      <xdr:rowOff>381000</xdr:rowOff>
    </xdr:to>
    <xdr:pic>
      <xdr:nvPicPr>
        <xdr:cNvPr id="2695" name="Рисунок 2694" descr="base_1_386202_35090"/>
        <xdr:cNvPicPr preferRelativeResize="0">
          <a:picLocks noChangeArrowheads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7705350"/>
          <a:ext cx="1295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811</xdr:row>
      <xdr:rowOff>0</xdr:rowOff>
    </xdr:from>
    <xdr:to>
      <xdr:col>1</xdr:col>
      <xdr:colOff>1000125</xdr:colOff>
      <xdr:row>811</xdr:row>
      <xdr:rowOff>342900</xdr:rowOff>
    </xdr:to>
    <xdr:pic>
      <xdr:nvPicPr>
        <xdr:cNvPr id="2696" name="Рисунок 2695" descr="base_1_386202_35091"/>
        <xdr:cNvPicPr preferRelativeResize="0">
          <a:picLocks noChangeArrowheads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8229225"/>
          <a:ext cx="10001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812</xdr:row>
      <xdr:rowOff>0</xdr:rowOff>
    </xdr:from>
    <xdr:to>
      <xdr:col>1</xdr:col>
      <xdr:colOff>1028700</xdr:colOff>
      <xdr:row>812</xdr:row>
      <xdr:rowOff>371475</xdr:rowOff>
    </xdr:to>
    <xdr:pic>
      <xdr:nvPicPr>
        <xdr:cNvPr id="2697" name="Рисунок 2696" descr="base_1_386202_35092"/>
        <xdr:cNvPicPr preferRelativeResize="0">
          <a:picLocks noChangeArrowheads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8753100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813</xdr:row>
      <xdr:rowOff>0</xdr:rowOff>
    </xdr:from>
    <xdr:to>
      <xdr:col>1</xdr:col>
      <xdr:colOff>1085850</xdr:colOff>
      <xdr:row>813</xdr:row>
      <xdr:rowOff>371475</xdr:rowOff>
    </xdr:to>
    <xdr:pic>
      <xdr:nvPicPr>
        <xdr:cNvPr id="2698" name="Рисунок 2697" descr="base_1_386202_35093"/>
        <xdr:cNvPicPr preferRelativeResize="0">
          <a:picLocks noChangeArrowheads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9276975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814</xdr:row>
      <xdr:rowOff>0</xdr:rowOff>
    </xdr:from>
    <xdr:to>
      <xdr:col>1</xdr:col>
      <xdr:colOff>1257300</xdr:colOff>
      <xdr:row>814</xdr:row>
      <xdr:rowOff>390525</xdr:rowOff>
    </xdr:to>
    <xdr:pic>
      <xdr:nvPicPr>
        <xdr:cNvPr id="2699" name="Рисунок 2698" descr="base_1_386202_35094"/>
        <xdr:cNvPicPr preferRelativeResize="0">
          <a:picLocks noChangeArrowheads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49800850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815</xdr:row>
      <xdr:rowOff>0</xdr:rowOff>
    </xdr:from>
    <xdr:to>
      <xdr:col>1</xdr:col>
      <xdr:colOff>1257300</xdr:colOff>
      <xdr:row>815</xdr:row>
      <xdr:rowOff>381000</xdr:rowOff>
    </xdr:to>
    <xdr:pic>
      <xdr:nvPicPr>
        <xdr:cNvPr id="2700" name="Рисунок 2699" descr="base_1_386202_35095"/>
        <xdr:cNvPicPr preferRelativeResize="0">
          <a:picLocks noChangeArrowheads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0324725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816</xdr:row>
      <xdr:rowOff>0</xdr:rowOff>
    </xdr:from>
    <xdr:to>
      <xdr:col>1</xdr:col>
      <xdr:colOff>1000125</xdr:colOff>
      <xdr:row>816</xdr:row>
      <xdr:rowOff>323850</xdr:rowOff>
    </xdr:to>
    <xdr:pic>
      <xdr:nvPicPr>
        <xdr:cNvPr id="2701" name="Рисунок 2700" descr="base_1_386202_35096"/>
        <xdr:cNvPicPr preferRelativeResize="0">
          <a:picLocks noChangeArrowheads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0848600"/>
          <a:ext cx="10001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817</xdr:row>
      <xdr:rowOff>0</xdr:rowOff>
    </xdr:from>
    <xdr:to>
      <xdr:col>1</xdr:col>
      <xdr:colOff>1009650</xdr:colOff>
      <xdr:row>817</xdr:row>
      <xdr:rowOff>314325</xdr:rowOff>
    </xdr:to>
    <xdr:pic>
      <xdr:nvPicPr>
        <xdr:cNvPr id="2702" name="Рисунок 2701" descr="base_1_386202_35097"/>
        <xdr:cNvPicPr preferRelativeResize="0">
          <a:picLocks noChangeArrowheads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1372475"/>
          <a:ext cx="10096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818</xdr:row>
      <xdr:rowOff>0</xdr:rowOff>
    </xdr:from>
    <xdr:to>
      <xdr:col>1</xdr:col>
      <xdr:colOff>1123950</xdr:colOff>
      <xdr:row>818</xdr:row>
      <xdr:rowOff>314325</xdr:rowOff>
    </xdr:to>
    <xdr:pic>
      <xdr:nvPicPr>
        <xdr:cNvPr id="2703" name="Рисунок 2702" descr="base_1_386202_35098"/>
        <xdr:cNvPicPr preferRelativeResize="0">
          <a:picLocks noChangeArrowheads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1896350"/>
          <a:ext cx="1123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819</xdr:row>
      <xdr:rowOff>0</xdr:rowOff>
    </xdr:from>
    <xdr:to>
      <xdr:col>1</xdr:col>
      <xdr:colOff>1285875</xdr:colOff>
      <xdr:row>819</xdr:row>
      <xdr:rowOff>390525</xdr:rowOff>
    </xdr:to>
    <xdr:pic>
      <xdr:nvPicPr>
        <xdr:cNvPr id="2704" name="Рисунок 2703" descr="base_1_386202_35099"/>
        <xdr:cNvPicPr preferRelativeResize="0">
          <a:picLocks noChangeArrowheads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2420225"/>
          <a:ext cx="1285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820</xdr:row>
      <xdr:rowOff>0</xdr:rowOff>
    </xdr:from>
    <xdr:to>
      <xdr:col>1</xdr:col>
      <xdr:colOff>1228725</xdr:colOff>
      <xdr:row>820</xdr:row>
      <xdr:rowOff>361950</xdr:rowOff>
    </xdr:to>
    <xdr:pic>
      <xdr:nvPicPr>
        <xdr:cNvPr id="2705" name="Рисунок 2704" descr="base_1_386202_35100"/>
        <xdr:cNvPicPr preferRelativeResize="0">
          <a:picLocks noChangeArrowheads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2944100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821</xdr:row>
      <xdr:rowOff>0</xdr:rowOff>
    </xdr:from>
    <xdr:to>
      <xdr:col>1</xdr:col>
      <xdr:colOff>952500</xdr:colOff>
      <xdr:row>821</xdr:row>
      <xdr:rowOff>381000</xdr:rowOff>
    </xdr:to>
    <xdr:pic>
      <xdr:nvPicPr>
        <xdr:cNvPr id="2706" name="Рисунок 2705" descr="base_1_386202_35101"/>
        <xdr:cNvPicPr preferRelativeResize="0">
          <a:picLocks noChangeArrowheads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3467975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822</xdr:row>
      <xdr:rowOff>0</xdr:rowOff>
    </xdr:from>
    <xdr:to>
      <xdr:col>1</xdr:col>
      <xdr:colOff>1019174</xdr:colOff>
      <xdr:row>822</xdr:row>
      <xdr:rowOff>381000</xdr:rowOff>
    </xdr:to>
    <xdr:pic>
      <xdr:nvPicPr>
        <xdr:cNvPr id="2707" name="Рисунок 2706" descr="base_1_386202_35102"/>
        <xdr:cNvPicPr preferRelativeResize="0">
          <a:picLocks noChangeArrowheads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53991850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823</xdr:row>
      <xdr:rowOff>0</xdr:rowOff>
    </xdr:from>
    <xdr:to>
      <xdr:col>1</xdr:col>
      <xdr:colOff>1095375</xdr:colOff>
      <xdr:row>823</xdr:row>
      <xdr:rowOff>352425</xdr:rowOff>
    </xdr:to>
    <xdr:pic>
      <xdr:nvPicPr>
        <xdr:cNvPr id="2708" name="Рисунок 2707" descr="base_1_386202_35103"/>
        <xdr:cNvPicPr preferRelativeResize="0">
          <a:picLocks noChangeArrowheads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4515725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1266825</xdr:colOff>
      <xdr:row>824</xdr:row>
      <xdr:rowOff>371475</xdr:rowOff>
    </xdr:to>
    <xdr:pic>
      <xdr:nvPicPr>
        <xdr:cNvPr id="2709" name="Рисунок 2708" descr="base_1_386202_35104"/>
        <xdr:cNvPicPr preferRelativeResize="0">
          <a:picLocks noChangeArrowheads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503960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825</xdr:row>
      <xdr:rowOff>0</xdr:rowOff>
    </xdr:from>
    <xdr:to>
      <xdr:col>1</xdr:col>
      <xdr:colOff>1247775</xdr:colOff>
      <xdr:row>825</xdr:row>
      <xdr:rowOff>371475</xdr:rowOff>
    </xdr:to>
    <xdr:pic>
      <xdr:nvPicPr>
        <xdr:cNvPr id="2710" name="Рисунок 2709" descr="base_1_386202_35105"/>
        <xdr:cNvPicPr preferRelativeResize="0">
          <a:picLocks noChangeArrowheads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5563475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826</xdr:row>
      <xdr:rowOff>0</xdr:rowOff>
    </xdr:from>
    <xdr:to>
      <xdr:col>1</xdr:col>
      <xdr:colOff>1000125</xdr:colOff>
      <xdr:row>826</xdr:row>
      <xdr:rowOff>361950</xdr:rowOff>
    </xdr:to>
    <xdr:pic>
      <xdr:nvPicPr>
        <xdr:cNvPr id="2711" name="Рисунок 2710" descr="base_1_386202_35106"/>
        <xdr:cNvPicPr preferRelativeResize="0">
          <a:picLocks noChangeArrowheads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6087350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827</xdr:row>
      <xdr:rowOff>0</xdr:rowOff>
    </xdr:from>
    <xdr:to>
      <xdr:col>1</xdr:col>
      <xdr:colOff>1038224</xdr:colOff>
      <xdr:row>827</xdr:row>
      <xdr:rowOff>371475</xdr:rowOff>
    </xdr:to>
    <xdr:pic>
      <xdr:nvPicPr>
        <xdr:cNvPr id="2712" name="Рисунок 2711" descr="base_1_386202_35107"/>
        <xdr:cNvPicPr preferRelativeResize="0">
          <a:picLocks noChangeArrowheads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56611225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828</xdr:row>
      <xdr:rowOff>0</xdr:rowOff>
    </xdr:from>
    <xdr:to>
      <xdr:col>1</xdr:col>
      <xdr:colOff>1152524</xdr:colOff>
      <xdr:row>828</xdr:row>
      <xdr:rowOff>352425</xdr:rowOff>
    </xdr:to>
    <xdr:pic>
      <xdr:nvPicPr>
        <xdr:cNvPr id="2713" name="Рисунок 2712" descr="base_1_386202_35108"/>
        <xdr:cNvPicPr preferRelativeResize="0">
          <a:picLocks noChangeArrowheads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57135100"/>
          <a:ext cx="11525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829</xdr:row>
      <xdr:rowOff>0</xdr:rowOff>
    </xdr:from>
    <xdr:to>
      <xdr:col>1</xdr:col>
      <xdr:colOff>1304925</xdr:colOff>
      <xdr:row>829</xdr:row>
      <xdr:rowOff>390525</xdr:rowOff>
    </xdr:to>
    <xdr:pic>
      <xdr:nvPicPr>
        <xdr:cNvPr id="2714" name="Рисунок 2713" descr="base_1_386202_35109"/>
        <xdr:cNvPicPr preferRelativeResize="0">
          <a:picLocks noChangeArrowheads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7658975"/>
          <a:ext cx="1304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830</xdr:row>
      <xdr:rowOff>0</xdr:rowOff>
    </xdr:from>
    <xdr:to>
      <xdr:col>1</xdr:col>
      <xdr:colOff>1285875</xdr:colOff>
      <xdr:row>830</xdr:row>
      <xdr:rowOff>361950</xdr:rowOff>
    </xdr:to>
    <xdr:pic>
      <xdr:nvPicPr>
        <xdr:cNvPr id="2715" name="Рисунок 2714" descr="base_1_386202_35110"/>
        <xdr:cNvPicPr preferRelativeResize="0">
          <a:picLocks noChangeArrowheads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8182850"/>
          <a:ext cx="12858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831</xdr:row>
      <xdr:rowOff>0</xdr:rowOff>
    </xdr:from>
    <xdr:to>
      <xdr:col>1</xdr:col>
      <xdr:colOff>1000125</xdr:colOff>
      <xdr:row>831</xdr:row>
      <xdr:rowOff>371475</xdr:rowOff>
    </xdr:to>
    <xdr:pic>
      <xdr:nvPicPr>
        <xdr:cNvPr id="2716" name="Рисунок 2715" descr="base_1_386202_35111"/>
        <xdr:cNvPicPr preferRelativeResize="0">
          <a:picLocks noChangeArrowheads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8706725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832</xdr:row>
      <xdr:rowOff>0</xdr:rowOff>
    </xdr:from>
    <xdr:to>
      <xdr:col>1</xdr:col>
      <xdr:colOff>1028700</xdr:colOff>
      <xdr:row>832</xdr:row>
      <xdr:rowOff>342900</xdr:rowOff>
    </xdr:to>
    <xdr:pic>
      <xdr:nvPicPr>
        <xdr:cNvPr id="2717" name="Рисунок 2716" descr="base_1_386202_35112"/>
        <xdr:cNvPicPr preferRelativeResize="0">
          <a:picLocks noChangeArrowheads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9230600"/>
          <a:ext cx="10287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833</xdr:row>
      <xdr:rowOff>1</xdr:rowOff>
    </xdr:from>
    <xdr:to>
      <xdr:col>1</xdr:col>
      <xdr:colOff>1123950</xdr:colOff>
      <xdr:row>833</xdr:row>
      <xdr:rowOff>361951</xdr:rowOff>
    </xdr:to>
    <xdr:pic>
      <xdr:nvPicPr>
        <xdr:cNvPr id="2718" name="Рисунок 2717" descr="base_1_386202_35113"/>
        <xdr:cNvPicPr preferRelativeResize="0">
          <a:picLocks noChangeArrowheads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59754476"/>
          <a:ext cx="1123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1352549</xdr:colOff>
      <xdr:row>833</xdr:row>
      <xdr:rowOff>514350</xdr:rowOff>
    </xdr:from>
    <xdr:to>
      <xdr:col>1</xdr:col>
      <xdr:colOff>1295399</xdr:colOff>
      <xdr:row>834</xdr:row>
      <xdr:rowOff>400050</xdr:rowOff>
    </xdr:to>
    <xdr:pic>
      <xdr:nvPicPr>
        <xdr:cNvPr id="2719" name="Рисунок 2718" descr="base_1_386202_35114"/>
        <xdr:cNvPicPr preferRelativeResize="0">
          <a:picLocks noChangeArrowheads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49" y="1160268825"/>
          <a:ext cx="1304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834</xdr:row>
      <xdr:rowOff>523874</xdr:rowOff>
    </xdr:from>
    <xdr:to>
      <xdr:col>1</xdr:col>
      <xdr:colOff>1228724</xdr:colOff>
      <xdr:row>835</xdr:row>
      <xdr:rowOff>390524</xdr:rowOff>
    </xdr:to>
    <xdr:pic>
      <xdr:nvPicPr>
        <xdr:cNvPr id="2720" name="Рисунок 2719" descr="base_1_386202_35115"/>
        <xdr:cNvPicPr preferRelativeResize="0">
          <a:picLocks noChangeArrowheads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60802224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836</xdr:row>
      <xdr:rowOff>0</xdr:rowOff>
    </xdr:from>
    <xdr:to>
      <xdr:col>1</xdr:col>
      <xdr:colOff>1066800</xdr:colOff>
      <xdr:row>836</xdr:row>
      <xdr:rowOff>352425</xdr:rowOff>
    </xdr:to>
    <xdr:pic>
      <xdr:nvPicPr>
        <xdr:cNvPr id="2721" name="Рисунок 2720" descr="base_1_386202_35116"/>
        <xdr:cNvPicPr preferRelativeResize="0">
          <a:picLocks noChangeArrowheads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61326100"/>
          <a:ext cx="10668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837</xdr:row>
      <xdr:rowOff>1</xdr:rowOff>
    </xdr:from>
    <xdr:to>
      <xdr:col>1</xdr:col>
      <xdr:colOff>1095375</xdr:colOff>
      <xdr:row>837</xdr:row>
      <xdr:rowOff>400051</xdr:rowOff>
    </xdr:to>
    <xdr:pic>
      <xdr:nvPicPr>
        <xdr:cNvPr id="2722" name="Рисунок 2721" descr="base_1_386202_35117"/>
        <xdr:cNvPicPr preferRelativeResize="0">
          <a:picLocks noChangeArrowheads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61849976"/>
          <a:ext cx="1095376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838</xdr:row>
      <xdr:rowOff>1</xdr:rowOff>
    </xdr:from>
    <xdr:to>
      <xdr:col>1</xdr:col>
      <xdr:colOff>1238250</xdr:colOff>
      <xdr:row>838</xdr:row>
      <xdr:rowOff>400051</xdr:rowOff>
    </xdr:to>
    <xdr:pic>
      <xdr:nvPicPr>
        <xdr:cNvPr id="2723" name="Рисунок 2722" descr="base_1_386202_35118"/>
        <xdr:cNvPicPr preferRelativeResize="0">
          <a:picLocks noChangeArrowheads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62373851"/>
          <a:ext cx="1238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839</xdr:row>
      <xdr:rowOff>0</xdr:rowOff>
    </xdr:from>
    <xdr:to>
      <xdr:col>1</xdr:col>
      <xdr:colOff>1238250</xdr:colOff>
      <xdr:row>839</xdr:row>
      <xdr:rowOff>371475</xdr:rowOff>
    </xdr:to>
    <xdr:pic>
      <xdr:nvPicPr>
        <xdr:cNvPr id="2724" name="Рисунок 2723" descr="base_1_386202_35119"/>
        <xdr:cNvPicPr preferRelativeResize="0">
          <a:picLocks noChangeArrowheads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62897725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840</xdr:row>
      <xdr:rowOff>0</xdr:rowOff>
    </xdr:from>
    <xdr:to>
      <xdr:col>1</xdr:col>
      <xdr:colOff>1247775</xdr:colOff>
      <xdr:row>840</xdr:row>
      <xdr:rowOff>381000</xdr:rowOff>
    </xdr:to>
    <xdr:pic>
      <xdr:nvPicPr>
        <xdr:cNvPr id="2725" name="Рисунок 2724" descr="base_1_386202_35120"/>
        <xdr:cNvPicPr preferRelativeResize="0">
          <a:picLocks noChangeArrowheads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63421600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841</xdr:row>
      <xdr:rowOff>0</xdr:rowOff>
    </xdr:from>
    <xdr:to>
      <xdr:col>1</xdr:col>
      <xdr:colOff>942975</xdr:colOff>
      <xdr:row>841</xdr:row>
      <xdr:rowOff>342900</xdr:rowOff>
    </xdr:to>
    <xdr:pic>
      <xdr:nvPicPr>
        <xdr:cNvPr id="2726" name="Рисунок 2725" descr="base_1_386202_35121"/>
        <xdr:cNvPicPr preferRelativeResize="0">
          <a:picLocks noChangeArrowheads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63945475"/>
          <a:ext cx="9429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842</xdr:row>
      <xdr:rowOff>0</xdr:rowOff>
    </xdr:from>
    <xdr:to>
      <xdr:col>1</xdr:col>
      <xdr:colOff>1028700</xdr:colOff>
      <xdr:row>842</xdr:row>
      <xdr:rowOff>390525</xdr:rowOff>
    </xdr:to>
    <xdr:pic>
      <xdr:nvPicPr>
        <xdr:cNvPr id="2727" name="Рисунок 2726" descr="base_1_386202_35122"/>
        <xdr:cNvPicPr preferRelativeResize="0">
          <a:picLocks noChangeArrowheads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64469350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843</xdr:row>
      <xdr:rowOff>0</xdr:rowOff>
    </xdr:from>
    <xdr:to>
      <xdr:col>1</xdr:col>
      <xdr:colOff>1171574</xdr:colOff>
      <xdr:row>843</xdr:row>
      <xdr:rowOff>361950</xdr:rowOff>
    </xdr:to>
    <xdr:pic>
      <xdr:nvPicPr>
        <xdr:cNvPr id="2728" name="Рисунок 2727" descr="base_1_386202_35123"/>
        <xdr:cNvPicPr preferRelativeResize="0">
          <a:picLocks noChangeArrowheads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64993225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1228725</xdr:colOff>
      <xdr:row>844</xdr:row>
      <xdr:rowOff>361950</xdr:rowOff>
    </xdr:to>
    <xdr:pic>
      <xdr:nvPicPr>
        <xdr:cNvPr id="2729" name="Рисунок 2728" descr="base_1_386202_35124"/>
        <xdr:cNvPicPr preferRelativeResize="0">
          <a:picLocks noChangeArrowheads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65517100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845</xdr:row>
      <xdr:rowOff>0</xdr:rowOff>
    </xdr:from>
    <xdr:to>
      <xdr:col>1</xdr:col>
      <xdr:colOff>1219200</xdr:colOff>
      <xdr:row>845</xdr:row>
      <xdr:rowOff>400050</xdr:rowOff>
    </xdr:to>
    <xdr:pic>
      <xdr:nvPicPr>
        <xdr:cNvPr id="2730" name="Рисунок 2729" descr="base_1_386202_35125"/>
        <xdr:cNvPicPr preferRelativeResize="0">
          <a:picLocks noChangeArrowheads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66040975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846</xdr:row>
      <xdr:rowOff>0</xdr:rowOff>
    </xdr:from>
    <xdr:to>
      <xdr:col>1</xdr:col>
      <xdr:colOff>1057275</xdr:colOff>
      <xdr:row>846</xdr:row>
      <xdr:rowOff>390525</xdr:rowOff>
    </xdr:to>
    <xdr:pic>
      <xdr:nvPicPr>
        <xdr:cNvPr id="2731" name="Рисунок 2730" descr="base_1_386202_35126"/>
        <xdr:cNvPicPr preferRelativeResize="0">
          <a:picLocks noChangeArrowheads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66564850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847</xdr:row>
      <xdr:rowOff>0</xdr:rowOff>
    </xdr:from>
    <xdr:to>
      <xdr:col>1</xdr:col>
      <xdr:colOff>1028700</xdr:colOff>
      <xdr:row>847</xdr:row>
      <xdr:rowOff>390525</xdr:rowOff>
    </xdr:to>
    <xdr:pic>
      <xdr:nvPicPr>
        <xdr:cNvPr id="2732" name="Рисунок 2731" descr="base_1_386202_35127"/>
        <xdr:cNvPicPr preferRelativeResize="0">
          <a:picLocks noChangeArrowheads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67088725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848</xdr:row>
      <xdr:rowOff>0</xdr:rowOff>
    </xdr:from>
    <xdr:to>
      <xdr:col>1</xdr:col>
      <xdr:colOff>1085850</xdr:colOff>
      <xdr:row>848</xdr:row>
      <xdr:rowOff>342900</xdr:rowOff>
    </xdr:to>
    <xdr:pic>
      <xdr:nvPicPr>
        <xdr:cNvPr id="2733" name="Рисунок 2732" descr="base_1_386202_35128"/>
        <xdr:cNvPicPr preferRelativeResize="0">
          <a:picLocks noChangeArrowheads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67612600"/>
          <a:ext cx="10858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849</xdr:row>
      <xdr:rowOff>0</xdr:rowOff>
    </xdr:from>
    <xdr:to>
      <xdr:col>1</xdr:col>
      <xdr:colOff>1257300</xdr:colOff>
      <xdr:row>849</xdr:row>
      <xdr:rowOff>419100</xdr:rowOff>
    </xdr:to>
    <xdr:pic>
      <xdr:nvPicPr>
        <xdr:cNvPr id="2734" name="Рисунок 2733" descr="base_1_386202_35129"/>
        <xdr:cNvPicPr preferRelativeResize="0">
          <a:picLocks noChangeArrowheads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68136475"/>
          <a:ext cx="1257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850</xdr:row>
      <xdr:rowOff>0</xdr:rowOff>
    </xdr:from>
    <xdr:to>
      <xdr:col>1</xdr:col>
      <xdr:colOff>1209675</xdr:colOff>
      <xdr:row>850</xdr:row>
      <xdr:rowOff>400050</xdr:rowOff>
    </xdr:to>
    <xdr:pic>
      <xdr:nvPicPr>
        <xdr:cNvPr id="2735" name="Рисунок 2734" descr="base_1_386202_35130"/>
        <xdr:cNvPicPr preferRelativeResize="0">
          <a:picLocks noChangeArrowheads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68660350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851</xdr:row>
      <xdr:rowOff>0</xdr:rowOff>
    </xdr:from>
    <xdr:to>
      <xdr:col>1</xdr:col>
      <xdr:colOff>1009650</xdr:colOff>
      <xdr:row>851</xdr:row>
      <xdr:rowOff>400050</xdr:rowOff>
    </xdr:to>
    <xdr:pic>
      <xdr:nvPicPr>
        <xdr:cNvPr id="2736" name="Рисунок 2735" descr="base_1_386202_35131"/>
        <xdr:cNvPicPr preferRelativeResize="0">
          <a:picLocks noChangeArrowheads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69184225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852</xdr:row>
      <xdr:rowOff>0</xdr:rowOff>
    </xdr:from>
    <xdr:to>
      <xdr:col>1</xdr:col>
      <xdr:colOff>1057274</xdr:colOff>
      <xdr:row>852</xdr:row>
      <xdr:rowOff>390525</xdr:rowOff>
    </xdr:to>
    <xdr:pic>
      <xdr:nvPicPr>
        <xdr:cNvPr id="2737" name="Рисунок 2736" descr="base_1_386202_35132"/>
        <xdr:cNvPicPr preferRelativeResize="0">
          <a:picLocks noChangeArrowheads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69708100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853</xdr:row>
      <xdr:rowOff>0</xdr:rowOff>
    </xdr:from>
    <xdr:to>
      <xdr:col>1</xdr:col>
      <xdr:colOff>1114425</xdr:colOff>
      <xdr:row>853</xdr:row>
      <xdr:rowOff>381000</xdr:rowOff>
    </xdr:to>
    <xdr:pic>
      <xdr:nvPicPr>
        <xdr:cNvPr id="2738" name="Рисунок 2737" descr="base_1_386202_35133"/>
        <xdr:cNvPicPr preferRelativeResize="0">
          <a:picLocks noChangeArrowheads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70231975"/>
          <a:ext cx="1114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854</xdr:row>
      <xdr:rowOff>0</xdr:rowOff>
    </xdr:from>
    <xdr:to>
      <xdr:col>1</xdr:col>
      <xdr:colOff>1247775</xdr:colOff>
      <xdr:row>854</xdr:row>
      <xdr:rowOff>381000</xdr:rowOff>
    </xdr:to>
    <xdr:pic>
      <xdr:nvPicPr>
        <xdr:cNvPr id="2739" name="Рисунок 2738" descr="base_1_386202_35134"/>
        <xdr:cNvPicPr preferRelativeResize="0">
          <a:picLocks noChangeArrowheads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70755850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855</xdr:row>
      <xdr:rowOff>0</xdr:rowOff>
    </xdr:from>
    <xdr:to>
      <xdr:col>1</xdr:col>
      <xdr:colOff>1171574</xdr:colOff>
      <xdr:row>855</xdr:row>
      <xdr:rowOff>361950</xdr:rowOff>
    </xdr:to>
    <xdr:pic>
      <xdr:nvPicPr>
        <xdr:cNvPr id="2740" name="Рисунок 2739" descr="base_1_386202_35135"/>
        <xdr:cNvPicPr preferRelativeResize="0">
          <a:picLocks noChangeArrowheads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71279725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856</xdr:row>
      <xdr:rowOff>0</xdr:rowOff>
    </xdr:from>
    <xdr:to>
      <xdr:col>1</xdr:col>
      <xdr:colOff>981076</xdr:colOff>
      <xdr:row>856</xdr:row>
      <xdr:rowOff>333375</xdr:rowOff>
    </xdr:to>
    <xdr:pic>
      <xdr:nvPicPr>
        <xdr:cNvPr id="2741" name="Рисунок 2740" descr="base_1_386202_35136"/>
        <xdr:cNvPicPr preferRelativeResize="0">
          <a:picLocks noChangeArrowheads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71755975"/>
          <a:ext cx="981076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857</xdr:row>
      <xdr:rowOff>0</xdr:rowOff>
    </xdr:from>
    <xdr:to>
      <xdr:col>1</xdr:col>
      <xdr:colOff>1104900</xdr:colOff>
      <xdr:row>857</xdr:row>
      <xdr:rowOff>342900</xdr:rowOff>
    </xdr:to>
    <xdr:pic>
      <xdr:nvPicPr>
        <xdr:cNvPr id="2742" name="Рисунок 2741" descr="base_1_386202_35137"/>
        <xdr:cNvPicPr preferRelativeResize="0">
          <a:picLocks noChangeArrowheads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72232225"/>
          <a:ext cx="110490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858</xdr:row>
      <xdr:rowOff>0</xdr:rowOff>
    </xdr:from>
    <xdr:to>
      <xdr:col>1</xdr:col>
      <xdr:colOff>1143000</xdr:colOff>
      <xdr:row>858</xdr:row>
      <xdr:rowOff>381000</xdr:rowOff>
    </xdr:to>
    <xdr:pic>
      <xdr:nvPicPr>
        <xdr:cNvPr id="2743" name="Рисунок 2742" descr="base_1_386202_35138"/>
        <xdr:cNvPicPr preferRelativeResize="0">
          <a:picLocks noChangeArrowheads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72708475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859</xdr:row>
      <xdr:rowOff>0</xdr:rowOff>
    </xdr:from>
    <xdr:to>
      <xdr:col>1</xdr:col>
      <xdr:colOff>1228725</xdr:colOff>
      <xdr:row>859</xdr:row>
      <xdr:rowOff>371475</xdr:rowOff>
    </xdr:to>
    <xdr:pic>
      <xdr:nvPicPr>
        <xdr:cNvPr id="2744" name="Рисунок 2743" descr="base_1_386202_35139"/>
        <xdr:cNvPicPr preferRelativeResize="0">
          <a:picLocks noChangeArrowheads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7318472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860</xdr:row>
      <xdr:rowOff>0</xdr:rowOff>
    </xdr:from>
    <xdr:to>
      <xdr:col>1</xdr:col>
      <xdr:colOff>1209674</xdr:colOff>
      <xdr:row>860</xdr:row>
      <xdr:rowOff>390525</xdr:rowOff>
    </xdr:to>
    <xdr:pic>
      <xdr:nvPicPr>
        <xdr:cNvPr id="2745" name="Рисунок 2744" descr="base_1_386202_35140"/>
        <xdr:cNvPicPr preferRelativeResize="0">
          <a:picLocks noChangeArrowheads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7366097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861</xdr:row>
      <xdr:rowOff>0</xdr:rowOff>
    </xdr:from>
    <xdr:to>
      <xdr:col>1</xdr:col>
      <xdr:colOff>962026</xdr:colOff>
      <xdr:row>861</xdr:row>
      <xdr:rowOff>333375</xdr:rowOff>
    </xdr:to>
    <xdr:pic>
      <xdr:nvPicPr>
        <xdr:cNvPr id="2746" name="Рисунок 2745" descr="base_1_386202_35141"/>
        <xdr:cNvPicPr preferRelativeResize="0">
          <a:picLocks noChangeArrowheads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74137225"/>
          <a:ext cx="962026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862</xdr:row>
      <xdr:rowOff>1</xdr:rowOff>
    </xdr:from>
    <xdr:to>
      <xdr:col>1</xdr:col>
      <xdr:colOff>1076325</xdr:colOff>
      <xdr:row>862</xdr:row>
      <xdr:rowOff>352425</xdr:rowOff>
    </xdr:to>
    <xdr:pic>
      <xdr:nvPicPr>
        <xdr:cNvPr id="2747" name="Рисунок 2746" descr="base_1_386202_35142"/>
        <xdr:cNvPicPr preferRelativeResize="0">
          <a:picLocks noChangeArrowheads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74613476"/>
          <a:ext cx="1076326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863</xdr:row>
      <xdr:rowOff>0</xdr:rowOff>
    </xdr:from>
    <xdr:to>
      <xdr:col>1</xdr:col>
      <xdr:colOff>1114424</xdr:colOff>
      <xdr:row>863</xdr:row>
      <xdr:rowOff>361950</xdr:rowOff>
    </xdr:to>
    <xdr:pic>
      <xdr:nvPicPr>
        <xdr:cNvPr id="2748" name="Рисунок 2747" descr="base_1_386202_35143"/>
        <xdr:cNvPicPr preferRelativeResize="0">
          <a:picLocks noChangeArrowheads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75089725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864</xdr:row>
      <xdr:rowOff>0</xdr:rowOff>
    </xdr:from>
    <xdr:to>
      <xdr:col>1</xdr:col>
      <xdr:colOff>1228725</xdr:colOff>
      <xdr:row>864</xdr:row>
      <xdr:rowOff>381000</xdr:rowOff>
    </xdr:to>
    <xdr:pic>
      <xdr:nvPicPr>
        <xdr:cNvPr id="2749" name="Рисунок 2748" descr="base_1_386202_35144"/>
        <xdr:cNvPicPr preferRelativeResize="0">
          <a:picLocks noChangeArrowheads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75565975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865</xdr:row>
      <xdr:rowOff>0</xdr:rowOff>
    </xdr:from>
    <xdr:to>
      <xdr:col>1</xdr:col>
      <xdr:colOff>1181100</xdr:colOff>
      <xdr:row>865</xdr:row>
      <xdr:rowOff>381000</xdr:rowOff>
    </xdr:to>
    <xdr:pic>
      <xdr:nvPicPr>
        <xdr:cNvPr id="2750" name="Рисунок 2749" descr="base_1_386202_35145"/>
        <xdr:cNvPicPr preferRelativeResize="0">
          <a:picLocks noChangeArrowheads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7604222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866</xdr:row>
      <xdr:rowOff>0</xdr:rowOff>
    </xdr:from>
    <xdr:to>
      <xdr:col>1</xdr:col>
      <xdr:colOff>971550</xdr:colOff>
      <xdr:row>866</xdr:row>
      <xdr:rowOff>361950</xdr:rowOff>
    </xdr:to>
    <xdr:pic>
      <xdr:nvPicPr>
        <xdr:cNvPr id="2751" name="Рисунок 2750" descr="base_1_386202_35146"/>
        <xdr:cNvPicPr preferRelativeResize="0">
          <a:picLocks noChangeArrowheads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76518475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867</xdr:row>
      <xdr:rowOff>0</xdr:rowOff>
    </xdr:from>
    <xdr:to>
      <xdr:col>1</xdr:col>
      <xdr:colOff>1038224</xdr:colOff>
      <xdr:row>867</xdr:row>
      <xdr:rowOff>352425</xdr:rowOff>
    </xdr:to>
    <xdr:pic>
      <xdr:nvPicPr>
        <xdr:cNvPr id="2752" name="Рисунок 2751" descr="base_1_386202_35147"/>
        <xdr:cNvPicPr preferRelativeResize="0">
          <a:picLocks noChangeArrowheads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76994725"/>
          <a:ext cx="1038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868</xdr:row>
      <xdr:rowOff>0</xdr:rowOff>
    </xdr:from>
    <xdr:to>
      <xdr:col>1</xdr:col>
      <xdr:colOff>1114424</xdr:colOff>
      <xdr:row>868</xdr:row>
      <xdr:rowOff>352425</xdr:rowOff>
    </xdr:to>
    <xdr:pic>
      <xdr:nvPicPr>
        <xdr:cNvPr id="2753" name="Рисунок 2752" descr="base_1_386202_35148"/>
        <xdr:cNvPicPr preferRelativeResize="0">
          <a:picLocks noChangeArrowheads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77470975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869</xdr:row>
      <xdr:rowOff>0</xdr:rowOff>
    </xdr:from>
    <xdr:to>
      <xdr:col>1</xdr:col>
      <xdr:colOff>1285875</xdr:colOff>
      <xdr:row>869</xdr:row>
      <xdr:rowOff>419100</xdr:rowOff>
    </xdr:to>
    <xdr:pic>
      <xdr:nvPicPr>
        <xdr:cNvPr id="2754" name="Рисунок 2753" descr="base_1_386202_35149"/>
        <xdr:cNvPicPr preferRelativeResize="0">
          <a:picLocks noChangeArrowheads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77947225"/>
          <a:ext cx="12858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1352550</xdr:colOff>
      <xdr:row>869</xdr:row>
      <xdr:rowOff>447675</xdr:rowOff>
    </xdr:from>
    <xdr:to>
      <xdr:col>1</xdr:col>
      <xdr:colOff>1285875</xdr:colOff>
      <xdr:row>870</xdr:row>
      <xdr:rowOff>390525</xdr:rowOff>
    </xdr:to>
    <xdr:pic>
      <xdr:nvPicPr>
        <xdr:cNvPr id="2755" name="Рисунок 2754" descr="base_1_386202_35150"/>
        <xdr:cNvPicPr preferRelativeResize="0">
          <a:picLocks noChangeArrowheads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1178394900"/>
          <a:ext cx="1295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871</xdr:row>
      <xdr:rowOff>0</xdr:rowOff>
    </xdr:from>
    <xdr:to>
      <xdr:col>1</xdr:col>
      <xdr:colOff>1000124</xdr:colOff>
      <xdr:row>871</xdr:row>
      <xdr:rowOff>381000</xdr:rowOff>
    </xdr:to>
    <xdr:pic>
      <xdr:nvPicPr>
        <xdr:cNvPr id="2756" name="Рисунок 2755" descr="base_1_386202_35151"/>
        <xdr:cNvPicPr preferRelativeResize="0">
          <a:picLocks noChangeArrowheads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78899725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872</xdr:row>
      <xdr:rowOff>0</xdr:rowOff>
    </xdr:from>
    <xdr:to>
      <xdr:col>1</xdr:col>
      <xdr:colOff>1066800</xdr:colOff>
      <xdr:row>872</xdr:row>
      <xdr:rowOff>381000</xdr:rowOff>
    </xdr:to>
    <xdr:pic>
      <xdr:nvPicPr>
        <xdr:cNvPr id="2757" name="Рисунок 2756" descr="base_1_386202_35152"/>
        <xdr:cNvPicPr preferRelativeResize="0">
          <a:picLocks noChangeArrowheads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79375975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873</xdr:row>
      <xdr:rowOff>0</xdr:rowOff>
    </xdr:from>
    <xdr:to>
      <xdr:col>1</xdr:col>
      <xdr:colOff>1143000</xdr:colOff>
      <xdr:row>873</xdr:row>
      <xdr:rowOff>381000</xdr:rowOff>
    </xdr:to>
    <xdr:pic>
      <xdr:nvPicPr>
        <xdr:cNvPr id="2758" name="Рисунок 2757" descr="base_1_386202_35153"/>
        <xdr:cNvPicPr preferRelativeResize="0">
          <a:picLocks noChangeArrowheads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79852225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874</xdr:row>
      <xdr:rowOff>0</xdr:rowOff>
    </xdr:from>
    <xdr:to>
      <xdr:col>1</xdr:col>
      <xdr:colOff>1295400</xdr:colOff>
      <xdr:row>874</xdr:row>
      <xdr:rowOff>400050</xdr:rowOff>
    </xdr:to>
    <xdr:pic>
      <xdr:nvPicPr>
        <xdr:cNvPr id="2759" name="Рисунок 2758" descr="base_1_386202_35154"/>
        <xdr:cNvPicPr preferRelativeResize="0">
          <a:picLocks noChangeArrowheads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80328475"/>
          <a:ext cx="1295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875</xdr:row>
      <xdr:rowOff>0</xdr:rowOff>
    </xdr:from>
    <xdr:to>
      <xdr:col>1</xdr:col>
      <xdr:colOff>1200150</xdr:colOff>
      <xdr:row>875</xdr:row>
      <xdr:rowOff>371475</xdr:rowOff>
    </xdr:to>
    <xdr:pic>
      <xdr:nvPicPr>
        <xdr:cNvPr id="2760" name="Рисунок 2759" descr="base_1_386202_35155"/>
        <xdr:cNvPicPr preferRelativeResize="0">
          <a:picLocks noChangeArrowheads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80804725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876</xdr:row>
      <xdr:rowOff>0</xdr:rowOff>
    </xdr:from>
    <xdr:to>
      <xdr:col>1</xdr:col>
      <xdr:colOff>990600</xdr:colOff>
      <xdr:row>876</xdr:row>
      <xdr:rowOff>352425</xdr:rowOff>
    </xdr:to>
    <xdr:pic>
      <xdr:nvPicPr>
        <xdr:cNvPr id="2761" name="Рисунок 2760" descr="base_1_386202_35156"/>
        <xdr:cNvPicPr preferRelativeResize="0">
          <a:picLocks noChangeArrowheads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8128097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877</xdr:row>
      <xdr:rowOff>0</xdr:rowOff>
    </xdr:from>
    <xdr:to>
      <xdr:col>1</xdr:col>
      <xdr:colOff>1038224</xdr:colOff>
      <xdr:row>877</xdr:row>
      <xdr:rowOff>352425</xdr:rowOff>
    </xdr:to>
    <xdr:pic>
      <xdr:nvPicPr>
        <xdr:cNvPr id="2762" name="Рисунок 2761" descr="base_1_386202_35157"/>
        <xdr:cNvPicPr preferRelativeResize="0">
          <a:picLocks noChangeArrowheads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81757225"/>
          <a:ext cx="1038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878</xdr:row>
      <xdr:rowOff>0</xdr:rowOff>
    </xdr:from>
    <xdr:to>
      <xdr:col>1</xdr:col>
      <xdr:colOff>1171574</xdr:colOff>
      <xdr:row>878</xdr:row>
      <xdr:rowOff>352425</xdr:rowOff>
    </xdr:to>
    <xdr:pic>
      <xdr:nvPicPr>
        <xdr:cNvPr id="2763" name="Рисунок 2762" descr="base_1_386202_35158"/>
        <xdr:cNvPicPr preferRelativeResize="0">
          <a:picLocks noChangeArrowheads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82233475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879</xdr:row>
      <xdr:rowOff>0</xdr:rowOff>
    </xdr:from>
    <xdr:to>
      <xdr:col>1</xdr:col>
      <xdr:colOff>1257301</xdr:colOff>
      <xdr:row>879</xdr:row>
      <xdr:rowOff>400050</xdr:rowOff>
    </xdr:to>
    <xdr:pic>
      <xdr:nvPicPr>
        <xdr:cNvPr id="2764" name="Рисунок 2763" descr="base_1_386202_35159"/>
        <xdr:cNvPicPr preferRelativeResize="0">
          <a:picLocks noChangeArrowheads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182709725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880</xdr:row>
      <xdr:rowOff>0</xdr:rowOff>
    </xdr:from>
    <xdr:to>
      <xdr:col>1</xdr:col>
      <xdr:colOff>1171574</xdr:colOff>
      <xdr:row>880</xdr:row>
      <xdr:rowOff>371475</xdr:rowOff>
    </xdr:to>
    <xdr:pic>
      <xdr:nvPicPr>
        <xdr:cNvPr id="2765" name="Рисунок 2764" descr="base_1_386202_35160"/>
        <xdr:cNvPicPr preferRelativeResize="0">
          <a:picLocks noChangeArrowheads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8318597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881</xdr:row>
      <xdr:rowOff>0</xdr:rowOff>
    </xdr:from>
    <xdr:to>
      <xdr:col>1</xdr:col>
      <xdr:colOff>1009650</xdr:colOff>
      <xdr:row>881</xdr:row>
      <xdr:rowOff>400050</xdr:rowOff>
    </xdr:to>
    <xdr:pic>
      <xdr:nvPicPr>
        <xdr:cNvPr id="2766" name="Рисунок 2765" descr="base_1_386202_35161"/>
        <xdr:cNvPicPr preferRelativeResize="0">
          <a:picLocks noChangeArrowheads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83662225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881</xdr:row>
      <xdr:rowOff>447675</xdr:rowOff>
    </xdr:from>
    <xdr:to>
      <xdr:col>1</xdr:col>
      <xdr:colOff>1171575</xdr:colOff>
      <xdr:row>882</xdr:row>
      <xdr:rowOff>361950</xdr:rowOff>
    </xdr:to>
    <xdr:pic>
      <xdr:nvPicPr>
        <xdr:cNvPr id="2767" name="Рисунок 2766" descr="base_1_386202_35162"/>
        <xdr:cNvPicPr preferRelativeResize="0">
          <a:picLocks noChangeArrowheads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84109900"/>
          <a:ext cx="117157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883</xdr:row>
      <xdr:rowOff>0</xdr:rowOff>
    </xdr:from>
    <xdr:to>
      <xdr:col>1</xdr:col>
      <xdr:colOff>1190624</xdr:colOff>
      <xdr:row>883</xdr:row>
      <xdr:rowOff>342900</xdr:rowOff>
    </xdr:to>
    <xdr:pic>
      <xdr:nvPicPr>
        <xdr:cNvPr id="2768" name="Рисунок 2767" descr="base_1_386202_35163"/>
        <xdr:cNvPicPr preferRelativeResize="0">
          <a:picLocks noChangeArrowheads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84614725"/>
          <a:ext cx="11906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884</xdr:row>
      <xdr:rowOff>0</xdr:rowOff>
    </xdr:from>
    <xdr:to>
      <xdr:col>1</xdr:col>
      <xdr:colOff>1257300</xdr:colOff>
      <xdr:row>884</xdr:row>
      <xdr:rowOff>419100</xdr:rowOff>
    </xdr:to>
    <xdr:pic>
      <xdr:nvPicPr>
        <xdr:cNvPr id="2769" name="Рисунок 2768" descr="base_1_386202_35164"/>
        <xdr:cNvPicPr preferRelativeResize="0">
          <a:picLocks noChangeArrowheads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85090975"/>
          <a:ext cx="1257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885</xdr:row>
      <xdr:rowOff>0</xdr:rowOff>
    </xdr:from>
    <xdr:to>
      <xdr:col>1</xdr:col>
      <xdr:colOff>1181100</xdr:colOff>
      <xdr:row>885</xdr:row>
      <xdr:rowOff>381000</xdr:rowOff>
    </xdr:to>
    <xdr:pic>
      <xdr:nvPicPr>
        <xdr:cNvPr id="2770" name="Рисунок 2769" descr="base_1_386202_35165"/>
        <xdr:cNvPicPr preferRelativeResize="0">
          <a:picLocks noChangeArrowheads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8556722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886</xdr:row>
      <xdr:rowOff>0</xdr:rowOff>
    </xdr:from>
    <xdr:to>
      <xdr:col>1</xdr:col>
      <xdr:colOff>1047750</xdr:colOff>
      <xdr:row>886</xdr:row>
      <xdr:rowOff>409575</xdr:rowOff>
    </xdr:to>
    <xdr:pic>
      <xdr:nvPicPr>
        <xdr:cNvPr id="2771" name="Рисунок 2770" descr="base_1_386202_35166"/>
        <xdr:cNvPicPr preferRelativeResize="0">
          <a:picLocks noChangeArrowheads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86043475"/>
          <a:ext cx="10477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887</xdr:row>
      <xdr:rowOff>0</xdr:rowOff>
    </xdr:from>
    <xdr:to>
      <xdr:col>1</xdr:col>
      <xdr:colOff>1104900</xdr:colOff>
      <xdr:row>887</xdr:row>
      <xdr:rowOff>352425</xdr:rowOff>
    </xdr:to>
    <xdr:pic>
      <xdr:nvPicPr>
        <xdr:cNvPr id="2772" name="Рисунок 2771" descr="base_1_386202_35167"/>
        <xdr:cNvPicPr preferRelativeResize="0">
          <a:picLocks noChangeArrowheads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86519725"/>
          <a:ext cx="1104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888</xdr:row>
      <xdr:rowOff>0</xdr:rowOff>
    </xdr:from>
    <xdr:to>
      <xdr:col>1</xdr:col>
      <xdr:colOff>1143000</xdr:colOff>
      <xdr:row>888</xdr:row>
      <xdr:rowOff>371475</xdr:rowOff>
    </xdr:to>
    <xdr:pic>
      <xdr:nvPicPr>
        <xdr:cNvPr id="2773" name="Рисунок 2772" descr="base_1_386202_35168"/>
        <xdr:cNvPicPr preferRelativeResize="0">
          <a:picLocks noChangeArrowheads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8699597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889</xdr:row>
      <xdr:rowOff>0</xdr:rowOff>
    </xdr:from>
    <xdr:to>
      <xdr:col>1</xdr:col>
      <xdr:colOff>1285875</xdr:colOff>
      <xdr:row>889</xdr:row>
      <xdr:rowOff>333375</xdr:rowOff>
    </xdr:to>
    <xdr:pic>
      <xdr:nvPicPr>
        <xdr:cNvPr id="2774" name="Рисунок 2773" descr="base_1_386202_35169"/>
        <xdr:cNvPicPr preferRelativeResize="0">
          <a:picLocks noChangeArrowheads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87472225"/>
          <a:ext cx="12858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890</xdr:row>
      <xdr:rowOff>0</xdr:rowOff>
    </xdr:from>
    <xdr:to>
      <xdr:col>1</xdr:col>
      <xdr:colOff>1219200</xdr:colOff>
      <xdr:row>890</xdr:row>
      <xdr:rowOff>409575</xdr:rowOff>
    </xdr:to>
    <xdr:pic>
      <xdr:nvPicPr>
        <xdr:cNvPr id="2775" name="Рисунок 2774" descr="base_1_386202_35170"/>
        <xdr:cNvPicPr preferRelativeResize="0">
          <a:picLocks noChangeArrowheads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87948475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891</xdr:row>
      <xdr:rowOff>0</xdr:rowOff>
    </xdr:from>
    <xdr:to>
      <xdr:col>1</xdr:col>
      <xdr:colOff>1000124</xdr:colOff>
      <xdr:row>891</xdr:row>
      <xdr:rowOff>381000</xdr:rowOff>
    </xdr:to>
    <xdr:pic>
      <xdr:nvPicPr>
        <xdr:cNvPr id="2776" name="Рисунок 2775" descr="base_1_386202_35171"/>
        <xdr:cNvPicPr preferRelativeResize="0">
          <a:picLocks noChangeArrowheads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88424725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892</xdr:row>
      <xdr:rowOff>0</xdr:rowOff>
    </xdr:from>
    <xdr:to>
      <xdr:col>1</xdr:col>
      <xdr:colOff>1123950</xdr:colOff>
      <xdr:row>892</xdr:row>
      <xdr:rowOff>381000</xdr:rowOff>
    </xdr:to>
    <xdr:pic>
      <xdr:nvPicPr>
        <xdr:cNvPr id="2777" name="Рисунок 2776" descr="base_1_386202_35172"/>
        <xdr:cNvPicPr preferRelativeResize="0">
          <a:picLocks noChangeArrowheads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88900975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893</xdr:row>
      <xdr:rowOff>0</xdr:rowOff>
    </xdr:from>
    <xdr:to>
      <xdr:col>1</xdr:col>
      <xdr:colOff>1152524</xdr:colOff>
      <xdr:row>893</xdr:row>
      <xdr:rowOff>352425</xdr:rowOff>
    </xdr:to>
    <xdr:pic>
      <xdr:nvPicPr>
        <xdr:cNvPr id="2778" name="Рисунок 2777" descr="base_1_386202_35173"/>
        <xdr:cNvPicPr preferRelativeResize="0">
          <a:picLocks noChangeArrowheads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89377225"/>
          <a:ext cx="11525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894</xdr:row>
      <xdr:rowOff>0</xdr:rowOff>
    </xdr:from>
    <xdr:to>
      <xdr:col>1</xdr:col>
      <xdr:colOff>1247775</xdr:colOff>
      <xdr:row>894</xdr:row>
      <xdr:rowOff>371475</xdr:rowOff>
    </xdr:to>
    <xdr:pic>
      <xdr:nvPicPr>
        <xdr:cNvPr id="2779" name="Рисунок 2778" descr="base_1_386202_35174"/>
        <xdr:cNvPicPr preferRelativeResize="0">
          <a:picLocks noChangeArrowheads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89853475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895</xdr:row>
      <xdr:rowOff>0</xdr:rowOff>
    </xdr:from>
    <xdr:to>
      <xdr:col>1</xdr:col>
      <xdr:colOff>1200150</xdr:colOff>
      <xdr:row>895</xdr:row>
      <xdr:rowOff>361950</xdr:rowOff>
    </xdr:to>
    <xdr:pic>
      <xdr:nvPicPr>
        <xdr:cNvPr id="2780" name="Рисунок 2779" descr="base_1_386202_35175"/>
        <xdr:cNvPicPr preferRelativeResize="0">
          <a:picLocks noChangeArrowheads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90329725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896</xdr:row>
      <xdr:rowOff>0</xdr:rowOff>
    </xdr:from>
    <xdr:to>
      <xdr:col>1</xdr:col>
      <xdr:colOff>990600</xdr:colOff>
      <xdr:row>896</xdr:row>
      <xdr:rowOff>342900</xdr:rowOff>
    </xdr:to>
    <xdr:pic>
      <xdr:nvPicPr>
        <xdr:cNvPr id="2781" name="Рисунок 2780" descr="base_1_386202_35176"/>
        <xdr:cNvPicPr preferRelativeResize="0">
          <a:picLocks noChangeArrowheads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90805975"/>
          <a:ext cx="99060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897</xdr:row>
      <xdr:rowOff>0</xdr:rowOff>
    </xdr:from>
    <xdr:to>
      <xdr:col>1</xdr:col>
      <xdr:colOff>1066800</xdr:colOff>
      <xdr:row>897</xdr:row>
      <xdr:rowOff>371475</xdr:rowOff>
    </xdr:to>
    <xdr:pic>
      <xdr:nvPicPr>
        <xdr:cNvPr id="2782" name="Рисунок 2781" descr="base_1_386202_35177"/>
        <xdr:cNvPicPr preferRelativeResize="0">
          <a:picLocks noChangeArrowheads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91282225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898</xdr:row>
      <xdr:rowOff>0</xdr:rowOff>
    </xdr:from>
    <xdr:to>
      <xdr:col>1</xdr:col>
      <xdr:colOff>1123950</xdr:colOff>
      <xdr:row>898</xdr:row>
      <xdr:rowOff>333375</xdr:rowOff>
    </xdr:to>
    <xdr:pic>
      <xdr:nvPicPr>
        <xdr:cNvPr id="2783" name="Рисунок 2782" descr="base_1_386202_35178"/>
        <xdr:cNvPicPr preferRelativeResize="0">
          <a:picLocks noChangeArrowheads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91758475"/>
          <a:ext cx="11239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899</xdr:row>
      <xdr:rowOff>0</xdr:rowOff>
    </xdr:from>
    <xdr:to>
      <xdr:col>1</xdr:col>
      <xdr:colOff>1247775</xdr:colOff>
      <xdr:row>899</xdr:row>
      <xdr:rowOff>361950</xdr:rowOff>
    </xdr:to>
    <xdr:pic>
      <xdr:nvPicPr>
        <xdr:cNvPr id="2784" name="Рисунок 2783" descr="base_1_386202_35179"/>
        <xdr:cNvPicPr preferRelativeResize="0">
          <a:picLocks noChangeArrowheads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92234725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900</xdr:row>
      <xdr:rowOff>0</xdr:rowOff>
    </xdr:from>
    <xdr:to>
      <xdr:col>1</xdr:col>
      <xdr:colOff>1181100</xdr:colOff>
      <xdr:row>900</xdr:row>
      <xdr:rowOff>381000</xdr:rowOff>
    </xdr:to>
    <xdr:pic>
      <xdr:nvPicPr>
        <xdr:cNvPr id="2785" name="Рисунок 2784" descr="base_1_386202_35180"/>
        <xdr:cNvPicPr preferRelativeResize="0">
          <a:picLocks noChangeArrowheads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9271097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901</xdr:row>
      <xdr:rowOff>0</xdr:rowOff>
    </xdr:from>
    <xdr:to>
      <xdr:col>1</xdr:col>
      <xdr:colOff>1076325</xdr:colOff>
      <xdr:row>901</xdr:row>
      <xdr:rowOff>352425</xdr:rowOff>
    </xdr:to>
    <xdr:pic>
      <xdr:nvPicPr>
        <xdr:cNvPr id="2786" name="Рисунок 2785" descr="base_1_386202_35181"/>
        <xdr:cNvPicPr preferRelativeResize="0">
          <a:picLocks noChangeArrowheads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93187225"/>
          <a:ext cx="107632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1</xdr:col>
      <xdr:colOff>1066800</xdr:colOff>
      <xdr:row>902</xdr:row>
      <xdr:rowOff>381000</xdr:rowOff>
    </xdr:to>
    <xdr:pic>
      <xdr:nvPicPr>
        <xdr:cNvPr id="2787" name="Рисунок 2786" descr="base_1_386202_35182"/>
        <xdr:cNvPicPr preferRelativeResize="0">
          <a:picLocks noChangeArrowheads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93663475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903</xdr:row>
      <xdr:rowOff>0</xdr:rowOff>
    </xdr:from>
    <xdr:to>
      <xdr:col>1</xdr:col>
      <xdr:colOff>1143000</xdr:colOff>
      <xdr:row>903</xdr:row>
      <xdr:rowOff>371475</xdr:rowOff>
    </xdr:to>
    <xdr:pic>
      <xdr:nvPicPr>
        <xdr:cNvPr id="2788" name="Рисунок 2787" descr="base_1_386202_35183"/>
        <xdr:cNvPicPr preferRelativeResize="0">
          <a:picLocks noChangeArrowheads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9413972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904</xdr:row>
      <xdr:rowOff>0</xdr:rowOff>
    </xdr:from>
    <xdr:to>
      <xdr:col>1</xdr:col>
      <xdr:colOff>1247775</xdr:colOff>
      <xdr:row>904</xdr:row>
      <xdr:rowOff>342900</xdr:rowOff>
    </xdr:to>
    <xdr:pic>
      <xdr:nvPicPr>
        <xdr:cNvPr id="2789" name="Рисунок 2788" descr="base_1_386202_35184"/>
        <xdr:cNvPicPr preferRelativeResize="0">
          <a:picLocks noChangeArrowheads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94615975"/>
          <a:ext cx="12477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905</xdr:row>
      <xdr:rowOff>0</xdr:rowOff>
    </xdr:from>
    <xdr:to>
      <xdr:col>1</xdr:col>
      <xdr:colOff>1181100</xdr:colOff>
      <xdr:row>905</xdr:row>
      <xdr:rowOff>400050</xdr:rowOff>
    </xdr:to>
    <xdr:pic>
      <xdr:nvPicPr>
        <xdr:cNvPr id="2790" name="Рисунок 2789" descr="base_1_386202_35185"/>
        <xdr:cNvPicPr preferRelativeResize="0">
          <a:picLocks noChangeArrowheads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95092225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906</xdr:row>
      <xdr:rowOff>0</xdr:rowOff>
    </xdr:from>
    <xdr:to>
      <xdr:col>1</xdr:col>
      <xdr:colOff>1095374</xdr:colOff>
      <xdr:row>906</xdr:row>
      <xdr:rowOff>390525</xdr:rowOff>
    </xdr:to>
    <xdr:pic>
      <xdr:nvPicPr>
        <xdr:cNvPr id="2791" name="Рисунок 2790" descr="base_1_386202_35186"/>
        <xdr:cNvPicPr preferRelativeResize="0">
          <a:picLocks noChangeArrowheads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95568475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907</xdr:row>
      <xdr:rowOff>0</xdr:rowOff>
    </xdr:from>
    <xdr:to>
      <xdr:col>1</xdr:col>
      <xdr:colOff>1133474</xdr:colOff>
      <xdr:row>907</xdr:row>
      <xdr:rowOff>352425</xdr:rowOff>
    </xdr:to>
    <xdr:pic>
      <xdr:nvPicPr>
        <xdr:cNvPr id="2792" name="Рисунок 2791" descr="base_1_386202_35187"/>
        <xdr:cNvPicPr preferRelativeResize="0">
          <a:picLocks noChangeArrowheads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96044725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908</xdr:row>
      <xdr:rowOff>0</xdr:rowOff>
    </xdr:from>
    <xdr:to>
      <xdr:col>1</xdr:col>
      <xdr:colOff>1181100</xdr:colOff>
      <xdr:row>908</xdr:row>
      <xdr:rowOff>323850</xdr:rowOff>
    </xdr:to>
    <xdr:pic>
      <xdr:nvPicPr>
        <xdr:cNvPr id="2793" name="Рисунок 2792" descr="base_1_386202_35188"/>
        <xdr:cNvPicPr preferRelativeResize="0">
          <a:picLocks noChangeArrowheads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96520975"/>
          <a:ext cx="11811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909</xdr:row>
      <xdr:rowOff>0</xdr:rowOff>
    </xdr:from>
    <xdr:to>
      <xdr:col>1</xdr:col>
      <xdr:colOff>1228725</xdr:colOff>
      <xdr:row>909</xdr:row>
      <xdr:rowOff>304800</xdr:rowOff>
    </xdr:to>
    <xdr:pic>
      <xdr:nvPicPr>
        <xdr:cNvPr id="2794" name="Рисунок 2793" descr="base_1_386202_35189"/>
        <xdr:cNvPicPr preferRelativeResize="0">
          <a:picLocks noChangeArrowheads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96997225"/>
          <a:ext cx="12287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910</xdr:row>
      <xdr:rowOff>0</xdr:rowOff>
    </xdr:from>
    <xdr:to>
      <xdr:col>1</xdr:col>
      <xdr:colOff>1200150</xdr:colOff>
      <xdr:row>910</xdr:row>
      <xdr:rowOff>361950</xdr:rowOff>
    </xdr:to>
    <xdr:pic>
      <xdr:nvPicPr>
        <xdr:cNvPr id="2795" name="Рисунок 2794" descr="base_1_386202_35190"/>
        <xdr:cNvPicPr preferRelativeResize="0">
          <a:picLocks noChangeArrowheads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97473475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911</xdr:row>
      <xdr:rowOff>0</xdr:rowOff>
    </xdr:from>
    <xdr:to>
      <xdr:col>1</xdr:col>
      <xdr:colOff>990600</xdr:colOff>
      <xdr:row>911</xdr:row>
      <xdr:rowOff>333375</xdr:rowOff>
    </xdr:to>
    <xdr:pic>
      <xdr:nvPicPr>
        <xdr:cNvPr id="2796" name="Рисунок 2795" descr="base_1_386202_35191"/>
        <xdr:cNvPicPr preferRelativeResize="0">
          <a:picLocks noChangeArrowheads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97949725"/>
          <a:ext cx="9906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912</xdr:row>
      <xdr:rowOff>0</xdr:rowOff>
    </xdr:from>
    <xdr:to>
      <xdr:col>1</xdr:col>
      <xdr:colOff>1066800</xdr:colOff>
      <xdr:row>912</xdr:row>
      <xdr:rowOff>333375</xdr:rowOff>
    </xdr:to>
    <xdr:pic>
      <xdr:nvPicPr>
        <xdr:cNvPr id="2797" name="Рисунок 2796" descr="base_1_386202_35192"/>
        <xdr:cNvPicPr preferRelativeResize="0">
          <a:picLocks noChangeArrowheads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98425975"/>
          <a:ext cx="1066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913</xdr:row>
      <xdr:rowOff>0</xdr:rowOff>
    </xdr:from>
    <xdr:to>
      <xdr:col>1</xdr:col>
      <xdr:colOff>1114424</xdr:colOff>
      <xdr:row>913</xdr:row>
      <xdr:rowOff>361950</xdr:rowOff>
    </xdr:to>
    <xdr:pic>
      <xdr:nvPicPr>
        <xdr:cNvPr id="2798" name="Рисунок 2797" descr="base_1_386202_35193"/>
        <xdr:cNvPicPr preferRelativeResize="0">
          <a:picLocks noChangeArrowheads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98902225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914</xdr:row>
      <xdr:rowOff>0</xdr:rowOff>
    </xdr:from>
    <xdr:to>
      <xdr:col>1</xdr:col>
      <xdr:colOff>1276350</xdr:colOff>
      <xdr:row>914</xdr:row>
      <xdr:rowOff>371475</xdr:rowOff>
    </xdr:to>
    <xdr:pic>
      <xdr:nvPicPr>
        <xdr:cNvPr id="2799" name="Рисунок 2798" descr="base_1_386202_35194"/>
        <xdr:cNvPicPr preferRelativeResize="0">
          <a:picLocks noChangeArrowheads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99378475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915</xdr:row>
      <xdr:rowOff>0</xdr:rowOff>
    </xdr:from>
    <xdr:to>
      <xdr:col>1</xdr:col>
      <xdr:colOff>1152524</xdr:colOff>
      <xdr:row>915</xdr:row>
      <xdr:rowOff>371475</xdr:rowOff>
    </xdr:to>
    <xdr:pic>
      <xdr:nvPicPr>
        <xdr:cNvPr id="2800" name="Рисунок 2799" descr="base_1_386202_35195"/>
        <xdr:cNvPicPr preferRelativeResize="0">
          <a:picLocks noChangeArrowheads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199854725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916</xdr:row>
      <xdr:rowOff>1</xdr:rowOff>
    </xdr:from>
    <xdr:to>
      <xdr:col>1</xdr:col>
      <xdr:colOff>1123950</xdr:colOff>
      <xdr:row>916</xdr:row>
      <xdr:rowOff>381001</xdr:rowOff>
    </xdr:to>
    <xdr:pic>
      <xdr:nvPicPr>
        <xdr:cNvPr id="2801" name="Рисунок 2800" descr="base_1_386202_35196"/>
        <xdr:cNvPicPr preferRelativeResize="0">
          <a:picLocks noChangeArrowheads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00330976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917</xdr:row>
      <xdr:rowOff>0</xdr:rowOff>
    </xdr:from>
    <xdr:to>
      <xdr:col>1</xdr:col>
      <xdr:colOff>1190624</xdr:colOff>
      <xdr:row>917</xdr:row>
      <xdr:rowOff>400050</xdr:rowOff>
    </xdr:to>
    <xdr:pic>
      <xdr:nvPicPr>
        <xdr:cNvPr id="2802" name="Рисунок 2801" descr="base_1_386202_35197"/>
        <xdr:cNvPicPr preferRelativeResize="0">
          <a:picLocks noChangeArrowheads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0080722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918</xdr:row>
      <xdr:rowOff>1</xdr:rowOff>
    </xdr:from>
    <xdr:to>
      <xdr:col>1</xdr:col>
      <xdr:colOff>1209675</xdr:colOff>
      <xdr:row>918</xdr:row>
      <xdr:rowOff>352425</xdr:rowOff>
    </xdr:to>
    <xdr:pic>
      <xdr:nvPicPr>
        <xdr:cNvPr id="2803" name="Рисунок 2802" descr="base_1_386202_35198"/>
        <xdr:cNvPicPr preferRelativeResize="0">
          <a:picLocks noChangeArrowheads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01283476"/>
          <a:ext cx="1209675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919</xdr:row>
      <xdr:rowOff>0</xdr:rowOff>
    </xdr:from>
    <xdr:to>
      <xdr:col>1</xdr:col>
      <xdr:colOff>1219200</xdr:colOff>
      <xdr:row>919</xdr:row>
      <xdr:rowOff>381000</xdr:rowOff>
    </xdr:to>
    <xdr:pic>
      <xdr:nvPicPr>
        <xdr:cNvPr id="2804" name="Рисунок 2803" descr="base_1_386202_35199"/>
        <xdr:cNvPicPr preferRelativeResize="0">
          <a:picLocks noChangeArrowheads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0175972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920</xdr:row>
      <xdr:rowOff>0</xdr:rowOff>
    </xdr:from>
    <xdr:to>
      <xdr:col>1</xdr:col>
      <xdr:colOff>1143000</xdr:colOff>
      <xdr:row>920</xdr:row>
      <xdr:rowOff>381000</xdr:rowOff>
    </xdr:to>
    <xdr:pic>
      <xdr:nvPicPr>
        <xdr:cNvPr id="2805" name="Рисунок 2804" descr="base_1_386202_35200"/>
        <xdr:cNvPicPr preferRelativeResize="0">
          <a:picLocks noChangeArrowheads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02235975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921</xdr:row>
      <xdr:rowOff>0</xdr:rowOff>
    </xdr:from>
    <xdr:to>
      <xdr:col>1</xdr:col>
      <xdr:colOff>1047750</xdr:colOff>
      <xdr:row>921</xdr:row>
      <xdr:rowOff>371475</xdr:rowOff>
    </xdr:to>
    <xdr:pic>
      <xdr:nvPicPr>
        <xdr:cNvPr id="2806" name="Рисунок 2805" descr="base_1_386202_35201"/>
        <xdr:cNvPicPr preferRelativeResize="0">
          <a:picLocks noChangeArrowheads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0271222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922</xdr:row>
      <xdr:rowOff>0</xdr:rowOff>
    </xdr:from>
    <xdr:to>
      <xdr:col>1</xdr:col>
      <xdr:colOff>1057274</xdr:colOff>
      <xdr:row>922</xdr:row>
      <xdr:rowOff>352425</xdr:rowOff>
    </xdr:to>
    <xdr:pic>
      <xdr:nvPicPr>
        <xdr:cNvPr id="2807" name="Рисунок 2806" descr="base_1_386202_35202"/>
        <xdr:cNvPicPr preferRelativeResize="0">
          <a:picLocks noChangeArrowheads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03188475"/>
          <a:ext cx="10572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923</xdr:row>
      <xdr:rowOff>0</xdr:rowOff>
    </xdr:from>
    <xdr:to>
      <xdr:col>1</xdr:col>
      <xdr:colOff>1114424</xdr:colOff>
      <xdr:row>923</xdr:row>
      <xdr:rowOff>390525</xdr:rowOff>
    </xdr:to>
    <xdr:pic>
      <xdr:nvPicPr>
        <xdr:cNvPr id="2808" name="Рисунок 2807" descr="base_1_386202_35203"/>
        <xdr:cNvPicPr preferRelativeResize="0">
          <a:picLocks noChangeArrowheads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03664725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924</xdr:row>
      <xdr:rowOff>0</xdr:rowOff>
    </xdr:from>
    <xdr:to>
      <xdr:col>1</xdr:col>
      <xdr:colOff>1228725</xdr:colOff>
      <xdr:row>924</xdr:row>
      <xdr:rowOff>381000</xdr:rowOff>
    </xdr:to>
    <xdr:pic>
      <xdr:nvPicPr>
        <xdr:cNvPr id="2809" name="Рисунок 2808" descr="base_1_386202_35204"/>
        <xdr:cNvPicPr preferRelativeResize="0">
          <a:picLocks noChangeArrowheads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04140975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925</xdr:row>
      <xdr:rowOff>0</xdr:rowOff>
    </xdr:from>
    <xdr:to>
      <xdr:col>1</xdr:col>
      <xdr:colOff>1228725</xdr:colOff>
      <xdr:row>925</xdr:row>
      <xdr:rowOff>381000</xdr:rowOff>
    </xdr:to>
    <xdr:pic>
      <xdr:nvPicPr>
        <xdr:cNvPr id="2810" name="Рисунок 2809" descr="base_1_386202_35205"/>
        <xdr:cNvPicPr preferRelativeResize="0">
          <a:picLocks noChangeArrowheads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04617225"/>
          <a:ext cx="122872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926</xdr:row>
      <xdr:rowOff>0</xdr:rowOff>
    </xdr:from>
    <xdr:to>
      <xdr:col>1</xdr:col>
      <xdr:colOff>971550</xdr:colOff>
      <xdr:row>926</xdr:row>
      <xdr:rowOff>342900</xdr:rowOff>
    </xdr:to>
    <xdr:pic>
      <xdr:nvPicPr>
        <xdr:cNvPr id="2811" name="Рисунок 2810" descr="base_1_386202_35206"/>
        <xdr:cNvPicPr preferRelativeResize="0">
          <a:picLocks noChangeArrowheads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05093475"/>
          <a:ext cx="971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927</xdr:row>
      <xdr:rowOff>0</xdr:rowOff>
    </xdr:from>
    <xdr:to>
      <xdr:col>1</xdr:col>
      <xdr:colOff>1066800</xdr:colOff>
      <xdr:row>927</xdr:row>
      <xdr:rowOff>371475</xdr:rowOff>
    </xdr:to>
    <xdr:pic>
      <xdr:nvPicPr>
        <xdr:cNvPr id="2812" name="Рисунок 2811" descr="base_1_386202_35207"/>
        <xdr:cNvPicPr preferRelativeResize="0">
          <a:picLocks noChangeArrowheads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05569725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928</xdr:row>
      <xdr:rowOff>0</xdr:rowOff>
    </xdr:from>
    <xdr:to>
      <xdr:col>1</xdr:col>
      <xdr:colOff>1162050</xdr:colOff>
      <xdr:row>928</xdr:row>
      <xdr:rowOff>381000</xdr:rowOff>
    </xdr:to>
    <xdr:pic>
      <xdr:nvPicPr>
        <xdr:cNvPr id="2813" name="Рисунок 2812" descr="base_1_386202_35208"/>
        <xdr:cNvPicPr preferRelativeResize="0">
          <a:picLocks noChangeArrowheads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06045975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929</xdr:row>
      <xdr:rowOff>0</xdr:rowOff>
    </xdr:from>
    <xdr:to>
      <xdr:col>1</xdr:col>
      <xdr:colOff>1247775</xdr:colOff>
      <xdr:row>929</xdr:row>
      <xdr:rowOff>381000</xdr:rowOff>
    </xdr:to>
    <xdr:pic>
      <xdr:nvPicPr>
        <xdr:cNvPr id="2814" name="Рисунок 2813" descr="base_1_386202_35209"/>
        <xdr:cNvPicPr preferRelativeResize="0">
          <a:picLocks noChangeArrowheads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06522225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930</xdr:row>
      <xdr:rowOff>0</xdr:rowOff>
    </xdr:from>
    <xdr:to>
      <xdr:col>1</xdr:col>
      <xdr:colOff>1190624</xdr:colOff>
      <xdr:row>930</xdr:row>
      <xdr:rowOff>390525</xdr:rowOff>
    </xdr:to>
    <xdr:pic>
      <xdr:nvPicPr>
        <xdr:cNvPr id="2815" name="Рисунок 2814" descr="base_1_386202_35210"/>
        <xdr:cNvPicPr preferRelativeResize="0">
          <a:picLocks noChangeArrowheads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0699847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931</xdr:row>
      <xdr:rowOff>0</xdr:rowOff>
    </xdr:from>
    <xdr:to>
      <xdr:col>1</xdr:col>
      <xdr:colOff>981074</xdr:colOff>
      <xdr:row>931</xdr:row>
      <xdr:rowOff>390525</xdr:rowOff>
    </xdr:to>
    <xdr:pic>
      <xdr:nvPicPr>
        <xdr:cNvPr id="2816" name="Рисунок 2815" descr="base_1_386202_35211"/>
        <xdr:cNvPicPr preferRelativeResize="0">
          <a:picLocks noChangeArrowheads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0747472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932</xdr:row>
      <xdr:rowOff>0</xdr:rowOff>
    </xdr:from>
    <xdr:to>
      <xdr:col>1</xdr:col>
      <xdr:colOff>1047750</xdr:colOff>
      <xdr:row>932</xdr:row>
      <xdr:rowOff>361950</xdr:rowOff>
    </xdr:to>
    <xdr:pic>
      <xdr:nvPicPr>
        <xdr:cNvPr id="2817" name="Рисунок 2816" descr="base_1_386202_35212"/>
        <xdr:cNvPicPr preferRelativeResize="0">
          <a:picLocks noChangeArrowheads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07950975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932</xdr:row>
      <xdr:rowOff>476249</xdr:rowOff>
    </xdr:from>
    <xdr:to>
      <xdr:col>1</xdr:col>
      <xdr:colOff>1085850</xdr:colOff>
      <xdr:row>933</xdr:row>
      <xdr:rowOff>333374</xdr:rowOff>
    </xdr:to>
    <xdr:pic>
      <xdr:nvPicPr>
        <xdr:cNvPr id="2818" name="Рисунок 2817" descr="base_1_386202_35213"/>
        <xdr:cNvPicPr preferRelativeResize="0">
          <a:picLocks noChangeArrowheads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08427224"/>
          <a:ext cx="1085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934</xdr:row>
      <xdr:rowOff>0</xdr:rowOff>
    </xdr:from>
    <xdr:to>
      <xdr:col>1</xdr:col>
      <xdr:colOff>1209675</xdr:colOff>
      <xdr:row>934</xdr:row>
      <xdr:rowOff>352425</xdr:rowOff>
    </xdr:to>
    <xdr:pic>
      <xdr:nvPicPr>
        <xdr:cNvPr id="2819" name="Рисунок 2818" descr="base_1_386202_35214"/>
        <xdr:cNvPicPr preferRelativeResize="0">
          <a:picLocks noChangeArrowheads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08903475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1352550</xdr:colOff>
      <xdr:row>935</xdr:row>
      <xdr:rowOff>0</xdr:rowOff>
    </xdr:from>
    <xdr:to>
      <xdr:col>1</xdr:col>
      <xdr:colOff>1190625</xdr:colOff>
      <xdr:row>935</xdr:row>
      <xdr:rowOff>409575</xdr:rowOff>
    </xdr:to>
    <xdr:pic>
      <xdr:nvPicPr>
        <xdr:cNvPr id="2820" name="Рисунок 2819" descr="base_1_386202_35215"/>
        <xdr:cNvPicPr preferRelativeResize="0">
          <a:picLocks noChangeArrowheads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1209379725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936</xdr:row>
      <xdr:rowOff>0</xdr:rowOff>
    </xdr:from>
    <xdr:to>
      <xdr:col>1</xdr:col>
      <xdr:colOff>1038224</xdr:colOff>
      <xdr:row>936</xdr:row>
      <xdr:rowOff>323850</xdr:rowOff>
    </xdr:to>
    <xdr:pic>
      <xdr:nvPicPr>
        <xdr:cNvPr id="2821" name="Рисунок 2820" descr="base_1_386202_35216"/>
        <xdr:cNvPicPr preferRelativeResize="0">
          <a:picLocks noChangeArrowheads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09855975"/>
          <a:ext cx="1038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937</xdr:row>
      <xdr:rowOff>0</xdr:rowOff>
    </xdr:from>
    <xdr:to>
      <xdr:col>1</xdr:col>
      <xdr:colOff>1038224</xdr:colOff>
      <xdr:row>937</xdr:row>
      <xdr:rowOff>323850</xdr:rowOff>
    </xdr:to>
    <xdr:pic>
      <xdr:nvPicPr>
        <xdr:cNvPr id="2822" name="Рисунок 2821" descr="base_1_386202_35217"/>
        <xdr:cNvPicPr preferRelativeResize="0">
          <a:picLocks noChangeArrowheads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10332225"/>
          <a:ext cx="1038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938</xdr:row>
      <xdr:rowOff>0</xdr:rowOff>
    </xdr:from>
    <xdr:to>
      <xdr:col>1</xdr:col>
      <xdr:colOff>1247774</xdr:colOff>
      <xdr:row>938</xdr:row>
      <xdr:rowOff>381000</xdr:rowOff>
    </xdr:to>
    <xdr:pic>
      <xdr:nvPicPr>
        <xdr:cNvPr id="2823" name="Рисунок 2822" descr="base_1_386202_35218"/>
        <xdr:cNvPicPr preferRelativeResize="0">
          <a:picLocks noChangeArrowheads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10808475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939</xdr:row>
      <xdr:rowOff>0</xdr:rowOff>
    </xdr:from>
    <xdr:to>
      <xdr:col>1</xdr:col>
      <xdr:colOff>1314450</xdr:colOff>
      <xdr:row>939</xdr:row>
      <xdr:rowOff>400050</xdr:rowOff>
    </xdr:to>
    <xdr:pic>
      <xdr:nvPicPr>
        <xdr:cNvPr id="2824" name="Рисунок 2823" descr="base_1_386202_35219"/>
        <xdr:cNvPicPr preferRelativeResize="0">
          <a:picLocks noChangeArrowheads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11284725"/>
          <a:ext cx="1314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940</xdr:row>
      <xdr:rowOff>0</xdr:rowOff>
    </xdr:from>
    <xdr:to>
      <xdr:col>1</xdr:col>
      <xdr:colOff>1257300</xdr:colOff>
      <xdr:row>940</xdr:row>
      <xdr:rowOff>390525</xdr:rowOff>
    </xdr:to>
    <xdr:pic>
      <xdr:nvPicPr>
        <xdr:cNvPr id="2825" name="Рисунок 2824" descr="base_1_386202_35220"/>
        <xdr:cNvPicPr preferRelativeResize="0">
          <a:picLocks noChangeArrowheads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1176097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941</xdr:row>
      <xdr:rowOff>0</xdr:rowOff>
    </xdr:from>
    <xdr:to>
      <xdr:col>1</xdr:col>
      <xdr:colOff>1019174</xdr:colOff>
      <xdr:row>941</xdr:row>
      <xdr:rowOff>352425</xdr:rowOff>
    </xdr:to>
    <xdr:pic>
      <xdr:nvPicPr>
        <xdr:cNvPr id="2826" name="Рисунок 2825" descr="base_1_386202_35221"/>
        <xdr:cNvPicPr preferRelativeResize="0">
          <a:picLocks noChangeArrowheads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12237225"/>
          <a:ext cx="1019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942</xdr:row>
      <xdr:rowOff>0</xdr:rowOff>
    </xdr:from>
    <xdr:to>
      <xdr:col>1</xdr:col>
      <xdr:colOff>1066800</xdr:colOff>
      <xdr:row>942</xdr:row>
      <xdr:rowOff>352425</xdr:rowOff>
    </xdr:to>
    <xdr:pic>
      <xdr:nvPicPr>
        <xdr:cNvPr id="2827" name="Рисунок 2826" descr="base_1_386202_35222"/>
        <xdr:cNvPicPr preferRelativeResize="0">
          <a:picLocks noChangeArrowheads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12713475"/>
          <a:ext cx="10668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943</xdr:row>
      <xdr:rowOff>0</xdr:rowOff>
    </xdr:from>
    <xdr:to>
      <xdr:col>1</xdr:col>
      <xdr:colOff>1171574</xdr:colOff>
      <xdr:row>943</xdr:row>
      <xdr:rowOff>361950</xdr:rowOff>
    </xdr:to>
    <xdr:pic>
      <xdr:nvPicPr>
        <xdr:cNvPr id="2828" name="Рисунок 2827" descr="base_1_386202_35223"/>
        <xdr:cNvPicPr preferRelativeResize="0">
          <a:picLocks noChangeArrowheads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13189725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944</xdr:row>
      <xdr:rowOff>0</xdr:rowOff>
    </xdr:from>
    <xdr:to>
      <xdr:col>1</xdr:col>
      <xdr:colOff>1266825</xdr:colOff>
      <xdr:row>944</xdr:row>
      <xdr:rowOff>390525</xdr:rowOff>
    </xdr:to>
    <xdr:pic>
      <xdr:nvPicPr>
        <xdr:cNvPr id="2829" name="Рисунок 2828" descr="base_1_386202_35224"/>
        <xdr:cNvPicPr preferRelativeResize="0">
          <a:picLocks noChangeArrowheads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13665975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945</xdr:row>
      <xdr:rowOff>0</xdr:rowOff>
    </xdr:from>
    <xdr:to>
      <xdr:col>1</xdr:col>
      <xdr:colOff>1238250</xdr:colOff>
      <xdr:row>945</xdr:row>
      <xdr:rowOff>361950</xdr:rowOff>
    </xdr:to>
    <xdr:pic>
      <xdr:nvPicPr>
        <xdr:cNvPr id="2830" name="Рисунок 2829" descr="base_1_386202_35225"/>
        <xdr:cNvPicPr preferRelativeResize="0">
          <a:picLocks noChangeArrowheads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14142225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946</xdr:row>
      <xdr:rowOff>0</xdr:rowOff>
    </xdr:from>
    <xdr:to>
      <xdr:col>1</xdr:col>
      <xdr:colOff>1019174</xdr:colOff>
      <xdr:row>946</xdr:row>
      <xdr:rowOff>361950</xdr:rowOff>
    </xdr:to>
    <xdr:pic>
      <xdr:nvPicPr>
        <xdr:cNvPr id="2831" name="Рисунок 2830" descr="base_1_386202_35226"/>
        <xdr:cNvPicPr preferRelativeResize="0">
          <a:picLocks noChangeArrowheads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14618475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947</xdr:row>
      <xdr:rowOff>0</xdr:rowOff>
    </xdr:from>
    <xdr:to>
      <xdr:col>1</xdr:col>
      <xdr:colOff>1028700</xdr:colOff>
      <xdr:row>947</xdr:row>
      <xdr:rowOff>371475</xdr:rowOff>
    </xdr:to>
    <xdr:pic>
      <xdr:nvPicPr>
        <xdr:cNvPr id="2832" name="Рисунок 2831" descr="base_1_386202_35227"/>
        <xdr:cNvPicPr preferRelativeResize="0">
          <a:picLocks noChangeArrowheads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1509472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947</xdr:row>
      <xdr:rowOff>476249</xdr:rowOff>
    </xdr:from>
    <xdr:to>
      <xdr:col>1</xdr:col>
      <xdr:colOff>1162050</xdr:colOff>
      <xdr:row>948</xdr:row>
      <xdr:rowOff>371474</xdr:rowOff>
    </xdr:to>
    <xdr:pic>
      <xdr:nvPicPr>
        <xdr:cNvPr id="2833" name="Рисунок 2832" descr="base_1_386202_35228"/>
        <xdr:cNvPicPr preferRelativeResize="0">
          <a:picLocks noChangeArrowheads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15570974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949</xdr:row>
      <xdr:rowOff>0</xdr:rowOff>
    </xdr:from>
    <xdr:to>
      <xdr:col>1</xdr:col>
      <xdr:colOff>1257300</xdr:colOff>
      <xdr:row>949</xdr:row>
      <xdr:rowOff>371475</xdr:rowOff>
    </xdr:to>
    <xdr:pic>
      <xdr:nvPicPr>
        <xdr:cNvPr id="2834" name="Рисунок 2833" descr="base_1_386202_35229"/>
        <xdr:cNvPicPr preferRelativeResize="0">
          <a:picLocks noChangeArrowheads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1604722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949</xdr:row>
      <xdr:rowOff>476249</xdr:rowOff>
    </xdr:from>
    <xdr:to>
      <xdr:col>1</xdr:col>
      <xdr:colOff>1247774</xdr:colOff>
      <xdr:row>950</xdr:row>
      <xdr:rowOff>390524</xdr:rowOff>
    </xdr:to>
    <xdr:pic>
      <xdr:nvPicPr>
        <xdr:cNvPr id="2835" name="Рисунок 2834" descr="base_1_386202_35230"/>
        <xdr:cNvPicPr preferRelativeResize="0">
          <a:picLocks noChangeArrowheads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16523474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951</xdr:row>
      <xdr:rowOff>0</xdr:rowOff>
    </xdr:from>
    <xdr:to>
      <xdr:col>1</xdr:col>
      <xdr:colOff>1009650</xdr:colOff>
      <xdr:row>951</xdr:row>
      <xdr:rowOff>352425</xdr:rowOff>
    </xdr:to>
    <xdr:pic>
      <xdr:nvPicPr>
        <xdr:cNvPr id="2836" name="Рисунок 2835" descr="base_1_386202_35231"/>
        <xdr:cNvPicPr preferRelativeResize="0">
          <a:picLocks noChangeArrowheads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16999725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952</xdr:row>
      <xdr:rowOff>0</xdr:rowOff>
    </xdr:from>
    <xdr:to>
      <xdr:col>1</xdr:col>
      <xdr:colOff>1057274</xdr:colOff>
      <xdr:row>952</xdr:row>
      <xdr:rowOff>390525</xdr:rowOff>
    </xdr:to>
    <xdr:pic>
      <xdr:nvPicPr>
        <xdr:cNvPr id="2837" name="Рисунок 2836" descr="base_1_386202_35232"/>
        <xdr:cNvPicPr preferRelativeResize="0">
          <a:picLocks noChangeArrowheads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1747597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953</xdr:row>
      <xdr:rowOff>0</xdr:rowOff>
    </xdr:from>
    <xdr:to>
      <xdr:col>1</xdr:col>
      <xdr:colOff>1200150</xdr:colOff>
      <xdr:row>953</xdr:row>
      <xdr:rowOff>352425</xdr:rowOff>
    </xdr:to>
    <xdr:pic>
      <xdr:nvPicPr>
        <xdr:cNvPr id="2838" name="Рисунок 2837" descr="base_1_386202_35233"/>
        <xdr:cNvPicPr preferRelativeResize="0">
          <a:picLocks noChangeArrowheads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17952225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954</xdr:row>
      <xdr:rowOff>0</xdr:rowOff>
    </xdr:from>
    <xdr:to>
      <xdr:col>1</xdr:col>
      <xdr:colOff>1238250</xdr:colOff>
      <xdr:row>954</xdr:row>
      <xdr:rowOff>381000</xdr:rowOff>
    </xdr:to>
    <xdr:pic>
      <xdr:nvPicPr>
        <xdr:cNvPr id="2839" name="Рисунок 2838" descr="base_1_386202_35234"/>
        <xdr:cNvPicPr preferRelativeResize="0">
          <a:picLocks noChangeArrowheads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18428475"/>
          <a:ext cx="1238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955</xdr:row>
      <xdr:rowOff>0</xdr:rowOff>
    </xdr:from>
    <xdr:to>
      <xdr:col>1</xdr:col>
      <xdr:colOff>1181100</xdr:colOff>
      <xdr:row>955</xdr:row>
      <xdr:rowOff>390525</xdr:rowOff>
    </xdr:to>
    <xdr:pic>
      <xdr:nvPicPr>
        <xdr:cNvPr id="2840" name="Рисунок 2839" descr="base_1_386202_35235"/>
        <xdr:cNvPicPr preferRelativeResize="0">
          <a:picLocks noChangeArrowheads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18904725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956</xdr:row>
      <xdr:rowOff>0</xdr:rowOff>
    </xdr:from>
    <xdr:to>
      <xdr:col>1</xdr:col>
      <xdr:colOff>1019174</xdr:colOff>
      <xdr:row>956</xdr:row>
      <xdr:rowOff>361950</xdr:rowOff>
    </xdr:to>
    <xdr:pic>
      <xdr:nvPicPr>
        <xdr:cNvPr id="2841" name="Рисунок 2840" descr="base_1_386202_35236"/>
        <xdr:cNvPicPr preferRelativeResize="0">
          <a:picLocks noChangeArrowheads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19380975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957</xdr:row>
      <xdr:rowOff>0</xdr:rowOff>
    </xdr:from>
    <xdr:to>
      <xdr:col>1</xdr:col>
      <xdr:colOff>1047750</xdr:colOff>
      <xdr:row>957</xdr:row>
      <xdr:rowOff>400050</xdr:rowOff>
    </xdr:to>
    <xdr:pic>
      <xdr:nvPicPr>
        <xdr:cNvPr id="2842" name="Рисунок 2841" descr="base_1_386202_35237"/>
        <xdr:cNvPicPr preferRelativeResize="0">
          <a:picLocks noChangeArrowheads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19857225"/>
          <a:ext cx="1047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958</xdr:row>
      <xdr:rowOff>0</xdr:rowOff>
    </xdr:from>
    <xdr:to>
      <xdr:col>1</xdr:col>
      <xdr:colOff>1171574</xdr:colOff>
      <xdr:row>958</xdr:row>
      <xdr:rowOff>390525</xdr:rowOff>
    </xdr:to>
    <xdr:pic>
      <xdr:nvPicPr>
        <xdr:cNvPr id="2843" name="Рисунок 2842" descr="base_1_386202_35238"/>
        <xdr:cNvPicPr preferRelativeResize="0">
          <a:picLocks noChangeArrowheads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2033347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959</xdr:row>
      <xdr:rowOff>0</xdr:rowOff>
    </xdr:from>
    <xdr:to>
      <xdr:col>1</xdr:col>
      <xdr:colOff>1314450</xdr:colOff>
      <xdr:row>959</xdr:row>
      <xdr:rowOff>371475</xdr:rowOff>
    </xdr:to>
    <xdr:pic>
      <xdr:nvPicPr>
        <xdr:cNvPr id="2844" name="Рисунок 2843" descr="base_1_386202_35239"/>
        <xdr:cNvPicPr preferRelativeResize="0">
          <a:picLocks noChangeArrowheads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20809725"/>
          <a:ext cx="1314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960</xdr:row>
      <xdr:rowOff>0</xdr:rowOff>
    </xdr:from>
    <xdr:to>
      <xdr:col>1</xdr:col>
      <xdr:colOff>1181100</xdr:colOff>
      <xdr:row>960</xdr:row>
      <xdr:rowOff>371475</xdr:rowOff>
    </xdr:to>
    <xdr:pic>
      <xdr:nvPicPr>
        <xdr:cNvPr id="2845" name="Рисунок 2844" descr="base_1_386202_35240"/>
        <xdr:cNvPicPr preferRelativeResize="0">
          <a:picLocks noChangeArrowheads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21285975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961</xdr:row>
      <xdr:rowOff>0</xdr:rowOff>
    </xdr:from>
    <xdr:to>
      <xdr:col>1</xdr:col>
      <xdr:colOff>1019174</xdr:colOff>
      <xdr:row>961</xdr:row>
      <xdr:rowOff>371475</xdr:rowOff>
    </xdr:to>
    <xdr:pic>
      <xdr:nvPicPr>
        <xdr:cNvPr id="2846" name="Рисунок 2845" descr="base_1_386202_35241"/>
        <xdr:cNvPicPr preferRelativeResize="0">
          <a:picLocks noChangeArrowheads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2176222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962</xdr:row>
      <xdr:rowOff>0</xdr:rowOff>
    </xdr:from>
    <xdr:to>
      <xdr:col>1</xdr:col>
      <xdr:colOff>1057274</xdr:colOff>
      <xdr:row>962</xdr:row>
      <xdr:rowOff>323850</xdr:rowOff>
    </xdr:to>
    <xdr:pic>
      <xdr:nvPicPr>
        <xdr:cNvPr id="2847" name="Рисунок 2846" descr="base_1_386202_35242"/>
        <xdr:cNvPicPr preferRelativeResize="0">
          <a:picLocks noChangeArrowheads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22238475"/>
          <a:ext cx="10572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963</xdr:row>
      <xdr:rowOff>0</xdr:rowOff>
    </xdr:from>
    <xdr:to>
      <xdr:col>1</xdr:col>
      <xdr:colOff>1181100</xdr:colOff>
      <xdr:row>963</xdr:row>
      <xdr:rowOff>361950</xdr:rowOff>
    </xdr:to>
    <xdr:pic>
      <xdr:nvPicPr>
        <xdr:cNvPr id="2848" name="Рисунок 2847" descr="base_1_386202_35243"/>
        <xdr:cNvPicPr preferRelativeResize="0">
          <a:picLocks noChangeArrowheads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22714725"/>
          <a:ext cx="11811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964</xdr:row>
      <xdr:rowOff>0</xdr:rowOff>
    </xdr:from>
    <xdr:to>
      <xdr:col>1</xdr:col>
      <xdr:colOff>1304925</xdr:colOff>
      <xdr:row>964</xdr:row>
      <xdr:rowOff>361950</xdr:rowOff>
    </xdr:to>
    <xdr:pic>
      <xdr:nvPicPr>
        <xdr:cNvPr id="2849" name="Рисунок 2848" descr="base_1_386202_35244"/>
        <xdr:cNvPicPr preferRelativeResize="0">
          <a:picLocks noChangeArrowheads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23190975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965</xdr:row>
      <xdr:rowOff>0</xdr:rowOff>
    </xdr:from>
    <xdr:to>
      <xdr:col>1</xdr:col>
      <xdr:colOff>1257300</xdr:colOff>
      <xdr:row>965</xdr:row>
      <xdr:rowOff>361950</xdr:rowOff>
    </xdr:to>
    <xdr:pic>
      <xdr:nvPicPr>
        <xdr:cNvPr id="2850" name="Рисунок 2849" descr="base_1_386202_35245"/>
        <xdr:cNvPicPr preferRelativeResize="0">
          <a:picLocks noChangeArrowheads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23667225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966</xdr:row>
      <xdr:rowOff>0</xdr:rowOff>
    </xdr:from>
    <xdr:to>
      <xdr:col>1</xdr:col>
      <xdr:colOff>942974</xdr:colOff>
      <xdr:row>966</xdr:row>
      <xdr:rowOff>371475</xdr:rowOff>
    </xdr:to>
    <xdr:pic>
      <xdr:nvPicPr>
        <xdr:cNvPr id="2851" name="Рисунок 2850" descr="base_1_386202_35246"/>
        <xdr:cNvPicPr preferRelativeResize="0">
          <a:picLocks noChangeArrowheads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24143475"/>
          <a:ext cx="942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967</xdr:row>
      <xdr:rowOff>0</xdr:rowOff>
    </xdr:from>
    <xdr:to>
      <xdr:col>1</xdr:col>
      <xdr:colOff>1038224</xdr:colOff>
      <xdr:row>967</xdr:row>
      <xdr:rowOff>361950</xdr:rowOff>
    </xdr:to>
    <xdr:pic>
      <xdr:nvPicPr>
        <xdr:cNvPr id="2852" name="Рисунок 2851" descr="base_1_386202_35247"/>
        <xdr:cNvPicPr preferRelativeResize="0">
          <a:picLocks noChangeArrowheads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24619725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968</xdr:row>
      <xdr:rowOff>0</xdr:rowOff>
    </xdr:from>
    <xdr:to>
      <xdr:col>1</xdr:col>
      <xdr:colOff>1143000</xdr:colOff>
      <xdr:row>968</xdr:row>
      <xdr:rowOff>371475</xdr:rowOff>
    </xdr:to>
    <xdr:pic>
      <xdr:nvPicPr>
        <xdr:cNvPr id="2853" name="Рисунок 2852" descr="base_1_386202_35248"/>
        <xdr:cNvPicPr preferRelativeResize="0">
          <a:picLocks noChangeArrowheads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2509597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969</xdr:row>
      <xdr:rowOff>0</xdr:rowOff>
    </xdr:from>
    <xdr:to>
      <xdr:col>1</xdr:col>
      <xdr:colOff>1285875</xdr:colOff>
      <xdr:row>969</xdr:row>
      <xdr:rowOff>381000</xdr:rowOff>
    </xdr:to>
    <xdr:pic>
      <xdr:nvPicPr>
        <xdr:cNvPr id="2854" name="Рисунок 2853" descr="base_1_386202_35249"/>
        <xdr:cNvPicPr preferRelativeResize="0">
          <a:picLocks noChangeArrowheads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25572225"/>
          <a:ext cx="1285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970</xdr:row>
      <xdr:rowOff>0</xdr:rowOff>
    </xdr:from>
    <xdr:to>
      <xdr:col>1</xdr:col>
      <xdr:colOff>1219200</xdr:colOff>
      <xdr:row>970</xdr:row>
      <xdr:rowOff>361950</xdr:rowOff>
    </xdr:to>
    <xdr:pic>
      <xdr:nvPicPr>
        <xdr:cNvPr id="2855" name="Рисунок 2854" descr="base_1_386202_35250"/>
        <xdr:cNvPicPr preferRelativeResize="0">
          <a:picLocks noChangeArrowheads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26048475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971</xdr:row>
      <xdr:rowOff>0</xdr:rowOff>
    </xdr:from>
    <xdr:to>
      <xdr:col>1</xdr:col>
      <xdr:colOff>1009650</xdr:colOff>
      <xdr:row>971</xdr:row>
      <xdr:rowOff>390525</xdr:rowOff>
    </xdr:to>
    <xdr:pic>
      <xdr:nvPicPr>
        <xdr:cNvPr id="2856" name="Рисунок 2855" descr="base_1_386202_35251"/>
        <xdr:cNvPicPr preferRelativeResize="0">
          <a:picLocks noChangeArrowheads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2652472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972</xdr:row>
      <xdr:rowOff>0</xdr:rowOff>
    </xdr:from>
    <xdr:to>
      <xdr:col>1</xdr:col>
      <xdr:colOff>1085850</xdr:colOff>
      <xdr:row>972</xdr:row>
      <xdr:rowOff>381000</xdr:rowOff>
    </xdr:to>
    <xdr:pic>
      <xdr:nvPicPr>
        <xdr:cNvPr id="2857" name="Рисунок 2856" descr="base_1_386202_35252"/>
        <xdr:cNvPicPr preferRelativeResize="0">
          <a:picLocks noChangeArrowheads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27000975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973</xdr:row>
      <xdr:rowOff>0</xdr:rowOff>
    </xdr:from>
    <xdr:to>
      <xdr:col>1</xdr:col>
      <xdr:colOff>1143000</xdr:colOff>
      <xdr:row>973</xdr:row>
      <xdr:rowOff>371475</xdr:rowOff>
    </xdr:to>
    <xdr:pic>
      <xdr:nvPicPr>
        <xdr:cNvPr id="2858" name="Рисунок 2857" descr="base_1_386202_35253"/>
        <xdr:cNvPicPr preferRelativeResize="0">
          <a:picLocks noChangeArrowheads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2747722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974</xdr:row>
      <xdr:rowOff>0</xdr:rowOff>
    </xdr:from>
    <xdr:to>
      <xdr:col>1</xdr:col>
      <xdr:colOff>1257300</xdr:colOff>
      <xdr:row>974</xdr:row>
      <xdr:rowOff>390525</xdr:rowOff>
    </xdr:to>
    <xdr:pic>
      <xdr:nvPicPr>
        <xdr:cNvPr id="2859" name="Рисунок 2858" descr="base_1_386202_35254"/>
        <xdr:cNvPicPr preferRelativeResize="0">
          <a:picLocks noChangeArrowheads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2795347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975</xdr:row>
      <xdr:rowOff>0</xdr:rowOff>
    </xdr:from>
    <xdr:to>
      <xdr:col>1</xdr:col>
      <xdr:colOff>1162050</xdr:colOff>
      <xdr:row>975</xdr:row>
      <xdr:rowOff>390525</xdr:rowOff>
    </xdr:to>
    <xdr:pic>
      <xdr:nvPicPr>
        <xdr:cNvPr id="2860" name="Рисунок 2859" descr="base_1_386202_35255"/>
        <xdr:cNvPicPr preferRelativeResize="0">
          <a:picLocks noChangeArrowheads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28429725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976</xdr:row>
      <xdr:rowOff>0</xdr:rowOff>
    </xdr:from>
    <xdr:to>
      <xdr:col>1</xdr:col>
      <xdr:colOff>990600</xdr:colOff>
      <xdr:row>976</xdr:row>
      <xdr:rowOff>371475</xdr:rowOff>
    </xdr:to>
    <xdr:pic>
      <xdr:nvPicPr>
        <xdr:cNvPr id="2861" name="Рисунок 2860" descr="base_1_386202_35256"/>
        <xdr:cNvPicPr preferRelativeResize="0">
          <a:picLocks noChangeArrowheads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2890597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977</xdr:row>
      <xdr:rowOff>0</xdr:rowOff>
    </xdr:from>
    <xdr:to>
      <xdr:col>1</xdr:col>
      <xdr:colOff>1047750</xdr:colOff>
      <xdr:row>977</xdr:row>
      <xdr:rowOff>352425</xdr:rowOff>
    </xdr:to>
    <xdr:pic>
      <xdr:nvPicPr>
        <xdr:cNvPr id="2862" name="Рисунок 2861" descr="base_1_386202_35257"/>
        <xdr:cNvPicPr preferRelativeResize="0">
          <a:picLocks noChangeArrowheads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2938222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978</xdr:row>
      <xdr:rowOff>0</xdr:rowOff>
    </xdr:from>
    <xdr:to>
      <xdr:col>1</xdr:col>
      <xdr:colOff>1133474</xdr:colOff>
      <xdr:row>978</xdr:row>
      <xdr:rowOff>371475</xdr:rowOff>
    </xdr:to>
    <xdr:pic>
      <xdr:nvPicPr>
        <xdr:cNvPr id="2863" name="Рисунок 2862" descr="base_1_386202_35258"/>
        <xdr:cNvPicPr preferRelativeResize="0">
          <a:picLocks noChangeArrowheads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29858475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979</xdr:row>
      <xdr:rowOff>0</xdr:rowOff>
    </xdr:from>
    <xdr:to>
      <xdr:col>1</xdr:col>
      <xdr:colOff>1266825</xdr:colOff>
      <xdr:row>979</xdr:row>
      <xdr:rowOff>361950</xdr:rowOff>
    </xdr:to>
    <xdr:pic>
      <xdr:nvPicPr>
        <xdr:cNvPr id="2864" name="Рисунок 2863" descr="base_1_386202_35259"/>
        <xdr:cNvPicPr preferRelativeResize="0">
          <a:picLocks noChangeArrowheads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30334725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980</xdr:row>
      <xdr:rowOff>0</xdr:rowOff>
    </xdr:from>
    <xdr:to>
      <xdr:col>1</xdr:col>
      <xdr:colOff>1200150</xdr:colOff>
      <xdr:row>980</xdr:row>
      <xdr:rowOff>361950</xdr:rowOff>
    </xdr:to>
    <xdr:pic>
      <xdr:nvPicPr>
        <xdr:cNvPr id="2865" name="Рисунок 2864" descr="base_1_386202_35260"/>
        <xdr:cNvPicPr preferRelativeResize="0">
          <a:picLocks noChangeArrowheads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30810975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981</xdr:row>
      <xdr:rowOff>0</xdr:rowOff>
    </xdr:from>
    <xdr:to>
      <xdr:col>1</xdr:col>
      <xdr:colOff>962024</xdr:colOff>
      <xdr:row>981</xdr:row>
      <xdr:rowOff>371475</xdr:rowOff>
    </xdr:to>
    <xdr:pic>
      <xdr:nvPicPr>
        <xdr:cNvPr id="2866" name="Рисунок 2865" descr="base_1_386202_35261"/>
        <xdr:cNvPicPr preferRelativeResize="0">
          <a:picLocks noChangeArrowheads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31287225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982</xdr:row>
      <xdr:rowOff>0</xdr:rowOff>
    </xdr:from>
    <xdr:to>
      <xdr:col>1</xdr:col>
      <xdr:colOff>1028700</xdr:colOff>
      <xdr:row>982</xdr:row>
      <xdr:rowOff>381000</xdr:rowOff>
    </xdr:to>
    <xdr:pic>
      <xdr:nvPicPr>
        <xdr:cNvPr id="2867" name="Рисунок 2866" descr="base_1_386202_35262"/>
        <xdr:cNvPicPr preferRelativeResize="0">
          <a:picLocks noChangeArrowheads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31763475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983</xdr:row>
      <xdr:rowOff>0</xdr:rowOff>
    </xdr:from>
    <xdr:to>
      <xdr:col>1</xdr:col>
      <xdr:colOff>1181100</xdr:colOff>
      <xdr:row>983</xdr:row>
      <xdr:rowOff>352425</xdr:rowOff>
    </xdr:to>
    <xdr:pic>
      <xdr:nvPicPr>
        <xdr:cNvPr id="2868" name="Рисунок 2867" descr="base_1_386202_35263"/>
        <xdr:cNvPicPr preferRelativeResize="0">
          <a:picLocks noChangeArrowheads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32239725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984</xdr:row>
      <xdr:rowOff>0</xdr:rowOff>
    </xdr:from>
    <xdr:to>
      <xdr:col>1</xdr:col>
      <xdr:colOff>1304925</xdr:colOff>
      <xdr:row>984</xdr:row>
      <xdr:rowOff>361950</xdr:rowOff>
    </xdr:to>
    <xdr:pic>
      <xdr:nvPicPr>
        <xdr:cNvPr id="2869" name="Рисунок 2868" descr="base_1_386202_35264"/>
        <xdr:cNvPicPr preferRelativeResize="0">
          <a:picLocks noChangeArrowheads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32715975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1343025</xdr:colOff>
      <xdr:row>984</xdr:row>
      <xdr:rowOff>466725</xdr:rowOff>
    </xdr:from>
    <xdr:to>
      <xdr:col>1</xdr:col>
      <xdr:colOff>1352550</xdr:colOff>
      <xdr:row>985</xdr:row>
      <xdr:rowOff>390525</xdr:rowOff>
    </xdr:to>
    <xdr:pic>
      <xdr:nvPicPr>
        <xdr:cNvPr id="2870" name="Рисунок 2869" descr="base_1_386202_35265"/>
        <xdr:cNvPicPr preferRelativeResize="0">
          <a:picLocks noChangeArrowheads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233182700"/>
          <a:ext cx="1371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986</xdr:row>
      <xdr:rowOff>0</xdr:rowOff>
    </xdr:from>
    <xdr:to>
      <xdr:col>1</xdr:col>
      <xdr:colOff>1057274</xdr:colOff>
      <xdr:row>986</xdr:row>
      <xdr:rowOff>361950</xdr:rowOff>
    </xdr:to>
    <xdr:pic>
      <xdr:nvPicPr>
        <xdr:cNvPr id="2871" name="Рисунок 2870" descr="base_1_386202_35266"/>
        <xdr:cNvPicPr preferRelativeResize="0">
          <a:picLocks noChangeArrowheads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33668475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987</xdr:row>
      <xdr:rowOff>0</xdr:rowOff>
    </xdr:from>
    <xdr:to>
      <xdr:col>1</xdr:col>
      <xdr:colOff>1047750</xdr:colOff>
      <xdr:row>987</xdr:row>
      <xdr:rowOff>381000</xdr:rowOff>
    </xdr:to>
    <xdr:pic>
      <xdr:nvPicPr>
        <xdr:cNvPr id="2872" name="Рисунок 2871" descr="base_1_386202_35267"/>
        <xdr:cNvPicPr preferRelativeResize="0">
          <a:picLocks noChangeArrowheads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34144725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988</xdr:row>
      <xdr:rowOff>0</xdr:rowOff>
    </xdr:from>
    <xdr:to>
      <xdr:col>1</xdr:col>
      <xdr:colOff>1152524</xdr:colOff>
      <xdr:row>988</xdr:row>
      <xdr:rowOff>381000</xdr:rowOff>
    </xdr:to>
    <xdr:pic>
      <xdr:nvPicPr>
        <xdr:cNvPr id="2873" name="Рисунок 2872" descr="base_1_386202_35268"/>
        <xdr:cNvPicPr preferRelativeResize="0">
          <a:picLocks noChangeArrowheads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3462097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989</xdr:row>
      <xdr:rowOff>0</xdr:rowOff>
    </xdr:from>
    <xdr:to>
      <xdr:col>1</xdr:col>
      <xdr:colOff>1295401</xdr:colOff>
      <xdr:row>989</xdr:row>
      <xdr:rowOff>381000</xdr:rowOff>
    </xdr:to>
    <xdr:pic>
      <xdr:nvPicPr>
        <xdr:cNvPr id="2874" name="Рисунок 2873" descr="base_1_386202_35269"/>
        <xdr:cNvPicPr preferRelativeResize="0">
          <a:picLocks noChangeArrowheads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235097225"/>
          <a:ext cx="1295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990</xdr:row>
      <xdr:rowOff>0</xdr:rowOff>
    </xdr:from>
    <xdr:to>
      <xdr:col>1</xdr:col>
      <xdr:colOff>1257300</xdr:colOff>
      <xdr:row>990</xdr:row>
      <xdr:rowOff>361950</xdr:rowOff>
    </xdr:to>
    <xdr:pic>
      <xdr:nvPicPr>
        <xdr:cNvPr id="2875" name="Рисунок 2874" descr="base_1_386202_35270"/>
        <xdr:cNvPicPr preferRelativeResize="0">
          <a:picLocks noChangeArrowheads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35573475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991</xdr:row>
      <xdr:rowOff>0</xdr:rowOff>
    </xdr:from>
    <xdr:to>
      <xdr:col>1</xdr:col>
      <xdr:colOff>1028700</xdr:colOff>
      <xdr:row>991</xdr:row>
      <xdr:rowOff>342900</xdr:rowOff>
    </xdr:to>
    <xdr:pic>
      <xdr:nvPicPr>
        <xdr:cNvPr id="2876" name="Рисунок 2875" descr="base_1_386202_35271"/>
        <xdr:cNvPicPr preferRelativeResize="0">
          <a:picLocks noChangeArrowheads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36049725"/>
          <a:ext cx="10287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992</xdr:row>
      <xdr:rowOff>0</xdr:rowOff>
    </xdr:from>
    <xdr:to>
      <xdr:col>1</xdr:col>
      <xdr:colOff>1066800</xdr:colOff>
      <xdr:row>992</xdr:row>
      <xdr:rowOff>361950</xdr:rowOff>
    </xdr:to>
    <xdr:pic>
      <xdr:nvPicPr>
        <xdr:cNvPr id="2877" name="Рисунок 2876" descr="base_1_386202_35272"/>
        <xdr:cNvPicPr preferRelativeResize="0">
          <a:picLocks noChangeArrowheads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36525975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993</xdr:row>
      <xdr:rowOff>0</xdr:rowOff>
    </xdr:from>
    <xdr:to>
      <xdr:col>1</xdr:col>
      <xdr:colOff>1171574</xdr:colOff>
      <xdr:row>993</xdr:row>
      <xdr:rowOff>390525</xdr:rowOff>
    </xdr:to>
    <xdr:pic>
      <xdr:nvPicPr>
        <xdr:cNvPr id="2878" name="Рисунок 2877" descr="base_1_386202_35273"/>
        <xdr:cNvPicPr preferRelativeResize="0">
          <a:picLocks noChangeArrowheads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3700222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994</xdr:row>
      <xdr:rowOff>0</xdr:rowOff>
    </xdr:from>
    <xdr:to>
      <xdr:col>1</xdr:col>
      <xdr:colOff>1238250</xdr:colOff>
      <xdr:row>994</xdr:row>
      <xdr:rowOff>352425</xdr:rowOff>
    </xdr:to>
    <xdr:pic>
      <xdr:nvPicPr>
        <xdr:cNvPr id="2879" name="Рисунок 2878" descr="base_1_386202_35274"/>
        <xdr:cNvPicPr preferRelativeResize="0">
          <a:picLocks noChangeArrowheads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37478475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995</xdr:row>
      <xdr:rowOff>0</xdr:rowOff>
    </xdr:from>
    <xdr:to>
      <xdr:col>1</xdr:col>
      <xdr:colOff>1162050</xdr:colOff>
      <xdr:row>995</xdr:row>
      <xdr:rowOff>361950</xdr:rowOff>
    </xdr:to>
    <xdr:pic>
      <xdr:nvPicPr>
        <xdr:cNvPr id="2880" name="Рисунок 2879" descr="base_1_386202_35275"/>
        <xdr:cNvPicPr preferRelativeResize="0">
          <a:picLocks noChangeArrowheads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37954725"/>
          <a:ext cx="116205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996</xdr:row>
      <xdr:rowOff>0</xdr:rowOff>
    </xdr:from>
    <xdr:to>
      <xdr:col>1</xdr:col>
      <xdr:colOff>981074</xdr:colOff>
      <xdr:row>996</xdr:row>
      <xdr:rowOff>381000</xdr:rowOff>
    </xdr:to>
    <xdr:pic>
      <xdr:nvPicPr>
        <xdr:cNvPr id="2881" name="Рисунок 2880" descr="base_1_386202_35276"/>
        <xdr:cNvPicPr preferRelativeResize="0">
          <a:picLocks noChangeArrowheads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38430975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997</xdr:row>
      <xdr:rowOff>0</xdr:rowOff>
    </xdr:from>
    <xdr:to>
      <xdr:col>1</xdr:col>
      <xdr:colOff>1066800</xdr:colOff>
      <xdr:row>997</xdr:row>
      <xdr:rowOff>361950</xdr:rowOff>
    </xdr:to>
    <xdr:pic>
      <xdr:nvPicPr>
        <xdr:cNvPr id="2882" name="Рисунок 2881" descr="base_1_386202_35277"/>
        <xdr:cNvPicPr preferRelativeResize="0">
          <a:picLocks noChangeArrowheads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38907225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998</xdr:row>
      <xdr:rowOff>0</xdr:rowOff>
    </xdr:from>
    <xdr:to>
      <xdr:col>1</xdr:col>
      <xdr:colOff>1152525</xdr:colOff>
      <xdr:row>998</xdr:row>
      <xdr:rowOff>342900</xdr:rowOff>
    </xdr:to>
    <xdr:pic>
      <xdr:nvPicPr>
        <xdr:cNvPr id="2883" name="Рисунок 2882" descr="base_1_386202_35278"/>
        <xdr:cNvPicPr preferRelativeResize="0">
          <a:picLocks noChangeArrowheads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39383475"/>
          <a:ext cx="1152526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999</xdr:row>
      <xdr:rowOff>0</xdr:rowOff>
    </xdr:from>
    <xdr:to>
      <xdr:col>1</xdr:col>
      <xdr:colOff>1247775</xdr:colOff>
      <xdr:row>999</xdr:row>
      <xdr:rowOff>400050</xdr:rowOff>
    </xdr:to>
    <xdr:pic>
      <xdr:nvPicPr>
        <xdr:cNvPr id="2884" name="Рисунок 2883" descr="base_1_386202_35279"/>
        <xdr:cNvPicPr preferRelativeResize="0">
          <a:picLocks noChangeArrowheads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39859725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1000</xdr:row>
      <xdr:rowOff>0</xdr:rowOff>
    </xdr:from>
    <xdr:to>
      <xdr:col>1</xdr:col>
      <xdr:colOff>1171574</xdr:colOff>
      <xdr:row>1000</xdr:row>
      <xdr:rowOff>361950</xdr:rowOff>
    </xdr:to>
    <xdr:pic>
      <xdr:nvPicPr>
        <xdr:cNvPr id="2885" name="Рисунок 2884" descr="base_1_386202_35280"/>
        <xdr:cNvPicPr preferRelativeResize="0">
          <a:picLocks noChangeArrowheads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40335975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1001</xdr:row>
      <xdr:rowOff>0</xdr:rowOff>
    </xdr:from>
    <xdr:to>
      <xdr:col>1</xdr:col>
      <xdr:colOff>971550</xdr:colOff>
      <xdr:row>1001</xdr:row>
      <xdr:rowOff>361950</xdr:rowOff>
    </xdr:to>
    <xdr:pic>
      <xdr:nvPicPr>
        <xdr:cNvPr id="2886" name="Рисунок 2885" descr="base_1_386202_35281"/>
        <xdr:cNvPicPr preferRelativeResize="0">
          <a:picLocks noChangeArrowheads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40812225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1333499</xdr:colOff>
      <xdr:row>1001</xdr:row>
      <xdr:rowOff>466725</xdr:rowOff>
    </xdr:from>
    <xdr:to>
      <xdr:col>1</xdr:col>
      <xdr:colOff>1066799</xdr:colOff>
      <xdr:row>1002</xdr:row>
      <xdr:rowOff>400050</xdr:rowOff>
    </xdr:to>
    <xdr:pic>
      <xdr:nvPicPr>
        <xdr:cNvPr id="2887" name="Рисунок 2886" descr="base_1_386202_35282"/>
        <xdr:cNvPicPr preferRelativeResize="0">
          <a:picLocks noChangeArrowheads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9" y="1241278950"/>
          <a:ext cx="1095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1003</xdr:row>
      <xdr:rowOff>0</xdr:rowOff>
    </xdr:from>
    <xdr:to>
      <xdr:col>1</xdr:col>
      <xdr:colOff>1200150</xdr:colOff>
      <xdr:row>1003</xdr:row>
      <xdr:rowOff>361950</xdr:rowOff>
    </xdr:to>
    <xdr:pic>
      <xdr:nvPicPr>
        <xdr:cNvPr id="2888" name="Рисунок 2887" descr="base_1_386202_35283"/>
        <xdr:cNvPicPr preferRelativeResize="0">
          <a:picLocks noChangeArrowheads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41764725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1004</xdr:row>
      <xdr:rowOff>0</xdr:rowOff>
    </xdr:from>
    <xdr:to>
      <xdr:col>1</xdr:col>
      <xdr:colOff>1323975</xdr:colOff>
      <xdr:row>1004</xdr:row>
      <xdr:rowOff>352425</xdr:rowOff>
    </xdr:to>
    <xdr:pic>
      <xdr:nvPicPr>
        <xdr:cNvPr id="2889" name="Рисунок 2888" descr="base_1_386202_35284"/>
        <xdr:cNvPicPr preferRelativeResize="0">
          <a:picLocks noChangeArrowheads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42240975"/>
          <a:ext cx="1323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1005</xdr:row>
      <xdr:rowOff>0</xdr:rowOff>
    </xdr:from>
    <xdr:to>
      <xdr:col>1</xdr:col>
      <xdr:colOff>1266824</xdr:colOff>
      <xdr:row>1005</xdr:row>
      <xdr:rowOff>361950</xdr:rowOff>
    </xdr:to>
    <xdr:pic>
      <xdr:nvPicPr>
        <xdr:cNvPr id="2890" name="Рисунок 2889" descr="base_1_386202_35285"/>
        <xdr:cNvPicPr preferRelativeResize="0">
          <a:picLocks noChangeArrowheads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42717225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1006</xdr:row>
      <xdr:rowOff>0</xdr:rowOff>
    </xdr:from>
    <xdr:to>
      <xdr:col>1</xdr:col>
      <xdr:colOff>962024</xdr:colOff>
      <xdr:row>1006</xdr:row>
      <xdr:rowOff>361950</xdr:rowOff>
    </xdr:to>
    <xdr:pic>
      <xdr:nvPicPr>
        <xdr:cNvPr id="2891" name="Рисунок 2890" descr="base_1_386202_35286"/>
        <xdr:cNvPicPr preferRelativeResize="0">
          <a:picLocks noChangeArrowheads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43193475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1007</xdr:row>
      <xdr:rowOff>0</xdr:rowOff>
    </xdr:from>
    <xdr:to>
      <xdr:col>1</xdr:col>
      <xdr:colOff>1057274</xdr:colOff>
      <xdr:row>1007</xdr:row>
      <xdr:rowOff>390525</xdr:rowOff>
    </xdr:to>
    <xdr:pic>
      <xdr:nvPicPr>
        <xdr:cNvPr id="2892" name="Рисунок 2891" descr="base_1_386202_35287"/>
        <xdr:cNvPicPr preferRelativeResize="0">
          <a:picLocks noChangeArrowheads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4366972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1008</xdr:row>
      <xdr:rowOff>0</xdr:rowOff>
    </xdr:from>
    <xdr:to>
      <xdr:col>1</xdr:col>
      <xdr:colOff>1114424</xdr:colOff>
      <xdr:row>1008</xdr:row>
      <xdr:rowOff>352425</xdr:rowOff>
    </xdr:to>
    <xdr:pic>
      <xdr:nvPicPr>
        <xdr:cNvPr id="2893" name="Рисунок 2892" descr="base_1_386202_35288"/>
        <xdr:cNvPicPr preferRelativeResize="0">
          <a:picLocks noChangeArrowheads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44145975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1009</xdr:row>
      <xdr:rowOff>0</xdr:rowOff>
    </xdr:from>
    <xdr:to>
      <xdr:col>1</xdr:col>
      <xdr:colOff>1247775</xdr:colOff>
      <xdr:row>1009</xdr:row>
      <xdr:rowOff>371475</xdr:rowOff>
    </xdr:to>
    <xdr:pic>
      <xdr:nvPicPr>
        <xdr:cNvPr id="2894" name="Рисунок 2893" descr="base_1_386202_35289"/>
        <xdr:cNvPicPr preferRelativeResize="0">
          <a:picLocks noChangeArrowheads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44622225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1010</xdr:row>
      <xdr:rowOff>0</xdr:rowOff>
    </xdr:from>
    <xdr:to>
      <xdr:col>1</xdr:col>
      <xdr:colOff>1171574</xdr:colOff>
      <xdr:row>1010</xdr:row>
      <xdr:rowOff>361950</xdr:rowOff>
    </xdr:to>
    <xdr:pic>
      <xdr:nvPicPr>
        <xdr:cNvPr id="2895" name="Рисунок 2894" descr="base_1_386202_35290"/>
        <xdr:cNvPicPr preferRelativeResize="0">
          <a:picLocks noChangeArrowheads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45098475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1011</xdr:row>
      <xdr:rowOff>0</xdr:rowOff>
    </xdr:from>
    <xdr:to>
      <xdr:col>1</xdr:col>
      <xdr:colOff>1000124</xdr:colOff>
      <xdr:row>1011</xdr:row>
      <xdr:rowOff>352425</xdr:rowOff>
    </xdr:to>
    <xdr:pic>
      <xdr:nvPicPr>
        <xdr:cNvPr id="2896" name="Рисунок 2895" descr="base_1_386202_35291"/>
        <xdr:cNvPicPr preferRelativeResize="0">
          <a:picLocks noChangeArrowheads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45574725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1012</xdr:row>
      <xdr:rowOff>0</xdr:rowOff>
    </xdr:from>
    <xdr:to>
      <xdr:col>1</xdr:col>
      <xdr:colOff>1076324</xdr:colOff>
      <xdr:row>1012</xdr:row>
      <xdr:rowOff>381000</xdr:rowOff>
    </xdr:to>
    <xdr:pic>
      <xdr:nvPicPr>
        <xdr:cNvPr id="2897" name="Рисунок 2896" descr="base_1_386202_35292"/>
        <xdr:cNvPicPr preferRelativeResize="0">
          <a:picLocks noChangeArrowheads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46050975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1013</xdr:row>
      <xdr:rowOff>0</xdr:rowOff>
    </xdr:from>
    <xdr:to>
      <xdr:col>1</xdr:col>
      <xdr:colOff>1123950</xdr:colOff>
      <xdr:row>1013</xdr:row>
      <xdr:rowOff>342900</xdr:rowOff>
    </xdr:to>
    <xdr:pic>
      <xdr:nvPicPr>
        <xdr:cNvPr id="2898" name="Рисунок 2897" descr="base_1_386202_35293"/>
        <xdr:cNvPicPr preferRelativeResize="0">
          <a:picLocks noChangeArrowheads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46527225"/>
          <a:ext cx="1123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1014</xdr:row>
      <xdr:rowOff>0</xdr:rowOff>
    </xdr:from>
    <xdr:to>
      <xdr:col>1</xdr:col>
      <xdr:colOff>1295400</xdr:colOff>
      <xdr:row>1014</xdr:row>
      <xdr:rowOff>381000</xdr:rowOff>
    </xdr:to>
    <xdr:pic>
      <xdr:nvPicPr>
        <xdr:cNvPr id="2899" name="Рисунок 2898" descr="base_1_386202_35294"/>
        <xdr:cNvPicPr preferRelativeResize="0">
          <a:picLocks noChangeArrowheads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47003475"/>
          <a:ext cx="1295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1015</xdr:row>
      <xdr:rowOff>0</xdr:rowOff>
    </xdr:from>
    <xdr:to>
      <xdr:col>1</xdr:col>
      <xdr:colOff>1247774</xdr:colOff>
      <xdr:row>1015</xdr:row>
      <xdr:rowOff>390525</xdr:rowOff>
    </xdr:to>
    <xdr:pic>
      <xdr:nvPicPr>
        <xdr:cNvPr id="2900" name="Рисунок 2899" descr="base_1_386202_35295"/>
        <xdr:cNvPicPr preferRelativeResize="0">
          <a:picLocks noChangeArrowheads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47479725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1016</xdr:row>
      <xdr:rowOff>0</xdr:rowOff>
    </xdr:from>
    <xdr:to>
      <xdr:col>1</xdr:col>
      <xdr:colOff>1009650</xdr:colOff>
      <xdr:row>1016</xdr:row>
      <xdr:rowOff>371475</xdr:rowOff>
    </xdr:to>
    <xdr:pic>
      <xdr:nvPicPr>
        <xdr:cNvPr id="2901" name="Рисунок 2900" descr="base_1_386202_35296"/>
        <xdr:cNvPicPr preferRelativeResize="0">
          <a:picLocks noChangeArrowheads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4795597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1017</xdr:row>
      <xdr:rowOff>0</xdr:rowOff>
    </xdr:from>
    <xdr:to>
      <xdr:col>1</xdr:col>
      <xdr:colOff>1057274</xdr:colOff>
      <xdr:row>1017</xdr:row>
      <xdr:rowOff>342900</xdr:rowOff>
    </xdr:to>
    <xdr:pic>
      <xdr:nvPicPr>
        <xdr:cNvPr id="2902" name="Рисунок 2901" descr="base_1_386202_35297"/>
        <xdr:cNvPicPr preferRelativeResize="0">
          <a:picLocks noChangeArrowheads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48432225"/>
          <a:ext cx="1057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1018</xdr:row>
      <xdr:rowOff>0</xdr:rowOff>
    </xdr:from>
    <xdr:to>
      <xdr:col>1</xdr:col>
      <xdr:colOff>1181100</xdr:colOff>
      <xdr:row>1018</xdr:row>
      <xdr:rowOff>371475</xdr:rowOff>
    </xdr:to>
    <xdr:pic>
      <xdr:nvPicPr>
        <xdr:cNvPr id="2903" name="Рисунок 2902" descr="base_1_386202_35298"/>
        <xdr:cNvPicPr preferRelativeResize="0">
          <a:picLocks noChangeArrowheads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48908475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1019</xdr:row>
      <xdr:rowOff>0</xdr:rowOff>
    </xdr:from>
    <xdr:to>
      <xdr:col>1</xdr:col>
      <xdr:colOff>1295400</xdr:colOff>
      <xdr:row>1019</xdr:row>
      <xdr:rowOff>381000</xdr:rowOff>
    </xdr:to>
    <xdr:pic>
      <xdr:nvPicPr>
        <xdr:cNvPr id="2904" name="Рисунок 2903" descr="base_1_386202_35299"/>
        <xdr:cNvPicPr preferRelativeResize="0">
          <a:picLocks noChangeArrowheads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49384725"/>
          <a:ext cx="1295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1020</xdr:row>
      <xdr:rowOff>0</xdr:rowOff>
    </xdr:from>
    <xdr:to>
      <xdr:col>1</xdr:col>
      <xdr:colOff>1200150</xdr:colOff>
      <xdr:row>1020</xdr:row>
      <xdr:rowOff>361950</xdr:rowOff>
    </xdr:to>
    <xdr:pic>
      <xdr:nvPicPr>
        <xdr:cNvPr id="2905" name="Рисунок 2904" descr="base_1_386202_35300"/>
        <xdr:cNvPicPr preferRelativeResize="0">
          <a:picLocks noChangeArrowheads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49860975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1021</xdr:row>
      <xdr:rowOff>0</xdr:rowOff>
    </xdr:from>
    <xdr:to>
      <xdr:col>1</xdr:col>
      <xdr:colOff>981074</xdr:colOff>
      <xdr:row>1021</xdr:row>
      <xdr:rowOff>361950</xdr:rowOff>
    </xdr:to>
    <xdr:pic>
      <xdr:nvPicPr>
        <xdr:cNvPr id="2906" name="Рисунок 2905" descr="base_1_386202_35301"/>
        <xdr:cNvPicPr preferRelativeResize="0">
          <a:picLocks noChangeArrowheads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50337225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1022</xdr:row>
      <xdr:rowOff>0</xdr:rowOff>
    </xdr:from>
    <xdr:to>
      <xdr:col>1</xdr:col>
      <xdr:colOff>1028700</xdr:colOff>
      <xdr:row>1022</xdr:row>
      <xdr:rowOff>342900</xdr:rowOff>
    </xdr:to>
    <xdr:pic>
      <xdr:nvPicPr>
        <xdr:cNvPr id="2907" name="Рисунок 2906" descr="base_1_386202_35302"/>
        <xdr:cNvPicPr preferRelativeResize="0">
          <a:picLocks noChangeArrowheads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50813475"/>
          <a:ext cx="10287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1023</xdr:row>
      <xdr:rowOff>0</xdr:rowOff>
    </xdr:from>
    <xdr:to>
      <xdr:col>1</xdr:col>
      <xdr:colOff>1190624</xdr:colOff>
      <xdr:row>1023</xdr:row>
      <xdr:rowOff>381000</xdr:rowOff>
    </xdr:to>
    <xdr:pic>
      <xdr:nvPicPr>
        <xdr:cNvPr id="2908" name="Рисунок 2907" descr="base_1_386202_35303"/>
        <xdr:cNvPicPr preferRelativeResize="0">
          <a:picLocks noChangeArrowheads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51289725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1024</xdr:row>
      <xdr:rowOff>0</xdr:rowOff>
    </xdr:from>
    <xdr:to>
      <xdr:col>1</xdr:col>
      <xdr:colOff>1295400</xdr:colOff>
      <xdr:row>1024</xdr:row>
      <xdr:rowOff>361950</xdr:rowOff>
    </xdr:to>
    <xdr:pic>
      <xdr:nvPicPr>
        <xdr:cNvPr id="2909" name="Рисунок 2908" descr="base_1_386202_35304"/>
        <xdr:cNvPicPr preferRelativeResize="0">
          <a:picLocks noChangeArrowheads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51765975"/>
          <a:ext cx="1295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1025</xdr:row>
      <xdr:rowOff>1</xdr:rowOff>
    </xdr:from>
    <xdr:to>
      <xdr:col>1</xdr:col>
      <xdr:colOff>1228725</xdr:colOff>
      <xdr:row>1025</xdr:row>
      <xdr:rowOff>361951</xdr:rowOff>
    </xdr:to>
    <xdr:pic>
      <xdr:nvPicPr>
        <xdr:cNvPr id="2910" name="Рисунок 2909" descr="base_1_386202_35305"/>
        <xdr:cNvPicPr preferRelativeResize="0">
          <a:picLocks noChangeArrowheads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52242226"/>
          <a:ext cx="122872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1026</xdr:row>
      <xdr:rowOff>0</xdr:rowOff>
    </xdr:from>
    <xdr:to>
      <xdr:col>1</xdr:col>
      <xdr:colOff>1000125</xdr:colOff>
      <xdr:row>1026</xdr:row>
      <xdr:rowOff>333375</xdr:rowOff>
    </xdr:to>
    <xdr:pic>
      <xdr:nvPicPr>
        <xdr:cNvPr id="2911" name="Рисунок 2910" descr="base_1_386202_35306"/>
        <xdr:cNvPicPr preferRelativeResize="0">
          <a:picLocks noChangeArrowheads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52718475"/>
          <a:ext cx="10001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1027</xdr:row>
      <xdr:rowOff>0</xdr:rowOff>
    </xdr:from>
    <xdr:to>
      <xdr:col>1</xdr:col>
      <xdr:colOff>1123950</xdr:colOff>
      <xdr:row>1027</xdr:row>
      <xdr:rowOff>333375</xdr:rowOff>
    </xdr:to>
    <xdr:pic>
      <xdr:nvPicPr>
        <xdr:cNvPr id="2912" name="Рисунок 2911" descr="base_1_386202_35307"/>
        <xdr:cNvPicPr preferRelativeResize="0">
          <a:picLocks noChangeArrowheads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53194725"/>
          <a:ext cx="112395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1028</xdr:row>
      <xdr:rowOff>0</xdr:rowOff>
    </xdr:from>
    <xdr:to>
      <xdr:col>1</xdr:col>
      <xdr:colOff>1162050</xdr:colOff>
      <xdr:row>1028</xdr:row>
      <xdr:rowOff>314325</xdr:rowOff>
    </xdr:to>
    <xdr:pic>
      <xdr:nvPicPr>
        <xdr:cNvPr id="2913" name="Рисунок 2912" descr="base_1_386202_35308"/>
        <xdr:cNvPicPr preferRelativeResize="0">
          <a:picLocks noChangeArrowheads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53670975"/>
          <a:ext cx="1162051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1029</xdr:row>
      <xdr:rowOff>0</xdr:rowOff>
    </xdr:from>
    <xdr:to>
      <xdr:col>1</xdr:col>
      <xdr:colOff>1304925</xdr:colOff>
      <xdr:row>1029</xdr:row>
      <xdr:rowOff>400050</xdr:rowOff>
    </xdr:to>
    <xdr:pic>
      <xdr:nvPicPr>
        <xdr:cNvPr id="2914" name="Рисунок 2913" descr="base_1_386202_35309"/>
        <xdr:cNvPicPr preferRelativeResize="0">
          <a:picLocks noChangeArrowheads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54147225"/>
          <a:ext cx="1304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1029</xdr:row>
      <xdr:rowOff>476249</xdr:rowOff>
    </xdr:from>
    <xdr:to>
      <xdr:col>1</xdr:col>
      <xdr:colOff>1314450</xdr:colOff>
      <xdr:row>1030</xdr:row>
      <xdr:rowOff>352424</xdr:rowOff>
    </xdr:to>
    <xdr:pic>
      <xdr:nvPicPr>
        <xdr:cNvPr id="2915" name="Рисунок 2914" descr="base_1_386202_35310"/>
        <xdr:cNvPicPr preferRelativeResize="0">
          <a:picLocks noChangeArrowheads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54623474"/>
          <a:ext cx="131445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1031</xdr:row>
      <xdr:rowOff>0</xdr:rowOff>
    </xdr:from>
    <xdr:to>
      <xdr:col>1</xdr:col>
      <xdr:colOff>981074</xdr:colOff>
      <xdr:row>1031</xdr:row>
      <xdr:rowOff>352425</xdr:rowOff>
    </xdr:to>
    <xdr:pic>
      <xdr:nvPicPr>
        <xdr:cNvPr id="2916" name="Рисунок 2915" descr="base_1_386202_35311"/>
        <xdr:cNvPicPr preferRelativeResize="0">
          <a:picLocks noChangeArrowheads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55099725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1032</xdr:row>
      <xdr:rowOff>0</xdr:rowOff>
    </xdr:from>
    <xdr:to>
      <xdr:col>1</xdr:col>
      <xdr:colOff>1019174</xdr:colOff>
      <xdr:row>1032</xdr:row>
      <xdr:rowOff>400050</xdr:rowOff>
    </xdr:to>
    <xdr:pic>
      <xdr:nvPicPr>
        <xdr:cNvPr id="2917" name="Рисунок 2916" descr="base_1_386202_35312"/>
        <xdr:cNvPicPr preferRelativeResize="0">
          <a:picLocks noChangeArrowheads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55575975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1033</xdr:row>
      <xdr:rowOff>0</xdr:rowOff>
    </xdr:from>
    <xdr:to>
      <xdr:col>1</xdr:col>
      <xdr:colOff>1143000</xdr:colOff>
      <xdr:row>1033</xdr:row>
      <xdr:rowOff>381000</xdr:rowOff>
    </xdr:to>
    <xdr:pic>
      <xdr:nvPicPr>
        <xdr:cNvPr id="2918" name="Рисунок 2917" descr="base_1_386202_35313"/>
        <xdr:cNvPicPr preferRelativeResize="0">
          <a:picLocks noChangeArrowheads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56052225"/>
          <a:ext cx="11430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1034</xdr:row>
      <xdr:rowOff>0</xdr:rowOff>
    </xdr:from>
    <xdr:to>
      <xdr:col>1</xdr:col>
      <xdr:colOff>1209675</xdr:colOff>
      <xdr:row>1034</xdr:row>
      <xdr:rowOff>371475</xdr:rowOff>
    </xdr:to>
    <xdr:pic>
      <xdr:nvPicPr>
        <xdr:cNvPr id="2919" name="Рисунок 2918" descr="base_1_386202_35314"/>
        <xdr:cNvPicPr preferRelativeResize="0">
          <a:picLocks noChangeArrowheads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5652847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1035</xdr:row>
      <xdr:rowOff>0</xdr:rowOff>
    </xdr:from>
    <xdr:to>
      <xdr:col>1</xdr:col>
      <xdr:colOff>1143000</xdr:colOff>
      <xdr:row>1035</xdr:row>
      <xdr:rowOff>381000</xdr:rowOff>
    </xdr:to>
    <xdr:pic>
      <xdr:nvPicPr>
        <xdr:cNvPr id="2920" name="Рисунок 2919" descr="base_1_386202_35315"/>
        <xdr:cNvPicPr preferRelativeResize="0">
          <a:picLocks noChangeArrowheads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57004725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1036</xdr:row>
      <xdr:rowOff>0</xdr:rowOff>
    </xdr:from>
    <xdr:to>
      <xdr:col>1</xdr:col>
      <xdr:colOff>1047750</xdr:colOff>
      <xdr:row>1036</xdr:row>
      <xdr:rowOff>352425</xdr:rowOff>
    </xdr:to>
    <xdr:pic>
      <xdr:nvPicPr>
        <xdr:cNvPr id="2921" name="Рисунок 2920" descr="base_1_386202_35316"/>
        <xdr:cNvPicPr preferRelativeResize="0">
          <a:picLocks noChangeArrowheads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5748097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1037</xdr:row>
      <xdr:rowOff>0</xdr:rowOff>
    </xdr:from>
    <xdr:to>
      <xdr:col>1</xdr:col>
      <xdr:colOff>1057274</xdr:colOff>
      <xdr:row>1037</xdr:row>
      <xdr:rowOff>361950</xdr:rowOff>
    </xdr:to>
    <xdr:pic>
      <xdr:nvPicPr>
        <xdr:cNvPr id="2922" name="Рисунок 2921" descr="base_1_386202_35317"/>
        <xdr:cNvPicPr preferRelativeResize="0">
          <a:picLocks noChangeArrowheads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57957225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1038</xdr:row>
      <xdr:rowOff>0</xdr:rowOff>
    </xdr:from>
    <xdr:to>
      <xdr:col>1</xdr:col>
      <xdr:colOff>1133474</xdr:colOff>
      <xdr:row>1038</xdr:row>
      <xdr:rowOff>352425</xdr:rowOff>
    </xdr:to>
    <xdr:pic>
      <xdr:nvPicPr>
        <xdr:cNvPr id="2923" name="Рисунок 2922" descr="base_1_386202_35318"/>
        <xdr:cNvPicPr preferRelativeResize="0">
          <a:picLocks noChangeArrowheads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58433475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1038</xdr:row>
      <xdr:rowOff>476249</xdr:rowOff>
    </xdr:from>
    <xdr:to>
      <xdr:col>1</xdr:col>
      <xdr:colOff>1285874</xdr:colOff>
      <xdr:row>1039</xdr:row>
      <xdr:rowOff>390524</xdr:rowOff>
    </xdr:to>
    <xdr:pic>
      <xdr:nvPicPr>
        <xdr:cNvPr id="2924" name="Рисунок 2923" descr="base_1_386202_35319"/>
        <xdr:cNvPicPr preferRelativeResize="0">
          <a:picLocks noChangeArrowheads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58909724"/>
          <a:ext cx="1285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1040</xdr:row>
      <xdr:rowOff>0</xdr:rowOff>
    </xdr:from>
    <xdr:to>
      <xdr:col>1</xdr:col>
      <xdr:colOff>1266824</xdr:colOff>
      <xdr:row>1040</xdr:row>
      <xdr:rowOff>361950</xdr:rowOff>
    </xdr:to>
    <xdr:pic>
      <xdr:nvPicPr>
        <xdr:cNvPr id="2925" name="Рисунок 2924" descr="base_1_386202_35320"/>
        <xdr:cNvPicPr preferRelativeResize="0">
          <a:picLocks noChangeArrowheads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59385975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1041</xdr:row>
      <xdr:rowOff>0</xdr:rowOff>
    </xdr:from>
    <xdr:to>
      <xdr:col>1</xdr:col>
      <xdr:colOff>1009650</xdr:colOff>
      <xdr:row>1041</xdr:row>
      <xdr:rowOff>381000</xdr:rowOff>
    </xdr:to>
    <xdr:pic>
      <xdr:nvPicPr>
        <xdr:cNvPr id="2926" name="Рисунок 2925" descr="base_1_386202_35321"/>
        <xdr:cNvPicPr preferRelativeResize="0">
          <a:picLocks noChangeArrowheads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59862225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1042</xdr:row>
      <xdr:rowOff>0</xdr:rowOff>
    </xdr:from>
    <xdr:to>
      <xdr:col>1</xdr:col>
      <xdr:colOff>1047750</xdr:colOff>
      <xdr:row>1042</xdr:row>
      <xdr:rowOff>381000</xdr:rowOff>
    </xdr:to>
    <xdr:pic>
      <xdr:nvPicPr>
        <xdr:cNvPr id="2927" name="Рисунок 2926" descr="base_1_386202_35322"/>
        <xdr:cNvPicPr preferRelativeResize="0">
          <a:picLocks noChangeArrowheads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60338475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1043</xdr:row>
      <xdr:rowOff>0</xdr:rowOff>
    </xdr:from>
    <xdr:to>
      <xdr:col>1</xdr:col>
      <xdr:colOff>1114424</xdr:colOff>
      <xdr:row>1043</xdr:row>
      <xdr:rowOff>352425</xdr:rowOff>
    </xdr:to>
    <xdr:pic>
      <xdr:nvPicPr>
        <xdr:cNvPr id="2928" name="Рисунок 2927" descr="base_1_386202_35323"/>
        <xdr:cNvPicPr preferRelativeResize="0">
          <a:picLocks noChangeArrowheads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60814725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1044</xdr:row>
      <xdr:rowOff>0</xdr:rowOff>
    </xdr:from>
    <xdr:to>
      <xdr:col>1</xdr:col>
      <xdr:colOff>1257300</xdr:colOff>
      <xdr:row>1044</xdr:row>
      <xdr:rowOff>352425</xdr:rowOff>
    </xdr:to>
    <xdr:pic>
      <xdr:nvPicPr>
        <xdr:cNvPr id="2929" name="Рисунок 2928" descr="base_1_386202_35324"/>
        <xdr:cNvPicPr preferRelativeResize="0">
          <a:picLocks noChangeArrowheads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61290975"/>
          <a:ext cx="12573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1362073</xdr:colOff>
      <xdr:row>1045</xdr:row>
      <xdr:rowOff>0</xdr:rowOff>
    </xdr:from>
    <xdr:to>
      <xdr:col>1</xdr:col>
      <xdr:colOff>1257299</xdr:colOff>
      <xdr:row>1045</xdr:row>
      <xdr:rowOff>381000</xdr:rowOff>
    </xdr:to>
    <xdr:pic>
      <xdr:nvPicPr>
        <xdr:cNvPr id="2930" name="Рисунок 2929" descr="base_1_386202_35325"/>
        <xdr:cNvPicPr preferRelativeResize="0">
          <a:picLocks noChangeArrowheads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3" y="1261767225"/>
          <a:ext cx="12573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1046</xdr:row>
      <xdr:rowOff>0</xdr:rowOff>
    </xdr:from>
    <xdr:to>
      <xdr:col>1</xdr:col>
      <xdr:colOff>1038224</xdr:colOff>
      <xdr:row>1046</xdr:row>
      <xdr:rowOff>371475</xdr:rowOff>
    </xdr:to>
    <xdr:pic>
      <xdr:nvPicPr>
        <xdr:cNvPr id="2931" name="Рисунок 2930" descr="base_1_386202_35326"/>
        <xdr:cNvPicPr preferRelativeResize="0">
          <a:picLocks noChangeArrowheads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62243475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1047</xdr:row>
      <xdr:rowOff>0</xdr:rowOff>
    </xdr:from>
    <xdr:to>
      <xdr:col>1</xdr:col>
      <xdr:colOff>1038225</xdr:colOff>
      <xdr:row>1047</xdr:row>
      <xdr:rowOff>400050</xdr:rowOff>
    </xdr:to>
    <xdr:pic>
      <xdr:nvPicPr>
        <xdr:cNvPr id="2932" name="Рисунок 2931" descr="base_1_386202_35327"/>
        <xdr:cNvPicPr preferRelativeResize="0">
          <a:picLocks noChangeArrowheads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62719725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1048</xdr:row>
      <xdr:rowOff>1</xdr:rowOff>
    </xdr:from>
    <xdr:to>
      <xdr:col>1</xdr:col>
      <xdr:colOff>1190625</xdr:colOff>
      <xdr:row>1048</xdr:row>
      <xdr:rowOff>381001</xdr:rowOff>
    </xdr:to>
    <xdr:pic>
      <xdr:nvPicPr>
        <xdr:cNvPr id="2933" name="Рисунок 2932" descr="base_1_386202_35328"/>
        <xdr:cNvPicPr preferRelativeResize="0">
          <a:picLocks noChangeArrowheads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63195976"/>
          <a:ext cx="119062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1049</xdr:row>
      <xdr:rowOff>0</xdr:rowOff>
    </xdr:from>
    <xdr:to>
      <xdr:col>1</xdr:col>
      <xdr:colOff>1257300</xdr:colOff>
      <xdr:row>1049</xdr:row>
      <xdr:rowOff>400050</xdr:rowOff>
    </xdr:to>
    <xdr:pic>
      <xdr:nvPicPr>
        <xdr:cNvPr id="2934" name="Рисунок 2933" descr="base_1_386202_35329"/>
        <xdr:cNvPicPr preferRelativeResize="0">
          <a:picLocks noChangeArrowheads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63672225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1050</xdr:row>
      <xdr:rowOff>0</xdr:rowOff>
    </xdr:from>
    <xdr:to>
      <xdr:col>1</xdr:col>
      <xdr:colOff>1247774</xdr:colOff>
      <xdr:row>1050</xdr:row>
      <xdr:rowOff>400050</xdr:rowOff>
    </xdr:to>
    <xdr:pic>
      <xdr:nvPicPr>
        <xdr:cNvPr id="2935" name="Рисунок 2934" descr="base_1_386202_35330"/>
        <xdr:cNvPicPr preferRelativeResize="0">
          <a:picLocks noChangeArrowheads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64148475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1051</xdr:row>
      <xdr:rowOff>0</xdr:rowOff>
    </xdr:from>
    <xdr:to>
      <xdr:col>1</xdr:col>
      <xdr:colOff>981074</xdr:colOff>
      <xdr:row>1051</xdr:row>
      <xdr:rowOff>400050</xdr:rowOff>
    </xdr:to>
    <xdr:pic>
      <xdr:nvPicPr>
        <xdr:cNvPr id="2936" name="Рисунок 2935" descr="base_1_386202_35331"/>
        <xdr:cNvPicPr preferRelativeResize="0">
          <a:picLocks noChangeArrowheads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64624725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1052</xdr:row>
      <xdr:rowOff>0</xdr:rowOff>
    </xdr:from>
    <xdr:to>
      <xdr:col>1</xdr:col>
      <xdr:colOff>1000124</xdr:colOff>
      <xdr:row>1052</xdr:row>
      <xdr:rowOff>361950</xdr:rowOff>
    </xdr:to>
    <xdr:pic>
      <xdr:nvPicPr>
        <xdr:cNvPr id="2937" name="Рисунок 2936" descr="base_1_386202_35332"/>
        <xdr:cNvPicPr preferRelativeResize="0">
          <a:picLocks noChangeArrowheads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65100975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1053</xdr:row>
      <xdr:rowOff>0</xdr:rowOff>
    </xdr:from>
    <xdr:to>
      <xdr:col>1</xdr:col>
      <xdr:colOff>1181100</xdr:colOff>
      <xdr:row>1053</xdr:row>
      <xdr:rowOff>371475</xdr:rowOff>
    </xdr:to>
    <xdr:pic>
      <xdr:nvPicPr>
        <xdr:cNvPr id="2938" name="Рисунок 2937" descr="base_1_386202_35333"/>
        <xdr:cNvPicPr preferRelativeResize="0">
          <a:picLocks noChangeArrowheads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65577225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1054</xdr:row>
      <xdr:rowOff>0</xdr:rowOff>
    </xdr:from>
    <xdr:to>
      <xdr:col>1</xdr:col>
      <xdr:colOff>1304925</xdr:colOff>
      <xdr:row>1054</xdr:row>
      <xdr:rowOff>361950</xdr:rowOff>
    </xdr:to>
    <xdr:pic>
      <xdr:nvPicPr>
        <xdr:cNvPr id="2939" name="Рисунок 2938" descr="base_1_386202_35334"/>
        <xdr:cNvPicPr preferRelativeResize="0">
          <a:picLocks noChangeArrowheads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66053475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1055</xdr:row>
      <xdr:rowOff>0</xdr:rowOff>
    </xdr:from>
    <xdr:to>
      <xdr:col>1</xdr:col>
      <xdr:colOff>1228724</xdr:colOff>
      <xdr:row>1055</xdr:row>
      <xdr:rowOff>371475</xdr:rowOff>
    </xdr:to>
    <xdr:pic>
      <xdr:nvPicPr>
        <xdr:cNvPr id="2940" name="Рисунок 2939" descr="base_1_386202_35335"/>
        <xdr:cNvPicPr preferRelativeResize="0">
          <a:picLocks noChangeArrowheads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6652972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1056</xdr:row>
      <xdr:rowOff>0</xdr:rowOff>
    </xdr:from>
    <xdr:to>
      <xdr:col>1</xdr:col>
      <xdr:colOff>1028700</xdr:colOff>
      <xdr:row>1056</xdr:row>
      <xdr:rowOff>352425</xdr:rowOff>
    </xdr:to>
    <xdr:pic>
      <xdr:nvPicPr>
        <xdr:cNvPr id="2941" name="Рисунок 2940" descr="base_1_386202_35336"/>
        <xdr:cNvPicPr preferRelativeResize="0">
          <a:picLocks noChangeArrowheads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67005975"/>
          <a:ext cx="10287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1057</xdr:row>
      <xdr:rowOff>0</xdr:rowOff>
    </xdr:from>
    <xdr:to>
      <xdr:col>1</xdr:col>
      <xdr:colOff>1123950</xdr:colOff>
      <xdr:row>1057</xdr:row>
      <xdr:rowOff>381000</xdr:rowOff>
    </xdr:to>
    <xdr:pic>
      <xdr:nvPicPr>
        <xdr:cNvPr id="2942" name="Рисунок 2941" descr="base_1_386202_35337"/>
        <xdr:cNvPicPr preferRelativeResize="0">
          <a:picLocks noChangeArrowheads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67482225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1058</xdr:row>
      <xdr:rowOff>0</xdr:rowOff>
    </xdr:from>
    <xdr:to>
      <xdr:col>1</xdr:col>
      <xdr:colOff>1238250</xdr:colOff>
      <xdr:row>1058</xdr:row>
      <xdr:rowOff>352425</xdr:rowOff>
    </xdr:to>
    <xdr:pic>
      <xdr:nvPicPr>
        <xdr:cNvPr id="2943" name="Рисунок 2942" descr="base_1_386202_35338"/>
        <xdr:cNvPicPr preferRelativeResize="0">
          <a:picLocks noChangeArrowheads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67958475"/>
          <a:ext cx="123825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1059</xdr:row>
      <xdr:rowOff>0</xdr:rowOff>
    </xdr:from>
    <xdr:to>
      <xdr:col>1</xdr:col>
      <xdr:colOff>1257300</xdr:colOff>
      <xdr:row>1059</xdr:row>
      <xdr:rowOff>352425</xdr:rowOff>
    </xdr:to>
    <xdr:pic>
      <xdr:nvPicPr>
        <xdr:cNvPr id="2944" name="Рисунок 2943" descr="base_1_386202_35339"/>
        <xdr:cNvPicPr preferRelativeResize="0">
          <a:picLocks noChangeArrowheads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68434725"/>
          <a:ext cx="12573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1060</xdr:row>
      <xdr:rowOff>0</xdr:rowOff>
    </xdr:from>
    <xdr:to>
      <xdr:col>1</xdr:col>
      <xdr:colOff>1219200</xdr:colOff>
      <xdr:row>1060</xdr:row>
      <xdr:rowOff>361950</xdr:rowOff>
    </xdr:to>
    <xdr:pic>
      <xdr:nvPicPr>
        <xdr:cNvPr id="2945" name="Рисунок 2944" descr="base_1_386202_35340"/>
        <xdr:cNvPicPr preferRelativeResize="0">
          <a:picLocks noChangeArrowheads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68910975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1061</xdr:row>
      <xdr:rowOff>0</xdr:rowOff>
    </xdr:from>
    <xdr:to>
      <xdr:col>1</xdr:col>
      <xdr:colOff>1038225</xdr:colOff>
      <xdr:row>1061</xdr:row>
      <xdr:rowOff>342900</xdr:rowOff>
    </xdr:to>
    <xdr:pic>
      <xdr:nvPicPr>
        <xdr:cNvPr id="2946" name="Рисунок 2945" descr="base_1_386202_35341"/>
        <xdr:cNvPicPr preferRelativeResize="0">
          <a:picLocks noChangeArrowheads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69387225"/>
          <a:ext cx="1038226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1062</xdr:row>
      <xdr:rowOff>1</xdr:rowOff>
    </xdr:from>
    <xdr:to>
      <xdr:col>1</xdr:col>
      <xdr:colOff>1085850</xdr:colOff>
      <xdr:row>1062</xdr:row>
      <xdr:rowOff>323851</xdr:rowOff>
    </xdr:to>
    <xdr:pic>
      <xdr:nvPicPr>
        <xdr:cNvPr id="2947" name="Рисунок 2946" descr="base_1_386202_35342"/>
        <xdr:cNvPicPr preferRelativeResize="0">
          <a:picLocks noChangeArrowheads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69863476"/>
          <a:ext cx="1085851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1063</xdr:row>
      <xdr:rowOff>0</xdr:rowOff>
    </xdr:from>
    <xdr:to>
      <xdr:col>1</xdr:col>
      <xdr:colOff>1190625</xdr:colOff>
      <xdr:row>1063</xdr:row>
      <xdr:rowOff>371475</xdr:rowOff>
    </xdr:to>
    <xdr:pic>
      <xdr:nvPicPr>
        <xdr:cNvPr id="2948" name="Рисунок 2947" descr="base_1_386202_35343"/>
        <xdr:cNvPicPr preferRelativeResize="0">
          <a:picLocks noChangeArrowheads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70339725"/>
          <a:ext cx="119062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1064</xdr:row>
      <xdr:rowOff>1</xdr:rowOff>
    </xdr:from>
    <xdr:to>
      <xdr:col>1</xdr:col>
      <xdr:colOff>1266825</xdr:colOff>
      <xdr:row>1064</xdr:row>
      <xdr:rowOff>381001</xdr:rowOff>
    </xdr:to>
    <xdr:pic>
      <xdr:nvPicPr>
        <xdr:cNvPr id="2949" name="Рисунок 2948" descr="base_1_386202_35344"/>
        <xdr:cNvPicPr preferRelativeResize="0">
          <a:picLocks noChangeArrowheads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70815976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1065</xdr:row>
      <xdr:rowOff>0</xdr:rowOff>
    </xdr:from>
    <xdr:to>
      <xdr:col>1</xdr:col>
      <xdr:colOff>1247774</xdr:colOff>
      <xdr:row>1065</xdr:row>
      <xdr:rowOff>361950</xdr:rowOff>
    </xdr:to>
    <xdr:pic>
      <xdr:nvPicPr>
        <xdr:cNvPr id="2950" name="Рисунок 2949" descr="base_1_386202_35345"/>
        <xdr:cNvPicPr preferRelativeResize="0">
          <a:picLocks noChangeArrowheads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71292225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1066</xdr:row>
      <xdr:rowOff>0</xdr:rowOff>
    </xdr:from>
    <xdr:to>
      <xdr:col>1</xdr:col>
      <xdr:colOff>990600</xdr:colOff>
      <xdr:row>1066</xdr:row>
      <xdr:rowOff>400050</xdr:rowOff>
    </xdr:to>
    <xdr:pic>
      <xdr:nvPicPr>
        <xdr:cNvPr id="2951" name="Рисунок 2950" descr="base_1_386202_35346"/>
        <xdr:cNvPicPr preferRelativeResize="0">
          <a:picLocks noChangeArrowheads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71768475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1067</xdr:row>
      <xdr:rowOff>0</xdr:rowOff>
    </xdr:from>
    <xdr:to>
      <xdr:col>1</xdr:col>
      <xdr:colOff>1038224</xdr:colOff>
      <xdr:row>1067</xdr:row>
      <xdr:rowOff>361950</xdr:rowOff>
    </xdr:to>
    <xdr:pic>
      <xdr:nvPicPr>
        <xdr:cNvPr id="2952" name="Рисунок 2951" descr="base_1_386202_35347"/>
        <xdr:cNvPicPr preferRelativeResize="0">
          <a:picLocks noChangeArrowheads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72244725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1068</xdr:row>
      <xdr:rowOff>0</xdr:rowOff>
    </xdr:from>
    <xdr:to>
      <xdr:col>1</xdr:col>
      <xdr:colOff>1143000</xdr:colOff>
      <xdr:row>1068</xdr:row>
      <xdr:rowOff>381000</xdr:rowOff>
    </xdr:to>
    <xdr:pic>
      <xdr:nvPicPr>
        <xdr:cNvPr id="2953" name="Рисунок 2952" descr="base_1_386202_35348"/>
        <xdr:cNvPicPr preferRelativeResize="0">
          <a:picLocks noChangeArrowheads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72720975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1069</xdr:row>
      <xdr:rowOff>0</xdr:rowOff>
    </xdr:from>
    <xdr:to>
      <xdr:col>1</xdr:col>
      <xdr:colOff>1304925</xdr:colOff>
      <xdr:row>1069</xdr:row>
      <xdr:rowOff>419100</xdr:rowOff>
    </xdr:to>
    <xdr:pic>
      <xdr:nvPicPr>
        <xdr:cNvPr id="2954" name="Рисунок 2953" descr="base_1_386202_35349"/>
        <xdr:cNvPicPr preferRelativeResize="0">
          <a:picLocks noChangeArrowheads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73197225"/>
          <a:ext cx="13049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1070</xdr:row>
      <xdr:rowOff>0</xdr:rowOff>
    </xdr:from>
    <xdr:to>
      <xdr:col>1</xdr:col>
      <xdr:colOff>1295400</xdr:colOff>
      <xdr:row>1070</xdr:row>
      <xdr:rowOff>361950</xdr:rowOff>
    </xdr:to>
    <xdr:pic>
      <xdr:nvPicPr>
        <xdr:cNvPr id="2955" name="Рисунок 2954" descr="base_1_386202_35350"/>
        <xdr:cNvPicPr preferRelativeResize="0">
          <a:picLocks noChangeArrowheads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73673475"/>
          <a:ext cx="1295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1071</xdr:row>
      <xdr:rowOff>0</xdr:rowOff>
    </xdr:from>
    <xdr:to>
      <xdr:col>1</xdr:col>
      <xdr:colOff>981074</xdr:colOff>
      <xdr:row>1071</xdr:row>
      <xdr:rowOff>352425</xdr:rowOff>
    </xdr:to>
    <xdr:pic>
      <xdr:nvPicPr>
        <xdr:cNvPr id="2956" name="Рисунок 2955" descr="base_1_386202_35351"/>
        <xdr:cNvPicPr preferRelativeResize="0">
          <a:picLocks noChangeArrowheads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74149725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1072</xdr:row>
      <xdr:rowOff>0</xdr:rowOff>
    </xdr:from>
    <xdr:to>
      <xdr:col>1</xdr:col>
      <xdr:colOff>1057274</xdr:colOff>
      <xdr:row>1072</xdr:row>
      <xdr:rowOff>381000</xdr:rowOff>
    </xdr:to>
    <xdr:pic>
      <xdr:nvPicPr>
        <xdr:cNvPr id="2957" name="Рисунок 2956" descr="base_1_386202_35352"/>
        <xdr:cNvPicPr preferRelativeResize="0">
          <a:picLocks noChangeArrowheads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74625975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1073</xdr:row>
      <xdr:rowOff>0</xdr:rowOff>
    </xdr:from>
    <xdr:to>
      <xdr:col>1</xdr:col>
      <xdr:colOff>1133475</xdr:colOff>
      <xdr:row>1073</xdr:row>
      <xdr:rowOff>342900</xdr:rowOff>
    </xdr:to>
    <xdr:pic>
      <xdr:nvPicPr>
        <xdr:cNvPr id="2958" name="Рисунок 2957" descr="base_1_386202_35353"/>
        <xdr:cNvPicPr preferRelativeResize="0">
          <a:picLocks noChangeArrowheads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75102225"/>
          <a:ext cx="1133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1074</xdr:row>
      <xdr:rowOff>0</xdr:rowOff>
    </xdr:from>
    <xdr:to>
      <xdr:col>1</xdr:col>
      <xdr:colOff>1257300</xdr:colOff>
      <xdr:row>1074</xdr:row>
      <xdr:rowOff>400050</xdr:rowOff>
    </xdr:to>
    <xdr:pic>
      <xdr:nvPicPr>
        <xdr:cNvPr id="2959" name="Рисунок 2958" descr="base_1_386202_35354"/>
        <xdr:cNvPicPr preferRelativeResize="0">
          <a:picLocks noChangeArrowheads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75578475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1075</xdr:row>
      <xdr:rowOff>0</xdr:rowOff>
    </xdr:from>
    <xdr:to>
      <xdr:col>1</xdr:col>
      <xdr:colOff>1209674</xdr:colOff>
      <xdr:row>1075</xdr:row>
      <xdr:rowOff>352425</xdr:rowOff>
    </xdr:to>
    <xdr:pic>
      <xdr:nvPicPr>
        <xdr:cNvPr id="2960" name="Рисунок 2959" descr="base_1_386202_35355"/>
        <xdr:cNvPicPr preferRelativeResize="0">
          <a:picLocks noChangeArrowheads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76054725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1076</xdr:row>
      <xdr:rowOff>0</xdr:rowOff>
    </xdr:from>
    <xdr:to>
      <xdr:col>1</xdr:col>
      <xdr:colOff>981074</xdr:colOff>
      <xdr:row>1076</xdr:row>
      <xdr:rowOff>342900</xdr:rowOff>
    </xdr:to>
    <xdr:pic>
      <xdr:nvPicPr>
        <xdr:cNvPr id="2961" name="Рисунок 2960" descr="base_1_386202_35356"/>
        <xdr:cNvPicPr preferRelativeResize="0">
          <a:picLocks noChangeArrowheads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76530975"/>
          <a:ext cx="981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1077</xdr:row>
      <xdr:rowOff>0</xdr:rowOff>
    </xdr:from>
    <xdr:to>
      <xdr:col>1</xdr:col>
      <xdr:colOff>1057274</xdr:colOff>
      <xdr:row>1077</xdr:row>
      <xdr:rowOff>352425</xdr:rowOff>
    </xdr:to>
    <xdr:pic>
      <xdr:nvPicPr>
        <xdr:cNvPr id="2962" name="Рисунок 2961" descr="base_1_386202_35357"/>
        <xdr:cNvPicPr preferRelativeResize="0">
          <a:picLocks noChangeArrowheads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77007225"/>
          <a:ext cx="10572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1078</xdr:row>
      <xdr:rowOff>0</xdr:rowOff>
    </xdr:from>
    <xdr:to>
      <xdr:col>1</xdr:col>
      <xdr:colOff>1200150</xdr:colOff>
      <xdr:row>1078</xdr:row>
      <xdr:rowOff>352425</xdr:rowOff>
    </xdr:to>
    <xdr:pic>
      <xdr:nvPicPr>
        <xdr:cNvPr id="2963" name="Рисунок 2962" descr="base_1_386202_35358"/>
        <xdr:cNvPicPr preferRelativeResize="0">
          <a:picLocks noChangeArrowheads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77483475"/>
          <a:ext cx="120015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1079</xdr:row>
      <xdr:rowOff>0</xdr:rowOff>
    </xdr:from>
    <xdr:to>
      <xdr:col>1</xdr:col>
      <xdr:colOff>1276350</xdr:colOff>
      <xdr:row>1079</xdr:row>
      <xdr:rowOff>352425</xdr:rowOff>
    </xdr:to>
    <xdr:pic>
      <xdr:nvPicPr>
        <xdr:cNvPr id="2964" name="Рисунок 2963" descr="base_1_386202_35359"/>
        <xdr:cNvPicPr preferRelativeResize="0">
          <a:picLocks noChangeArrowheads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77959725"/>
          <a:ext cx="1276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1080</xdr:row>
      <xdr:rowOff>0</xdr:rowOff>
    </xdr:from>
    <xdr:to>
      <xdr:col>1</xdr:col>
      <xdr:colOff>1162050</xdr:colOff>
      <xdr:row>1080</xdr:row>
      <xdr:rowOff>352425</xdr:rowOff>
    </xdr:to>
    <xdr:pic>
      <xdr:nvPicPr>
        <xdr:cNvPr id="2965" name="Рисунок 2964" descr="base_1_386202_35360"/>
        <xdr:cNvPicPr preferRelativeResize="0">
          <a:picLocks noChangeArrowheads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78435975"/>
          <a:ext cx="1162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1081</xdr:row>
      <xdr:rowOff>0</xdr:rowOff>
    </xdr:from>
    <xdr:to>
      <xdr:col>1</xdr:col>
      <xdr:colOff>1009650</xdr:colOff>
      <xdr:row>1081</xdr:row>
      <xdr:rowOff>371475</xdr:rowOff>
    </xdr:to>
    <xdr:pic>
      <xdr:nvPicPr>
        <xdr:cNvPr id="2966" name="Рисунок 2965" descr="base_1_386202_35361"/>
        <xdr:cNvPicPr preferRelativeResize="0">
          <a:picLocks noChangeArrowheads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7891222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1082</xdr:row>
      <xdr:rowOff>0</xdr:rowOff>
    </xdr:from>
    <xdr:to>
      <xdr:col>1</xdr:col>
      <xdr:colOff>1057274</xdr:colOff>
      <xdr:row>1082</xdr:row>
      <xdr:rowOff>352425</xdr:rowOff>
    </xdr:to>
    <xdr:pic>
      <xdr:nvPicPr>
        <xdr:cNvPr id="2967" name="Рисунок 2966" descr="base_1_386202_35362"/>
        <xdr:cNvPicPr preferRelativeResize="0">
          <a:picLocks noChangeArrowheads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79388475"/>
          <a:ext cx="10572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1083</xdr:row>
      <xdr:rowOff>0</xdr:rowOff>
    </xdr:from>
    <xdr:to>
      <xdr:col>1</xdr:col>
      <xdr:colOff>1143000</xdr:colOff>
      <xdr:row>1083</xdr:row>
      <xdr:rowOff>333375</xdr:rowOff>
    </xdr:to>
    <xdr:pic>
      <xdr:nvPicPr>
        <xdr:cNvPr id="2968" name="Рисунок 2967" descr="base_1_386202_35363"/>
        <xdr:cNvPicPr preferRelativeResize="0">
          <a:picLocks noChangeArrowheads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79864725"/>
          <a:ext cx="11430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1084</xdr:row>
      <xdr:rowOff>0</xdr:rowOff>
    </xdr:from>
    <xdr:to>
      <xdr:col>1</xdr:col>
      <xdr:colOff>1276350</xdr:colOff>
      <xdr:row>1084</xdr:row>
      <xdr:rowOff>352425</xdr:rowOff>
    </xdr:to>
    <xdr:pic>
      <xdr:nvPicPr>
        <xdr:cNvPr id="2969" name="Рисунок 2968" descr="base_1_386202_35364"/>
        <xdr:cNvPicPr preferRelativeResize="0">
          <a:picLocks noChangeArrowheads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80340975"/>
          <a:ext cx="1276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1085</xdr:row>
      <xdr:rowOff>0</xdr:rowOff>
    </xdr:from>
    <xdr:to>
      <xdr:col>1</xdr:col>
      <xdr:colOff>1143000</xdr:colOff>
      <xdr:row>1085</xdr:row>
      <xdr:rowOff>371475</xdr:rowOff>
    </xdr:to>
    <xdr:pic>
      <xdr:nvPicPr>
        <xdr:cNvPr id="2970" name="Рисунок 2969" descr="base_1_386202_35365"/>
        <xdr:cNvPicPr preferRelativeResize="0">
          <a:picLocks noChangeArrowheads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8081722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1086</xdr:row>
      <xdr:rowOff>0</xdr:rowOff>
    </xdr:from>
    <xdr:to>
      <xdr:col>1</xdr:col>
      <xdr:colOff>981074</xdr:colOff>
      <xdr:row>1086</xdr:row>
      <xdr:rowOff>333375</xdr:rowOff>
    </xdr:to>
    <xdr:pic>
      <xdr:nvPicPr>
        <xdr:cNvPr id="2971" name="Рисунок 2970" descr="base_1_386202_35366"/>
        <xdr:cNvPicPr preferRelativeResize="0">
          <a:picLocks noChangeArrowheads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81293475"/>
          <a:ext cx="981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1087</xdr:row>
      <xdr:rowOff>0</xdr:rowOff>
    </xdr:from>
    <xdr:to>
      <xdr:col>1</xdr:col>
      <xdr:colOff>1057275</xdr:colOff>
      <xdr:row>1087</xdr:row>
      <xdr:rowOff>333375</xdr:rowOff>
    </xdr:to>
    <xdr:pic>
      <xdr:nvPicPr>
        <xdr:cNvPr id="2972" name="Рисунок 2971" descr="base_1_386202_35367"/>
        <xdr:cNvPicPr preferRelativeResize="0">
          <a:picLocks noChangeArrowheads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81769725"/>
          <a:ext cx="1057276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1088</xdr:row>
      <xdr:rowOff>1</xdr:rowOff>
    </xdr:from>
    <xdr:to>
      <xdr:col>1</xdr:col>
      <xdr:colOff>1181100</xdr:colOff>
      <xdr:row>1088</xdr:row>
      <xdr:rowOff>342901</xdr:rowOff>
    </xdr:to>
    <xdr:pic>
      <xdr:nvPicPr>
        <xdr:cNvPr id="2973" name="Рисунок 2972" descr="base_1_386202_35368"/>
        <xdr:cNvPicPr preferRelativeResize="0">
          <a:picLocks noChangeArrowheads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82245976"/>
          <a:ext cx="118110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1089</xdr:row>
      <xdr:rowOff>0</xdr:rowOff>
    </xdr:from>
    <xdr:to>
      <xdr:col>1</xdr:col>
      <xdr:colOff>1190625</xdr:colOff>
      <xdr:row>1089</xdr:row>
      <xdr:rowOff>381000</xdr:rowOff>
    </xdr:to>
    <xdr:pic>
      <xdr:nvPicPr>
        <xdr:cNvPr id="2974" name="Рисунок 2973" descr="base_1_386202_35369"/>
        <xdr:cNvPicPr preferRelativeResize="0">
          <a:picLocks noChangeArrowheads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82722225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1090</xdr:row>
      <xdr:rowOff>0</xdr:rowOff>
    </xdr:from>
    <xdr:to>
      <xdr:col>1</xdr:col>
      <xdr:colOff>1143000</xdr:colOff>
      <xdr:row>1090</xdr:row>
      <xdr:rowOff>361950</xdr:rowOff>
    </xdr:to>
    <xdr:pic>
      <xdr:nvPicPr>
        <xdr:cNvPr id="2975" name="Рисунок 2974" descr="base_1_386202_35370"/>
        <xdr:cNvPicPr preferRelativeResize="0">
          <a:picLocks noChangeArrowheads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83198475"/>
          <a:ext cx="11430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1091</xdr:row>
      <xdr:rowOff>0</xdr:rowOff>
    </xdr:from>
    <xdr:to>
      <xdr:col>1</xdr:col>
      <xdr:colOff>952500</xdr:colOff>
      <xdr:row>1091</xdr:row>
      <xdr:rowOff>333375</xdr:rowOff>
    </xdr:to>
    <xdr:pic>
      <xdr:nvPicPr>
        <xdr:cNvPr id="2976" name="Рисунок 2975" descr="base_1_386202_35371"/>
        <xdr:cNvPicPr preferRelativeResize="0">
          <a:picLocks noChangeArrowheads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83674725"/>
          <a:ext cx="952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1092</xdr:row>
      <xdr:rowOff>0</xdr:rowOff>
    </xdr:from>
    <xdr:to>
      <xdr:col>1</xdr:col>
      <xdr:colOff>1019174</xdr:colOff>
      <xdr:row>1092</xdr:row>
      <xdr:rowOff>361950</xdr:rowOff>
    </xdr:to>
    <xdr:pic>
      <xdr:nvPicPr>
        <xdr:cNvPr id="2977" name="Рисунок 2976" descr="base_1_386202_35372"/>
        <xdr:cNvPicPr preferRelativeResize="0">
          <a:picLocks noChangeArrowheads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84150975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1093</xdr:row>
      <xdr:rowOff>0</xdr:rowOff>
    </xdr:from>
    <xdr:to>
      <xdr:col>1</xdr:col>
      <xdr:colOff>1133474</xdr:colOff>
      <xdr:row>1093</xdr:row>
      <xdr:rowOff>361950</xdr:rowOff>
    </xdr:to>
    <xdr:pic>
      <xdr:nvPicPr>
        <xdr:cNvPr id="2978" name="Рисунок 2977" descr="base_1_386202_35373"/>
        <xdr:cNvPicPr preferRelativeResize="0">
          <a:picLocks noChangeArrowheads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84627225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1094</xdr:row>
      <xdr:rowOff>0</xdr:rowOff>
    </xdr:from>
    <xdr:to>
      <xdr:col>1</xdr:col>
      <xdr:colOff>1219200</xdr:colOff>
      <xdr:row>1094</xdr:row>
      <xdr:rowOff>381000</xdr:rowOff>
    </xdr:to>
    <xdr:pic>
      <xdr:nvPicPr>
        <xdr:cNvPr id="2979" name="Рисунок 2978" descr="base_1_386202_35374"/>
        <xdr:cNvPicPr preferRelativeResize="0">
          <a:picLocks noChangeArrowheads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8510347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1095</xdr:row>
      <xdr:rowOff>0</xdr:rowOff>
    </xdr:from>
    <xdr:to>
      <xdr:col>1</xdr:col>
      <xdr:colOff>1209674</xdr:colOff>
      <xdr:row>1095</xdr:row>
      <xdr:rowOff>371475</xdr:rowOff>
    </xdr:to>
    <xdr:pic>
      <xdr:nvPicPr>
        <xdr:cNvPr id="2980" name="Рисунок 2979" descr="base_1_386202_35375"/>
        <xdr:cNvPicPr preferRelativeResize="0">
          <a:picLocks noChangeArrowheads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8557972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1096</xdr:row>
      <xdr:rowOff>0</xdr:rowOff>
    </xdr:from>
    <xdr:to>
      <xdr:col>1</xdr:col>
      <xdr:colOff>981074</xdr:colOff>
      <xdr:row>1096</xdr:row>
      <xdr:rowOff>400050</xdr:rowOff>
    </xdr:to>
    <xdr:pic>
      <xdr:nvPicPr>
        <xdr:cNvPr id="2981" name="Рисунок 2980" descr="base_1_386202_35376"/>
        <xdr:cNvPicPr preferRelativeResize="0">
          <a:picLocks noChangeArrowheads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86055975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1097</xdr:row>
      <xdr:rowOff>0</xdr:rowOff>
    </xdr:from>
    <xdr:to>
      <xdr:col>1</xdr:col>
      <xdr:colOff>1019175</xdr:colOff>
      <xdr:row>1097</xdr:row>
      <xdr:rowOff>371475</xdr:rowOff>
    </xdr:to>
    <xdr:pic>
      <xdr:nvPicPr>
        <xdr:cNvPr id="2982" name="Рисунок 2981" descr="base_1_386202_35377"/>
        <xdr:cNvPicPr preferRelativeResize="0">
          <a:picLocks noChangeArrowheads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86532225"/>
          <a:ext cx="10191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1098</xdr:row>
      <xdr:rowOff>0</xdr:rowOff>
    </xdr:from>
    <xdr:to>
      <xdr:col>1</xdr:col>
      <xdr:colOff>1171574</xdr:colOff>
      <xdr:row>1098</xdr:row>
      <xdr:rowOff>371475</xdr:rowOff>
    </xdr:to>
    <xdr:pic>
      <xdr:nvPicPr>
        <xdr:cNvPr id="2983" name="Рисунок 2982" descr="base_1_386202_35378"/>
        <xdr:cNvPicPr preferRelativeResize="0">
          <a:picLocks noChangeArrowheads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8700847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1099</xdr:row>
      <xdr:rowOff>0</xdr:rowOff>
    </xdr:from>
    <xdr:to>
      <xdr:col>1</xdr:col>
      <xdr:colOff>1257300</xdr:colOff>
      <xdr:row>1099</xdr:row>
      <xdr:rowOff>400050</xdr:rowOff>
    </xdr:to>
    <xdr:pic>
      <xdr:nvPicPr>
        <xdr:cNvPr id="2984" name="Рисунок 2983" descr="base_1_386202_35379"/>
        <xdr:cNvPicPr preferRelativeResize="0">
          <a:picLocks noChangeArrowheads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87484725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1100</xdr:row>
      <xdr:rowOff>0</xdr:rowOff>
    </xdr:from>
    <xdr:to>
      <xdr:col>1</xdr:col>
      <xdr:colOff>1219200</xdr:colOff>
      <xdr:row>1100</xdr:row>
      <xdr:rowOff>390525</xdr:rowOff>
    </xdr:to>
    <xdr:pic>
      <xdr:nvPicPr>
        <xdr:cNvPr id="2985" name="Рисунок 2984" descr="base_1_386202_35380"/>
        <xdr:cNvPicPr preferRelativeResize="0">
          <a:picLocks noChangeArrowheads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87960975"/>
          <a:ext cx="1219201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1101</xdr:row>
      <xdr:rowOff>0</xdr:rowOff>
    </xdr:from>
    <xdr:to>
      <xdr:col>1</xdr:col>
      <xdr:colOff>923926</xdr:colOff>
      <xdr:row>1101</xdr:row>
      <xdr:rowOff>352425</xdr:rowOff>
    </xdr:to>
    <xdr:pic>
      <xdr:nvPicPr>
        <xdr:cNvPr id="2986" name="Рисунок 2985" descr="base_1_386202_35381"/>
        <xdr:cNvPicPr preferRelativeResize="0">
          <a:picLocks noChangeArrowheads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88437225"/>
          <a:ext cx="92392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1102</xdr:row>
      <xdr:rowOff>0</xdr:rowOff>
    </xdr:from>
    <xdr:to>
      <xdr:col>1</xdr:col>
      <xdr:colOff>1114424</xdr:colOff>
      <xdr:row>1102</xdr:row>
      <xdr:rowOff>352425</xdr:rowOff>
    </xdr:to>
    <xdr:pic>
      <xdr:nvPicPr>
        <xdr:cNvPr id="2987" name="Рисунок 2986" descr="base_1_386202_35382"/>
        <xdr:cNvPicPr preferRelativeResize="0">
          <a:picLocks noChangeArrowheads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88913475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1103</xdr:row>
      <xdr:rowOff>0</xdr:rowOff>
    </xdr:from>
    <xdr:to>
      <xdr:col>1</xdr:col>
      <xdr:colOff>1171574</xdr:colOff>
      <xdr:row>1103</xdr:row>
      <xdr:rowOff>371475</xdr:rowOff>
    </xdr:to>
    <xdr:pic>
      <xdr:nvPicPr>
        <xdr:cNvPr id="2988" name="Рисунок 2987" descr="base_1_386202_35383"/>
        <xdr:cNvPicPr preferRelativeResize="0">
          <a:picLocks noChangeArrowheads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8938972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1103</xdr:row>
      <xdr:rowOff>476249</xdr:rowOff>
    </xdr:from>
    <xdr:to>
      <xdr:col>1</xdr:col>
      <xdr:colOff>1200150</xdr:colOff>
      <xdr:row>1104</xdr:row>
      <xdr:rowOff>428624</xdr:rowOff>
    </xdr:to>
    <xdr:pic>
      <xdr:nvPicPr>
        <xdr:cNvPr id="2989" name="Рисунок 2988" descr="base_1_386202_35384"/>
        <xdr:cNvPicPr preferRelativeResize="0">
          <a:picLocks noChangeArrowheads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89865974"/>
          <a:ext cx="1200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1105</xdr:row>
      <xdr:rowOff>0</xdr:rowOff>
    </xdr:from>
    <xdr:to>
      <xdr:col>1</xdr:col>
      <xdr:colOff>1228725</xdr:colOff>
      <xdr:row>1105</xdr:row>
      <xdr:rowOff>390525</xdr:rowOff>
    </xdr:to>
    <xdr:pic>
      <xdr:nvPicPr>
        <xdr:cNvPr id="2990" name="Рисунок 2989" descr="base_1_386202_35385"/>
        <xdr:cNvPicPr preferRelativeResize="0">
          <a:picLocks noChangeArrowheads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90342225"/>
          <a:ext cx="122872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1106</xdr:row>
      <xdr:rowOff>0</xdr:rowOff>
    </xdr:from>
    <xdr:to>
      <xdr:col>1</xdr:col>
      <xdr:colOff>1009650</xdr:colOff>
      <xdr:row>1106</xdr:row>
      <xdr:rowOff>371475</xdr:rowOff>
    </xdr:to>
    <xdr:pic>
      <xdr:nvPicPr>
        <xdr:cNvPr id="2991" name="Рисунок 2990" descr="base_1_386202_35386"/>
        <xdr:cNvPicPr preferRelativeResize="0">
          <a:picLocks noChangeArrowheads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9081847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1107</xdr:row>
      <xdr:rowOff>0</xdr:rowOff>
    </xdr:from>
    <xdr:to>
      <xdr:col>1</xdr:col>
      <xdr:colOff>1076324</xdr:colOff>
      <xdr:row>1107</xdr:row>
      <xdr:rowOff>390525</xdr:rowOff>
    </xdr:to>
    <xdr:pic>
      <xdr:nvPicPr>
        <xdr:cNvPr id="2992" name="Рисунок 2991" descr="base_1_386202_35387"/>
        <xdr:cNvPicPr preferRelativeResize="0">
          <a:picLocks noChangeArrowheads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91294725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1108</xdr:row>
      <xdr:rowOff>0</xdr:rowOff>
    </xdr:from>
    <xdr:to>
      <xdr:col>1</xdr:col>
      <xdr:colOff>1095374</xdr:colOff>
      <xdr:row>1108</xdr:row>
      <xdr:rowOff>342900</xdr:rowOff>
    </xdr:to>
    <xdr:pic>
      <xdr:nvPicPr>
        <xdr:cNvPr id="2993" name="Рисунок 2992" descr="base_1_386202_35388"/>
        <xdr:cNvPicPr preferRelativeResize="0">
          <a:picLocks noChangeArrowheads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91770975"/>
          <a:ext cx="1095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1109</xdr:row>
      <xdr:rowOff>0</xdr:rowOff>
    </xdr:from>
    <xdr:to>
      <xdr:col>1</xdr:col>
      <xdr:colOff>1200150</xdr:colOff>
      <xdr:row>1109</xdr:row>
      <xdr:rowOff>371475</xdr:rowOff>
    </xdr:to>
    <xdr:pic>
      <xdr:nvPicPr>
        <xdr:cNvPr id="2994" name="Рисунок 2993" descr="base_1_386202_35389"/>
        <xdr:cNvPicPr preferRelativeResize="0">
          <a:picLocks noChangeArrowheads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92247225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1110</xdr:row>
      <xdr:rowOff>0</xdr:rowOff>
    </xdr:from>
    <xdr:to>
      <xdr:col>1</xdr:col>
      <xdr:colOff>1181100</xdr:colOff>
      <xdr:row>1110</xdr:row>
      <xdr:rowOff>361950</xdr:rowOff>
    </xdr:to>
    <xdr:pic>
      <xdr:nvPicPr>
        <xdr:cNvPr id="2995" name="Рисунок 2994" descr="base_1_386202_35390"/>
        <xdr:cNvPicPr preferRelativeResize="0">
          <a:picLocks noChangeArrowheads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92723475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1111</xdr:row>
      <xdr:rowOff>0</xdr:rowOff>
    </xdr:from>
    <xdr:to>
      <xdr:col>1</xdr:col>
      <xdr:colOff>933450</xdr:colOff>
      <xdr:row>1111</xdr:row>
      <xdr:rowOff>390525</xdr:rowOff>
    </xdr:to>
    <xdr:pic>
      <xdr:nvPicPr>
        <xdr:cNvPr id="2996" name="Рисунок 2995" descr="base_1_386202_35391"/>
        <xdr:cNvPicPr preferRelativeResize="0">
          <a:picLocks noChangeArrowheads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93199725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1112</xdr:row>
      <xdr:rowOff>0</xdr:rowOff>
    </xdr:from>
    <xdr:to>
      <xdr:col>1</xdr:col>
      <xdr:colOff>990600</xdr:colOff>
      <xdr:row>1112</xdr:row>
      <xdr:rowOff>381000</xdr:rowOff>
    </xdr:to>
    <xdr:pic>
      <xdr:nvPicPr>
        <xdr:cNvPr id="2997" name="Рисунок 2996" descr="base_1_386202_35392"/>
        <xdr:cNvPicPr preferRelativeResize="0">
          <a:picLocks noChangeArrowheads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93675975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1113</xdr:row>
      <xdr:rowOff>0</xdr:rowOff>
    </xdr:from>
    <xdr:to>
      <xdr:col>1</xdr:col>
      <xdr:colOff>1114424</xdr:colOff>
      <xdr:row>1113</xdr:row>
      <xdr:rowOff>352425</xdr:rowOff>
    </xdr:to>
    <xdr:pic>
      <xdr:nvPicPr>
        <xdr:cNvPr id="2998" name="Рисунок 2997" descr="base_1_386202_35393"/>
        <xdr:cNvPicPr preferRelativeResize="0">
          <a:picLocks noChangeArrowheads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94152225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1114</xdr:row>
      <xdr:rowOff>0</xdr:rowOff>
    </xdr:from>
    <xdr:to>
      <xdr:col>1</xdr:col>
      <xdr:colOff>1257300</xdr:colOff>
      <xdr:row>1114</xdr:row>
      <xdr:rowOff>390525</xdr:rowOff>
    </xdr:to>
    <xdr:pic>
      <xdr:nvPicPr>
        <xdr:cNvPr id="2999" name="Рисунок 2998" descr="base_1_386202_35394"/>
        <xdr:cNvPicPr preferRelativeResize="0">
          <a:picLocks noChangeArrowheads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9462847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1115</xdr:row>
      <xdr:rowOff>0</xdr:rowOff>
    </xdr:from>
    <xdr:to>
      <xdr:col>1</xdr:col>
      <xdr:colOff>1190624</xdr:colOff>
      <xdr:row>1115</xdr:row>
      <xdr:rowOff>390525</xdr:rowOff>
    </xdr:to>
    <xdr:pic>
      <xdr:nvPicPr>
        <xdr:cNvPr id="3000" name="Рисунок 2999" descr="base_1_386202_35395"/>
        <xdr:cNvPicPr preferRelativeResize="0">
          <a:picLocks noChangeArrowheads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9510472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1116</xdr:row>
      <xdr:rowOff>0</xdr:rowOff>
    </xdr:from>
    <xdr:to>
      <xdr:col>1</xdr:col>
      <xdr:colOff>981074</xdr:colOff>
      <xdr:row>1116</xdr:row>
      <xdr:rowOff>381000</xdr:rowOff>
    </xdr:to>
    <xdr:pic>
      <xdr:nvPicPr>
        <xdr:cNvPr id="3001" name="Рисунок 3000" descr="base_1_386202_35396"/>
        <xdr:cNvPicPr preferRelativeResize="0">
          <a:picLocks noChangeArrowheads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95580975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1117</xdr:row>
      <xdr:rowOff>0</xdr:rowOff>
    </xdr:from>
    <xdr:to>
      <xdr:col>1</xdr:col>
      <xdr:colOff>1038224</xdr:colOff>
      <xdr:row>1117</xdr:row>
      <xdr:rowOff>361950</xdr:rowOff>
    </xdr:to>
    <xdr:pic>
      <xdr:nvPicPr>
        <xdr:cNvPr id="3002" name="Рисунок 3001" descr="base_1_386202_35397"/>
        <xdr:cNvPicPr preferRelativeResize="0">
          <a:picLocks noChangeArrowheads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96057225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1118</xdr:row>
      <xdr:rowOff>0</xdr:rowOff>
    </xdr:from>
    <xdr:to>
      <xdr:col>1</xdr:col>
      <xdr:colOff>1152524</xdr:colOff>
      <xdr:row>1118</xdr:row>
      <xdr:rowOff>381000</xdr:rowOff>
    </xdr:to>
    <xdr:pic>
      <xdr:nvPicPr>
        <xdr:cNvPr id="3003" name="Рисунок 3002" descr="base_1_386202_35398"/>
        <xdr:cNvPicPr preferRelativeResize="0">
          <a:picLocks noChangeArrowheads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9653347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1119</xdr:row>
      <xdr:rowOff>0</xdr:rowOff>
    </xdr:from>
    <xdr:to>
      <xdr:col>1</xdr:col>
      <xdr:colOff>1276350</xdr:colOff>
      <xdr:row>1119</xdr:row>
      <xdr:rowOff>361950</xdr:rowOff>
    </xdr:to>
    <xdr:pic>
      <xdr:nvPicPr>
        <xdr:cNvPr id="3004" name="Рисунок 3003" descr="base_1_386202_35399"/>
        <xdr:cNvPicPr preferRelativeResize="0">
          <a:picLocks noChangeArrowheads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97009725"/>
          <a:ext cx="1276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1120</xdr:row>
      <xdr:rowOff>0</xdr:rowOff>
    </xdr:from>
    <xdr:to>
      <xdr:col>1</xdr:col>
      <xdr:colOff>1219200</xdr:colOff>
      <xdr:row>1120</xdr:row>
      <xdr:rowOff>361950</xdr:rowOff>
    </xdr:to>
    <xdr:pic>
      <xdr:nvPicPr>
        <xdr:cNvPr id="3005" name="Рисунок 3004" descr="base_1_386202_35400"/>
        <xdr:cNvPicPr preferRelativeResize="0">
          <a:picLocks noChangeArrowheads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97485975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1121</xdr:row>
      <xdr:rowOff>0</xdr:rowOff>
    </xdr:from>
    <xdr:to>
      <xdr:col>1</xdr:col>
      <xdr:colOff>971550</xdr:colOff>
      <xdr:row>1121</xdr:row>
      <xdr:rowOff>390525</xdr:rowOff>
    </xdr:to>
    <xdr:pic>
      <xdr:nvPicPr>
        <xdr:cNvPr id="3006" name="Рисунок 3005" descr="base_1_386202_35401"/>
        <xdr:cNvPicPr preferRelativeResize="0">
          <a:picLocks noChangeArrowheads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97962225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1121</xdr:row>
      <xdr:rowOff>466725</xdr:rowOff>
    </xdr:from>
    <xdr:to>
      <xdr:col>1</xdr:col>
      <xdr:colOff>1076325</xdr:colOff>
      <xdr:row>1122</xdr:row>
      <xdr:rowOff>361950</xdr:rowOff>
    </xdr:to>
    <xdr:pic>
      <xdr:nvPicPr>
        <xdr:cNvPr id="3007" name="Рисунок 3006" descr="base_1_386202_35402"/>
        <xdr:cNvPicPr preferRelativeResize="0">
          <a:picLocks noChangeArrowheads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98428950"/>
          <a:ext cx="107632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1123</xdr:row>
      <xdr:rowOff>0</xdr:rowOff>
    </xdr:from>
    <xdr:to>
      <xdr:col>1</xdr:col>
      <xdr:colOff>1114425</xdr:colOff>
      <xdr:row>1123</xdr:row>
      <xdr:rowOff>314325</xdr:rowOff>
    </xdr:to>
    <xdr:pic>
      <xdr:nvPicPr>
        <xdr:cNvPr id="3008" name="Рисунок 3007" descr="base_1_386202_35403"/>
        <xdr:cNvPicPr preferRelativeResize="0">
          <a:picLocks noChangeArrowheads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98914725"/>
          <a:ext cx="1114426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1124</xdr:row>
      <xdr:rowOff>0</xdr:rowOff>
    </xdr:from>
    <xdr:to>
      <xdr:col>1</xdr:col>
      <xdr:colOff>1228725</xdr:colOff>
      <xdr:row>1124</xdr:row>
      <xdr:rowOff>361950</xdr:rowOff>
    </xdr:to>
    <xdr:pic>
      <xdr:nvPicPr>
        <xdr:cNvPr id="3009" name="Рисунок 3008" descr="base_1_386202_35404"/>
        <xdr:cNvPicPr preferRelativeResize="0">
          <a:picLocks noChangeArrowheads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299390975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1125</xdr:row>
      <xdr:rowOff>0</xdr:rowOff>
    </xdr:from>
    <xdr:to>
      <xdr:col>1</xdr:col>
      <xdr:colOff>1209674</xdr:colOff>
      <xdr:row>1125</xdr:row>
      <xdr:rowOff>371475</xdr:rowOff>
    </xdr:to>
    <xdr:pic>
      <xdr:nvPicPr>
        <xdr:cNvPr id="3010" name="Рисунок 3009" descr="base_1_386202_35405"/>
        <xdr:cNvPicPr preferRelativeResize="0">
          <a:picLocks noChangeArrowheads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29986722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1126</xdr:row>
      <xdr:rowOff>1</xdr:rowOff>
    </xdr:from>
    <xdr:to>
      <xdr:col>1</xdr:col>
      <xdr:colOff>1028700</xdr:colOff>
      <xdr:row>1126</xdr:row>
      <xdr:rowOff>304801</xdr:rowOff>
    </xdr:to>
    <xdr:pic>
      <xdr:nvPicPr>
        <xdr:cNvPr id="3011" name="Рисунок 3010" descr="base_1_386202_35406"/>
        <xdr:cNvPicPr preferRelativeResize="0">
          <a:picLocks noChangeArrowheads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00343476"/>
          <a:ext cx="1028701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1127</xdr:row>
      <xdr:rowOff>0</xdr:rowOff>
    </xdr:from>
    <xdr:to>
      <xdr:col>1</xdr:col>
      <xdr:colOff>1095375</xdr:colOff>
      <xdr:row>1127</xdr:row>
      <xdr:rowOff>361950</xdr:rowOff>
    </xdr:to>
    <xdr:pic>
      <xdr:nvPicPr>
        <xdr:cNvPr id="3012" name="Рисунок 3011" descr="base_1_386202_35407"/>
        <xdr:cNvPicPr preferRelativeResize="0">
          <a:picLocks noChangeArrowheads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00819725"/>
          <a:ext cx="10953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1128</xdr:row>
      <xdr:rowOff>0</xdr:rowOff>
    </xdr:from>
    <xdr:to>
      <xdr:col>1</xdr:col>
      <xdr:colOff>1190624</xdr:colOff>
      <xdr:row>1128</xdr:row>
      <xdr:rowOff>342900</xdr:rowOff>
    </xdr:to>
    <xdr:pic>
      <xdr:nvPicPr>
        <xdr:cNvPr id="3013" name="Рисунок 3012" descr="base_1_386202_35408"/>
        <xdr:cNvPicPr preferRelativeResize="0">
          <a:picLocks noChangeArrowheads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01295975"/>
          <a:ext cx="11906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1129</xdr:row>
      <xdr:rowOff>0</xdr:rowOff>
    </xdr:from>
    <xdr:to>
      <xdr:col>1</xdr:col>
      <xdr:colOff>1209675</xdr:colOff>
      <xdr:row>1129</xdr:row>
      <xdr:rowOff>361950</xdr:rowOff>
    </xdr:to>
    <xdr:pic>
      <xdr:nvPicPr>
        <xdr:cNvPr id="3014" name="Рисунок 3013" descr="base_1_386202_35409"/>
        <xdr:cNvPicPr preferRelativeResize="0">
          <a:picLocks noChangeArrowheads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01772225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1130</xdr:row>
      <xdr:rowOff>0</xdr:rowOff>
    </xdr:from>
    <xdr:to>
      <xdr:col>1</xdr:col>
      <xdr:colOff>1171574</xdr:colOff>
      <xdr:row>1130</xdr:row>
      <xdr:rowOff>371475</xdr:rowOff>
    </xdr:to>
    <xdr:pic>
      <xdr:nvPicPr>
        <xdr:cNvPr id="3015" name="Рисунок 3014" descr="base_1_386202_35410"/>
        <xdr:cNvPicPr preferRelativeResize="0">
          <a:picLocks noChangeArrowheads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0224847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1130</xdr:row>
      <xdr:rowOff>476249</xdr:rowOff>
    </xdr:from>
    <xdr:to>
      <xdr:col>1</xdr:col>
      <xdr:colOff>962024</xdr:colOff>
      <xdr:row>1131</xdr:row>
      <xdr:rowOff>352424</xdr:rowOff>
    </xdr:to>
    <xdr:pic>
      <xdr:nvPicPr>
        <xdr:cNvPr id="3016" name="Рисунок 3015" descr="base_1_386202_35411"/>
        <xdr:cNvPicPr preferRelativeResize="0">
          <a:picLocks noChangeArrowheads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02724724"/>
          <a:ext cx="9620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1132</xdr:row>
      <xdr:rowOff>0</xdr:rowOff>
    </xdr:from>
    <xdr:to>
      <xdr:col>1</xdr:col>
      <xdr:colOff>1047750</xdr:colOff>
      <xdr:row>1132</xdr:row>
      <xdr:rowOff>342900</xdr:rowOff>
    </xdr:to>
    <xdr:pic>
      <xdr:nvPicPr>
        <xdr:cNvPr id="3017" name="Рисунок 3016" descr="base_1_386202_35412"/>
        <xdr:cNvPicPr preferRelativeResize="0">
          <a:picLocks noChangeArrowheads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03200975"/>
          <a:ext cx="104775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1133</xdr:row>
      <xdr:rowOff>1</xdr:rowOff>
    </xdr:from>
    <xdr:to>
      <xdr:col>1</xdr:col>
      <xdr:colOff>1181100</xdr:colOff>
      <xdr:row>1133</xdr:row>
      <xdr:rowOff>342901</xdr:rowOff>
    </xdr:to>
    <xdr:pic>
      <xdr:nvPicPr>
        <xdr:cNvPr id="3018" name="Рисунок 3017" descr="base_1_386202_35413"/>
        <xdr:cNvPicPr preferRelativeResize="0">
          <a:picLocks noChangeArrowheads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03677226"/>
          <a:ext cx="118110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1134</xdr:row>
      <xdr:rowOff>0</xdr:rowOff>
    </xdr:from>
    <xdr:to>
      <xdr:col>1</xdr:col>
      <xdr:colOff>1228725</xdr:colOff>
      <xdr:row>1134</xdr:row>
      <xdr:rowOff>352425</xdr:rowOff>
    </xdr:to>
    <xdr:pic>
      <xdr:nvPicPr>
        <xdr:cNvPr id="3019" name="Рисунок 3018" descr="base_1_386202_35414"/>
        <xdr:cNvPicPr preferRelativeResize="0">
          <a:picLocks noChangeArrowheads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04153475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1135</xdr:row>
      <xdr:rowOff>0</xdr:rowOff>
    </xdr:from>
    <xdr:to>
      <xdr:col>1</xdr:col>
      <xdr:colOff>1152524</xdr:colOff>
      <xdr:row>1135</xdr:row>
      <xdr:rowOff>390525</xdr:rowOff>
    </xdr:to>
    <xdr:pic>
      <xdr:nvPicPr>
        <xdr:cNvPr id="3020" name="Рисунок 3019" descr="base_1_386202_35415"/>
        <xdr:cNvPicPr preferRelativeResize="0">
          <a:picLocks noChangeArrowheads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0462972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1136</xdr:row>
      <xdr:rowOff>0</xdr:rowOff>
    </xdr:from>
    <xdr:to>
      <xdr:col>1</xdr:col>
      <xdr:colOff>1000124</xdr:colOff>
      <xdr:row>1136</xdr:row>
      <xdr:rowOff>361950</xdr:rowOff>
    </xdr:to>
    <xdr:pic>
      <xdr:nvPicPr>
        <xdr:cNvPr id="3021" name="Рисунок 3020" descr="base_1_386202_35416"/>
        <xdr:cNvPicPr preferRelativeResize="0">
          <a:picLocks noChangeArrowheads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05105975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1137</xdr:row>
      <xdr:rowOff>0</xdr:rowOff>
    </xdr:from>
    <xdr:to>
      <xdr:col>1</xdr:col>
      <xdr:colOff>1019174</xdr:colOff>
      <xdr:row>1137</xdr:row>
      <xdr:rowOff>400050</xdr:rowOff>
    </xdr:to>
    <xdr:pic>
      <xdr:nvPicPr>
        <xdr:cNvPr id="3022" name="Рисунок 3021" descr="base_1_386202_35417"/>
        <xdr:cNvPicPr preferRelativeResize="0">
          <a:picLocks noChangeArrowheads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05582225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1138</xdr:row>
      <xdr:rowOff>0</xdr:rowOff>
    </xdr:from>
    <xdr:to>
      <xdr:col>1</xdr:col>
      <xdr:colOff>1114424</xdr:colOff>
      <xdr:row>1138</xdr:row>
      <xdr:rowOff>371475</xdr:rowOff>
    </xdr:to>
    <xdr:pic>
      <xdr:nvPicPr>
        <xdr:cNvPr id="3023" name="Рисунок 3022" descr="base_1_386202_35418"/>
        <xdr:cNvPicPr preferRelativeResize="0">
          <a:picLocks noChangeArrowheads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06058475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1139</xdr:row>
      <xdr:rowOff>0</xdr:rowOff>
    </xdr:from>
    <xdr:to>
      <xdr:col>1</xdr:col>
      <xdr:colOff>1228725</xdr:colOff>
      <xdr:row>1139</xdr:row>
      <xdr:rowOff>381000</xdr:rowOff>
    </xdr:to>
    <xdr:pic>
      <xdr:nvPicPr>
        <xdr:cNvPr id="3024" name="Рисунок 3023" descr="base_1_386202_35419"/>
        <xdr:cNvPicPr preferRelativeResize="0">
          <a:picLocks noChangeArrowheads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06534725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1140</xdr:row>
      <xdr:rowOff>0</xdr:rowOff>
    </xdr:from>
    <xdr:to>
      <xdr:col>1</xdr:col>
      <xdr:colOff>1181100</xdr:colOff>
      <xdr:row>1140</xdr:row>
      <xdr:rowOff>381000</xdr:rowOff>
    </xdr:to>
    <xdr:pic>
      <xdr:nvPicPr>
        <xdr:cNvPr id="3025" name="Рисунок 3024" descr="base_1_386202_35420"/>
        <xdr:cNvPicPr preferRelativeResize="0">
          <a:picLocks noChangeArrowheads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0701097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1141</xdr:row>
      <xdr:rowOff>0</xdr:rowOff>
    </xdr:from>
    <xdr:to>
      <xdr:col>1</xdr:col>
      <xdr:colOff>990600</xdr:colOff>
      <xdr:row>1141</xdr:row>
      <xdr:rowOff>381000</xdr:rowOff>
    </xdr:to>
    <xdr:pic>
      <xdr:nvPicPr>
        <xdr:cNvPr id="3026" name="Рисунок 3025" descr="base_1_386202_35421"/>
        <xdr:cNvPicPr preferRelativeResize="0">
          <a:picLocks noChangeArrowheads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07487225"/>
          <a:ext cx="9906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1142</xdr:row>
      <xdr:rowOff>0</xdr:rowOff>
    </xdr:from>
    <xdr:to>
      <xdr:col>1</xdr:col>
      <xdr:colOff>1057274</xdr:colOff>
      <xdr:row>1142</xdr:row>
      <xdr:rowOff>381000</xdr:rowOff>
    </xdr:to>
    <xdr:pic>
      <xdr:nvPicPr>
        <xdr:cNvPr id="3027" name="Рисунок 3026" descr="base_1_386202_35422"/>
        <xdr:cNvPicPr preferRelativeResize="0">
          <a:picLocks noChangeArrowheads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07963475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1143</xdr:row>
      <xdr:rowOff>0</xdr:rowOff>
    </xdr:from>
    <xdr:to>
      <xdr:col>1</xdr:col>
      <xdr:colOff>1133474</xdr:colOff>
      <xdr:row>1143</xdr:row>
      <xdr:rowOff>352425</xdr:rowOff>
    </xdr:to>
    <xdr:pic>
      <xdr:nvPicPr>
        <xdr:cNvPr id="3028" name="Рисунок 3027" descr="base_1_386202_35423"/>
        <xdr:cNvPicPr preferRelativeResize="0">
          <a:picLocks noChangeArrowheads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08439725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1143</xdr:row>
      <xdr:rowOff>476249</xdr:rowOff>
    </xdr:from>
    <xdr:to>
      <xdr:col>1</xdr:col>
      <xdr:colOff>1200151</xdr:colOff>
      <xdr:row>1144</xdr:row>
      <xdr:rowOff>390524</xdr:rowOff>
    </xdr:to>
    <xdr:pic>
      <xdr:nvPicPr>
        <xdr:cNvPr id="3029" name="Рисунок 3028" descr="base_1_386202_35424"/>
        <xdr:cNvPicPr preferRelativeResize="0">
          <a:picLocks noChangeArrowheads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308915974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1145</xdr:row>
      <xdr:rowOff>0</xdr:rowOff>
    </xdr:from>
    <xdr:to>
      <xdr:col>1</xdr:col>
      <xdr:colOff>1152524</xdr:colOff>
      <xdr:row>1145</xdr:row>
      <xdr:rowOff>390525</xdr:rowOff>
    </xdr:to>
    <xdr:pic>
      <xdr:nvPicPr>
        <xdr:cNvPr id="3030" name="Рисунок 3029" descr="base_1_386202_35425"/>
        <xdr:cNvPicPr preferRelativeResize="0">
          <a:picLocks noChangeArrowheads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0939222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1146</xdr:row>
      <xdr:rowOff>0</xdr:rowOff>
    </xdr:from>
    <xdr:to>
      <xdr:col>1</xdr:col>
      <xdr:colOff>962025</xdr:colOff>
      <xdr:row>1146</xdr:row>
      <xdr:rowOff>361950</xdr:rowOff>
    </xdr:to>
    <xdr:pic>
      <xdr:nvPicPr>
        <xdr:cNvPr id="3031" name="Рисунок 3030" descr="base_1_386202_35426"/>
        <xdr:cNvPicPr preferRelativeResize="0">
          <a:picLocks noChangeArrowheads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09868475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1147</xdr:row>
      <xdr:rowOff>1</xdr:rowOff>
    </xdr:from>
    <xdr:to>
      <xdr:col>1</xdr:col>
      <xdr:colOff>1028700</xdr:colOff>
      <xdr:row>1147</xdr:row>
      <xdr:rowOff>361951</xdr:rowOff>
    </xdr:to>
    <xdr:pic>
      <xdr:nvPicPr>
        <xdr:cNvPr id="3032" name="Рисунок 3031" descr="base_1_386202_35427"/>
        <xdr:cNvPicPr preferRelativeResize="0">
          <a:picLocks noChangeArrowheads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10344726"/>
          <a:ext cx="10287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1147</xdr:row>
      <xdr:rowOff>476249</xdr:rowOff>
    </xdr:from>
    <xdr:to>
      <xdr:col>1</xdr:col>
      <xdr:colOff>1095374</xdr:colOff>
      <xdr:row>1148</xdr:row>
      <xdr:rowOff>352424</xdr:rowOff>
    </xdr:to>
    <xdr:pic>
      <xdr:nvPicPr>
        <xdr:cNvPr id="3033" name="Рисунок 3032" descr="base_1_386202_35428"/>
        <xdr:cNvPicPr preferRelativeResize="0">
          <a:picLocks noChangeArrowheads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10820974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1148</xdr:row>
      <xdr:rowOff>476249</xdr:rowOff>
    </xdr:from>
    <xdr:to>
      <xdr:col>1</xdr:col>
      <xdr:colOff>1219200</xdr:colOff>
      <xdr:row>1149</xdr:row>
      <xdr:rowOff>390524</xdr:rowOff>
    </xdr:to>
    <xdr:pic>
      <xdr:nvPicPr>
        <xdr:cNvPr id="3034" name="Рисунок 3033" descr="base_1_386202_35429"/>
        <xdr:cNvPicPr preferRelativeResize="0">
          <a:picLocks noChangeArrowheads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11297224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1150</xdr:row>
      <xdr:rowOff>0</xdr:rowOff>
    </xdr:from>
    <xdr:to>
      <xdr:col>1</xdr:col>
      <xdr:colOff>1190624</xdr:colOff>
      <xdr:row>1150</xdr:row>
      <xdr:rowOff>400050</xdr:rowOff>
    </xdr:to>
    <xdr:pic>
      <xdr:nvPicPr>
        <xdr:cNvPr id="3035" name="Рисунок 3034" descr="base_1_386202_35430"/>
        <xdr:cNvPicPr preferRelativeResize="0">
          <a:picLocks noChangeArrowheads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1177347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1151</xdr:row>
      <xdr:rowOff>0</xdr:rowOff>
    </xdr:from>
    <xdr:to>
      <xdr:col>1</xdr:col>
      <xdr:colOff>962024</xdr:colOff>
      <xdr:row>1151</xdr:row>
      <xdr:rowOff>381000</xdr:rowOff>
    </xdr:to>
    <xdr:pic>
      <xdr:nvPicPr>
        <xdr:cNvPr id="3036" name="Рисунок 3035" descr="base_1_386202_35431"/>
        <xdr:cNvPicPr preferRelativeResize="0">
          <a:picLocks noChangeArrowheads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12249725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1152</xdr:row>
      <xdr:rowOff>0</xdr:rowOff>
    </xdr:from>
    <xdr:to>
      <xdr:col>1</xdr:col>
      <xdr:colOff>971550</xdr:colOff>
      <xdr:row>1152</xdr:row>
      <xdr:rowOff>381000</xdr:rowOff>
    </xdr:to>
    <xdr:pic>
      <xdr:nvPicPr>
        <xdr:cNvPr id="3037" name="Рисунок 3036" descr="base_1_386202_35432"/>
        <xdr:cNvPicPr preferRelativeResize="0">
          <a:picLocks noChangeArrowheads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12725975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1153</xdr:row>
      <xdr:rowOff>0</xdr:rowOff>
    </xdr:from>
    <xdr:to>
      <xdr:col>1</xdr:col>
      <xdr:colOff>1133474</xdr:colOff>
      <xdr:row>1153</xdr:row>
      <xdr:rowOff>361950</xdr:rowOff>
    </xdr:to>
    <xdr:pic>
      <xdr:nvPicPr>
        <xdr:cNvPr id="3038" name="Рисунок 3037" descr="base_1_386202_35433"/>
        <xdr:cNvPicPr preferRelativeResize="0">
          <a:picLocks noChangeArrowheads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13202225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1153</xdr:row>
      <xdr:rowOff>476249</xdr:rowOff>
    </xdr:from>
    <xdr:to>
      <xdr:col>1</xdr:col>
      <xdr:colOff>1276350</xdr:colOff>
      <xdr:row>1154</xdr:row>
      <xdr:rowOff>371474</xdr:rowOff>
    </xdr:to>
    <xdr:pic>
      <xdr:nvPicPr>
        <xdr:cNvPr id="3039" name="Рисунок 3038" descr="base_1_386202_35434"/>
        <xdr:cNvPicPr preferRelativeResize="0">
          <a:picLocks noChangeArrowheads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13678474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1155</xdr:row>
      <xdr:rowOff>0</xdr:rowOff>
    </xdr:from>
    <xdr:to>
      <xdr:col>1</xdr:col>
      <xdr:colOff>1247774</xdr:colOff>
      <xdr:row>1155</xdr:row>
      <xdr:rowOff>381000</xdr:rowOff>
    </xdr:to>
    <xdr:pic>
      <xdr:nvPicPr>
        <xdr:cNvPr id="3040" name="Рисунок 3039" descr="base_1_386202_35435"/>
        <xdr:cNvPicPr preferRelativeResize="0">
          <a:picLocks noChangeArrowheads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14154725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1156</xdr:row>
      <xdr:rowOff>0</xdr:rowOff>
    </xdr:from>
    <xdr:to>
      <xdr:col>1</xdr:col>
      <xdr:colOff>971550</xdr:colOff>
      <xdr:row>1156</xdr:row>
      <xdr:rowOff>390525</xdr:rowOff>
    </xdr:to>
    <xdr:pic>
      <xdr:nvPicPr>
        <xdr:cNvPr id="3041" name="Рисунок 3040" descr="base_1_386202_35436"/>
        <xdr:cNvPicPr preferRelativeResize="0">
          <a:picLocks noChangeArrowheads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14630975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1157</xdr:row>
      <xdr:rowOff>0</xdr:rowOff>
    </xdr:from>
    <xdr:to>
      <xdr:col>1</xdr:col>
      <xdr:colOff>1047750</xdr:colOff>
      <xdr:row>1157</xdr:row>
      <xdr:rowOff>371475</xdr:rowOff>
    </xdr:to>
    <xdr:pic>
      <xdr:nvPicPr>
        <xdr:cNvPr id="3042" name="Рисунок 3041" descr="base_1_386202_35437"/>
        <xdr:cNvPicPr preferRelativeResize="0">
          <a:picLocks noChangeArrowheads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1510722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1158</xdr:row>
      <xdr:rowOff>0</xdr:rowOff>
    </xdr:from>
    <xdr:to>
      <xdr:col>1</xdr:col>
      <xdr:colOff>1152524</xdr:colOff>
      <xdr:row>1158</xdr:row>
      <xdr:rowOff>371475</xdr:rowOff>
    </xdr:to>
    <xdr:pic>
      <xdr:nvPicPr>
        <xdr:cNvPr id="3043" name="Рисунок 3042" descr="base_1_386202_35438"/>
        <xdr:cNvPicPr preferRelativeResize="0">
          <a:picLocks noChangeArrowheads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15583475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1159</xdr:row>
      <xdr:rowOff>0</xdr:rowOff>
    </xdr:from>
    <xdr:to>
      <xdr:col>1</xdr:col>
      <xdr:colOff>1276351</xdr:colOff>
      <xdr:row>1159</xdr:row>
      <xdr:rowOff>342900</xdr:rowOff>
    </xdr:to>
    <xdr:pic>
      <xdr:nvPicPr>
        <xdr:cNvPr id="3044" name="Рисунок 3043" descr="base_1_386202_35439"/>
        <xdr:cNvPicPr preferRelativeResize="0">
          <a:picLocks noChangeArrowheads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316059725"/>
          <a:ext cx="1276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1160</xdr:row>
      <xdr:rowOff>0</xdr:rowOff>
    </xdr:from>
    <xdr:to>
      <xdr:col>1</xdr:col>
      <xdr:colOff>1247774</xdr:colOff>
      <xdr:row>1160</xdr:row>
      <xdr:rowOff>381000</xdr:rowOff>
    </xdr:to>
    <xdr:pic>
      <xdr:nvPicPr>
        <xdr:cNvPr id="3045" name="Рисунок 3044" descr="base_1_386202_35440"/>
        <xdr:cNvPicPr preferRelativeResize="0">
          <a:picLocks noChangeArrowheads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16535975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1161</xdr:row>
      <xdr:rowOff>0</xdr:rowOff>
    </xdr:from>
    <xdr:to>
      <xdr:col>1</xdr:col>
      <xdr:colOff>1038224</xdr:colOff>
      <xdr:row>1161</xdr:row>
      <xdr:rowOff>361950</xdr:rowOff>
    </xdr:to>
    <xdr:pic>
      <xdr:nvPicPr>
        <xdr:cNvPr id="3046" name="Рисунок 3045" descr="base_1_386202_35441"/>
        <xdr:cNvPicPr preferRelativeResize="0">
          <a:picLocks noChangeArrowheads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17012225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1162</xdr:row>
      <xdr:rowOff>0</xdr:rowOff>
    </xdr:from>
    <xdr:to>
      <xdr:col>1</xdr:col>
      <xdr:colOff>1057274</xdr:colOff>
      <xdr:row>1162</xdr:row>
      <xdr:rowOff>381000</xdr:rowOff>
    </xdr:to>
    <xdr:pic>
      <xdr:nvPicPr>
        <xdr:cNvPr id="3047" name="Рисунок 3046" descr="base_1_386202_35442"/>
        <xdr:cNvPicPr preferRelativeResize="0">
          <a:picLocks noChangeArrowheads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17488475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1163</xdr:row>
      <xdr:rowOff>0</xdr:rowOff>
    </xdr:from>
    <xdr:to>
      <xdr:col>1</xdr:col>
      <xdr:colOff>1238250</xdr:colOff>
      <xdr:row>1163</xdr:row>
      <xdr:rowOff>371475</xdr:rowOff>
    </xdr:to>
    <xdr:pic>
      <xdr:nvPicPr>
        <xdr:cNvPr id="3048" name="Рисунок 3047" descr="base_1_386202_35443"/>
        <xdr:cNvPicPr preferRelativeResize="0">
          <a:picLocks noChangeArrowheads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17964725"/>
          <a:ext cx="123825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1164</xdr:row>
      <xdr:rowOff>0</xdr:rowOff>
    </xdr:from>
    <xdr:to>
      <xdr:col>1</xdr:col>
      <xdr:colOff>1276350</xdr:colOff>
      <xdr:row>1164</xdr:row>
      <xdr:rowOff>352425</xdr:rowOff>
    </xdr:to>
    <xdr:pic>
      <xdr:nvPicPr>
        <xdr:cNvPr id="3049" name="Рисунок 3048" descr="base_1_386202_35444"/>
        <xdr:cNvPicPr preferRelativeResize="0">
          <a:picLocks noChangeArrowheads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18440975"/>
          <a:ext cx="1276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1165</xdr:row>
      <xdr:rowOff>0</xdr:rowOff>
    </xdr:from>
    <xdr:to>
      <xdr:col>1</xdr:col>
      <xdr:colOff>1219200</xdr:colOff>
      <xdr:row>1165</xdr:row>
      <xdr:rowOff>352425</xdr:rowOff>
    </xdr:to>
    <xdr:pic>
      <xdr:nvPicPr>
        <xdr:cNvPr id="3050" name="Рисунок 3049" descr="base_1_386202_35445"/>
        <xdr:cNvPicPr preferRelativeResize="0">
          <a:picLocks noChangeArrowheads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189172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1166</xdr:row>
      <xdr:rowOff>0</xdr:rowOff>
    </xdr:from>
    <xdr:to>
      <xdr:col>1</xdr:col>
      <xdr:colOff>981074</xdr:colOff>
      <xdr:row>1166</xdr:row>
      <xdr:rowOff>400050</xdr:rowOff>
    </xdr:to>
    <xdr:pic>
      <xdr:nvPicPr>
        <xdr:cNvPr id="3051" name="Рисунок 3050" descr="base_1_386202_35446"/>
        <xdr:cNvPicPr preferRelativeResize="0">
          <a:picLocks noChangeArrowheads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19393475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1167</xdr:row>
      <xdr:rowOff>0</xdr:rowOff>
    </xdr:from>
    <xdr:to>
      <xdr:col>1</xdr:col>
      <xdr:colOff>1085850</xdr:colOff>
      <xdr:row>1167</xdr:row>
      <xdr:rowOff>361950</xdr:rowOff>
    </xdr:to>
    <xdr:pic>
      <xdr:nvPicPr>
        <xdr:cNvPr id="3052" name="Рисунок 3051" descr="base_1_386202_35447"/>
        <xdr:cNvPicPr preferRelativeResize="0">
          <a:picLocks noChangeArrowheads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19869725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1168</xdr:row>
      <xdr:rowOff>0</xdr:rowOff>
    </xdr:from>
    <xdr:to>
      <xdr:col>1</xdr:col>
      <xdr:colOff>1171574</xdr:colOff>
      <xdr:row>1168</xdr:row>
      <xdr:rowOff>390525</xdr:rowOff>
    </xdr:to>
    <xdr:pic>
      <xdr:nvPicPr>
        <xdr:cNvPr id="3053" name="Рисунок 3052" descr="base_1_386202_35448"/>
        <xdr:cNvPicPr preferRelativeResize="0">
          <a:picLocks noChangeArrowheads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2034597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1169</xdr:row>
      <xdr:rowOff>0</xdr:rowOff>
    </xdr:from>
    <xdr:to>
      <xdr:col>1</xdr:col>
      <xdr:colOff>1238250</xdr:colOff>
      <xdr:row>1169</xdr:row>
      <xdr:rowOff>381000</xdr:rowOff>
    </xdr:to>
    <xdr:pic>
      <xdr:nvPicPr>
        <xdr:cNvPr id="3054" name="Рисунок 3053" descr="base_1_386202_35449"/>
        <xdr:cNvPicPr preferRelativeResize="0">
          <a:picLocks noChangeArrowheads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20822225"/>
          <a:ext cx="1238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1170</xdr:row>
      <xdr:rowOff>0</xdr:rowOff>
    </xdr:from>
    <xdr:to>
      <xdr:col>1</xdr:col>
      <xdr:colOff>1209674</xdr:colOff>
      <xdr:row>1170</xdr:row>
      <xdr:rowOff>381000</xdr:rowOff>
    </xdr:to>
    <xdr:pic>
      <xdr:nvPicPr>
        <xdr:cNvPr id="3055" name="Рисунок 3054" descr="base_1_386202_35450"/>
        <xdr:cNvPicPr preferRelativeResize="0">
          <a:picLocks noChangeArrowheads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21298475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1171</xdr:row>
      <xdr:rowOff>0</xdr:rowOff>
    </xdr:from>
    <xdr:to>
      <xdr:col>1</xdr:col>
      <xdr:colOff>1057274</xdr:colOff>
      <xdr:row>1171</xdr:row>
      <xdr:rowOff>381000</xdr:rowOff>
    </xdr:to>
    <xdr:pic>
      <xdr:nvPicPr>
        <xdr:cNvPr id="3056" name="Рисунок 3055" descr="base_1_386202_35451"/>
        <xdr:cNvPicPr preferRelativeResize="0">
          <a:picLocks noChangeArrowheads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21774725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1172</xdr:row>
      <xdr:rowOff>0</xdr:rowOff>
    </xdr:from>
    <xdr:to>
      <xdr:col>1</xdr:col>
      <xdr:colOff>1114424</xdr:colOff>
      <xdr:row>1172</xdr:row>
      <xdr:rowOff>371475</xdr:rowOff>
    </xdr:to>
    <xdr:pic>
      <xdr:nvPicPr>
        <xdr:cNvPr id="3057" name="Рисунок 3056" descr="base_1_386202_35452"/>
        <xdr:cNvPicPr preferRelativeResize="0">
          <a:picLocks noChangeArrowheads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22250975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1173</xdr:row>
      <xdr:rowOff>0</xdr:rowOff>
    </xdr:from>
    <xdr:to>
      <xdr:col>1</xdr:col>
      <xdr:colOff>1152524</xdr:colOff>
      <xdr:row>1173</xdr:row>
      <xdr:rowOff>400050</xdr:rowOff>
    </xdr:to>
    <xdr:pic>
      <xdr:nvPicPr>
        <xdr:cNvPr id="3058" name="Рисунок 3057" descr="base_1_386202_35453"/>
        <xdr:cNvPicPr preferRelativeResize="0">
          <a:picLocks noChangeArrowheads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22727225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1174</xdr:row>
      <xdr:rowOff>0</xdr:rowOff>
    </xdr:from>
    <xdr:to>
      <xdr:col>1</xdr:col>
      <xdr:colOff>1266825</xdr:colOff>
      <xdr:row>1174</xdr:row>
      <xdr:rowOff>371475</xdr:rowOff>
    </xdr:to>
    <xdr:pic>
      <xdr:nvPicPr>
        <xdr:cNvPr id="3059" name="Рисунок 3058" descr="base_1_386202_35454"/>
        <xdr:cNvPicPr preferRelativeResize="0">
          <a:picLocks noChangeArrowheads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23203475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1175</xdr:row>
      <xdr:rowOff>0</xdr:rowOff>
    </xdr:from>
    <xdr:to>
      <xdr:col>1</xdr:col>
      <xdr:colOff>1190624</xdr:colOff>
      <xdr:row>1175</xdr:row>
      <xdr:rowOff>400050</xdr:rowOff>
    </xdr:to>
    <xdr:pic>
      <xdr:nvPicPr>
        <xdr:cNvPr id="3060" name="Рисунок 3059" descr="base_1_386202_35455"/>
        <xdr:cNvPicPr preferRelativeResize="0">
          <a:picLocks noChangeArrowheads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2367972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1176</xdr:row>
      <xdr:rowOff>1</xdr:rowOff>
    </xdr:from>
    <xdr:to>
      <xdr:col>1</xdr:col>
      <xdr:colOff>1028700</xdr:colOff>
      <xdr:row>1176</xdr:row>
      <xdr:rowOff>371475</xdr:rowOff>
    </xdr:to>
    <xdr:pic>
      <xdr:nvPicPr>
        <xdr:cNvPr id="3061" name="Рисунок 3060" descr="base_1_386202_35456"/>
        <xdr:cNvPicPr preferRelativeResize="0">
          <a:picLocks noChangeArrowheads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24155976"/>
          <a:ext cx="1028701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1177</xdr:row>
      <xdr:rowOff>0</xdr:rowOff>
    </xdr:from>
    <xdr:to>
      <xdr:col>1</xdr:col>
      <xdr:colOff>1104900</xdr:colOff>
      <xdr:row>1177</xdr:row>
      <xdr:rowOff>371475</xdr:rowOff>
    </xdr:to>
    <xdr:pic>
      <xdr:nvPicPr>
        <xdr:cNvPr id="3062" name="Рисунок 3061" descr="base_1_386202_35457"/>
        <xdr:cNvPicPr preferRelativeResize="0">
          <a:picLocks noChangeArrowheads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2463222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1178</xdr:row>
      <xdr:rowOff>0</xdr:rowOff>
    </xdr:from>
    <xdr:to>
      <xdr:col>1</xdr:col>
      <xdr:colOff>1133474</xdr:colOff>
      <xdr:row>1178</xdr:row>
      <xdr:rowOff>371475</xdr:rowOff>
    </xdr:to>
    <xdr:pic>
      <xdr:nvPicPr>
        <xdr:cNvPr id="3063" name="Рисунок 3062" descr="base_1_386202_35458"/>
        <xdr:cNvPicPr preferRelativeResize="0">
          <a:picLocks noChangeArrowheads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25108475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1179</xdr:row>
      <xdr:rowOff>0</xdr:rowOff>
    </xdr:from>
    <xdr:to>
      <xdr:col>1</xdr:col>
      <xdr:colOff>1238250</xdr:colOff>
      <xdr:row>1179</xdr:row>
      <xdr:rowOff>390525</xdr:rowOff>
    </xdr:to>
    <xdr:pic>
      <xdr:nvPicPr>
        <xdr:cNvPr id="3064" name="Рисунок 3063" descr="base_1_386202_35459"/>
        <xdr:cNvPicPr preferRelativeResize="0">
          <a:picLocks noChangeArrowheads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25584725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1180</xdr:row>
      <xdr:rowOff>0</xdr:rowOff>
    </xdr:from>
    <xdr:to>
      <xdr:col>1</xdr:col>
      <xdr:colOff>1190625</xdr:colOff>
      <xdr:row>1180</xdr:row>
      <xdr:rowOff>400050</xdr:rowOff>
    </xdr:to>
    <xdr:pic>
      <xdr:nvPicPr>
        <xdr:cNvPr id="3065" name="Рисунок 3064" descr="base_1_386202_35460"/>
        <xdr:cNvPicPr preferRelativeResize="0">
          <a:picLocks noChangeArrowheads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2606097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1181</xdr:row>
      <xdr:rowOff>0</xdr:rowOff>
    </xdr:from>
    <xdr:to>
      <xdr:col>1</xdr:col>
      <xdr:colOff>923925</xdr:colOff>
      <xdr:row>1181</xdr:row>
      <xdr:rowOff>352425</xdr:rowOff>
    </xdr:to>
    <xdr:pic>
      <xdr:nvPicPr>
        <xdr:cNvPr id="3066" name="Рисунок 3065" descr="base_1_386202_35461"/>
        <xdr:cNvPicPr preferRelativeResize="0">
          <a:picLocks noChangeArrowheads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26537225"/>
          <a:ext cx="923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1182</xdr:row>
      <xdr:rowOff>0</xdr:rowOff>
    </xdr:from>
    <xdr:to>
      <xdr:col>1</xdr:col>
      <xdr:colOff>1047750</xdr:colOff>
      <xdr:row>1182</xdr:row>
      <xdr:rowOff>361950</xdr:rowOff>
    </xdr:to>
    <xdr:pic>
      <xdr:nvPicPr>
        <xdr:cNvPr id="3067" name="Рисунок 3066" descr="base_1_386202_35462"/>
        <xdr:cNvPicPr preferRelativeResize="0">
          <a:picLocks noChangeArrowheads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27013475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1183</xdr:row>
      <xdr:rowOff>0</xdr:rowOff>
    </xdr:from>
    <xdr:to>
      <xdr:col>1</xdr:col>
      <xdr:colOff>1114424</xdr:colOff>
      <xdr:row>1183</xdr:row>
      <xdr:rowOff>342900</xdr:rowOff>
    </xdr:to>
    <xdr:pic>
      <xdr:nvPicPr>
        <xdr:cNvPr id="3068" name="Рисунок 3067" descr="base_1_386202_35463"/>
        <xdr:cNvPicPr preferRelativeResize="0">
          <a:picLocks noChangeArrowheads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27489725"/>
          <a:ext cx="11144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1184</xdr:row>
      <xdr:rowOff>0</xdr:rowOff>
    </xdr:from>
    <xdr:to>
      <xdr:col>1</xdr:col>
      <xdr:colOff>1171575</xdr:colOff>
      <xdr:row>1184</xdr:row>
      <xdr:rowOff>361950</xdr:rowOff>
    </xdr:to>
    <xdr:pic>
      <xdr:nvPicPr>
        <xdr:cNvPr id="3069" name="Рисунок 3068" descr="base_1_386202_35464"/>
        <xdr:cNvPicPr preferRelativeResize="0">
          <a:picLocks noChangeArrowheads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27965975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1185</xdr:row>
      <xdr:rowOff>0</xdr:rowOff>
    </xdr:from>
    <xdr:to>
      <xdr:col>1</xdr:col>
      <xdr:colOff>1076324</xdr:colOff>
      <xdr:row>1185</xdr:row>
      <xdr:rowOff>381000</xdr:rowOff>
    </xdr:to>
    <xdr:pic>
      <xdr:nvPicPr>
        <xdr:cNvPr id="3070" name="Рисунок 3069" descr="base_1_386202_35465"/>
        <xdr:cNvPicPr preferRelativeResize="0">
          <a:picLocks noChangeArrowheads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28442225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1186</xdr:row>
      <xdr:rowOff>0</xdr:rowOff>
    </xdr:from>
    <xdr:to>
      <xdr:col>1</xdr:col>
      <xdr:colOff>952500</xdr:colOff>
      <xdr:row>1186</xdr:row>
      <xdr:rowOff>352425</xdr:rowOff>
    </xdr:to>
    <xdr:pic>
      <xdr:nvPicPr>
        <xdr:cNvPr id="3071" name="Рисунок 3070" descr="base_1_386202_35466"/>
        <xdr:cNvPicPr preferRelativeResize="0">
          <a:picLocks noChangeArrowheads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28918475"/>
          <a:ext cx="9525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1187</xdr:row>
      <xdr:rowOff>0</xdr:rowOff>
    </xdr:from>
    <xdr:to>
      <xdr:col>1</xdr:col>
      <xdr:colOff>1047750</xdr:colOff>
      <xdr:row>1187</xdr:row>
      <xdr:rowOff>371475</xdr:rowOff>
    </xdr:to>
    <xdr:pic>
      <xdr:nvPicPr>
        <xdr:cNvPr id="3072" name="Рисунок 3071" descr="base_1_386202_35467"/>
        <xdr:cNvPicPr preferRelativeResize="0">
          <a:picLocks noChangeArrowheads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2939472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1188</xdr:row>
      <xdr:rowOff>0</xdr:rowOff>
    </xdr:from>
    <xdr:to>
      <xdr:col>1</xdr:col>
      <xdr:colOff>1095374</xdr:colOff>
      <xdr:row>1188</xdr:row>
      <xdr:rowOff>352425</xdr:rowOff>
    </xdr:to>
    <xdr:pic>
      <xdr:nvPicPr>
        <xdr:cNvPr id="3073" name="Рисунок 3072" descr="base_1_386202_35468"/>
        <xdr:cNvPicPr preferRelativeResize="0">
          <a:picLocks noChangeArrowheads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29870975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1189</xdr:row>
      <xdr:rowOff>0</xdr:rowOff>
    </xdr:from>
    <xdr:to>
      <xdr:col>1</xdr:col>
      <xdr:colOff>1190625</xdr:colOff>
      <xdr:row>1189</xdr:row>
      <xdr:rowOff>361950</xdr:rowOff>
    </xdr:to>
    <xdr:pic>
      <xdr:nvPicPr>
        <xdr:cNvPr id="3074" name="Рисунок 3073" descr="base_1_386202_35469"/>
        <xdr:cNvPicPr preferRelativeResize="0">
          <a:picLocks noChangeArrowheads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30347225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1190</xdr:row>
      <xdr:rowOff>0</xdr:rowOff>
    </xdr:from>
    <xdr:to>
      <xdr:col>1</xdr:col>
      <xdr:colOff>1171574</xdr:colOff>
      <xdr:row>1190</xdr:row>
      <xdr:rowOff>361950</xdr:rowOff>
    </xdr:to>
    <xdr:pic>
      <xdr:nvPicPr>
        <xdr:cNvPr id="3075" name="Рисунок 3074" descr="base_1_386202_35470"/>
        <xdr:cNvPicPr preferRelativeResize="0">
          <a:picLocks noChangeArrowheads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30823475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1191</xdr:row>
      <xdr:rowOff>0</xdr:rowOff>
    </xdr:from>
    <xdr:to>
      <xdr:col>1</xdr:col>
      <xdr:colOff>971550</xdr:colOff>
      <xdr:row>1191</xdr:row>
      <xdr:rowOff>323850</xdr:rowOff>
    </xdr:to>
    <xdr:pic>
      <xdr:nvPicPr>
        <xdr:cNvPr id="3076" name="Рисунок 3075" descr="base_1_386202_35471"/>
        <xdr:cNvPicPr preferRelativeResize="0">
          <a:picLocks noChangeArrowheads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31299725"/>
          <a:ext cx="9715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1192</xdr:row>
      <xdr:rowOff>0</xdr:rowOff>
    </xdr:from>
    <xdr:to>
      <xdr:col>1</xdr:col>
      <xdr:colOff>981076</xdr:colOff>
      <xdr:row>1192</xdr:row>
      <xdr:rowOff>352425</xdr:rowOff>
    </xdr:to>
    <xdr:pic>
      <xdr:nvPicPr>
        <xdr:cNvPr id="3077" name="Рисунок 3076" descr="base_1_386202_35472"/>
        <xdr:cNvPicPr preferRelativeResize="0">
          <a:picLocks noChangeArrowheads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31775975"/>
          <a:ext cx="9810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1193</xdr:row>
      <xdr:rowOff>0</xdr:rowOff>
    </xdr:from>
    <xdr:to>
      <xdr:col>1</xdr:col>
      <xdr:colOff>1057274</xdr:colOff>
      <xdr:row>1193</xdr:row>
      <xdr:rowOff>314325</xdr:rowOff>
    </xdr:to>
    <xdr:pic>
      <xdr:nvPicPr>
        <xdr:cNvPr id="3078" name="Рисунок 3077" descr="base_1_386202_35473"/>
        <xdr:cNvPicPr preferRelativeResize="0">
          <a:picLocks noChangeArrowheads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32252225"/>
          <a:ext cx="10572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1193</xdr:row>
      <xdr:rowOff>476249</xdr:rowOff>
    </xdr:from>
    <xdr:to>
      <xdr:col>1</xdr:col>
      <xdr:colOff>1152525</xdr:colOff>
      <xdr:row>1194</xdr:row>
      <xdr:rowOff>333374</xdr:rowOff>
    </xdr:to>
    <xdr:pic>
      <xdr:nvPicPr>
        <xdr:cNvPr id="3079" name="Рисунок 3078" descr="base_1_386202_35474"/>
        <xdr:cNvPicPr preferRelativeResize="0">
          <a:picLocks noChangeArrowheads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32728474"/>
          <a:ext cx="1152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1195</xdr:row>
      <xdr:rowOff>0</xdr:rowOff>
    </xdr:from>
    <xdr:to>
      <xdr:col>1</xdr:col>
      <xdr:colOff>1123950</xdr:colOff>
      <xdr:row>1195</xdr:row>
      <xdr:rowOff>361950</xdr:rowOff>
    </xdr:to>
    <xdr:pic>
      <xdr:nvPicPr>
        <xdr:cNvPr id="3080" name="Рисунок 3079" descr="base_1_386202_35475"/>
        <xdr:cNvPicPr preferRelativeResize="0">
          <a:picLocks noChangeArrowheads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33204725"/>
          <a:ext cx="1123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1196</xdr:row>
      <xdr:rowOff>0</xdr:rowOff>
    </xdr:from>
    <xdr:to>
      <xdr:col>1</xdr:col>
      <xdr:colOff>923924</xdr:colOff>
      <xdr:row>1196</xdr:row>
      <xdr:rowOff>361950</xdr:rowOff>
    </xdr:to>
    <xdr:pic>
      <xdr:nvPicPr>
        <xdr:cNvPr id="3081" name="Рисунок 3080" descr="base_1_386202_35476"/>
        <xdr:cNvPicPr preferRelativeResize="0">
          <a:picLocks noChangeArrowheads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33680975"/>
          <a:ext cx="923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1197</xdr:row>
      <xdr:rowOff>0</xdr:rowOff>
    </xdr:from>
    <xdr:to>
      <xdr:col>1</xdr:col>
      <xdr:colOff>1000124</xdr:colOff>
      <xdr:row>1197</xdr:row>
      <xdr:rowOff>361950</xdr:rowOff>
    </xdr:to>
    <xdr:pic>
      <xdr:nvPicPr>
        <xdr:cNvPr id="3082" name="Рисунок 3081" descr="base_1_386202_35477"/>
        <xdr:cNvPicPr preferRelativeResize="0">
          <a:picLocks noChangeArrowheads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34157225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1198</xdr:row>
      <xdr:rowOff>0</xdr:rowOff>
    </xdr:from>
    <xdr:to>
      <xdr:col>1</xdr:col>
      <xdr:colOff>1028700</xdr:colOff>
      <xdr:row>1198</xdr:row>
      <xdr:rowOff>342900</xdr:rowOff>
    </xdr:to>
    <xdr:pic>
      <xdr:nvPicPr>
        <xdr:cNvPr id="3083" name="Рисунок 3082" descr="base_1_386202_35478"/>
        <xdr:cNvPicPr preferRelativeResize="0">
          <a:picLocks noChangeArrowheads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34633475"/>
          <a:ext cx="10287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1199</xdr:row>
      <xdr:rowOff>0</xdr:rowOff>
    </xdr:from>
    <xdr:to>
      <xdr:col>1</xdr:col>
      <xdr:colOff>1152525</xdr:colOff>
      <xdr:row>1199</xdr:row>
      <xdr:rowOff>361950</xdr:rowOff>
    </xdr:to>
    <xdr:pic>
      <xdr:nvPicPr>
        <xdr:cNvPr id="3084" name="Рисунок 3083" descr="base_1_386202_35479"/>
        <xdr:cNvPicPr preferRelativeResize="0">
          <a:picLocks noChangeArrowheads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35109725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1200</xdr:row>
      <xdr:rowOff>0</xdr:rowOff>
    </xdr:from>
    <xdr:to>
      <xdr:col>1</xdr:col>
      <xdr:colOff>1162050</xdr:colOff>
      <xdr:row>1200</xdr:row>
      <xdr:rowOff>371475</xdr:rowOff>
    </xdr:to>
    <xdr:pic>
      <xdr:nvPicPr>
        <xdr:cNvPr id="3085" name="Рисунок 3084" descr="base_1_386202_35480"/>
        <xdr:cNvPicPr preferRelativeResize="0">
          <a:picLocks noChangeArrowheads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35585975"/>
          <a:ext cx="116205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1201</xdr:row>
      <xdr:rowOff>0</xdr:rowOff>
    </xdr:from>
    <xdr:to>
      <xdr:col>1</xdr:col>
      <xdr:colOff>923924</xdr:colOff>
      <xdr:row>1201</xdr:row>
      <xdr:rowOff>361950</xdr:rowOff>
    </xdr:to>
    <xdr:pic>
      <xdr:nvPicPr>
        <xdr:cNvPr id="3086" name="Рисунок 3085" descr="base_1_386202_35481"/>
        <xdr:cNvPicPr preferRelativeResize="0">
          <a:picLocks noChangeArrowheads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36062225"/>
          <a:ext cx="923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1201</xdr:row>
      <xdr:rowOff>476249</xdr:rowOff>
    </xdr:from>
    <xdr:to>
      <xdr:col>1</xdr:col>
      <xdr:colOff>942976</xdr:colOff>
      <xdr:row>1202</xdr:row>
      <xdr:rowOff>352424</xdr:rowOff>
    </xdr:to>
    <xdr:pic>
      <xdr:nvPicPr>
        <xdr:cNvPr id="3087" name="Рисунок 3086" descr="base_1_386202_35482"/>
        <xdr:cNvPicPr preferRelativeResize="0">
          <a:picLocks noChangeArrowheads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36538474"/>
          <a:ext cx="9429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1203</xdr:row>
      <xdr:rowOff>0</xdr:rowOff>
    </xdr:from>
    <xdr:to>
      <xdr:col>1</xdr:col>
      <xdr:colOff>1162050</xdr:colOff>
      <xdr:row>1203</xdr:row>
      <xdr:rowOff>352425</xdr:rowOff>
    </xdr:to>
    <xdr:pic>
      <xdr:nvPicPr>
        <xdr:cNvPr id="3088" name="Рисунок 3087" descr="base_1_386202_35483"/>
        <xdr:cNvPicPr preferRelativeResize="0">
          <a:picLocks noChangeArrowheads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37014725"/>
          <a:ext cx="116205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1204</xdr:row>
      <xdr:rowOff>0</xdr:rowOff>
    </xdr:from>
    <xdr:to>
      <xdr:col>1</xdr:col>
      <xdr:colOff>1219200</xdr:colOff>
      <xdr:row>1204</xdr:row>
      <xdr:rowOff>381000</xdr:rowOff>
    </xdr:to>
    <xdr:pic>
      <xdr:nvPicPr>
        <xdr:cNvPr id="3089" name="Рисунок 3088" descr="base_1_386202_35484"/>
        <xdr:cNvPicPr preferRelativeResize="0">
          <a:picLocks noChangeArrowheads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3749097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1204</xdr:row>
      <xdr:rowOff>476249</xdr:rowOff>
    </xdr:from>
    <xdr:to>
      <xdr:col>1</xdr:col>
      <xdr:colOff>1171575</xdr:colOff>
      <xdr:row>1205</xdr:row>
      <xdr:rowOff>371474</xdr:rowOff>
    </xdr:to>
    <xdr:pic>
      <xdr:nvPicPr>
        <xdr:cNvPr id="3090" name="Рисунок 3089" descr="base_1_386202_35485"/>
        <xdr:cNvPicPr preferRelativeResize="0">
          <a:picLocks noChangeArrowheads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37967224"/>
          <a:ext cx="11715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1206</xdr:row>
      <xdr:rowOff>0</xdr:rowOff>
    </xdr:from>
    <xdr:to>
      <xdr:col>1</xdr:col>
      <xdr:colOff>923924</xdr:colOff>
      <xdr:row>1206</xdr:row>
      <xdr:rowOff>400050</xdr:rowOff>
    </xdr:to>
    <xdr:pic>
      <xdr:nvPicPr>
        <xdr:cNvPr id="3091" name="Рисунок 3090" descr="base_1_386202_35486"/>
        <xdr:cNvPicPr preferRelativeResize="0">
          <a:picLocks noChangeArrowheads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38443475"/>
          <a:ext cx="923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1207</xdr:row>
      <xdr:rowOff>0</xdr:rowOff>
    </xdr:from>
    <xdr:to>
      <xdr:col>1</xdr:col>
      <xdr:colOff>990600</xdr:colOff>
      <xdr:row>1207</xdr:row>
      <xdr:rowOff>352425</xdr:rowOff>
    </xdr:to>
    <xdr:pic>
      <xdr:nvPicPr>
        <xdr:cNvPr id="3092" name="Рисунок 3091" descr="base_1_386202_35487"/>
        <xdr:cNvPicPr preferRelativeResize="0">
          <a:picLocks noChangeArrowheads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3891972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1208</xdr:row>
      <xdr:rowOff>1</xdr:rowOff>
    </xdr:from>
    <xdr:to>
      <xdr:col>1</xdr:col>
      <xdr:colOff>1143000</xdr:colOff>
      <xdr:row>1208</xdr:row>
      <xdr:rowOff>342901</xdr:rowOff>
    </xdr:to>
    <xdr:pic>
      <xdr:nvPicPr>
        <xdr:cNvPr id="3093" name="Рисунок 3092" descr="base_1_386202_35488"/>
        <xdr:cNvPicPr preferRelativeResize="0">
          <a:picLocks noChangeArrowheads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39395976"/>
          <a:ext cx="11430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1209</xdr:row>
      <xdr:rowOff>0</xdr:rowOff>
    </xdr:from>
    <xdr:to>
      <xdr:col>1</xdr:col>
      <xdr:colOff>1228725</xdr:colOff>
      <xdr:row>1209</xdr:row>
      <xdr:rowOff>352425</xdr:rowOff>
    </xdr:to>
    <xdr:pic>
      <xdr:nvPicPr>
        <xdr:cNvPr id="3094" name="Рисунок 3093" descr="base_1_386202_35489"/>
        <xdr:cNvPicPr preferRelativeResize="0">
          <a:picLocks noChangeArrowheads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39872225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1210</xdr:row>
      <xdr:rowOff>0</xdr:rowOff>
    </xdr:from>
    <xdr:to>
      <xdr:col>1</xdr:col>
      <xdr:colOff>1200150</xdr:colOff>
      <xdr:row>1210</xdr:row>
      <xdr:rowOff>381000</xdr:rowOff>
    </xdr:to>
    <xdr:pic>
      <xdr:nvPicPr>
        <xdr:cNvPr id="3095" name="Рисунок 3094" descr="base_1_386202_35490"/>
        <xdr:cNvPicPr preferRelativeResize="0">
          <a:picLocks noChangeArrowheads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40348475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1211</xdr:row>
      <xdr:rowOff>0</xdr:rowOff>
    </xdr:from>
    <xdr:to>
      <xdr:col>1</xdr:col>
      <xdr:colOff>962024</xdr:colOff>
      <xdr:row>1211</xdr:row>
      <xdr:rowOff>342900</xdr:rowOff>
    </xdr:to>
    <xdr:pic>
      <xdr:nvPicPr>
        <xdr:cNvPr id="3096" name="Рисунок 3095" descr="base_1_386202_35491"/>
        <xdr:cNvPicPr preferRelativeResize="0">
          <a:picLocks noChangeArrowheads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40824725"/>
          <a:ext cx="962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1212</xdr:row>
      <xdr:rowOff>0</xdr:rowOff>
    </xdr:from>
    <xdr:to>
      <xdr:col>1</xdr:col>
      <xdr:colOff>1000124</xdr:colOff>
      <xdr:row>1212</xdr:row>
      <xdr:rowOff>361950</xdr:rowOff>
    </xdr:to>
    <xdr:pic>
      <xdr:nvPicPr>
        <xdr:cNvPr id="3097" name="Рисунок 3096" descr="base_1_386202_35492"/>
        <xdr:cNvPicPr preferRelativeResize="0">
          <a:picLocks noChangeArrowheads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41300975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1213</xdr:row>
      <xdr:rowOff>0</xdr:rowOff>
    </xdr:from>
    <xdr:to>
      <xdr:col>1</xdr:col>
      <xdr:colOff>1114424</xdr:colOff>
      <xdr:row>1213</xdr:row>
      <xdr:rowOff>361950</xdr:rowOff>
    </xdr:to>
    <xdr:pic>
      <xdr:nvPicPr>
        <xdr:cNvPr id="3098" name="Рисунок 3097" descr="base_1_386202_35493"/>
        <xdr:cNvPicPr preferRelativeResize="0">
          <a:picLocks noChangeArrowheads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41777225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1214</xdr:row>
      <xdr:rowOff>1</xdr:rowOff>
    </xdr:from>
    <xdr:to>
      <xdr:col>1</xdr:col>
      <xdr:colOff>1266825</xdr:colOff>
      <xdr:row>1214</xdr:row>
      <xdr:rowOff>381001</xdr:rowOff>
    </xdr:to>
    <xdr:pic>
      <xdr:nvPicPr>
        <xdr:cNvPr id="3099" name="Рисунок 3098" descr="base_1_386202_35494"/>
        <xdr:cNvPicPr preferRelativeResize="0">
          <a:picLocks noChangeArrowheads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42253476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1215</xdr:row>
      <xdr:rowOff>0</xdr:rowOff>
    </xdr:from>
    <xdr:to>
      <xdr:col>1</xdr:col>
      <xdr:colOff>1209674</xdr:colOff>
      <xdr:row>1215</xdr:row>
      <xdr:rowOff>371475</xdr:rowOff>
    </xdr:to>
    <xdr:pic>
      <xdr:nvPicPr>
        <xdr:cNvPr id="3100" name="Рисунок 3099" descr="base_1_386202_35495"/>
        <xdr:cNvPicPr preferRelativeResize="0">
          <a:picLocks noChangeArrowheads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4272972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1216</xdr:row>
      <xdr:rowOff>0</xdr:rowOff>
    </xdr:from>
    <xdr:to>
      <xdr:col>1</xdr:col>
      <xdr:colOff>923924</xdr:colOff>
      <xdr:row>1216</xdr:row>
      <xdr:rowOff>371475</xdr:rowOff>
    </xdr:to>
    <xdr:pic>
      <xdr:nvPicPr>
        <xdr:cNvPr id="3101" name="Рисунок 3100" descr="base_1_386202_35496"/>
        <xdr:cNvPicPr preferRelativeResize="0">
          <a:picLocks noChangeArrowheads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43205975"/>
          <a:ext cx="9239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1217</xdr:row>
      <xdr:rowOff>1</xdr:rowOff>
    </xdr:from>
    <xdr:to>
      <xdr:col>1</xdr:col>
      <xdr:colOff>1000125</xdr:colOff>
      <xdr:row>1217</xdr:row>
      <xdr:rowOff>361951</xdr:rowOff>
    </xdr:to>
    <xdr:pic>
      <xdr:nvPicPr>
        <xdr:cNvPr id="3102" name="Рисунок 3101" descr="base_1_386202_35497"/>
        <xdr:cNvPicPr preferRelativeResize="0">
          <a:picLocks noChangeArrowheads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43682226"/>
          <a:ext cx="100012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1218</xdr:row>
      <xdr:rowOff>1</xdr:rowOff>
    </xdr:from>
    <xdr:to>
      <xdr:col>1</xdr:col>
      <xdr:colOff>1143000</xdr:colOff>
      <xdr:row>1218</xdr:row>
      <xdr:rowOff>342901</xdr:rowOff>
    </xdr:to>
    <xdr:pic>
      <xdr:nvPicPr>
        <xdr:cNvPr id="3103" name="Рисунок 3102" descr="base_1_386202_35498"/>
        <xdr:cNvPicPr preferRelativeResize="0">
          <a:picLocks noChangeArrowheads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44158476"/>
          <a:ext cx="11430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1219</xdr:row>
      <xdr:rowOff>0</xdr:rowOff>
    </xdr:from>
    <xdr:to>
      <xdr:col>1</xdr:col>
      <xdr:colOff>1247775</xdr:colOff>
      <xdr:row>1219</xdr:row>
      <xdr:rowOff>361950</xdr:rowOff>
    </xdr:to>
    <xdr:pic>
      <xdr:nvPicPr>
        <xdr:cNvPr id="3104" name="Рисунок 3103" descr="base_1_386202_35499"/>
        <xdr:cNvPicPr preferRelativeResize="0">
          <a:picLocks noChangeArrowheads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44634725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1220</xdr:row>
      <xdr:rowOff>0</xdr:rowOff>
    </xdr:from>
    <xdr:to>
      <xdr:col>1</xdr:col>
      <xdr:colOff>1171574</xdr:colOff>
      <xdr:row>1220</xdr:row>
      <xdr:rowOff>381000</xdr:rowOff>
    </xdr:to>
    <xdr:pic>
      <xdr:nvPicPr>
        <xdr:cNvPr id="3105" name="Рисунок 3104" descr="base_1_386202_35500"/>
        <xdr:cNvPicPr preferRelativeResize="0">
          <a:picLocks noChangeArrowheads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45110975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1221</xdr:row>
      <xdr:rowOff>0</xdr:rowOff>
    </xdr:from>
    <xdr:to>
      <xdr:col>1</xdr:col>
      <xdr:colOff>981074</xdr:colOff>
      <xdr:row>1221</xdr:row>
      <xdr:rowOff>352425</xdr:rowOff>
    </xdr:to>
    <xdr:pic>
      <xdr:nvPicPr>
        <xdr:cNvPr id="3106" name="Рисунок 3105" descr="base_1_386202_35501"/>
        <xdr:cNvPicPr preferRelativeResize="0">
          <a:picLocks noChangeArrowheads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45587225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1222</xdr:row>
      <xdr:rowOff>0</xdr:rowOff>
    </xdr:from>
    <xdr:to>
      <xdr:col>1</xdr:col>
      <xdr:colOff>1047750</xdr:colOff>
      <xdr:row>1222</xdr:row>
      <xdr:rowOff>371475</xdr:rowOff>
    </xdr:to>
    <xdr:pic>
      <xdr:nvPicPr>
        <xdr:cNvPr id="3107" name="Рисунок 3106" descr="base_1_386202_35502"/>
        <xdr:cNvPicPr preferRelativeResize="0">
          <a:picLocks noChangeArrowheads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4606347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1223</xdr:row>
      <xdr:rowOff>0</xdr:rowOff>
    </xdr:from>
    <xdr:to>
      <xdr:col>1</xdr:col>
      <xdr:colOff>1152525</xdr:colOff>
      <xdr:row>1223</xdr:row>
      <xdr:rowOff>314325</xdr:rowOff>
    </xdr:to>
    <xdr:pic>
      <xdr:nvPicPr>
        <xdr:cNvPr id="3108" name="Рисунок 3107" descr="base_1_386202_35503"/>
        <xdr:cNvPicPr preferRelativeResize="0">
          <a:picLocks noChangeArrowheads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46539725"/>
          <a:ext cx="1152526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1224</xdr:row>
      <xdr:rowOff>0</xdr:rowOff>
    </xdr:from>
    <xdr:to>
      <xdr:col>1</xdr:col>
      <xdr:colOff>1200150</xdr:colOff>
      <xdr:row>1224</xdr:row>
      <xdr:rowOff>352425</xdr:rowOff>
    </xdr:to>
    <xdr:pic>
      <xdr:nvPicPr>
        <xdr:cNvPr id="3109" name="Рисунок 3108" descr="base_1_386202_35504"/>
        <xdr:cNvPicPr preferRelativeResize="0">
          <a:picLocks noChangeArrowheads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47015975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1225</xdr:row>
      <xdr:rowOff>0</xdr:rowOff>
    </xdr:from>
    <xdr:to>
      <xdr:col>1</xdr:col>
      <xdr:colOff>1162050</xdr:colOff>
      <xdr:row>1225</xdr:row>
      <xdr:rowOff>400050</xdr:rowOff>
    </xdr:to>
    <xdr:pic>
      <xdr:nvPicPr>
        <xdr:cNvPr id="3110" name="Рисунок 3109" descr="base_1_386202_35505"/>
        <xdr:cNvPicPr preferRelativeResize="0">
          <a:picLocks noChangeArrowheads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47492225"/>
          <a:ext cx="116205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1226</xdr:row>
      <xdr:rowOff>0</xdr:rowOff>
    </xdr:from>
    <xdr:to>
      <xdr:col>1</xdr:col>
      <xdr:colOff>981074</xdr:colOff>
      <xdr:row>1226</xdr:row>
      <xdr:rowOff>352425</xdr:rowOff>
    </xdr:to>
    <xdr:pic>
      <xdr:nvPicPr>
        <xdr:cNvPr id="3111" name="Рисунок 3110" descr="base_1_386202_35506"/>
        <xdr:cNvPicPr preferRelativeResize="0">
          <a:picLocks noChangeArrowheads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47968475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1227</xdr:row>
      <xdr:rowOff>0</xdr:rowOff>
    </xdr:from>
    <xdr:to>
      <xdr:col>1</xdr:col>
      <xdr:colOff>1038224</xdr:colOff>
      <xdr:row>1227</xdr:row>
      <xdr:rowOff>371475</xdr:rowOff>
    </xdr:to>
    <xdr:pic>
      <xdr:nvPicPr>
        <xdr:cNvPr id="3112" name="Рисунок 3111" descr="base_1_386202_35507"/>
        <xdr:cNvPicPr preferRelativeResize="0">
          <a:picLocks noChangeArrowheads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48444725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1228</xdr:row>
      <xdr:rowOff>1</xdr:rowOff>
    </xdr:from>
    <xdr:to>
      <xdr:col>1</xdr:col>
      <xdr:colOff>1190625</xdr:colOff>
      <xdr:row>1228</xdr:row>
      <xdr:rowOff>361951</xdr:rowOff>
    </xdr:to>
    <xdr:pic>
      <xdr:nvPicPr>
        <xdr:cNvPr id="3113" name="Рисунок 3112" descr="base_1_386202_35508"/>
        <xdr:cNvPicPr preferRelativeResize="0">
          <a:picLocks noChangeArrowheads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48920976"/>
          <a:ext cx="119062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1229</xdr:row>
      <xdr:rowOff>0</xdr:rowOff>
    </xdr:from>
    <xdr:to>
      <xdr:col>1</xdr:col>
      <xdr:colOff>1190625</xdr:colOff>
      <xdr:row>1229</xdr:row>
      <xdr:rowOff>352425</xdr:rowOff>
    </xdr:to>
    <xdr:pic>
      <xdr:nvPicPr>
        <xdr:cNvPr id="3114" name="Рисунок 3113" descr="base_1_386202_35509"/>
        <xdr:cNvPicPr preferRelativeResize="0">
          <a:picLocks noChangeArrowheads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49397225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1230</xdr:row>
      <xdr:rowOff>0</xdr:rowOff>
    </xdr:from>
    <xdr:to>
      <xdr:col>1</xdr:col>
      <xdr:colOff>1162050</xdr:colOff>
      <xdr:row>1230</xdr:row>
      <xdr:rowOff>400050</xdr:rowOff>
    </xdr:to>
    <xdr:pic>
      <xdr:nvPicPr>
        <xdr:cNvPr id="3115" name="Рисунок 3114" descr="base_1_386202_35510"/>
        <xdr:cNvPicPr preferRelativeResize="0">
          <a:picLocks noChangeArrowheads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49873475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1231</xdr:row>
      <xdr:rowOff>0</xdr:rowOff>
    </xdr:from>
    <xdr:to>
      <xdr:col>1</xdr:col>
      <xdr:colOff>990600</xdr:colOff>
      <xdr:row>1231</xdr:row>
      <xdr:rowOff>390525</xdr:rowOff>
    </xdr:to>
    <xdr:pic>
      <xdr:nvPicPr>
        <xdr:cNvPr id="3116" name="Рисунок 3115" descr="base_1_386202_35511"/>
        <xdr:cNvPicPr preferRelativeResize="0">
          <a:picLocks noChangeArrowheads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50349725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1232</xdr:row>
      <xdr:rowOff>0</xdr:rowOff>
    </xdr:from>
    <xdr:to>
      <xdr:col>1</xdr:col>
      <xdr:colOff>1019174</xdr:colOff>
      <xdr:row>1232</xdr:row>
      <xdr:rowOff>381000</xdr:rowOff>
    </xdr:to>
    <xdr:pic>
      <xdr:nvPicPr>
        <xdr:cNvPr id="3117" name="Рисунок 3116" descr="base_1_386202_35512"/>
        <xdr:cNvPicPr preferRelativeResize="0">
          <a:picLocks noChangeArrowheads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50825975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1233</xdr:row>
      <xdr:rowOff>0</xdr:rowOff>
    </xdr:from>
    <xdr:to>
      <xdr:col>1</xdr:col>
      <xdr:colOff>1133474</xdr:colOff>
      <xdr:row>1233</xdr:row>
      <xdr:rowOff>390525</xdr:rowOff>
    </xdr:to>
    <xdr:pic>
      <xdr:nvPicPr>
        <xdr:cNvPr id="3118" name="Рисунок 3117" descr="base_1_386202_35513"/>
        <xdr:cNvPicPr preferRelativeResize="0">
          <a:picLocks noChangeArrowheads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51302225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1234</xdr:row>
      <xdr:rowOff>0</xdr:rowOff>
    </xdr:from>
    <xdr:to>
      <xdr:col>1</xdr:col>
      <xdr:colOff>1257300</xdr:colOff>
      <xdr:row>1234</xdr:row>
      <xdr:rowOff>400050</xdr:rowOff>
    </xdr:to>
    <xdr:pic>
      <xdr:nvPicPr>
        <xdr:cNvPr id="3119" name="Рисунок 3118" descr="base_1_386202_35514"/>
        <xdr:cNvPicPr preferRelativeResize="0">
          <a:picLocks noChangeArrowheads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51778475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1235</xdr:row>
      <xdr:rowOff>0</xdr:rowOff>
    </xdr:from>
    <xdr:to>
      <xdr:col>1</xdr:col>
      <xdr:colOff>1181100</xdr:colOff>
      <xdr:row>1235</xdr:row>
      <xdr:rowOff>390525</xdr:rowOff>
    </xdr:to>
    <xdr:pic>
      <xdr:nvPicPr>
        <xdr:cNvPr id="3120" name="Рисунок 3119" descr="base_1_386202_35515"/>
        <xdr:cNvPicPr preferRelativeResize="0">
          <a:picLocks noChangeArrowheads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52254725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1236</xdr:row>
      <xdr:rowOff>0</xdr:rowOff>
    </xdr:from>
    <xdr:to>
      <xdr:col>1</xdr:col>
      <xdr:colOff>952500</xdr:colOff>
      <xdr:row>1236</xdr:row>
      <xdr:rowOff>361950</xdr:rowOff>
    </xdr:to>
    <xdr:pic>
      <xdr:nvPicPr>
        <xdr:cNvPr id="3121" name="Рисунок 3120" descr="base_1_386202_35516"/>
        <xdr:cNvPicPr preferRelativeResize="0">
          <a:picLocks noChangeArrowheads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52730975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1237</xdr:row>
      <xdr:rowOff>0</xdr:rowOff>
    </xdr:from>
    <xdr:to>
      <xdr:col>1</xdr:col>
      <xdr:colOff>1028700</xdr:colOff>
      <xdr:row>1237</xdr:row>
      <xdr:rowOff>390525</xdr:rowOff>
    </xdr:to>
    <xdr:pic>
      <xdr:nvPicPr>
        <xdr:cNvPr id="3122" name="Рисунок 3121" descr="base_1_386202_35517"/>
        <xdr:cNvPicPr preferRelativeResize="0">
          <a:picLocks noChangeArrowheads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53207225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1238</xdr:row>
      <xdr:rowOff>0</xdr:rowOff>
    </xdr:from>
    <xdr:to>
      <xdr:col>1</xdr:col>
      <xdr:colOff>1123950</xdr:colOff>
      <xdr:row>1238</xdr:row>
      <xdr:rowOff>381000</xdr:rowOff>
    </xdr:to>
    <xdr:pic>
      <xdr:nvPicPr>
        <xdr:cNvPr id="3123" name="Рисунок 3122" descr="base_1_386202_35518"/>
        <xdr:cNvPicPr preferRelativeResize="0">
          <a:picLocks noChangeArrowheads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53683475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1239</xdr:row>
      <xdr:rowOff>0</xdr:rowOff>
    </xdr:from>
    <xdr:to>
      <xdr:col>1</xdr:col>
      <xdr:colOff>1238250</xdr:colOff>
      <xdr:row>1239</xdr:row>
      <xdr:rowOff>400050</xdr:rowOff>
    </xdr:to>
    <xdr:pic>
      <xdr:nvPicPr>
        <xdr:cNvPr id="3124" name="Рисунок 3123" descr="base_1_386202_35519"/>
        <xdr:cNvPicPr preferRelativeResize="0">
          <a:picLocks noChangeArrowheads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54159725"/>
          <a:ext cx="1238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1240</xdr:row>
      <xdr:rowOff>0</xdr:rowOff>
    </xdr:from>
    <xdr:to>
      <xdr:col>1</xdr:col>
      <xdr:colOff>1181100</xdr:colOff>
      <xdr:row>1240</xdr:row>
      <xdr:rowOff>400050</xdr:rowOff>
    </xdr:to>
    <xdr:pic>
      <xdr:nvPicPr>
        <xdr:cNvPr id="3125" name="Рисунок 3124" descr="base_1_386202_35520"/>
        <xdr:cNvPicPr preferRelativeResize="0">
          <a:picLocks noChangeArrowheads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54635975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1241</xdr:row>
      <xdr:rowOff>0</xdr:rowOff>
    </xdr:from>
    <xdr:to>
      <xdr:col>1</xdr:col>
      <xdr:colOff>981074</xdr:colOff>
      <xdr:row>1241</xdr:row>
      <xdr:rowOff>381000</xdr:rowOff>
    </xdr:to>
    <xdr:pic>
      <xdr:nvPicPr>
        <xdr:cNvPr id="3126" name="Рисунок 3125" descr="base_1_386202_35521"/>
        <xdr:cNvPicPr preferRelativeResize="0">
          <a:picLocks noChangeArrowheads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55112225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1242</xdr:row>
      <xdr:rowOff>0</xdr:rowOff>
    </xdr:from>
    <xdr:to>
      <xdr:col>1</xdr:col>
      <xdr:colOff>1057274</xdr:colOff>
      <xdr:row>1242</xdr:row>
      <xdr:rowOff>390525</xdr:rowOff>
    </xdr:to>
    <xdr:pic>
      <xdr:nvPicPr>
        <xdr:cNvPr id="3127" name="Рисунок 3126" descr="base_1_386202_35522"/>
        <xdr:cNvPicPr preferRelativeResize="0">
          <a:picLocks noChangeArrowheads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5558847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1243</xdr:row>
      <xdr:rowOff>0</xdr:rowOff>
    </xdr:from>
    <xdr:to>
      <xdr:col>1</xdr:col>
      <xdr:colOff>1190624</xdr:colOff>
      <xdr:row>1243</xdr:row>
      <xdr:rowOff>371475</xdr:rowOff>
    </xdr:to>
    <xdr:pic>
      <xdr:nvPicPr>
        <xdr:cNvPr id="3128" name="Рисунок 3127" descr="base_1_386202_35523"/>
        <xdr:cNvPicPr preferRelativeResize="0">
          <a:picLocks noChangeArrowheads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5606472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1244</xdr:row>
      <xdr:rowOff>0</xdr:rowOff>
    </xdr:from>
    <xdr:to>
      <xdr:col>1</xdr:col>
      <xdr:colOff>1257300</xdr:colOff>
      <xdr:row>1244</xdr:row>
      <xdr:rowOff>371475</xdr:rowOff>
    </xdr:to>
    <xdr:pic>
      <xdr:nvPicPr>
        <xdr:cNvPr id="3129" name="Рисунок 3128" descr="base_1_386202_35524"/>
        <xdr:cNvPicPr preferRelativeResize="0">
          <a:picLocks noChangeArrowheads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5654097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1245</xdr:row>
      <xdr:rowOff>0</xdr:rowOff>
    </xdr:from>
    <xdr:to>
      <xdr:col>1</xdr:col>
      <xdr:colOff>1219200</xdr:colOff>
      <xdr:row>1245</xdr:row>
      <xdr:rowOff>381000</xdr:rowOff>
    </xdr:to>
    <xdr:pic>
      <xdr:nvPicPr>
        <xdr:cNvPr id="3130" name="Рисунок 3129" descr="base_1_386202_35525"/>
        <xdr:cNvPicPr preferRelativeResize="0">
          <a:picLocks noChangeArrowheads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5701722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1246</xdr:row>
      <xdr:rowOff>0</xdr:rowOff>
    </xdr:from>
    <xdr:to>
      <xdr:col>1</xdr:col>
      <xdr:colOff>990600</xdr:colOff>
      <xdr:row>1246</xdr:row>
      <xdr:rowOff>390525</xdr:rowOff>
    </xdr:to>
    <xdr:pic>
      <xdr:nvPicPr>
        <xdr:cNvPr id="3131" name="Рисунок 3130" descr="base_1_386202_35526"/>
        <xdr:cNvPicPr preferRelativeResize="0">
          <a:picLocks noChangeArrowheads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57493475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1246</xdr:row>
      <xdr:rowOff>476249</xdr:rowOff>
    </xdr:from>
    <xdr:to>
      <xdr:col>1</xdr:col>
      <xdr:colOff>1057275</xdr:colOff>
      <xdr:row>1247</xdr:row>
      <xdr:rowOff>371474</xdr:rowOff>
    </xdr:to>
    <xdr:pic>
      <xdr:nvPicPr>
        <xdr:cNvPr id="3132" name="Рисунок 3131" descr="base_1_386202_35527"/>
        <xdr:cNvPicPr preferRelativeResize="0">
          <a:picLocks noChangeArrowheads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57969724"/>
          <a:ext cx="10572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1248</xdr:row>
      <xdr:rowOff>0</xdr:rowOff>
    </xdr:from>
    <xdr:to>
      <xdr:col>1</xdr:col>
      <xdr:colOff>1152525</xdr:colOff>
      <xdr:row>1248</xdr:row>
      <xdr:rowOff>352425</xdr:rowOff>
    </xdr:to>
    <xdr:pic>
      <xdr:nvPicPr>
        <xdr:cNvPr id="3133" name="Рисунок 3132" descr="base_1_386202_35528"/>
        <xdr:cNvPicPr preferRelativeResize="0">
          <a:picLocks noChangeArrowheads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58445975"/>
          <a:ext cx="115252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1249</xdr:row>
      <xdr:rowOff>0</xdr:rowOff>
    </xdr:from>
    <xdr:to>
      <xdr:col>1</xdr:col>
      <xdr:colOff>1219200</xdr:colOff>
      <xdr:row>1249</xdr:row>
      <xdr:rowOff>390525</xdr:rowOff>
    </xdr:to>
    <xdr:pic>
      <xdr:nvPicPr>
        <xdr:cNvPr id="3134" name="Рисунок 3133" descr="base_1_386202_35529"/>
        <xdr:cNvPicPr preferRelativeResize="0">
          <a:picLocks noChangeArrowheads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58922225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1250</xdr:row>
      <xdr:rowOff>0</xdr:rowOff>
    </xdr:from>
    <xdr:to>
      <xdr:col>1</xdr:col>
      <xdr:colOff>1181100</xdr:colOff>
      <xdr:row>1250</xdr:row>
      <xdr:rowOff>390525</xdr:rowOff>
    </xdr:to>
    <xdr:pic>
      <xdr:nvPicPr>
        <xdr:cNvPr id="3135" name="Рисунок 3134" descr="base_1_386202_35530"/>
        <xdr:cNvPicPr preferRelativeResize="0">
          <a:picLocks noChangeArrowheads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59398475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1251</xdr:row>
      <xdr:rowOff>0</xdr:rowOff>
    </xdr:from>
    <xdr:to>
      <xdr:col>1</xdr:col>
      <xdr:colOff>981074</xdr:colOff>
      <xdr:row>1251</xdr:row>
      <xdr:rowOff>381000</xdr:rowOff>
    </xdr:to>
    <xdr:pic>
      <xdr:nvPicPr>
        <xdr:cNvPr id="3136" name="Рисунок 3135" descr="base_1_386202_35531"/>
        <xdr:cNvPicPr preferRelativeResize="0">
          <a:picLocks noChangeArrowheads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59874725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1252</xdr:row>
      <xdr:rowOff>0</xdr:rowOff>
    </xdr:from>
    <xdr:to>
      <xdr:col>1</xdr:col>
      <xdr:colOff>1047750</xdr:colOff>
      <xdr:row>1252</xdr:row>
      <xdr:rowOff>352425</xdr:rowOff>
    </xdr:to>
    <xdr:pic>
      <xdr:nvPicPr>
        <xdr:cNvPr id="3137" name="Рисунок 3136" descr="base_1_386202_35532"/>
        <xdr:cNvPicPr preferRelativeResize="0">
          <a:picLocks noChangeArrowheads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6035097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1253</xdr:row>
      <xdr:rowOff>0</xdr:rowOff>
    </xdr:from>
    <xdr:to>
      <xdr:col>1</xdr:col>
      <xdr:colOff>1171574</xdr:colOff>
      <xdr:row>1253</xdr:row>
      <xdr:rowOff>371475</xdr:rowOff>
    </xdr:to>
    <xdr:pic>
      <xdr:nvPicPr>
        <xdr:cNvPr id="3138" name="Рисунок 3137" descr="base_1_386202_35533"/>
        <xdr:cNvPicPr preferRelativeResize="0">
          <a:picLocks noChangeArrowheads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6082722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1254</xdr:row>
      <xdr:rowOff>0</xdr:rowOff>
    </xdr:from>
    <xdr:to>
      <xdr:col>1</xdr:col>
      <xdr:colOff>1257300</xdr:colOff>
      <xdr:row>1254</xdr:row>
      <xdr:rowOff>361950</xdr:rowOff>
    </xdr:to>
    <xdr:pic>
      <xdr:nvPicPr>
        <xdr:cNvPr id="3139" name="Рисунок 3138" descr="base_1_386202_35534"/>
        <xdr:cNvPicPr preferRelativeResize="0">
          <a:picLocks noChangeArrowheads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61303475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1254</xdr:row>
      <xdr:rowOff>476249</xdr:rowOff>
    </xdr:from>
    <xdr:to>
      <xdr:col>1</xdr:col>
      <xdr:colOff>1247774</xdr:colOff>
      <xdr:row>1255</xdr:row>
      <xdr:rowOff>381000</xdr:rowOff>
    </xdr:to>
    <xdr:pic>
      <xdr:nvPicPr>
        <xdr:cNvPr id="3140" name="Рисунок 3139" descr="base_1_386202_35535"/>
        <xdr:cNvPicPr preferRelativeResize="0">
          <a:picLocks noChangeArrowheads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61779724"/>
          <a:ext cx="1247775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1256</xdr:row>
      <xdr:rowOff>0</xdr:rowOff>
    </xdr:from>
    <xdr:to>
      <xdr:col>1</xdr:col>
      <xdr:colOff>962024</xdr:colOff>
      <xdr:row>1256</xdr:row>
      <xdr:rowOff>390525</xdr:rowOff>
    </xdr:to>
    <xdr:pic>
      <xdr:nvPicPr>
        <xdr:cNvPr id="3141" name="Рисунок 3140" descr="base_1_386202_35536"/>
        <xdr:cNvPicPr preferRelativeResize="0">
          <a:picLocks noChangeArrowheads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62255975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1257</xdr:row>
      <xdr:rowOff>0</xdr:rowOff>
    </xdr:from>
    <xdr:to>
      <xdr:col>1</xdr:col>
      <xdr:colOff>1066800</xdr:colOff>
      <xdr:row>1257</xdr:row>
      <xdr:rowOff>371475</xdr:rowOff>
    </xdr:to>
    <xdr:pic>
      <xdr:nvPicPr>
        <xdr:cNvPr id="3142" name="Рисунок 3141" descr="base_1_386202_35537"/>
        <xdr:cNvPicPr preferRelativeResize="0">
          <a:picLocks noChangeArrowheads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62732225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1258</xdr:row>
      <xdr:rowOff>0</xdr:rowOff>
    </xdr:from>
    <xdr:to>
      <xdr:col>1</xdr:col>
      <xdr:colOff>1133474</xdr:colOff>
      <xdr:row>1258</xdr:row>
      <xdr:rowOff>333375</xdr:rowOff>
    </xdr:to>
    <xdr:pic>
      <xdr:nvPicPr>
        <xdr:cNvPr id="3143" name="Рисунок 3142" descr="base_1_386202_35538"/>
        <xdr:cNvPicPr preferRelativeResize="0">
          <a:picLocks noChangeArrowheads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63208475"/>
          <a:ext cx="1133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1259</xdr:row>
      <xdr:rowOff>0</xdr:rowOff>
    </xdr:from>
    <xdr:to>
      <xdr:col>1</xdr:col>
      <xdr:colOff>1276350</xdr:colOff>
      <xdr:row>1259</xdr:row>
      <xdr:rowOff>381000</xdr:rowOff>
    </xdr:to>
    <xdr:pic>
      <xdr:nvPicPr>
        <xdr:cNvPr id="3144" name="Рисунок 3143" descr="base_1_386202_35539"/>
        <xdr:cNvPicPr preferRelativeResize="0">
          <a:picLocks noChangeArrowheads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63684725"/>
          <a:ext cx="1276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1260</xdr:row>
      <xdr:rowOff>0</xdr:rowOff>
    </xdr:from>
    <xdr:to>
      <xdr:col>1</xdr:col>
      <xdr:colOff>1190624</xdr:colOff>
      <xdr:row>1260</xdr:row>
      <xdr:rowOff>400050</xdr:rowOff>
    </xdr:to>
    <xdr:pic>
      <xdr:nvPicPr>
        <xdr:cNvPr id="3145" name="Рисунок 3144" descr="base_1_386202_35540"/>
        <xdr:cNvPicPr preferRelativeResize="0">
          <a:picLocks noChangeArrowheads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6416097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1261</xdr:row>
      <xdr:rowOff>0</xdr:rowOff>
    </xdr:from>
    <xdr:to>
      <xdr:col>1</xdr:col>
      <xdr:colOff>990600</xdr:colOff>
      <xdr:row>1261</xdr:row>
      <xdr:rowOff>352425</xdr:rowOff>
    </xdr:to>
    <xdr:pic>
      <xdr:nvPicPr>
        <xdr:cNvPr id="3146" name="Рисунок 3145" descr="base_1_386202_35541"/>
        <xdr:cNvPicPr preferRelativeResize="0">
          <a:picLocks noChangeArrowheads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6463722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1262</xdr:row>
      <xdr:rowOff>0</xdr:rowOff>
    </xdr:from>
    <xdr:to>
      <xdr:col>1</xdr:col>
      <xdr:colOff>1114424</xdr:colOff>
      <xdr:row>1262</xdr:row>
      <xdr:rowOff>381000</xdr:rowOff>
    </xdr:to>
    <xdr:pic>
      <xdr:nvPicPr>
        <xdr:cNvPr id="3147" name="Рисунок 3146" descr="base_1_386202_35542"/>
        <xdr:cNvPicPr preferRelativeResize="0">
          <a:picLocks noChangeArrowheads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65113475"/>
          <a:ext cx="1114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1263</xdr:row>
      <xdr:rowOff>0</xdr:rowOff>
    </xdr:from>
    <xdr:to>
      <xdr:col>1</xdr:col>
      <xdr:colOff>1143000</xdr:colOff>
      <xdr:row>1263</xdr:row>
      <xdr:rowOff>361950</xdr:rowOff>
    </xdr:to>
    <xdr:pic>
      <xdr:nvPicPr>
        <xdr:cNvPr id="3148" name="Рисунок 3147" descr="base_1_386202_35543"/>
        <xdr:cNvPicPr preferRelativeResize="0">
          <a:picLocks noChangeArrowheads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65589725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1264</xdr:row>
      <xdr:rowOff>0</xdr:rowOff>
    </xdr:from>
    <xdr:to>
      <xdr:col>1</xdr:col>
      <xdr:colOff>1266825</xdr:colOff>
      <xdr:row>1264</xdr:row>
      <xdr:rowOff>352425</xdr:rowOff>
    </xdr:to>
    <xdr:pic>
      <xdr:nvPicPr>
        <xdr:cNvPr id="3149" name="Рисунок 3148" descr="base_1_386202_35544"/>
        <xdr:cNvPicPr preferRelativeResize="0">
          <a:picLocks noChangeArrowheads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66065975"/>
          <a:ext cx="12668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1265</xdr:row>
      <xdr:rowOff>0</xdr:rowOff>
    </xdr:from>
    <xdr:to>
      <xdr:col>1</xdr:col>
      <xdr:colOff>1123950</xdr:colOff>
      <xdr:row>1265</xdr:row>
      <xdr:rowOff>371475</xdr:rowOff>
    </xdr:to>
    <xdr:pic>
      <xdr:nvPicPr>
        <xdr:cNvPr id="3150" name="Рисунок 3149" descr="base_1_386202_35545"/>
        <xdr:cNvPicPr preferRelativeResize="0">
          <a:picLocks noChangeArrowheads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66542225"/>
          <a:ext cx="1123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1266</xdr:row>
      <xdr:rowOff>0</xdr:rowOff>
    </xdr:from>
    <xdr:to>
      <xdr:col>1</xdr:col>
      <xdr:colOff>1019174</xdr:colOff>
      <xdr:row>1266</xdr:row>
      <xdr:rowOff>381000</xdr:rowOff>
    </xdr:to>
    <xdr:pic>
      <xdr:nvPicPr>
        <xdr:cNvPr id="3151" name="Рисунок 3150" descr="base_1_386202_35546"/>
        <xdr:cNvPicPr preferRelativeResize="0">
          <a:picLocks noChangeArrowheads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67018475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1267</xdr:row>
      <xdr:rowOff>0</xdr:rowOff>
    </xdr:from>
    <xdr:to>
      <xdr:col>1</xdr:col>
      <xdr:colOff>1095374</xdr:colOff>
      <xdr:row>1267</xdr:row>
      <xdr:rowOff>371475</xdr:rowOff>
    </xdr:to>
    <xdr:pic>
      <xdr:nvPicPr>
        <xdr:cNvPr id="3152" name="Рисунок 3151" descr="base_1_386202_35547"/>
        <xdr:cNvPicPr preferRelativeResize="0">
          <a:picLocks noChangeArrowheads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67494725"/>
          <a:ext cx="1095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1268</xdr:row>
      <xdr:rowOff>0</xdr:rowOff>
    </xdr:from>
    <xdr:to>
      <xdr:col>1</xdr:col>
      <xdr:colOff>1190624</xdr:colOff>
      <xdr:row>1268</xdr:row>
      <xdr:rowOff>400050</xdr:rowOff>
    </xdr:to>
    <xdr:pic>
      <xdr:nvPicPr>
        <xdr:cNvPr id="3153" name="Рисунок 3152" descr="base_1_386202_35548"/>
        <xdr:cNvPicPr preferRelativeResize="0">
          <a:picLocks noChangeArrowheads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6797097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1269</xdr:row>
      <xdr:rowOff>0</xdr:rowOff>
    </xdr:from>
    <xdr:to>
      <xdr:col>1</xdr:col>
      <xdr:colOff>1257300</xdr:colOff>
      <xdr:row>1269</xdr:row>
      <xdr:rowOff>390525</xdr:rowOff>
    </xdr:to>
    <xdr:pic>
      <xdr:nvPicPr>
        <xdr:cNvPr id="3154" name="Рисунок 3153" descr="base_1_386202_35549"/>
        <xdr:cNvPicPr preferRelativeResize="0">
          <a:picLocks noChangeArrowheads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684472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1270</xdr:row>
      <xdr:rowOff>0</xdr:rowOff>
    </xdr:from>
    <xdr:to>
      <xdr:col>1</xdr:col>
      <xdr:colOff>1238250</xdr:colOff>
      <xdr:row>1270</xdr:row>
      <xdr:rowOff>400050</xdr:rowOff>
    </xdr:to>
    <xdr:pic>
      <xdr:nvPicPr>
        <xdr:cNvPr id="3155" name="Рисунок 3154" descr="base_1_386202_35550"/>
        <xdr:cNvPicPr preferRelativeResize="0">
          <a:picLocks noChangeArrowheads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68923475"/>
          <a:ext cx="1238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1271</xdr:row>
      <xdr:rowOff>0</xdr:rowOff>
    </xdr:from>
    <xdr:to>
      <xdr:col>1</xdr:col>
      <xdr:colOff>942974</xdr:colOff>
      <xdr:row>1271</xdr:row>
      <xdr:rowOff>352425</xdr:rowOff>
    </xdr:to>
    <xdr:pic>
      <xdr:nvPicPr>
        <xdr:cNvPr id="3156" name="Рисунок 3155" descr="base_1_386202_35551"/>
        <xdr:cNvPicPr preferRelativeResize="0">
          <a:picLocks noChangeArrowheads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69399725"/>
          <a:ext cx="942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1272</xdr:row>
      <xdr:rowOff>0</xdr:rowOff>
    </xdr:from>
    <xdr:to>
      <xdr:col>1</xdr:col>
      <xdr:colOff>1047750</xdr:colOff>
      <xdr:row>1272</xdr:row>
      <xdr:rowOff>390525</xdr:rowOff>
    </xdr:to>
    <xdr:pic>
      <xdr:nvPicPr>
        <xdr:cNvPr id="3157" name="Рисунок 3156" descr="base_1_386202_35552"/>
        <xdr:cNvPicPr preferRelativeResize="0">
          <a:picLocks noChangeArrowheads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69875975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1273</xdr:row>
      <xdr:rowOff>0</xdr:rowOff>
    </xdr:from>
    <xdr:to>
      <xdr:col>1</xdr:col>
      <xdr:colOff>1171574</xdr:colOff>
      <xdr:row>1273</xdr:row>
      <xdr:rowOff>371475</xdr:rowOff>
    </xdr:to>
    <xdr:pic>
      <xdr:nvPicPr>
        <xdr:cNvPr id="3158" name="Рисунок 3157" descr="base_1_386202_35553"/>
        <xdr:cNvPicPr preferRelativeResize="0">
          <a:picLocks noChangeArrowheads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7035222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1274</xdr:row>
      <xdr:rowOff>0</xdr:rowOff>
    </xdr:from>
    <xdr:to>
      <xdr:col>1</xdr:col>
      <xdr:colOff>1295400</xdr:colOff>
      <xdr:row>1274</xdr:row>
      <xdr:rowOff>361950</xdr:rowOff>
    </xdr:to>
    <xdr:pic>
      <xdr:nvPicPr>
        <xdr:cNvPr id="3159" name="Рисунок 3158" descr="base_1_386202_35554"/>
        <xdr:cNvPicPr preferRelativeResize="0">
          <a:picLocks noChangeArrowheads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70828475"/>
          <a:ext cx="1295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1275</xdr:row>
      <xdr:rowOff>0</xdr:rowOff>
    </xdr:from>
    <xdr:to>
      <xdr:col>1</xdr:col>
      <xdr:colOff>1209674</xdr:colOff>
      <xdr:row>1275</xdr:row>
      <xdr:rowOff>400050</xdr:rowOff>
    </xdr:to>
    <xdr:pic>
      <xdr:nvPicPr>
        <xdr:cNvPr id="3160" name="Рисунок 3159" descr="base_1_386202_35555"/>
        <xdr:cNvPicPr preferRelativeResize="0">
          <a:picLocks noChangeArrowheads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71304725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1276</xdr:row>
      <xdr:rowOff>0</xdr:rowOff>
    </xdr:from>
    <xdr:to>
      <xdr:col>1</xdr:col>
      <xdr:colOff>962024</xdr:colOff>
      <xdr:row>1276</xdr:row>
      <xdr:rowOff>381000</xdr:rowOff>
    </xdr:to>
    <xdr:pic>
      <xdr:nvPicPr>
        <xdr:cNvPr id="3161" name="Рисунок 3160" descr="base_1_386202_35556"/>
        <xdr:cNvPicPr preferRelativeResize="0">
          <a:picLocks noChangeArrowheads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71780975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1277</xdr:row>
      <xdr:rowOff>0</xdr:rowOff>
    </xdr:from>
    <xdr:to>
      <xdr:col>1</xdr:col>
      <xdr:colOff>1076324</xdr:colOff>
      <xdr:row>1277</xdr:row>
      <xdr:rowOff>400050</xdr:rowOff>
    </xdr:to>
    <xdr:pic>
      <xdr:nvPicPr>
        <xdr:cNvPr id="3162" name="Рисунок 3161" descr="base_1_386202_35557"/>
        <xdr:cNvPicPr preferRelativeResize="0">
          <a:picLocks noChangeArrowheads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72257225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1278</xdr:row>
      <xdr:rowOff>0</xdr:rowOff>
    </xdr:from>
    <xdr:to>
      <xdr:col>1</xdr:col>
      <xdr:colOff>1143000</xdr:colOff>
      <xdr:row>1278</xdr:row>
      <xdr:rowOff>361950</xdr:rowOff>
    </xdr:to>
    <xdr:pic>
      <xdr:nvPicPr>
        <xdr:cNvPr id="3163" name="Рисунок 3162" descr="base_1_386202_35558"/>
        <xdr:cNvPicPr preferRelativeResize="0">
          <a:picLocks noChangeArrowheads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72733475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1279</xdr:row>
      <xdr:rowOff>0</xdr:rowOff>
    </xdr:from>
    <xdr:to>
      <xdr:col>1</xdr:col>
      <xdr:colOff>1257300</xdr:colOff>
      <xdr:row>1279</xdr:row>
      <xdr:rowOff>390525</xdr:rowOff>
    </xdr:to>
    <xdr:pic>
      <xdr:nvPicPr>
        <xdr:cNvPr id="3164" name="Рисунок 3163" descr="base_1_386202_35559"/>
        <xdr:cNvPicPr preferRelativeResize="0">
          <a:picLocks noChangeArrowheads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732097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1280</xdr:row>
      <xdr:rowOff>0</xdr:rowOff>
    </xdr:from>
    <xdr:to>
      <xdr:col>1</xdr:col>
      <xdr:colOff>1209674</xdr:colOff>
      <xdr:row>1280</xdr:row>
      <xdr:rowOff>371475</xdr:rowOff>
    </xdr:to>
    <xdr:pic>
      <xdr:nvPicPr>
        <xdr:cNvPr id="3165" name="Рисунок 3164" descr="base_1_386202_35560"/>
        <xdr:cNvPicPr preferRelativeResize="0">
          <a:picLocks noChangeArrowheads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7368597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1281</xdr:row>
      <xdr:rowOff>0</xdr:rowOff>
    </xdr:from>
    <xdr:to>
      <xdr:col>1</xdr:col>
      <xdr:colOff>981074</xdr:colOff>
      <xdr:row>1281</xdr:row>
      <xdr:rowOff>381000</xdr:rowOff>
    </xdr:to>
    <xdr:pic>
      <xdr:nvPicPr>
        <xdr:cNvPr id="3166" name="Рисунок 3165" descr="base_1_386202_35561"/>
        <xdr:cNvPicPr preferRelativeResize="0">
          <a:picLocks noChangeArrowheads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74162225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1282</xdr:row>
      <xdr:rowOff>0</xdr:rowOff>
    </xdr:from>
    <xdr:to>
      <xdr:col>1</xdr:col>
      <xdr:colOff>1057274</xdr:colOff>
      <xdr:row>1282</xdr:row>
      <xdr:rowOff>390525</xdr:rowOff>
    </xdr:to>
    <xdr:pic>
      <xdr:nvPicPr>
        <xdr:cNvPr id="3167" name="Рисунок 3166" descr="base_1_386202_35562"/>
        <xdr:cNvPicPr preferRelativeResize="0">
          <a:picLocks noChangeArrowheads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7463847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1283</xdr:row>
      <xdr:rowOff>0</xdr:rowOff>
    </xdr:from>
    <xdr:to>
      <xdr:col>1</xdr:col>
      <xdr:colOff>1162050</xdr:colOff>
      <xdr:row>1283</xdr:row>
      <xdr:rowOff>371475</xdr:rowOff>
    </xdr:to>
    <xdr:pic>
      <xdr:nvPicPr>
        <xdr:cNvPr id="3168" name="Рисунок 3167" descr="base_1_386202_35563"/>
        <xdr:cNvPicPr preferRelativeResize="0">
          <a:picLocks noChangeArrowheads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7511472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1284</xdr:row>
      <xdr:rowOff>0</xdr:rowOff>
    </xdr:from>
    <xdr:to>
      <xdr:col>1</xdr:col>
      <xdr:colOff>1209675</xdr:colOff>
      <xdr:row>1284</xdr:row>
      <xdr:rowOff>400050</xdr:rowOff>
    </xdr:to>
    <xdr:pic>
      <xdr:nvPicPr>
        <xdr:cNvPr id="3169" name="Рисунок 3168" descr="base_1_386202_35564"/>
        <xdr:cNvPicPr preferRelativeResize="0">
          <a:picLocks noChangeArrowheads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75590975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1285</xdr:row>
      <xdr:rowOff>0</xdr:rowOff>
    </xdr:from>
    <xdr:to>
      <xdr:col>1</xdr:col>
      <xdr:colOff>1238250</xdr:colOff>
      <xdr:row>1285</xdr:row>
      <xdr:rowOff>381000</xdr:rowOff>
    </xdr:to>
    <xdr:pic>
      <xdr:nvPicPr>
        <xdr:cNvPr id="3170" name="Рисунок 3169" descr="base_1_386202_35565"/>
        <xdr:cNvPicPr preferRelativeResize="0">
          <a:picLocks noChangeArrowheads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76067225"/>
          <a:ext cx="123825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1286</xdr:row>
      <xdr:rowOff>0</xdr:rowOff>
    </xdr:from>
    <xdr:to>
      <xdr:col>1</xdr:col>
      <xdr:colOff>962024</xdr:colOff>
      <xdr:row>1286</xdr:row>
      <xdr:rowOff>400050</xdr:rowOff>
    </xdr:to>
    <xdr:pic>
      <xdr:nvPicPr>
        <xdr:cNvPr id="3171" name="Рисунок 3170" descr="base_1_386202_35566"/>
        <xdr:cNvPicPr preferRelativeResize="0">
          <a:picLocks noChangeArrowheads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76543475"/>
          <a:ext cx="962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1287</xdr:row>
      <xdr:rowOff>0</xdr:rowOff>
    </xdr:from>
    <xdr:to>
      <xdr:col>1</xdr:col>
      <xdr:colOff>1057274</xdr:colOff>
      <xdr:row>1287</xdr:row>
      <xdr:rowOff>381000</xdr:rowOff>
    </xdr:to>
    <xdr:pic>
      <xdr:nvPicPr>
        <xdr:cNvPr id="3172" name="Рисунок 3171" descr="base_1_386202_35567"/>
        <xdr:cNvPicPr preferRelativeResize="0">
          <a:picLocks noChangeArrowheads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77019725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1343025</xdr:colOff>
      <xdr:row>1288</xdr:row>
      <xdr:rowOff>1</xdr:rowOff>
    </xdr:from>
    <xdr:to>
      <xdr:col>1</xdr:col>
      <xdr:colOff>1181100</xdr:colOff>
      <xdr:row>1288</xdr:row>
      <xdr:rowOff>390525</xdr:rowOff>
    </xdr:to>
    <xdr:pic>
      <xdr:nvPicPr>
        <xdr:cNvPr id="3173" name="Рисунок 3172" descr="base_1_386202_35568"/>
        <xdr:cNvPicPr preferRelativeResize="0">
          <a:picLocks noChangeArrowheads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77495976"/>
          <a:ext cx="120015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1289</xdr:row>
      <xdr:rowOff>0</xdr:rowOff>
    </xdr:from>
    <xdr:to>
      <xdr:col>1</xdr:col>
      <xdr:colOff>1247775</xdr:colOff>
      <xdr:row>1289</xdr:row>
      <xdr:rowOff>409575</xdr:rowOff>
    </xdr:to>
    <xdr:pic>
      <xdr:nvPicPr>
        <xdr:cNvPr id="3174" name="Рисунок 3173" descr="base_1_386202_35569"/>
        <xdr:cNvPicPr preferRelativeResize="0">
          <a:picLocks noChangeArrowheads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77972225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1290</xdr:row>
      <xdr:rowOff>0</xdr:rowOff>
    </xdr:from>
    <xdr:to>
      <xdr:col>1</xdr:col>
      <xdr:colOff>1247774</xdr:colOff>
      <xdr:row>1290</xdr:row>
      <xdr:rowOff>390525</xdr:rowOff>
    </xdr:to>
    <xdr:pic>
      <xdr:nvPicPr>
        <xdr:cNvPr id="3175" name="Рисунок 3174" descr="base_1_386202_35570"/>
        <xdr:cNvPicPr preferRelativeResize="0">
          <a:picLocks noChangeArrowheads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78448475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1291</xdr:row>
      <xdr:rowOff>0</xdr:rowOff>
    </xdr:from>
    <xdr:to>
      <xdr:col>1</xdr:col>
      <xdr:colOff>923924</xdr:colOff>
      <xdr:row>1291</xdr:row>
      <xdr:rowOff>352425</xdr:rowOff>
    </xdr:to>
    <xdr:pic>
      <xdr:nvPicPr>
        <xdr:cNvPr id="3176" name="Рисунок 3175" descr="base_1_386202_35571"/>
        <xdr:cNvPicPr preferRelativeResize="0">
          <a:picLocks noChangeArrowheads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78924725"/>
          <a:ext cx="923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1292</xdr:row>
      <xdr:rowOff>0</xdr:rowOff>
    </xdr:from>
    <xdr:to>
      <xdr:col>1</xdr:col>
      <xdr:colOff>1038224</xdr:colOff>
      <xdr:row>1292</xdr:row>
      <xdr:rowOff>323850</xdr:rowOff>
    </xdr:to>
    <xdr:pic>
      <xdr:nvPicPr>
        <xdr:cNvPr id="3177" name="Рисунок 3176" descr="base_1_386202_35572"/>
        <xdr:cNvPicPr preferRelativeResize="0">
          <a:picLocks noChangeArrowheads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79400975"/>
          <a:ext cx="1038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1293</xdr:row>
      <xdr:rowOff>0</xdr:rowOff>
    </xdr:from>
    <xdr:to>
      <xdr:col>1</xdr:col>
      <xdr:colOff>1143000</xdr:colOff>
      <xdr:row>1293</xdr:row>
      <xdr:rowOff>352425</xdr:rowOff>
    </xdr:to>
    <xdr:pic>
      <xdr:nvPicPr>
        <xdr:cNvPr id="3178" name="Рисунок 3177" descr="base_1_386202_35573"/>
        <xdr:cNvPicPr preferRelativeResize="0">
          <a:picLocks noChangeArrowheads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79877225"/>
          <a:ext cx="1143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1294</xdr:row>
      <xdr:rowOff>0</xdr:rowOff>
    </xdr:from>
    <xdr:to>
      <xdr:col>1</xdr:col>
      <xdr:colOff>1209675</xdr:colOff>
      <xdr:row>1294</xdr:row>
      <xdr:rowOff>371475</xdr:rowOff>
    </xdr:to>
    <xdr:pic>
      <xdr:nvPicPr>
        <xdr:cNvPr id="3179" name="Рисунок 3178" descr="base_1_386202_35574"/>
        <xdr:cNvPicPr preferRelativeResize="0">
          <a:picLocks noChangeArrowheads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035347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1295</xdr:row>
      <xdr:rowOff>0</xdr:rowOff>
    </xdr:from>
    <xdr:to>
      <xdr:col>1</xdr:col>
      <xdr:colOff>1162050</xdr:colOff>
      <xdr:row>1295</xdr:row>
      <xdr:rowOff>371475</xdr:rowOff>
    </xdr:to>
    <xdr:pic>
      <xdr:nvPicPr>
        <xdr:cNvPr id="3180" name="Рисунок 3179" descr="base_1_386202_35575"/>
        <xdr:cNvPicPr preferRelativeResize="0">
          <a:picLocks noChangeArrowheads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082972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1296</xdr:row>
      <xdr:rowOff>0</xdr:rowOff>
    </xdr:from>
    <xdr:to>
      <xdr:col>1</xdr:col>
      <xdr:colOff>952500</xdr:colOff>
      <xdr:row>1296</xdr:row>
      <xdr:rowOff>371475</xdr:rowOff>
    </xdr:to>
    <xdr:pic>
      <xdr:nvPicPr>
        <xdr:cNvPr id="3181" name="Рисунок 3180" descr="base_1_386202_35576"/>
        <xdr:cNvPicPr preferRelativeResize="0">
          <a:picLocks noChangeArrowheads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1305975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1297</xdr:row>
      <xdr:rowOff>0</xdr:rowOff>
    </xdr:from>
    <xdr:to>
      <xdr:col>1</xdr:col>
      <xdr:colOff>1000124</xdr:colOff>
      <xdr:row>1297</xdr:row>
      <xdr:rowOff>352425</xdr:rowOff>
    </xdr:to>
    <xdr:pic>
      <xdr:nvPicPr>
        <xdr:cNvPr id="3182" name="Рисунок 3181" descr="base_1_386202_35577"/>
        <xdr:cNvPicPr preferRelativeResize="0">
          <a:picLocks noChangeArrowheads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81782225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1298</xdr:row>
      <xdr:rowOff>0</xdr:rowOff>
    </xdr:from>
    <xdr:to>
      <xdr:col>1</xdr:col>
      <xdr:colOff>1143000</xdr:colOff>
      <xdr:row>1298</xdr:row>
      <xdr:rowOff>371475</xdr:rowOff>
    </xdr:to>
    <xdr:pic>
      <xdr:nvPicPr>
        <xdr:cNvPr id="3183" name="Рисунок 3182" descr="base_1_386202_35578"/>
        <xdr:cNvPicPr preferRelativeResize="0">
          <a:picLocks noChangeArrowheads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225847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1299</xdr:row>
      <xdr:rowOff>0</xdr:rowOff>
    </xdr:from>
    <xdr:to>
      <xdr:col>1</xdr:col>
      <xdr:colOff>1238251</xdr:colOff>
      <xdr:row>1299</xdr:row>
      <xdr:rowOff>352425</xdr:rowOff>
    </xdr:to>
    <xdr:pic>
      <xdr:nvPicPr>
        <xdr:cNvPr id="3184" name="Рисунок 3183" descr="base_1_386202_35579"/>
        <xdr:cNvPicPr preferRelativeResize="0">
          <a:picLocks noChangeArrowheads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382734725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1300</xdr:row>
      <xdr:rowOff>0</xdr:rowOff>
    </xdr:from>
    <xdr:to>
      <xdr:col>1</xdr:col>
      <xdr:colOff>1143000</xdr:colOff>
      <xdr:row>1300</xdr:row>
      <xdr:rowOff>390525</xdr:rowOff>
    </xdr:to>
    <xdr:pic>
      <xdr:nvPicPr>
        <xdr:cNvPr id="3185" name="Рисунок 3184" descr="base_1_386202_35580"/>
        <xdr:cNvPicPr preferRelativeResize="0">
          <a:picLocks noChangeArrowheads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3210975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1301</xdr:row>
      <xdr:rowOff>0</xdr:rowOff>
    </xdr:from>
    <xdr:to>
      <xdr:col>1</xdr:col>
      <xdr:colOff>981074</xdr:colOff>
      <xdr:row>1301</xdr:row>
      <xdr:rowOff>371475</xdr:rowOff>
    </xdr:to>
    <xdr:pic>
      <xdr:nvPicPr>
        <xdr:cNvPr id="3186" name="Рисунок 3185" descr="base_1_386202_35581"/>
        <xdr:cNvPicPr preferRelativeResize="0">
          <a:picLocks noChangeArrowheads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8368722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1302</xdr:row>
      <xdr:rowOff>0</xdr:rowOff>
    </xdr:from>
    <xdr:to>
      <xdr:col>1</xdr:col>
      <xdr:colOff>990600</xdr:colOff>
      <xdr:row>1302</xdr:row>
      <xdr:rowOff>361950</xdr:rowOff>
    </xdr:to>
    <xdr:pic>
      <xdr:nvPicPr>
        <xdr:cNvPr id="3187" name="Рисунок 3186" descr="base_1_386202_35582"/>
        <xdr:cNvPicPr preferRelativeResize="0">
          <a:picLocks noChangeArrowheads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4163475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1303</xdr:row>
      <xdr:rowOff>0</xdr:rowOff>
    </xdr:from>
    <xdr:to>
      <xdr:col>1</xdr:col>
      <xdr:colOff>1047750</xdr:colOff>
      <xdr:row>1303</xdr:row>
      <xdr:rowOff>352425</xdr:rowOff>
    </xdr:to>
    <xdr:pic>
      <xdr:nvPicPr>
        <xdr:cNvPr id="3188" name="Рисунок 3187" descr="base_1_386202_35583"/>
        <xdr:cNvPicPr preferRelativeResize="0">
          <a:picLocks noChangeArrowheads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463972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1304</xdr:row>
      <xdr:rowOff>0</xdr:rowOff>
    </xdr:from>
    <xdr:to>
      <xdr:col>1</xdr:col>
      <xdr:colOff>1219200</xdr:colOff>
      <xdr:row>1304</xdr:row>
      <xdr:rowOff>371475</xdr:rowOff>
    </xdr:to>
    <xdr:pic>
      <xdr:nvPicPr>
        <xdr:cNvPr id="3189" name="Рисунок 3188" descr="base_1_386202_35584"/>
        <xdr:cNvPicPr preferRelativeResize="0">
          <a:picLocks noChangeArrowheads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511597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1305</xdr:row>
      <xdr:rowOff>0</xdr:rowOff>
    </xdr:from>
    <xdr:to>
      <xdr:col>1</xdr:col>
      <xdr:colOff>1152524</xdr:colOff>
      <xdr:row>1305</xdr:row>
      <xdr:rowOff>381000</xdr:rowOff>
    </xdr:to>
    <xdr:pic>
      <xdr:nvPicPr>
        <xdr:cNvPr id="3190" name="Рисунок 3189" descr="base_1_386202_35585"/>
        <xdr:cNvPicPr preferRelativeResize="0">
          <a:picLocks noChangeArrowheads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8559222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1306</xdr:row>
      <xdr:rowOff>0</xdr:rowOff>
    </xdr:from>
    <xdr:to>
      <xdr:col>1</xdr:col>
      <xdr:colOff>1000124</xdr:colOff>
      <xdr:row>1306</xdr:row>
      <xdr:rowOff>352425</xdr:rowOff>
    </xdr:to>
    <xdr:pic>
      <xdr:nvPicPr>
        <xdr:cNvPr id="3191" name="Рисунок 3190" descr="base_1_386202_35586"/>
        <xdr:cNvPicPr preferRelativeResize="0">
          <a:picLocks noChangeArrowheads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86068475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1307</xdr:row>
      <xdr:rowOff>0</xdr:rowOff>
    </xdr:from>
    <xdr:to>
      <xdr:col>1</xdr:col>
      <xdr:colOff>971550</xdr:colOff>
      <xdr:row>1307</xdr:row>
      <xdr:rowOff>390525</xdr:rowOff>
    </xdr:to>
    <xdr:pic>
      <xdr:nvPicPr>
        <xdr:cNvPr id="3192" name="Рисунок 3191" descr="base_1_386202_35587"/>
        <xdr:cNvPicPr preferRelativeResize="0">
          <a:picLocks noChangeArrowheads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6544725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1308</xdr:row>
      <xdr:rowOff>0</xdr:rowOff>
    </xdr:from>
    <xdr:to>
      <xdr:col>1</xdr:col>
      <xdr:colOff>1085850</xdr:colOff>
      <xdr:row>1308</xdr:row>
      <xdr:rowOff>371475</xdr:rowOff>
    </xdr:to>
    <xdr:pic>
      <xdr:nvPicPr>
        <xdr:cNvPr id="3193" name="Рисунок 3192" descr="base_1_386202_35588"/>
        <xdr:cNvPicPr preferRelativeResize="0">
          <a:picLocks noChangeArrowheads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7020975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1309</xdr:row>
      <xdr:rowOff>0</xdr:rowOff>
    </xdr:from>
    <xdr:to>
      <xdr:col>1</xdr:col>
      <xdr:colOff>1190625</xdr:colOff>
      <xdr:row>1309</xdr:row>
      <xdr:rowOff>390525</xdr:rowOff>
    </xdr:to>
    <xdr:pic>
      <xdr:nvPicPr>
        <xdr:cNvPr id="3194" name="Рисунок 3193" descr="base_1_386202_35589"/>
        <xdr:cNvPicPr preferRelativeResize="0">
          <a:picLocks noChangeArrowheads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749722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1310</xdr:row>
      <xdr:rowOff>0</xdr:rowOff>
    </xdr:from>
    <xdr:to>
      <xdr:col>1</xdr:col>
      <xdr:colOff>1104900</xdr:colOff>
      <xdr:row>1310</xdr:row>
      <xdr:rowOff>381000</xdr:rowOff>
    </xdr:to>
    <xdr:pic>
      <xdr:nvPicPr>
        <xdr:cNvPr id="3195" name="Рисунок 3194" descr="base_1_386202_35590"/>
        <xdr:cNvPicPr preferRelativeResize="0">
          <a:picLocks noChangeArrowheads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7973475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1311</xdr:row>
      <xdr:rowOff>0</xdr:rowOff>
    </xdr:from>
    <xdr:to>
      <xdr:col>1</xdr:col>
      <xdr:colOff>990600</xdr:colOff>
      <xdr:row>1311</xdr:row>
      <xdr:rowOff>352425</xdr:rowOff>
    </xdr:to>
    <xdr:pic>
      <xdr:nvPicPr>
        <xdr:cNvPr id="3196" name="Рисунок 3195" descr="base_1_386202_35591"/>
        <xdr:cNvPicPr preferRelativeResize="0">
          <a:picLocks noChangeArrowheads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844972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1312</xdr:row>
      <xdr:rowOff>0</xdr:rowOff>
    </xdr:from>
    <xdr:to>
      <xdr:col>1</xdr:col>
      <xdr:colOff>962024</xdr:colOff>
      <xdr:row>1312</xdr:row>
      <xdr:rowOff>371475</xdr:rowOff>
    </xdr:to>
    <xdr:pic>
      <xdr:nvPicPr>
        <xdr:cNvPr id="3197" name="Рисунок 3196" descr="base_1_386202_35592"/>
        <xdr:cNvPicPr preferRelativeResize="0">
          <a:picLocks noChangeArrowheads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88925975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1313</xdr:row>
      <xdr:rowOff>0</xdr:rowOff>
    </xdr:from>
    <xdr:to>
      <xdr:col>1</xdr:col>
      <xdr:colOff>1085850</xdr:colOff>
      <xdr:row>1313</xdr:row>
      <xdr:rowOff>333375</xdr:rowOff>
    </xdr:to>
    <xdr:pic>
      <xdr:nvPicPr>
        <xdr:cNvPr id="3198" name="Рисунок 3197" descr="base_1_386202_35593"/>
        <xdr:cNvPicPr preferRelativeResize="0">
          <a:picLocks noChangeArrowheads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9402225"/>
          <a:ext cx="1085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1314</xdr:row>
      <xdr:rowOff>0</xdr:rowOff>
    </xdr:from>
    <xdr:to>
      <xdr:col>1</xdr:col>
      <xdr:colOff>1209675</xdr:colOff>
      <xdr:row>1314</xdr:row>
      <xdr:rowOff>390525</xdr:rowOff>
    </xdr:to>
    <xdr:pic>
      <xdr:nvPicPr>
        <xdr:cNvPr id="3199" name="Рисунок 3198" descr="base_1_386202_35594"/>
        <xdr:cNvPicPr preferRelativeResize="0">
          <a:picLocks noChangeArrowheads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8987847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1315</xdr:row>
      <xdr:rowOff>0</xdr:rowOff>
    </xdr:from>
    <xdr:to>
      <xdr:col>1</xdr:col>
      <xdr:colOff>1133474</xdr:colOff>
      <xdr:row>1315</xdr:row>
      <xdr:rowOff>390525</xdr:rowOff>
    </xdr:to>
    <xdr:pic>
      <xdr:nvPicPr>
        <xdr:cNvPr id="3200" name="Рисунок 3199" descr="base_1_386202_35595"/>
        <xdr:cNvPicPr preferRelativeResize="0">
          <a:picLocks noChangeArrowheads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90354725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9524</xdr:colOff>
      <xdr:row>1316</xdr:row>
      <xdr:rowOff>0</xdr:rowOff>
    </xdr:from>
    <xdr:to>
      <xdr:col>1</xdr:col>
      <xdr:colOff>1038225</xdr:colOff>
      <xdr:row>1316</xdr:row>
      <xdr:rowOff>400050</xdr:rowOff>
    </xdr:to>
    <xdr:pic>
      <xdr:nvPicPr>
        <xdr:cNvPr id="3201" name="Рисунок 3200" descr="base_1_386202_35596"/>
        <xdr:cNvPicPr preferRelativeResize="0">
          <a:picLocks noChangeArrowheads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599" y="1390830975"/>
          <a:ext cx="102870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1352549</xdr:colOff>
      <xdr:row>1316</xdr:row>
      <xdr:rowOff>457201</xdr:rowOff>
    </xdr:from>
    <xdr:to>
      <xdr:col>1</xdr:col>
      <xdr:colOff>1066800</xdr:colOff>
      <xdr:row>1317</xdr:row>
      <xdr:rowOff>381001</xdr:rowOff>
    </xdr:to>
    <xdr:pic>
      <xdr:nvPicPr>
        <xdr:cNvPr id="3202" name="Рисунок 3201" descr="base_1_386202_35597"/>
        <xdr:cNvPicPr preferRelativeResize="0">
          <a:picLocks noChangeArrowheads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49" y="1391288176"/>
          <a:ext cx="1076326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1318</xdr:row>
      <xdr:rowOff>0</xdr:rowOff>
    </xdr:from>
    <xdr:to>
      <xdr:col>1</xdr:col>
      <xdr:colOff>1114424</xdr:colOff>
      <xdr:row>1318</xdr:row>
      <xdr:rowOff>352425</xdr:rowOff>
    </xdr:to>
    <xdr:pic>
      <xdr:nvPicPr>
        <xdr:cNvPr id="3203" name="Рисунок 3202" descr="base_1_386202_35598"/>
        <xdr:cNvPicPr preferRelativeResize="0">
          <a:picLocks noChangeArrowheads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91783475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1319</xdr:row>
      <xdr:rowOff>0</xdr:rowOff>
    </xdr:from>
    <xdr:to>
      <xdr:col>1</xdr:col>
      <xdr:colOff>1200150</xdr:colOff>
      <xdr:row>1319</xdr:row>
      <xdr:rowOff>400050</xdr:rowOff>
    </xdr:to>
    <xdr:pic>
      <xdr:nvPicPr>
        <xdr:cNvPr id="3204" name="Рисунок 3203" descr="base_1_386202_35599"/>
        <xdr:cNvPicPr preferRelativeResize="0">
          <a:picLocks noChangeArrowheads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92259725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1320</xdr:row>
      <xdr:rowOff>0</xdr:rowOff>
    </xdr:from>
    <xdr:to>
      <xdr:col>1</xdr:col>
      <xdr:colOff>1181100</xdr:colOff>
      <xdr:row>1320</xdr:row>
      <xdr:rowOff>342900</xdr:rowOff>
    </xdr:to>
    <xdr:pic>
      <xdr:nvPicPr>
        <xdr:cNvPr id="3205" name="Рисунок 3204" descr="base_1_386202_35600"/>
        <xdr:cNvPicPr preferRelativeResize="0">
          <a:picLocks noChangeArrowheads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92735975"/>
          <a:ext cx="1181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1321</xdr:row>
      <xdr:rowOff>0</xdr:rowOff>
    </xdr:from>
    <xdr:to>
      <xdr:col>1</xdr:col>
      <xdr:colOff>990600</xdr:colOff>
      <xdr:row>1321</xdr:row>
      <xdr:rowOff>333375</xdr:rowOff>
    </xdr:to>
    <xdr:pic>
      <xdr:nvPicPr>
        <xdr:cNvPr id="3206" name="Рисунок 3205" descr="base_1_386202_35601"/>
        <xdr:cNvPicPr preferRelativeResize="0">
          <a:picLocks noChangeArrowheads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93212225"/>
          <a:ext cx="9906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1322</xdr:row>
      <xdr:rowOff>0</xdr:rowOff>
    </xdr:from>
    <xdr:to>
      <xdr:col>1</xdr:col>
      <xdr:colOff>962024</xdr:colOff>
      <xdr:row>1322</xdr:row>
      <xdr:rowOff>361950</xdr:rowOff>
    </xdr:to>
    <xdr:pic>
      <xdr:nvPicPr>
        <xdr:cNvPr id="3207" name="Рисунок 3206" descr="base_1_386202_35602"/>
        <xdr:cNvPicPr preferRelativeResize="0">
          <a:picLocks noChangeArrowheads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93688475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1323</xdr:row>
      <xdr:rowOff>0</xdr:rowOff>
    </xdr:from>
    <xdr:to>
      <xdr:col>1</xdr:col>
      <xdr:colOff>1057274</xdr:colOff>
      <xdr:row>1323</xdr:row>
      <xdr:rowOff>400050</xdr:rowOff>
    </xdr:to>
    <xdr:pic>
      <xdr:nvPicPr>
        <xdr:cNvPr id="3208" name="Рисунок 3207" descr="base_1_386202_35603"/>
        <xdr:cNvPicPr preferRelativeResize="0">
          <a:picLocks noChangeArrowheads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94164725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1324</xdr:row>
      <xdr:rowOff>0</xdr:rowOff>
    </xdr:from>
    <xdr:to>
      <xdr:col>1</xdr:col>
      <xdr:colOff>1171575</xdr:colOff>
      <xdr:row>1324</xdr:row>
      <xdr:rowOff>361950</xdr:rowOff>
    </xdr:to>
    <xdr:pic>
      <xdr:nvPicPr>
        <xdr:cNvPr id="3209" name="Рисунок 3208" descr="base_1_386202_35604"/>
        <xdr:cNvPicPr preferRelativeResize="0">
          <a:picLocks noChangeArrowheads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94640975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1325</xdr:row>
      <xdr:rowOff>0</xdr:rowOff>
    </xdr:from>
    <xdr:to>
      <xdr:col>1</xdr:col>
      <xdr:colOff>1171575</xdr:colOff>
      <xdr:row>1325</xdr:row>
      <xdr:rowOff>390525</xdr:rowOff>
    </xdr:to>
    <xdr:pic>
      <xdr:nvPicPr>
        <xdr:cNvPr id="3210" name="Рисунок 3209" descr="base_1_386202_35605"/>
        <xdr:cNvPicPr preferRelativeResize="0">
          <a:picLocks noChangeArrowheads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95117225"/>
          <a:ext cx="117157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1326</xdr:row>
      <xdr:rowOff>0</xdr:rowOff>
    </xdr:from>
    <xdr:to>
      <xdr:col>1</xdr:col>
      <xdr:colOff>1028700</xdr:colOff>
      <xdr:row>1326</xdr:row>
      <xdr:rowOff>381000</xdr:rowOff>
    </xdr:to>
    <xdr:pic>
      <xdr:nvPicPr>
        <xdr:cNvPr id="3211" name="Рисунок 3210" descr="base_1_386202_35606"/>
        <xdr:cNvPicPr preferRelativeResize="0">
          <a:picLocks noChangeArrowheads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95593475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1327</xdr:row>
      <xdr:rowOff>0</xdr:rowOff>
    </xdr:from>
    <xdr:to>
      <xdr:col>1</xdr:col>
      <xdr:colOff>1019174</xdr:colOff>
      <xdr:row>1327</xdr:row>
      <xdr:rowOff>390525</xdr:rowOff>
    </xdr:to>
    <xdr:pic>
      <xdr:nvPicPr>
        <xdr:cNvPr id="3212" name="Рисунок 3211" descr="base_1_386202_35607"/>
        <xdr:cNvPicPr preferRelativeResize="0">
          <a:picLocks noChangeArrowheads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9606972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1328</xdr:row>
      <xdr:rowOff>0</xdr:rowOff>
    </xdr:from>
    <xdr:to>
      <xdr:col>1</xdr:col>
      <xdr:colOff>1095374</xdr:colOff>
      <xdr:row>1328</xdr:row>
      <xdr:rowOff>323850</xdr:rowOff>
    </xdr:to>
    <xdr:pic>
      <xdr:nvPicPr>
        <xdr:cNvPr id="3213" name="Рисунок 3212" descr="base_1_386202_35608"/>
        <xdr:cNvPicPr preferRelativeResize="0">
          <a:picLocks noChangeArrowheads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96545975"/>
          <a:ext cx="1095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1329</xdr:row>
      <xdr:rowOff>0</xdr:rowOff>
    </xdr:from>
    <xdr:to>
      <xdr:col>1</xdr:col>
      <xdr:colOff>1228725</xdr:colOff>
      <xdr:row>1329</xdr:row>
      <xdr:rowOff>361950</xdr:rowOff>
    </xdr:to>
    <xdr:pic>
      <xdr:nvPicPr>
        <xdr:cNvPr id="3214" name="Рисунок 3213" descr="base_1_386202_35609"/>
        <xdr:cNvPicPr preferRelativeResize="0">
          <a:picLocks noChangeArrowheads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97022225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1330</xdr:row>
      <xdr:rowOff>0</xdr:rowOff>
    </xdr:from>
    <xdr:to>
      <xdr:col>1</xdr:col>
      <xdr:colOff>1190624</xdr:colOff>
      <xdr:row>1330</xdr:row>
      <xdr:rowOff>381000</xdr:rowOff>
    </xdr:to>
    <xdr:pic>
      <xdr:nvPicPr>
        <xdr:cNvPr id="3215" name="Рисунок 3214" descr="base_1_386202_35610"/>
        <xdr:cNvPicPr preferRelativeResize="0">
          <a:picLocks noChangeArrowheads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97498475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1331</xdr:row>
      <xdr:rowOff>0</xdr:rowOff>
    </xdr:from>
    <xdr:to>
      <xdr:col>1</xdr:col>
      <xdr:colOff>1047750</xdr:colOff>
      <xdr:row>1331</xdr:row>
      <xdr:rowOff>371475</xdr:rowOff>
    </xdr:to>
    <xdr:pic>
      <xdr:nvPicPr>
        <xdr:cNvPr id="3216" name="Рисунок 3215" descr="base_1_386202_35611"/>
        <xdr:cNvPicPr preferRelativeResize="0">
          <a:picLocks noChangeArrowheads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9797472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1332</xdr:row>
      <xdr:rowOff>0</xdr:rowOff>
    </xdr:from>
    <xdr:to>
      <xdr:col>1</xdr:col>
      <xdr:colOff>971550</xdr:colOff>
      <xdr:row>1332</xdr:row>
      <xdr:rowOff>371475</xdr:rowOff>
    </xdr:to>
    <xdr:pic>
      <xdr:nvPicPr>
        <xdr:cNvPr id="3217" name="Рисунок 3216" descr="base_1_386202_35612"/>
        <xdr:cNvPicPr preferRelativeResize="0">
          <a:picLocks noChangeArrowheads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9845097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1333</xdr:row>
      <xdr:rowOff>1</xdr:rowOff>
    </xdr:from>
    <xdr:to>
      <xdr:col>1</xdr:col>
      <xdr:colOff>1114425</xdr:colOff>
      <xdr:row>1333</xdr:row>
      <xdr:rowOff>361951</xdr:rowOff>
    </xdr:to>
    <xdr:pic>
      <xdr:nvPicPr>
        <xdr:cNvPr id="3218" name="Рисунок 3217" descr="base_1_386202_35613"/>
        <xdr:cNvPicPr preferRelativeResize="0">
          <a:picLocks noChangeArrowheads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398927226"/>
          <a:ext cx="111442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1334</xdr:row>
      <xdr:rowOff>0</xdr:rowOff>
    </xdr:from>
    <xdr:to>
      <xdr:col>1</xdr:col>
      <xdr:colOff>1247775</xdr:colOff>
      <xdr:row>1334</xdr:row>
      <xdr:rowOff>352425</xdr:rowOff>
    </xdr:to>
    <xdr:pic>
      <xdr:nvPicPr>
        <xdr:cNvPr id="3219" name="Рисунок 3218" descr="base_1_386202_35614"/>
        <xdr:cNvPicPr preferRelativeResize="0">
          <a:picLocks noChangeArrowheads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99403475"/>
          <a:ext cx="1247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1335</xdr:row>
      <xdr:rowOff>0</xdr:rowOff>
    </xdr:from>
    <xdr:to>
      <xdr:col>1</xdr:col>
      <xdr:colOff>1181100</xdr:colOff>
      <xdr:row>1335</xdr:row>
      <xdr:rowOff>361950</xdr:rowOff>
    </xdr:to>
    <xdr:pic>
      <xdr:nvPicPr>
        <xdr:cNvPr id="3220" name="Рисунок 3219" descr="base_1_386202_35615"/>
        <xdr:cNvPicPr preferRelativeResize="0">
          <a:picLocks noChangeArrowheads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399879725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1336</xdr:row>
      <xdr:rowOff>0</xdr:rowOff>
    </xdr:from>
    <xdr:to>
      <xdr:col>1</xdr:col>
      <xdr:colOff>1019174</xdr:colOff>
      <xdr:row>1336</xdr:row>
      <xdr:rowOff>371475</xdr:rowOff>
    </xdr:to>
    <xdr:pic>
      <xdr:nvPicPr>
        <xdr:cNvPr id="3221" name="Рисунок 3220" descr="base_1_386202_35616"/>
        <xdr:cNvPicPr preferRelativeResize="0">
          <a:picLocks noChangeArrowheads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0035597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1337</xdr:row>
      <xdr:rowOff>0</xdr:rowOff>
    </xdr:from>
    <xdr:to>
      <xdr:col>1</xdr:col>
      <xdr:colOff>1028700</xdr:colOff>
      <xdr:row>1337</xdr:row>
      <xdr:rowOff>361950</xdr:rowOff>
    </xdr:to>
    <xdr:pic>
      <xdr:nvPicPr>
        <xdr:cNvPr id="3222" name="Рисунок 3221" descr="base_1_386202_35617"/>
        <xdr:cNvPicPr preferRelativeResize="0">
          <a:picLocks noChangeArrowheads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00832225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19049</xdr:colOff>
      <xdr:row>1338</xdr:row>
      <xdr:rowOff>47625</xdr:rowOff>
    </xdr:from>
    <xdr:to>
      <xdr:col>1</xdr:col>
      <xdr:colOff>1190624</xdr:colOff>
      <xdr:row>1338</xdr:row>
      <xdr:rowOff>400050</xdr:rowOff>
    </xdr:to>
    <xdr:pic>
      <xdr:nvPicPr>
        <xdr:cNvPr id="3223" name="Рисунок 3222" descr="base_1_386202_35618"/>
        <xdr:cNvPicPr preferRelativeResize="0">
          <a:picLocks noChangeArrowheads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4" y="1401356100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1339</xdr:row>
      <xdr:rowOff>0</xdr:rowOff>
    </xdr:from>
    <xdr:to>
      <xdr:col>1</xdr:col>
      <xdr:colOff>1209675</xdr:colOff>
      <xdr:row>1339</xdr:row>
      <xdr:rowOff>400050</xdr:rowOff>
    </xdr:to>
    <xdr:pic>
      <xdr:nvPicPr>
        <xdr:cNvPr id="3224" name="Рисунок 3223" descr="base_1_386202_35619"/>
        <xdr:cNvPicPr preferRelativeResize="0">
          <a:picLocks noChangeArrowheads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01784725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1340</xdr:row>
      <xdr:rowOff>0</xdr:rowOff>
    </xdr:from>
    <xdr:to>
      <xdr:col>1</xdr:col>
      <xdr:colOff>1152524</xdr:colOff>
      <xdr:row>1340</xdr:row>
      <xdr:rowOff>419100</xdr:rowOff>
    </xdr:to>
    <xdr:pic>
      <xdr:nvPicPr>
        <xdr:cNvPr id="3225" name="Рисунок 3224" descr="base_1_386202_35620"/>
        <xdr:cNvPicPr preferRelativeResize="0">
          <a:picLocks noChangeArrowheads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02260975"/>
          <a:ext cx="11525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1341</xdr:row>
      <xdr:rowOff>0</xdr:rowOff>
    </xdr:from>
    <xdr:to>
      <xdr:col>1</xdr:col>
      <xdr:colOff>1057274</xdr:colOff>
      <xdr:row>1341</xdr:row>
      <xdr:rowOff>390525</xdr:rowOff>
    </xdr:to>
    <xdr:pic>
      <xdr:nvPicPr>
        <xdr:cNvPr id="3226" name="Рисунок 3225" descr="base_1_386202_35621"/>
        <xdr:cNvPicPr preferRelativeResize="0">
          <a:picLocks noChangeArrowheads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0273722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1342</xdr:row>
      <xdr:rowOff>0</xdr:rowOff>
    </xdr:from>
    <xdr:to>
      <xdr:col>1</xdr:col>
      <xdr:colOff>1000124</xdr:colOff>
      <xdr:row>1342</xdr:row>
      <xdr:rowOff>390525</xdr:rowOff>
    </xdr:to>
    <xdr:pic>
      <xdr:nvPicPr>
        <xdr:cNvPr id="3227" name="Рисунок 3226" descr="base_1_386202_35622"/>
        <xdr:cNvPicPr preferRelativeResize="0">
          <a:picLocks noChangeArrowheads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0321347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1343</xdr:row>
      <xdr:rowOff>0</xdr:rowOff>
    </xdr:from>
    <xdr:to>
      <xdr:col>1</xdr:col>
      <xdr:colOff>1076324</xdr:colOff>
      <xdr:row>1343</xdr:row>
      <xdr:rowOff>390525</xdr:rowOff>
    </xdr:to>
    <xdr:pic>
      <xdr:nvPicPr>
        <xdr:cNvPr id="3228" name="Рисунок 3227" descr="base_1_386202_35623"/>
        <xdr:cNvPicPr preferRelativeResize="0">
          <a:picLocks noChangeArrowheads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03689725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1344</xdr:row>
      <xdr:rowOff>0</xdr:rowOff>
    </xdr:from>
    <xdr:to>
      <xdr:col>1</xdr:col>
      <xdr:colOff>1228725</xdr:colOff>
      <xdr:row>1344</xdr:row>
      <xdr:rowOff>371475</xdr:rowOff>
    </xdr:to>
    <xdr:pic>
      <xdr:nvPicPr>
        <xdr:cNvPr id="3229" name="Рисунок 3228" descr="base_1_386202_35624"/>
        <xdr:cNvPicPr preferRelativeResize="0">
          <a:picLocks noChangeArrowheads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0416597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1345</xdr:row>
      <xdr:rowOff>0</xdr:rowOff>
    </xdr:from>
    <xdr:to>
      <xdr:col>1</xdr:col>
      <xdr:colOff>1200150</xdr:colOff>
      <xdr:row>1345</xdr:row>
      <xdr:rowOff>361950</xdr:rowOff>
    </xdr:to>
    <xdr:pic>
      <xdr:nvPicPr>
        <xdr:cNvPr id="3230" name="Рисунок 3229" descr="base_1_386202_35625"/>
        <xdr:cNvPicPr preferRelativeResize="0">
          <a:picLocks noChangeArrowheads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04642225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1346</xdr:row>
      <xdr:rowOff>0</xdr:rowOff>
    </xdr:from>
    <xdr:to>
      <xdr:col>1</xdr:col>
      <xdr:colOff>1019174</xdr:colOff>
      <xdr:row>1346</xdr:row>
      <xdr:rowOff>400050</xdr:rowOff>
    </xdr:to>
    <xdr:pic>
      <xdr:nvPicPr>
        <xdr:cNvPr id="3231" name="Рисунок 3230" descr="base_1_386202_35626"/>
        <xdr:cNvPicPr preferRelativeResize="0">
          <a:picLocks noChangeArrowheads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05118475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1347</xdr:row>
      <xdr:rowOff>0</xdr:rowOff>
    </xdr:from>
    <xdr:to>
      <xdr:col>1</xdr:col>
      <xdr:colOff>962024</xdr:colOff>
      <xdr:row>1347</xdr:row>
      <xdr:rowOff>371475</xdr:rowOff>
    </xdr:to>
    <xdr:pic>
      <xdr:nvPicPr>
        <xdr:cNvPr id="3232" name="Рисунок 3231" descr="base_1_386202_35627"/>
        <xdr:cNvPicPr preferRelativeResize="0">
          <a:picLocks noChangeArrowheads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05594725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1348</xdr:row>
      <xdr:rowOff>1</xdr:rowOff>
    </xdr:from>
    <xdr:to>
      <xdr:col>1</xdr:col>
      <xdr:colOff>1114425</xdr:colOff>
      <xdr:row>1348</xdr:row>
      <xdr:rowOff>342901</xdr:rowOff>
    </xdr:to>
    <xdr:pic>
      <xdr:nvPicPr>
        <xdr:cNvPr id="3233" name="Рисунок 3232" descr="base_1_386202_35628"/>
        <xdr:cNvPicPr preferRelativeResize="0">
          <a:picLocks noChangeArrowheads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06070976"/>
          <a:ext cx="1114426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1349</xdr:row>
      <xdr:rowOff>0</xdr:rowOff>
    </xdr:from>
    <xdr:to>
      <xdr:col>1</xdr:col>
      <xdr:colOff>1266825</xdr:colOff>
      <xdr:row>1349</xdr:row>
      <xdr:rowOff>381000</xdr:rowOff>
    </xdr:to>
    <xdr:pic>
      <xdr:nvPicPr>
        <xdr:cNvPr id="3234" name="Рисунок 3233" descr="base_1_386202_35629"/>
        <xdr:cNvPicPr preferRelativeResize="0">
          <a:picLocks noChangeArrowheads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06547225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1350</xdr:row>
      <xdr:rowOff>0</xdr:rowOff>
    </xdr:from>
    <xdr:to>
      <xdr:col>1</xdr:col>
      <xdr:colOff>1219200</xdr:colOff>
      <xdr:row>1350</xdr:row>
      <xdr:rowOff>371475</xdr:rowOff>
    </xdr:to>
    <xdr:pic>
      <xdr:nvPicPr>
        <xdr:cNvPr id="3235" name="Рисунок 3234" descr="base_1_386202_35630"/>
        <xdr:cNvPicPr preferRelativeResize="0">
          <a:picLocks noChangeArrowheads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0702347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1351</xdr:row>
      <xdr:rowOff>0</xdr:rowOff>
    </xdr:from>
    <xdr:to>
      <xdr:col>1</xdr:col>
      <xdr:colOff>981074</xdr:colOff>
      <xdr:row>1351</xdr:row>
      <xdr:rowOff>381000</xdr:rowOff>
    </xdr:to>
    <xdr:pic>
      <xdr:nvPicPr>
        <xdr:cNvPr id="3236" name="Рисунок 3235" descr="base_1_386202_35631"/>
        <xdr:cNvPicPr preferRelativeResize="0">
          <a:picLocks noChangeArrowheads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07499725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1352</xdr:row>
      <xdr:rowOff>0</xdr:rowOff>
    </xdr:from>
    <xdr:to>
      <xdr:col>1</xdr:col>
      <xdr:colOff>962024</xdr:colOff>
      <xdr:row>1352</xdr:row>
      <xdr:rowOff>333375</xdr:rowOff>
    </xdr:to>
    <xdr:pic>
      <xdr:nvPicPr>
        <xdr:cNvPr id="3237" name="Рисунок 3236" descr="base_1_386202_35632"/>
        <xdr:cNvPicPr preferRelativeResize="0">
          <a:picLocks noChangeArrowheads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07975975"/>
          <a:ext cx="9620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28574</xdr:colOff>
      <xdr:row>1353</xdr:row>
      <xdr:rowOff>0</xdr:rowOff>
    </xdr:from>
    <xdr:to>
      <xdr:col>1</xdr:col>
      <xdr:colOff>1085850</xdr:colOff>
      <xdr:row>1353</xdr:row>
      <xdr:rowOff>333375</xdr:rowOff>
    </xdr:to>
    <xdr:pic>
      <xdr:nvPicPr>
        <xdr:cNvPr id="3238" name="Рисунок 3237" descr="base_1_386202_35633"/>
        <xdr:cNvPicPr preferRelativeResize="0">
          <a:picLocks noChangeArrowheads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49" y="1408452225"/>
          <a:ext cx="1057276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1354</xdr:row>
      <xdr:rowOff>0</xdr:rowOff>
    </xdr:from>
    <xdr:to>
      <xdr:col>1</xdr:col>
      <xdr:colOff>1276350</xdr:colOff>
      <xdr:row>1354</xdr:row>
      <xdr:rowOff>381000</xdr:rowOff>
    </xdr:to>
    <xdr:pic>
      <xdr:nvPicPr>
        <xdr:cNvPr id="3239" name="Рисунок 3238" descr="base_1_386202_35634"/>
        <xdr:cNvPicPr preferRelativeResize="0">
          <a:picLocks noChangeArrowheads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08928475"/>
          <a:ext cx="1276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1355</xdr:row>
      <xdr:rowOff>0</xdr:rowOff>
    </xdr:from>
    <xdr:to>
      <xdr:col>1</xdr:col>
      <xdr:colOff>1162050</xdr:colOff>
      <xdr:row>1355</xdr:row>
      <xdr:rowOff>400050</xdr:rowOff>
    </xdr:to>
    <xdr:pic>
      <xdr:nvPicPr>
        <xdr:cNvPr id="3240" name="Рисунок 3239" descr="base_1_386202_35635"/>
        <xdr:cNvPicPr preferRelativeResize="0">
          <a:picLocks noChangeArrowheads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09404725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1356</xdr:row>
      <xdr:rowOff>0</xdr:rowOff>
    </xdr:from>
    <xdr:to>
      <xdr:col>1</xdr:col>
      <xdr:colOff>962024</xdr:colOff>
      <xdr:row>1356</xdr:row>
      <xdr:rowOff>381000</xdr:rowOff>
    </xdr:to>
    <xdr:pic>
      <xdr:nvPicPr>
        <xdr:cNvPr id="3241" name="Рисунок 3240" descr="base_1_386202_35636"/>
        <xdr:cNvPicPr preferRelativeResize="0">
          <a:picLocks noChangeArrowheads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09880975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1357</xdr:row>
      <xdr:rowOff>0</xdr:rowOff>
    </xdr:from>
    <xdr:to>
      <xdr:col>1</xdr:col>
      <xdr:colOff>962024</xdr:colOff>
      <xdr:row>1357</xdr:row>
      <xdr:rowOff>381000</xdr:rowOff>
    </xdr:to>
    <xdr:pic>
      <xdr:nvPicPr>
        <xdr:cNvPr id="3242" name="Рисунок 3241" descr="base_1_386202_35637"/>
        <xdr:cNvPicPr preferRelativeResize="0">
          <a:picLocks noChangeArrowheads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10357225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1358</xdr:row>
      <xdr:rowOff>0</xdr:rowOff>
    </xdr:from>
    <xdr:to>
      <xdr:col>1</xdr:col>
      <xdr:colOff>1114424</xdr:colOff>
      <xdr:row>1358</xdr:row>
      <xdr:rowOff>381000</xdr:rowOff>
    </xdr:to>
    <xdr:pic>
      <xdr:nvPicPr>
        <xdr:cNvPr id="3243" name="Рисунок 3242" descr="base_1_386202_35638"/>
        <xdr:cNvPicPr preferRelativeResize="0">
          <a:picLocks noChangeArrowheads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10833475"/>
          <a:ext cx="1114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1359</xdr:row>
      <xdr:rowOff>0</xdr:rowOff>
    </xdr:from>
    <xdr:to>
      <xdr:col>1</xdr:col>
      <xdr:colOff>1266825</xdr:colOff>
      <xdr:row>1359</xdr:row>
      <xdr:rowOff>381000</xdr:rowOff>
    </xdr:to>
    <xdr:pic>
      <xdr:nvPicPr>
        <xdr:cNvPr id="3244" name="Рисунок 3243" descr="base_1_386202_35639"/>
        <xdr:cNvPicPr preferRelativeResize="0">
          <a:picLocks noChangeArrowheads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11309725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1360</xdr:row>
      <xdr:rowOff>0</xdr:rowOff>
    </xdr:from>
    <xdr:to>
      <xdr:col>1</xdr:col>
      <xdr:colOff>1219200</xdr:colOff>
      <xdr:row>1360</xdr:row>
      <xdr:rowOff>371475</xdr:rowOff>
    </xdr:to>
    <xdr:pic>
      <xdr:nvPicPr>
        <xdr:cNvPr id="3245" name="Рисунок 3244" descr="base_1_386202_35640"/>
        <xdr:cNvPicPr preferRelativeResize="0">
          <a:picLocks noChangeArrowheads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1178597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1361</xdr:row>
      <xdr:rowOff>0</xdr:rowOff>
    </xdr:from>
    <xdr:to>
      <xdr:col>1</xdr:col>
      <xdr:colOff>990600</xdr:colOff>
      <xdr:row>1361</xdr:row>
      <xdr:rowOff>371475</xdr:rowOff>
    </xdr:to>
    <xdr:pic>
      <xdr:nvPicPr>
        <xdr:cNvPr id="3246" name="Рисунок 3245" descr="base_1_386202_35641"/>
        <xdr:cNvPicPr preferRelativeResize="0">
          <a:picLocks noChangeArrowheads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1226222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1362</xdr:row>
      <xdr:rowOff>0</xdr:rowOff>
    </xdr:from>
    <xdr:to>
      <xdr:col>1</xdr:col>
      <xdr:colOff>971550</xdr:colOff>
      <xdr:row>1362</xdr:row>
      <xdr:rowOff>381000</xdr:rowOff>
    </xdr:to>
    <xdr:pic>
      <xdr:nvPicPr>
        <xdr:cNvPr id="3247" name="Рисунок 3246" descr="base_1_386202_35642"/>
        <xdr:cNvPicPr preferRelativeResize="0">
          <a:picLocks noChangeArrowheads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12738475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1363</xdr:row>
      <xdr:rowOff>1</xdr:rowOff>
    </xdr:from>
    <xdr:to>
      <xdr:col>1</xdr:col>
      <xdr:colOff>1095374</xdr:colOff>
      <xdr:row>1363</xdr:row>
      <xdr:rowOff>342901</xdr:rowOff>
    </xdr:to>
    <xdr:pic>
      <xdr:nvPicPr>
        <xdr:cNvPr id="3248" name="Рисунок 3247" descr="base_1_386202_35643"/>
        <xdr:cNvPicPr preferRelativeResize="0">
          <a:picLocks noChangeArrowheads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13214726"/>
          <a:ext cx="1095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1364</xdr:row>
      <xdr:rowOff>0</xdr:rowOff>
    </xdr:from>
    <xdr:to>
      <xdr:col>1</xdr:col>
      <xdr:colOff>1219200</xdr:colOff>
      <xdr:row>1364</xdr:row>
      <xdr:rowOff>409575</xdr:rowOff>
    </xdr:to>
    <xdr:pic>
      <xdr:nvPicPr>
        <xdr:cNvPr id="3249" name="Рисунок 3248" descr="base_1_386202_35644"/>
        <xdr:cNvPicPr preferRelativeResize="0">
          <a:picLocks noChangeArrowheads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13690975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1365</xdr:row>
      <xdr:rowOff>0</xdr:rowOff>
    </xdr:from>
    <xdr:to>
      <xdr:col>1</xdr:col>
      <xdr:colOff>1162050</xdr:colOff>
      <xdr:row>1365</xdr:row>
      <xdr:rowOff>390525</xdr:rowOff>
    </xdr:to>
    <xdr:pic>
      <xdr:nvPicPr>
        <xdr:cNvPr id="3250" name="Рисунок 3249" descr="base_1_386202_35645"/>
        <xdr:cNvPicPr preferRelativeResize="0">
          <a:picLocks noChangeArrowheads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14167225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1366</xdr:row>
      <xdr:rowOff>0</xdr:rowOff>
    </xdr:from>
    <xdr:to>
      <xdr:col>1</xdr:col>
      <xdr:colOff>1028700</xdr:colOff>
      <xdr:row>1366</xdr:row>
      <xdr:rowOff>352425</xdr:rowOff>
    </xdr:to>
    <xdr:pic>
      <xdr:nvPicPr>
        <xdr:cNvPr id="3251" name="Рисунок 3250" descr="base_1_386202_35646"/>
        <xdr:cNvPicPr preferRelativeResize="0">
          <a:picLocks noChangeArrowheads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14643475"/>
          <a:ext cx="10287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1367</xdr:row>
      <xdr:rowOff>0</xdr:rowOff>
    </xdr:from>
    <xdr:to>
      <xdr:col>1</xdr:col>
      <xdr:colOff>962024</xdr:colOff>
      <xdr:row>1367</xdr:row>
      <xdr:rowOff>390525</xdr:rowOff>
    </xdr:to>
    <xdr:pic>
      <xdr:nvPicPr>
        <xdr:cNvPr id="3252" name="Рисунок 3251" descr="base_1_386202_35647"/>
        <xdr:cNvPicPr preferRelativeResize="0">
          <a:picLocks noChangeArrowheads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15119725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1368</xdr:row>
      <xdr:rowOff>0</xdr:rowOff>
    </xdr:from>
    <xdr:to>
      <xdr:col>1</xdr:col>
      <xdr:colOff>1066800</xdr:colOff>
      <xdr:row>1368</xdr:row>
      <xdr:rowOff>333375</xdr:rowOff>
    </xdr:to>
    <xdr:pic>
      <xdr:nvPicPr>
        <xdr:cNvPr id="3253" name="Рисунок 3252" descr="base_1_386202_35648"/>
        <xdr:cNvPicPr preferRelativeResize="0">
          <a:picLocks noChangeArrowheads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15595975"/>
          <a:ext cx="1066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1369</xdr:row>
      <xdr:rowOff>0</xdr:rowOff>
    </xdr:from>
    <xdr:to>
      <xdr:col>1</xdr:col>
      <xdr:colOff>1219200</xdr:colOff>
      <xdr:row>1369</xdr:row>
      <xdr:rowOff>361950</xdr:rowOff>
    </xdr:to>
    <xdr:pic>
      <xdr:nvPicPr>
        <xdr:cNvPr id="3254" name="Рисунок 3253" descr="base_1_386202_35649"/>
        <xdr:cNvPicPr preferRelativeResize="0">
          <a:picLocks noChangeArrowheads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16072225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1370</xdr:row>
      <xdr:rowOff>0</xdr:rowOff>
    </xdr:from>
    <xdr:to>
      <xdr:col>1</xdr:col>
      <xdr:colOff>1171574</xdr:colOff>
      <xdr:row>1370</xdr:row>
      <xdr:rowOff>333375</xdr:rowOff>
    </xdr:to>
    <xdr:pic>
      <xdr:nvPicPr>
        <xdr:cNvPr id="3255" name="Рисунок 3254" descr="base_1_386202_35650"/>
        <xdr:cNvPicPr preferRelativeResize="0">
          <a:picLocks noChangeArrowheads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16548475"/>
          <a:ext cx="11715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1371</xdr:row>
      <xdr:rowOff>0</xdr:rowOff>
    </xdr:from>
    <xdr:to>
      <xdr:col>1</xdr:col>
      <xdr:colOff>952500</xdr:colOff>
      <xdr:row>1371</xdr:row>
      <xdr:rowOff>333375</xdr:rowOff>
    </xdr:to>
    <xdr:pic>
      <xdr:nvPicPr>
        <xdr:cNvPr id="3256" name="Рисунок 3255" descr="base_1_386202_35651"/>
        <xdr:cNvPicPr preferRelativeResize="0">
          <a:picLocks noChangeArrowheads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17024725"/>
          <a:ext cx="952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1372</xdr:row>
      <xdr:rowOff>0</xdr:rowOff>
    </xdr:from>
    <xdr:to>
      <xdr:col>1</xdr:col>
      <xdr:colOff>1038224</xdr:colOff>
      <xdr:row>1372</xdr:row>
      <xdr:rowOff>342900</xdr:rowOff>
    </xdr:to>
    <xdr:pic>
      <xdr:nvPicPr>
        <xdr:cNvPr id="3257" name="Рисунок 3256" descr="base_1_386202_35652"/>
        <xdr:cNvPicPr preferRelativeResize="0">
          <a:picLocks noChangeArrowheads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17500975"/>
          <a:ext cx="1038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1373</xdr:row>
      <xdr:rowOff>0</xdr:rowOff>
    </xdr:from>
    <xdr:to>
      <xdr:col>1</xdr:col>
      <xdr:colOff>1104900</xdr:colOff>
      <xdr:row>1373</xdr:row>
      <xdr:rowOff>342900</xdr:rowOff>
    </xdr:to>
    <xdr:pic>
      <xdr:nvPicPr>
        <xdr:cNvPr id="3258" name="Рисунок 3257" descr="base_1_386202_35653"/>
        <xdr:cNvPicPr preferRelativeResize="0">
          <a:picLocks noChangeArrowheads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17977225"/>
          <a:ext cx="1104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1374</xdr:row>
      <xdr:rowOff>0</xdr:rowOff>
    </xdr:from>
    <xdr:to>
      <xdr:col>1</xdr:col>
      <xdr:colOff>1266825</xdr:colOff>
      <xdr:row>1374</xdr:row>
      <xdr:rowOff>371475</xdr:rowOff>
    </xdr:to>
    <xdr:pic>
      <xdr:nvPicPr>
        <xdr:cNvPr id="3259" name="Рисунок 3258" descr="base_1_386202_35654"/>
        <xdr:cNvPicPr preferRelativeResize="0">
          <a:picLocks noChangeArrowheads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18453475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1375</xdr:row>
      <xdr:rowOff>0</xdr:rowOff>
    </xdr:from>
    <xdr:to>
      <xdr:col>1</xdr:col>
      <xdr:colOff>1247774</xdr:colOff>
      <xdr:row>1375</xdr:row>
      <xdr:rowOff>371475</xdr:rowOff>
    </xdr:to>
    <xdr:pic>
      <xdr:nvPicPr>
        <xdr:cNvPr id="3260" name="Рисунок 3259" descr="base_1_386202_35655"/>
        <xdr:cNvPicPr preferRelativeResize="0">
          <a:picLocks noChangeArrowheads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18929725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1376</xdr:row>
      <xdr:rowOff>0</xdr:rowOff>
    </xdr:from>
    <xdr:to>
      <xdr:col>1</xdr:col>
      <xdr:colOff>1009650</xdr:colOff>
      <xdr:row>1376</xdr:row>
      <xdr:rowOff>371475</xdr:rowOff>
    </xdr:to>
    <xdr:pic>
      <xdr:nvPicPr>
        <xdr:cNvPr id="3261" name="Рисунок 3260" descr="base_1_386202_35656"/>
        <xdr:cNvPicPr preferRelativeResize="0">
          <a:picLocks noChangeArrowheads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1940597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1377</xdr:row>
      <xdr:rowOff>0</xdr:rowOff>
    </xdr:from>
    <xdr:to>
      <xdr:col>1</xdr:col>
      <xdr:colOff>971550</xdr:colOff>
      <xdr:row>1377</xdr:row>
      <xdr:rowOff>352425</xdr:rowOff>
    </xdr:to>
    <xdr:pic>
      <xdr:nvPicPr>
        <xdr:cNvPr id="3262" name="Рисунок 3261" descr="base_1_386202_35657"/>
        <xdr:cNvPicPr preferRelativeResize="0">
          <a:picLocks noChangeArrowheads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19882225"/>
          <a:ext cx="971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1378</xdr:row>
      <xdr:rowOff>0</xdr:rowOff>
    </xdr:from>
    <xdr:to>
      <xdr:col>1</xdr:col>
      <xdr:colOff>1133474</xdr:colOff>
      <xdr:row>1378</xdr:row>
      <xdr:rowOff>323850</xdr:rowOff>
    </xdr:to>
    <xdr:pic>
      <xdr:nvPicPr>
        <xdr:cNvPr id="3263" name="Рисунок 3262" descr="base_1_386202_35658"/>
        <xdr:cNvPicPr preferRelativeResize="0">
          <a:picLocks noChangeArrowheads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20358475"/>
          <a:ext cx="1133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1379</xdr:row>
      <xdr:rowOff>0</xdr:rowOff>
    </xdr:from>
    <xdr:to>
      <xdr:col>1</xdr:col>
      <xdr:colOff>1257300</xdr:colOff>
      <xdr:row>1379</xdr:row>
      <xdr:rowOff>390525</xdr:rowOff>
    </xdr:to>
    <xdr:pic>
      <xdr:nvPicPr>
        <xdr:cNvPr id="3264" name="Рисунок 3263" descr="base_1_386202_35659"/>
        <xdr:cNvPicPr preferRelativeResize="0">
          <a:picLocks noChangeArrowheads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208347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1380</xdr:row>
      <xdr:rowOff>0</xdr:rowOff>
    </xdr:from>
    <xdr:to>
      <xdr:col>1</xdr:col>
      <xdr:colOff>1190624</xdr:colOff>
      <xdr:row>1380</xdr:row>
      <xdr:rowOff>361950</xdr:rowOff>
    </xdr:to>
    <xdr:pic>
      <xdr:nvPicPr>
        <xdr:cNvPr id="3265" name="Рисунок 3264" descr="base_1_386202_35660"/>
        <xdr:cNvPicPr preferRelativeResize="0">
          <a:picLocks noChangeArrowheads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21310975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1381</xdr:row>
      <xdr:rowOff>0</xdr:rowOff>
    </xdr:from>
    <xdr:to>
      <xdr:col>1</xdr:col>
      <xdr:colOff>1000124</xdr:colOff>
      <xdr:row>1381</xdr:row>
      <xdr:rowOff>342900</xdr:rowOff>
    </xdr:to>
    <xdr:pic>
      <xdr:nvPicPr>
        <xdr:cNvPr id="3266" name="Рисунок 3265" descr="base_1_386202_35661"/>
        <xdr:cNvPicPr preferRelativeResize="0">
          <a:picLocks noChangeArrowheads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21787225"/>
          <a:ext cx="10001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1382</xdr:row>
      <xdr:rowOff>0</xdr:rowOff>
    </xdr:from>
    <xdr:to>
      <xdr:col>1</xdr:col>
      <xdr:colOff>981074</xdr:colOff>
      <xdr:row>1382</xdr:row>
      <xdr:rowOff>352425</xdr:rowOff>
    </xdr:to>
    <xdr:pic>
      <xdr:nvPicPr>
        <xdr:cNvPr id="3267" name="Рисунок 3266" descr="base_1_386202_35662"/>
        <xdr:cNvPicPr preferRelativeResize="0">
          <a:picLocks noChangeArrowheads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22263475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1383</xdr:row>
      <xdr:rowOff>0</xdr:rowOff>
    </xdr:from>
    <xdr:to>
      <xdr:col>1</xdr:col>
      <xdr:colOff>1143000</xdr:colOff>
      <xdr:row>1383</xdr:row>
      <xdr:rowOff>381000</xdr:rowOff>
    </xdr:to>
    <xdr:pic>
      <xdr:nvPicPr>
        <xdr:cNvPr id="3268" name="Рисунок 3267" descr="base_1_386202_35663"/>
        <xdr:cNvPicPr preferRelativeResize="0">
          <a:picLocks noChangeArrowheads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22739725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1384</xdr:row>
      <xdr:rowOff>0</xdr:rowOff>
    </xdr:from>
    <xdr:to>
      <xdr:col>1</xdr:col>
      <xdr:colOff>1257299</xdr:colOff>
      <xdr:row>1384</xdr:row>
      <xdr:rowOff>400050</xdr:rowOff>
    </xdr:to>
    <xdr:pic>
      <xdr:nvPicPr>
        <xdr:cNvPr id="3269" name="Рисунок 3268" descr="base_1_386202_35664"/>
        <xdr:cNvPicPr preferRelativeResize="0">
          <a:picLocks noChangeArrowheads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23215975"/>
          <a:ext cx="1257299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1385</xdr:row>
      <xdr:rowOff>0</xdr:rowOff>
    </xdr:from>
    <xdr:to>
      <xdr:col>1</xdr:col>
      <xdr:colOff>1219200</xdr:colOff>
      <xdr:row>1385</xdr:row>
      <xdr:rowOff>371475</xdr:rowOff>
    </xdr:to>
    <xdr:pic>
      <xdr:nvPicPr>
        <xdr:cNvPr id="3270" name="Рисунок 3269" descr="base_1_386202_35665"/>
        <xdr:cNvPicPr preferRelativeResize="0">
          <a:picLocks noChangeArrowheads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2369222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1386</xdr:row>
      <xdr:rowOff>0</xdr:rowOff>
    </xdr:from>
    <xdr:to>
      <xdr:col>1</xdr:col>
      <xdr:colOff>1057274</xdr:colOff>
      <xdr:row>1386</xdr:row>
      <xdr:rowOff>390525</xdr:rowOff>
    </xdr:to>
    <xdr:pic>
      <xdr:nvPicPr>
        <xdr:cNvPr id="3271" name="Рисунок 3270" descr="base_1_386202_35666"/>
        <xdr:cNvPicPr preferRelativeResize="0">
          <a:picLocks noChangeArrowheads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2416847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1387</xdr:row>
      <xdr:rowOff>0</xdr:rowOff>
    </xdr:from>
    <xdr:to>
      <xdr:col>1</xdr:col>
      <xdr:colOff>1047750</xdr:colOff>
      <xdr:row>1387</xdr:row>
      <xdr:rowOff>352425</xdr:rowOff>
    </xdr:to>
    <xdr:pic>
      <xdr:nvPicPr>
        <xdr:cNvPr id="3272" name="Рисунок 3271" descr="base_1_386202_35667"/>
        <xdr:cNvPicPr preferRelativeResize="0">
          <a:picLocks noChangeArrowheads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2464472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1388</xdr:row>
      <xdr:rowOff>0</xdr:rowOff>
    </xdr:from>
    <xdr:to>
      <xdr:col>1</xdr:col>
      <xdr:colOff>1114424</xdr:colOff>
      <xdr:row>1388</xdr:row>
      <xdr:rowOff>371475</xdr:rowOff>
    </xdr:to>
    <xdr:pic>
      <xdr:nvPicPr>
        <xdr:cNvPr id="3273" name="Рисунок 3272" descr="base_1_386202_35668"/>
        <xdr:cNvPicPr preferRelativeResize="0">
          <a:picLocks noChangeArrowheads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25120975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1389</xdr:row>
      <xdr:rowOff>0</xdr:rowOff>
    </xdr:from>
    <xdr:to>
      <xdr:col>1</xdr:col>
      <xdr:colOff>1219200</xdr:colOff>
      <xdr:row>1389</xdr:row>
      <xdr:rowOff>381000</xdr:rowOff>
    </xdr:to>
    <xdr:pic>
      <xdr:nvPicPr>
        <xdr:cNvPr id="3274" name="Рисунок 3273" descr="base_1_386202_35669"/>
        <xdr:cNvPicPr preferRelativeResize="0">
          <a:picLocks noChangeArrowheads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2559722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1390</xdr:row>
      <xdr:rowOff>0</xdr:rowOff>
    </xdr:from>
    <xdr:to>
      <xdr:col>1</xdr:col>
      <xdr:colOff>1171574</xdr:colOff>
      <xdr:row>1390</xdr:row>
      <xdr:rowOff>390525</xdr:rowOff>
    </xdr:to>
    <xdr:pic>
      <xdr:nvPicPr>
        <xdr:cNvPr id="3275" name="Рисунок 3274" descr="base_1_386202_35670"/>
        <xdr:cNvPicPr preferRelativeResize="0">
          <a:picLocks noChangeArrowheads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2607347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1391</xdr:row>
      <xdr:rowOff>0</xdr:rowOff>
    </xdr:from>
    <xdr:to>
      <xdr:col>1</xdr:col>
      <xdr:colOff>971550</xdr:colOff>
      <xdr:row>1391</xdr:row>
      <xdr:rowOff>371475</xdr:rowOff>
    </xdr:to>
    <xdr:pic>
      <xdr:nvPicPr>
        <xdr:cNvPr id="3276" name="Рисунок 3275" descr="base_1_386202_35671"/>
        <xdr:cNvPicPr preferRelativeResize="0">
          <a:picLocks noChangeArrowheads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2654972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1392</xdr:row>
      <xdr:rowOff>0</xdr:rowOff>
    </xdr:from>
    <xdr:to>
      <xdr:col>1</xdr:col>
      <xdr:colOff>1066800</xdr:colOff>
      <xdr:row>1392</xdr:row>
      <xdr:rowOff>333375</xdr:rowOff>
    </xdr:to>
    <xdr:pic>
      <xdr:nvPicPr>
        <xdr:cNvPr id="3277" name="Рисунок 3276" descr="base_1_386202_35672"/>
        <xdr:cNvPicPr preferRelativeResize="0">
          <a:picLocks noChangeArrowheads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27025975"/>
          <a:ext cx="1066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1393</xdr:row>
      <xdr:rowOff>0</xdr:rowOff>
    </xdr:from>
    <xdr:to>
      <xdr:col>1</xdr:col>
      <xdr:colOff>1095374</xdr:colOff>
      <xdr:row>1393</xdr:row>
      <xdr:rowOff>323850</xdr:rowOff>
    </xdr:to>
    <xdr:pic>
      <xdr:nvPicPr>
        <xdr:cNvPr id="3278" name="Рисунок 3277" descr="base_1_386202_35673"/>
        <xdr:cNvPicPr preferRelativeResize="0">
          <a:picLocks noChangeArrowheads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27502225"/>
          <a:ext cx="1095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1394</xdr:row>
      <xdr:rowOff>0</xdr:rowOff>
    </xdr:from>
    <xdr:to>
      <xdr:col>1</xdr:col>
      <xdr:colOff>1238250</xdr:colOff>
      <xdr:row>1394</xdr:row>
      <xdr:rowOff>390525</xdr:rowOff>
    </xdr:to>
    <xdr:pic>
      <xdr:nvPicPr>
        <xdr:cNvPr id="3279" name="Рисунок 3278" descr="base_1_386202_35674"/>
        <xdr:cNvPicPr preferRelativeResize="0">
          <a:picLocks noChangeArrowheads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27978475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1395</xdr:row>
      <xdr:rowOff>0</xdr:rowOff>
    </xdr:from>
    <xdr:to>
      <xdr:col>1</xdr:col>
      <xdr:colOff>1257300</xdr:colOff>
      <xdr:row>1395</xdr:row>
      <xdr:rowOff>390525</xdr:rowOff>
    </xdr:to>
    <xdr:pic>
      <xdr:nvPicPr>
        <xdr:cNvPr id="3280" name="Рисунок 3279" descr="base_1_386202_35675"/>
        <xdr:cNvPicPr preferRelativeResize="0">
          <a:picLocks noChangeArrowheads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284547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1396</xdr:row>
      <xdr:rowOff>0</xdr:rowOff>
    </xdr:from>
    <xdr:to>
      <xdr:col>1</xdr:col>
      <xdr:colOff>1009650</xdr:colOff>
      <xdr:row>1396</xdr:row>
      <xdr:rowOff>352425</xdr:rowOff>
    </xdr:to>
    <xdr:pic>
      <xdr:nvPicPr>
        <xdr:cNvPr id="3281" name="Рисунок 3280" descr="base_1_386202_35676"/>
        <xdr:cNvPicPr preferRelativeResize="0">
          <a:picLocks noChangeArrowheads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28930975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1397</xdr:row>
      <xdr:rowOff>0</xdr:rowOff>
    </xdr:from>
    <xdr:to>
      <xdr:col>1</xdr:col>
      <xdr:colOff>971550</xdr:colOff>
      <xdr:row>1397</xdr:row>
      <xdr:rowOff>333375</xdr:rowOff>
    </xdr:to>
    <xdr:pic>
      <xdr:nvPicPr>
        <xdr:cNvPr id="3282" name="Рисунок 3281" descr="base_1_386202_35677"/>
        <xdr:cNvPicPr preferRelativeResize="0">
          <a:picLocks noChangeArrowheads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29407225"/>
          <a:ext cx="9715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1398</xdr:row>
      <xdr:rowOff>1</xdr:rowOff>
    </xdr:from>
    <xdr:to>
      <xdr:col>1</xdr:col>
      <xdr:colOff>1114424</xdr:colOff>
      <xdr:row>1398</xdr:row>
      <xdr:rowOff>323851</xdr:rowOff>
    </xdr:to>
    <xdr:pic>
      <xdr:nvPicPr>
        <xdr:cNvPr id="3283" name="Рисунок 3282" descr="base_1_386202_35678"/>
        <xdr:cNvPicPr preferRelativeResize="0">
          <a:picLocks noChangeArrowheads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29883476"/>
          <a:ext cx="1114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1399</xdr:row>
      <xdr:rowOff>0</xdr:rowOff>
    </xdr:from>
    <xdr:to>
      <xdr:col>1</xdr:col>
      <xdr:colOff>1304925</xdr:colOff>
      <xdr:row>1399</xdr:row>
      <xdr:rowOff>381000</xdr:rowOff>
    </xdr:to>
    <xdr:pic>
      <xdr:nvPicPr>
        <xdr:cNvPr id="3284" name="Рисунок 3283" descr="base_1_386202_35679"/>
        <xdr:cNvPicPr preferRelativeResize="0">
          <a:picLocks noChangeArrowheads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30359725"/>
          <a:ext cx="1304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1400</xdr:row>
      <xdr:rowOff>0</xdr:rowOff>
    </xdr:from>
    <xdr:to>
      <xdr:col>1</xdr:col>
      <xdr:colOff>1257300</xdr:colOff>
      <xdr:row>1400</xdr:row>
      <xdr:rowOff>381000</xdr:rowOff>
    </xdr:to>
    <xdr:pic>
      <xdr:nvPicPr>
        <xdr:cNvPr id="3285" name="Рисунок 3284" descr="base_1_386202_35680"/>
        <xdr:cNvPicPr preferRelativeResize="0">
          <a:picLocks noChangeArrowheads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30835975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1401</xdr:row>
      <xdr:rowOff>0</xdr:rowOff>
    </xdr:from>
    <xdr:to>
      <xdr:col>1</xdr:col>
      <xdr:colOff>990600</xdr:colOff>
      <xdr:row>1401</xdr:row>
      <xdr:rowOff>314325</xdr:rowOff>
    </xdr:to>
    <xdr:pic>
      <xdr:nvPicPr>
        <xdr:cNvPr id="3286" name="Рисунок 3285" descr="base_1_386202_35681"/>
        <xdr:cNvPicPr preferRelativeResize="0">
          <a:picLocks noChangeArrowheads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31312225"/>
          <a:ext cx="9906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1402</xdr:row>
      <xdr:rowOff>0</xdr:rowOff>
    </xdr:from>
    <xdr:to>
      <xdr:col>1</xdr:col>
      <xdr:colOff>990600</xdr:colOff>
      <xdr:row>1402</xdr:row>
      <xdr:rowOff>342900</xdr:rowOff>
    </xdr:to>
    <xdr:pic>
      <xdr:nvPicPr>
        <xdr:cNvPr id="3287" name="Рисунок 3286" descr="base_1_386202_35682"/>
        <xdr:cNvPicPr preferRelativeResize="0">
          <a:picLocks noChangeArrowheads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31788475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1403</xdr:row>
      <xdr:rowOff>0</xdr:rowOff>
    </xdr:from>
    <xdr:to>
      <xdr:col>1</xdr:col>
      <xdr:colOff>1076324</xdr:colOff>
      <xdr:row>1403</xdr:row>
      <xdr:rowOff>381000</xdr:rowOff>
    </xdr:to>
    <xdr:pic>
      <xdr:nvPicPr>
        <xdr:cNvPr id="3288" name="Рисунок 3287" descr="base_1_386202_35683"/>
        <xdr:cNvPicPr preferRelativeResize="0">
          <a:picLocks noChangeArrowheads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32264725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1404</xdr:row>
      <xdr:rowOff>0</xdr:rowOff>
    </xdr:from>
    <xdr:to>
      <xdr:col>1</xdr:col>
      <xdr:colOff>1276350</xdr:colOff>
      <xdr:row>1404</xdr:row>
      <xdr:rowOff>371475</xdr:rowOff>
    </xdr:to>
    <xdr:pic>
      <xdr:nvPicPr>
        <xdr:cNvPr id="3289" name="Рисунок 3288" descr="base_1_386202_35684"/>
        <xdr:cNvPicPr preferRelativeResize="0">
          <a:picLocks noChangeArrowheads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32740975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1405</xdr:row>
      <xdr:rowOff>0</xdr:rowOff>
    </xdr:from>
    <xdr:to>
      <xdr:col>1</xdr:col>
      <xdr:colOff>1228724</xdr:colOff>
      <xdr:row>1405</xdr:row>
      <xdr:rowOff>371475</xdr:rowOff>
    </xdr:to>
    <xdr:pic>
      <xdr:nvPicPr>
        <xdr:cNvPr id="3290" name="Рисунок 3289" descr="base_1_386202_35685"/>
        <xdr:cNvPicPr preferRelativeResize="0">
          <a:picLocks noChangeArrowheads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3321722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1406</xdr:row>
      <xdr:rowOff>0</xdr:rowOff>
    </xdr:from>
    <xdr:to>
      <xdr:col>1</xdr:col>
      <xdr:colOff>1000124</xdr:colOff>
      <xdr:row>1406</xdr:row>
      <xdr:rowOff>352425</xdr:rowOff>
    </xdr:to>
    <xdr:pic>
      <xdr:nvPicPr>
        <xdr:cNvPr id="3291" name="Рисунок 3290" descr="base_1_386202_35686"/>
        <xdr:cNvPicPr preferRelativeResize="0">
          <a:picLocks noChangeArrowheads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33693475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1407</xdr:row>
      <xdr:rowOff>0</xdr:rowOff>
    </xdr:from>
    <xdr:to>
      <xdr:col>1</xdr:col>
      <xdr:colOff>1000124</xdr:colOff>
      <xdr:row>1407</xdr:row>
      <xdr:rowOff>381000</xdr:rowOff>
    </xdr:to>
    <xdr:pic>
      <xdr:nvPicPr>
        <xdr:cNvPr id="3292" name="Рисунок 3291" descr="base_1_386202_35687"/>
        <xdr:cNvPicPr preferRelativeResize="0">
          <a:picLocks noChangeArrowheads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34169725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1408</xdr:row>
      <xdr:rowOff>0</xdr:rowOff>
    </xdr:from>
    <xdr:to>
      <xdr:col>1</xdr:col>
      <xdr:colOff>1162050</xdr:colOff>
      <xdr:row>1408</xdr:row>
      <xdr:rowOff>371475</xdr:rowOff>
    </xdr:to>
    <xdr:pic>
      <xdr:nvPicPr>
        <xdr:cNvPr id="3293" name="Рисунок 3292" descr="base_1_386202_35688"/>
        <xdr:cNvPicPr preferRelativeResize="0">
          <a:picLocks noChangeArrowheads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34645975"/>
          <a:ext cx="116205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1409</xdr:row>
      <xdr:rowOff>0</xdr:rowOff>
    </xdr:from>
    <xdr:to>
      <xdr:col>1</xdr:col>
      <xdr:colOff>1257300</xdr:colOff>
      <xdr:row>1409</xdr:row>
      <xdr:rowOff>371475</xdr:rowOff>
    </xdr:to>
    <xdr:pic>
      <xdr:nvPicPr>
        <xdr:cNvPr id="3294" name="Рисунок 3293" descr="base_1_386202_35689"/>
        <xdr:cNvPicPr preferRelativeResize="0">
          <a:picLocks noChangeArrowheads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3512222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1410</xdr:row>
      <xdr:rowOff>0</xdr:rowOff>
    </xdr:from>
    <xdr:to>
      <xdr:col>1</xdr:col>
      <xdr:colOff>1190624</xdr:colOff>
      <xdr:row>1410</xdr:row>
      <xdr:rowOff>371475</xdr:rowOff>
    </xdr:to>
    <xdr:pic>
      <xdr:nvPicPr>
        <xdr:cNvPr id="3295" name="Рисунок 3294" descr="base_1_386202_35690"/>
        <xdr:cNvPicPr preferRelativeResize="0">
          <a:picLocks noChangeArrowheads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3559847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1411</xdr:row>
      <xdr:rowOff>0</xdr:rowOff>
    </xdr:from>
    <xdr:to>
      <xdr:col>1</xdr:col>
      <xdr:colOff>1076324</xdr:colOff>
      <xdr:row>1411</xdr:row>
      <xdr:rowOff>381000</xdr:rowOff>
    </xdr:to>
    <xdr:pic>
      <xdr:nvPicPr>
        <xdr:cNvPr id="3296" name="Рисунок 3295" descr="base_1_386202_35691"/>
        <xdr:cNvPicPr preferRelativeResize="0">
          <a:picLocks noChangeArrowheads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36074725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1412</xdr:row>
      <xdr:rowOff>0</xdr:rowOff>
    </xdr:from>
    <xdr:to>
      <xdr:col>1</xdr:col>
      <xdr:colOff>981074</xdr:colOff>
      <xdr:row>1412</xdr:row>
      <xdr:rowOff>333375</xdr:rowOff>
    </xdr:to>
    <xdr:pic>
      <xdr:nvPicPr>
        <xdr:cNvPr id="3297" name="Рисунок 3296" descr="base_1_386202_35692"/>
        <xdr:cNvPicPr preferRelativeResize="0">
          <a:picLocks noChangeArrowheads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36550975"/>
          <a:ext cx="981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1413</xdr:row>
      <xdr:rowOff>1</xdr:rowOff>
    </xdr:from>
    <xdr:to>
      <xdr:col>1</xdr:col>
      <xdr:colOff>1123950</xdr:colOff>
      <xdr:row>1413</xdr:row>
      <xdr:rowOff>342901</xdr:rowOff>
    </xdr:to>
    <xdr:pic>
      <xdr:nvPicPr>
        <xdr:cNvPr id="3298" name="Рисунок 3297" descr="base_1_386202_35693"/>
        <xdr:cNvPicPr preferRelativeResize="0">
          <a:picLocks noChangeArrowheads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37027226"/>
          <a:ext cx="112395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1414</xdr:row>
      <xdr:rowOff>0</xdr:rowOff>
    </xdr:from>
    <xdr:to>
      <xdr:col>1</xdr:col>
      <xdr:colOff>1257300</xdr:colOff>
      <xdr:row>1414</xdr:row>
      <xdr:rowOff>390525</xdr:rowOff>
    </xdr:to>
    <xdr:pic>
      <xdr:nvPicPr>
        <xdr:cNvPr id="3299" name="Рисунок 3298" descr="base_1_386202_35694"/>
        <xdr:cNvPicPr preferRelativeResize="0">
          <a:picLocks noChangeArrowheads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3750347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1415</xdr:row>
      <xdr:rowOff>0</xdr:rowOff>
    </xdr:from>
    <xdr:to>
      <xdr:col>1</xdr:col>
      <xdr:colOff>1190624</xdr:colOff>
      <xdr:row>1415</xdr:row>
      <xdr:rowOff>371475</xdr:rowOff>
    </xdr:to>
    <xdr:pic>
      <xdr:nvPicPr>
        <xdr:cNvPr id="3300" name="Рисунок 3299" descr="base_1_386202_35695"/>
        <xdr:cNvPicPr preferRelativeResize="0">
          <a:picLocks noChangeArrowheads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3797972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1323974</xdr:colOff>
      <xdr:row>1416</xdr:row>
      <xdr:rowOff>0</xdr:rowOff>
    </xdr:from>
    <xdr:to>
      <xdr:col>1</xdr:col>
      <xdr:colOff>1114424</xdr:colOff>
      <xdr:row>1416</xdr:row>
      <xdr:rowOff>390525</xdr:rowOff>
    </xdr:to>
    <xdr:pic>
      <xdr:nvPicPr>
        <xdr:cNvPr id="3301" name="Рисунок 3300" descr="base_1_386202_35696"/>
        <xdr:cNvPicPr preferRelativeResize="0">
          <a:picLocks noChangeArrowheads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4" y="143845597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1417</xdr:row>
      <xdr:rowOff>0</xdr:rowOff>
    </xdr:from>
    <xdr:to>
      <xdr:col>1</xdr:col>
      <xdr:colOff>981074</xdr:colOff>
      <xdr:row>1417</xdr:row>
      <xdr:rowOff>361950</xdr:rowOff>
    </xdr:to>
    <xdr:pic>
      <xdr:nvPicPr>
        <xdr:cNvPr id="3302" name="Рисунок 3301" descr="base_1_386202_35697"/>
        <xdr:cNvPicPr preferRelativeResize="0">
          <a:picLocks noChangeArrowheads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38932225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1418</xdr:row>
      <xdr:rowOff>0</xdr:rowOff>
    </xdr:from>
    <xdr:to>
      <xdr:col>1</xdr:col>
      <xdr:colOff>1123950</xdr:colOff>
      <xdr:row>1418</xdr:row>
      <xdr:rowOff>361950</xdr:rowOff>
    </xdr:to>
    <xdr:pic>
      <xdr:nvPicPr>
        <xdr:cNvPr id="3303" name="Рисунок 3302" descr="base_1_386202_35698"/>
        <xdr:cNvPicPr preferRelativeResize="0">
          <a:picLocks noChangeArrowheads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39408475"/>
          <a:ext cx="112395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1419</xdr:row>
      <xdr:rowOff>0</xdr:rowOff>
    </xdr:from>
    <xdr:to>
      <xdr:col>1</xdr:col>
      <xdr:colOff>1228725</xdr:colOff>
      <xdr:row>1419</xdr:row>
      <xdr:rowOff>352425</xdr:rowOff>
    </xdr:to>
    <xdr:pic>
      <xdr:nvPicPr>
        <xdr:cNvPr id="3304" name="Рисунок 3303" descr="base_1_386202_35699"/>
        <xdr:cNvPicPr preferRelativeResize="0">
          <a:picLocks noChangeArrowheads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39884725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1420</xdr:row>
      <xdr:rowOff>1</xdr:rowOff>
    </xdr:from>
    <xdr:to>
      <xdr:col>1</xdr:col>
      <xdr:colOff>1143000</xdr:colOff>
      <xdr:row>1420</xdr:row>
      <xdr:rowOff>361951</xdr:rowOff>
    </xdr:to>
    <xdr:pic>
      <xdr:nvPicPr>
        <xdr:cNvPr id="3305" name="Рисунок 3304" descr="base_1_386202_35700"/>
        <xdr:cNvPicPr preferRelativeResize="0">
          <a:picLocks noChangeArrowheads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40360976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1421</xdr:row>
      <xdr:rowOff>1</xdr:rowOff>
    </xdr:from>
    <xdr:to>
      <xdr:col>1</xdr:col>
      <xdr:colOff>990600</xdr:colOff>
      <xdr:row>1421</xdr:row>
      <xdr:rowOff>381001</xdr:rowOff>
    </xdr:to>
    <xdr:pic>
      <xdr:nvPicPr>
        <xdr:cNvPr id="3306" name="Рисунок 3305" descr="base_1_386202_35701"/>
        <xdr:cNvPicPr preferRelativeResize="0">
          <a:picLocks noChangeArrowheads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40846751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1422</xdr:row>
      <xdr:rowOff>1</xdr:rowOff>
    </xdr:from>
    <xdr:to>
      <xdr:col>1</xdr:col>
      <xdr:colOff>1000124</xdr:colOff>
      <xdr:row>1422</xdr:row>
      <xdr:rowOff>323851</xdr:rowOff>
    </xdr:to>
    <xdr:pic>
      <xdr:nvPicPr>
        <xdr:cNvPr id="3307" name="Рисунок 3306" descr="base_1_386202_35702"/>
        <xdr:cNvPicPr preferRelativeResize="0">
          <a:picLocks noChangeArrowheads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41332526"/>
          <a:ext cx="10001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1423</xdr:row>
      <xdr:rowOff>1</xdr:rowOff>
    </xdr:from>
    <xdr:to>
      <xdr:col>1</xdr:col>
      <xdr:colOff>1047750</xdr:colOff>
      <xdr:row>1423</xdr:row>
      <xdr:rowOff>361951</xdr:rowOff>
    </xdr:to>
    <xdr:pic>
      <xdr:nvPicPr>
        <xdr:cNvPr id="3308" name="Рисунок 3307" descr="base_1_386202_35703"/>
        <xdr:cNvPicPr preferRelativeResize="0">
          <a:picLocks noChangeArrowheads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41818301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1424</xdr:row>
      <xdr:rowOff>0</xdr:rowOff>
    </xdr:from>
    <xdr:to>
      <xdr:col>1</xdr:col>
      <xdr:colOff>1266825</xdr:colOff>
      <xdr:row>1424</xdr:row>
      <xdr:rowOff>333375</xdr:rowOff>
    </xdr:to>
    <xdr:pic>
      <xdr:nvPicPr>
        <xdr:cNvPr id="3309" name="Рисунок 3308" descr="base_1_386202_35704"/>
        <xdr:cNvPicPr preferRelativeResize="0">
          <a:picLocks noChangeArrowheads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42304075"/>
          <a:ext cx="1266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1425</xdr:row>
      <xdr:rowOff>1</xdr:rowOff>
    </xdr:from>
    <xdr:to>
      <xdr:col>1</xdr:col>
      <xdr:colOff>1162050</xdr:colOff>
      <xdr:row>1425</xdr:row>
      <xdr:rowOff>419101</xdr:rowOff>
    </xdr:to>
    <xdr:pic>
      <xdr:nvPicPr>
        <xdr:cNvPr id="3310" name="Рисунок 3309" descr="base_1_386202_35705"/>
        <xdr:cNvPicPr preferRelativeResize="0">
          <a:picLocks noChangeArrowheads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42789851"/>
          <a:ext cx="1162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1426</xdr:row>
      <xdr:rowOff>1</xdr:rowOff>
    </xdr:from>
    <xdr:to>
      <xdr:col>1</xdr:col>
      <xdr:colOff>1000124</xdr:colOff>
      <xdr:row>1426</xdr:row>
      <xdr:rowOff>400051</xdr:rowOff>
    </xdr:to>
    <xdr:pic>
      <xdr:nvPicPr>
        <xdr:cNvPr id="3311" name="Рисунок 3310" descr="base_1_386202_35706"/>
        <xdr:cNvPicPr preferRelativeResize="0">
          <a:picLocks noChangeArrowheads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43275626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1427</xdr:row>
      <xdr:rowOff>1</xdr:rowOff>
    </xdr:from>
    <xdr:to>
      <xdr:col>1</xdr:col>
      <xdr:colOff>1076324</xdr:colOff>
      <xdr:row>1427</xdr:row>
      <xdr:rowOff>381001</xdr:rowOff>
    </xdr:to>
    <xdr:pic>
      <xdr:nvPicPr>
        <xdr:cNvPr id="3312" name="Рисунок 3311" descr="base_1_386202_35707"/>
        <xdr:cNvPicPr preferRelativeResize="0">
          <a:picLocks noChangeArrowheads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43761401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1428</xdr:row>
      <xdr:rowOff>0</xdr:rowOff>
    </xdr:from>
    <xdr:to>
      <xdr:col>1</xdr:col>
      <xdr:colOff>1066800</xdr:colOff>
      <xdr:row>1428</xdr:row>
      <xdr:rowOff>314325</xdr:rowOff>
    </xdr:to>
    <xdr:pic>
      <xdr:nvPicPr>
        <xdr:cNvPr id="3313" name="Рисунок 3312" descr="base_1_386202_35708"/>
        <xdr:cNvPicPr preferRelativeResize="0">
          <a:picLocks noChangeArrowheads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44247175"/>
          <a:ext cx="1066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1429</xdr:row>
      <xdr:rowOff>0</xdr:rowOff>
    </xdr:from>
    <xdr:to>
      <xdr:col>1</xdr:col>
      <xdr:colOff>1209675</xdr:colOff>
      <xdr:row>1429</xdr:row>
      <xdr:rowOff>390525</xdr:rowOff>
    </xdr:to>
    <xdr:pic>
      <xdr:nvPicPr>
        <xdr:cNvPr id="3314" name="Рисунок 3313" descr="base_1_386202_35709"/>
        <xdr:cNvPicPr preferRelativeResize="0">
          <a:picLocks noChangeArrowheads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4473295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1343025</xdr:colOff>
      <xdr:row>1430</xdr:row>
      <xdr:rowOff>19050</xdr:rowOff>
    </xdr:from>
    <xdr:to>
      <xdr:col>1</xdr:col>
      <xdr:colOff>1219200</xdr:colOff>
      <xdr:row>1430</xdr:row>
      <xdr:rowOff>409575</xdr:rowOff>
    </xdr:to>
    <xdr:pic>
      <xdr:nvPicPr>
        <xdr:cNvPr id="3315" name="Рисунок 3314" descr="base_1_386202_35710"/>
        <xdr:cNvPicPr preferRelativeResize="0">
          <a:picLocks noChangeArrowheads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445237775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1431</xdr:row>
      <xdr:rowOff>1</xdr:rowOff>
    </xdr:from>
    <xdr:to>
      <xdr:col>1</xdr:col>
      <xdr:colOff>981074</xdr:colOff>
      <xdr:row>1431</xdr:row>
      <xdr:rowOff>381001</xdr:rowOff>
    </xdr:to>
    <xdr:pic>
      <xdr:nvPicPr>
        <xdr:cNvPr id="3316" name="Рисунок 3315" descr="base_1_386202_35711"/>
        <xdr:cNvPicPr preferRelativeResize="0">
          <a:picLocks noChangeArrowheads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45704501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1432</xdr:row>
      <xdr:rowOff>0</xdr:rowOff>
    </xdr:from>
    <xdr:to>
      <xdr:col>1</xdr:col>
      <xdr:colOff>990600</xdr:colOff>
      <xdr:row>1432</xdr:row>
      <xdr:rowOff>371475</xdr:rowOff>
    </xdr:to>
    <xdr:pic>
      <xdr:nvPicPr>
        <xdr:cNvPr id="3317" name="Рисунок 3316" descr="base_1_386202_35712"/>
        <xdr:cNvPicPr preferRelativeResize="0">
          <a:picLocks noChangeArrowheads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4619027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1433</xdr:row>
      <xdr:rowOff>0</xdr:rowOff>
    </xdr:from>
    <xdr:to>
      <xdr:col>1</xdr:col>
      <xdr:colOff>1047750</xdr:colOff>
      <xdr:row>1433</xdr:row>
      <xdr:rowOff>352425</xdr:rowOff>
    </xdr:to>
    <xdr:pic>
      <xdr:nvPicPr>
        <xdr:cNvPr id="3318" name="Рисунок 3317" descr="base_1_386202_35713"/>
        <xdr:cNvPicPr preferRelativeResize="0">
          <a:picLocks noChangeArrowheads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46676050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1434</xdr:row>
      <xdr:rowOff>1</xdr:rowOff>
    </xdr:from>
    <xdr:to>
      <xdr:col>1</xdr:col>
      <xdr:colOff>1209675</xdr:colOff>
      <xdr:row>1434</xdr:row>
      <xdr:rowOff>400051</xdr:rowOff>
    </xdr:to>
    <xdr:pic>
      <xdr:nvPicPr>
        <xdr:cNvPr id="3319" name="Рисунок 3318" descr="base_1_386202_35714"/>
        <xdr:cNvPicPr preferRelativeResize="0">
          <a:picLocks noChangeArrowheads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47161826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1435</xdr:row>
      <xdr:rowOff>1</xdr:rowOff>
    </xdr:from>
    <xdr:to>
      <xdr:col>1</xdr:col>
      <xdr:colOff>1162050</xdr:colOff>
      <xdr:row>1435</xdr:row>
      <xdr:rowOff>381001</xdr:rowOff>
    </xdr:to>
    <xdr:pic>
      <xdr:nvPicPr>
        <xdr:cNvPr id="3320" name="Рисунок 3319" descr="base_1_386202_35715"/>
        <xdr:cNvPicPr preferRelativeResize="0">
          <a:picLocks noChangeArrowheads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47647601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1436</xdr:row>
      <xdr:rowOff>0</xdr:rowOff>
    </xdr:from>
    <xdr:to>
      <xdr:col>1</xdr:col>
      <xdr:colOff>990600</xdr:colOff>
      <xdr:row>1436</xdr:row>
      <xdr:rowOff>371475</xdr:rowOff>
    </xdr:to>
    <xdr:pic>
      <xdr:nvPicPr>
        <xdr:cNvPr id="3321" name="Рисунок 3320" descr="base_1_386202_35716"/>
        <xdr:cNvPicPr preferRelativeResize="0">
          <a:picLocks noChangeArrowheads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4813337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1437</xdr:row>
      <xdr:rowOff>0</xdr:rowOff>
    </xdr:from>
    <xdr:to>
      <xdr:col>1</xdr:col>
      <xdr:colOff>942974</xdr:colOff>
      <xdr:row>1437</xdr:row>
      <xdr:rowOff>352425</xdr:rowOff>
    </xdr:to>
    <xdr:pic>
      <xdr:nvPicPr>
        <xdr:cNvPr id="3322" name="Рисунок 3321" descr="base_1_386202_35717"/>
        <xdr:cNvPicPr preferRelativeResize="0">
          <a:picLocks noChangeArrowheads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48619150"/>
          <a:ext cx="942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1438</xdr:row>
      <xdr:rowOff>1</xdr:rowOff>
    </xdr:from>
    <xdr:to>
      <xdr:col>1</xdr:col>
      <xdr:colOff>1085850</xdr:colOff>
      <xdr:row>1438</xdr:row>
      <xdr:rowOff>342900</xdr:rowOff>
    </xdr:to>
    <xdr:pic>
      <xdr:nvPicPr>
        <xdr:cNvPr id="3323" name="Рисунок 3322" descr="base_1_386202_35718"/>
        <xdr:cNvPicPr preferRelativeResize="0">
          <a:picLocks noChangeArrowheads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49104926"/>
          <a:ext cx="1085850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1439</xdr:row>
      <xdr:rowOff>1</xdr:rowOff>
    </xdr:from>
    <xdr:to>
      <xdr:col>1</xdr:col>
      <xdr:colOff>1219200</xdr:colOff>
      <xdr:row>1439</xdr:row>
      <xdr:rowOff>381001</xdr:rowOff>
    </xdr:to>
    <xdr:pic>
      <xdr:nvPicPr>
        <xdr:cNvPr id="3324" name="Рисунок 3323" descr="base_1_386202_35719"/>
        <xdr:cNvPicPr preferRelativeResize="0">
          <a:picLocks noChangeArrowheads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49590701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1440</xdr:row>
      <xdr:rowOff>1</xdr:rowOff>
    </xdr:from>
    <xdr:to>
      <xdr:col>1</xdr:col>
      <xdr:colOff>1209675</xdr:colOff>
      <xdr:row>1440</xdr:row>
      <xdr:rowOff>381000</xdr:rowOff>
    </xdr:to>
    <xdr:pic>
      <xdr:nvPicPr>
        <xdr:cNvPr id="3325" name="Рисунок 3324" descr="base_1_386202_35720"/>
        <xdr:cNvPicPr preferRelativeResize="0">
          <a:picLocks noChangeArrowheads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0076476"/>
          <a:ext cx="120967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1441</xdr:row>
      <xdr:rowOff>1</xdr:rowOff>
    </xdr:from>
    <xdr:to>
      <xdr:col>1</xdr:col>
      <xdr:colOff>942974</xdr:colOff>
      <xdr:row>1441</xdr:row>
      <xdr:rowOff>361951</xdr:rowOff>
    </xdr:to>
    <xdr:pic>
      <xdr:nvPicPr>
        <xdr:cNvPr id="3326" name="Рисунок 3325" descr="base_1_386202_35721"/>
        <xdr:cNvPicPr preferRelativeResize="0">
          <a:picLocks noChangeArrowheads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50562251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1442</xdr:row>
      <xdr:rowOff>0</xdr:rowOff>
    </xdr:from>
    <xdr:to>
      <xdr:col>1</xdr:col>
      <xdr:colOff>952500</xdr:colOff>
      <xdr:row>1442</xdr:row>
      <xdr:rowOff>352425</xdr:rowOff>
    </xdr:to>
    <xdr:pic>
      <xdr:nvPicPr>
        <xdr:cNvPr id="3327" name="Рисунок 3326" descr="base_1_386202_35722"/>
        <xdr:cNvPicPr preferRelativeResize="0">
          <a:picLocks noChangeArrowheads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1048025"/>
          <a:ext cx="9525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1443</xdr:row>
      <xdr:rowOff>1</xdr:rowOff>
    </xdr:from>
    <xdr:to>
      <xdr:col>1</xdr:col>
      <xdr:colOff>1085850</xdr:colOff>
      <xdr:row>1443</xdr:row>
      <xdr:rowOff>323851</xdr:rowOff>
    </xdr:to>
    <xdr:pic>
      <xdr:nvPicPr>
        <xdr:cNvPr id="3328" name="Рисунок 3327" descr="base_1_386202_35723"/>
        <xdr:cNvPicPr preferRelativeResize="0">
          <a:picLocks noChangeArrowheads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1533801"/>
          <a:ext cx="1085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1444</xdr:row>
      <xdr:rowOff>1</xdr:rowOff>
    </xdr:from>
    <xdr:to>
      <xdr:col>1</xdr:col>
      <xdr:colOff>1257300</xdr:colOff>
      <xdr:row>1444</xdr:row>
      <xdr:rowOff>400051</xdr:rowOff>
    </xdr:to>
    <xdr:pic>
      <xdr:nvPicPr>
        <xdr:cNvPr id="3329" name="Рисунок 3328" descr="base_1_386202_35724"/>
        <xdr:cNvPicPr preferRelativeResize="0">
          <a:picLocks noChangeArrowheads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2019576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1445</xdr:row>
      <xdr:rowOff>1</xdr:rowOff>
    </xdr:from>
    <xdr:to>
      <xdr:col>1</xdr:col>
      <xdr:colOff>1228724</xdr:colOff>
      <xdr:row>1445</xdr:row>
      <xdr:rowOff>361951</xdr:rowOff>
    </xdr:to>
    <xdr:pic>
      <xdr:nvPicPr>
        <xdr:cNvPr id="3330" name="Рисунок 3329" descr="base_1_386202_35725"/>
        <xdr:cNvPicPr preferRelativeResize="0">
          <a:picLocks noChangeArrowheads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52505351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1446</xdr:row>
      <xdr:rowOff>1</xdr:rowOff>
    </xdr:from>
    <xdr:to>
      <xdr:col>1</xdr:col>
      <xdr:colOff>981074</xdr:colOff>
      <xdr:row>1446</xdr:row>
      <xdr:rowOff>381001</xdr:rowOff>
    </xdr:to>
    <xdr:pic>
      <xdr:nvPicPr>
        <xdr:cNvPr id="3331" name="Рисунок 3330" descr="base_1_386202_35726"/>
        <xdr:cNvPicPr preferRelativeResize="0">
          <a:picLocks noChangeArrowheads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52991126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1447</xdr:row>
      <xdr:rowOff>0</xdr:rowOff>
    </xdr:from>
    <xdr:to>
      <xdr:col>1</xdr:col>
      <xdr:colOff>990600</xdr:colOff>
      <xdr:row>1447</xdr:row>
      <xdr:rowOff>352425</xdr:rowOff>
    </xdr:to>
    <xdr:pic>
      <xdr:nvPicPr>
        <xdr:cNvPr id="3332" name="Рисунок 3331" descr="base_1_386202_35727"/>
        <xdr:cNvPicPr preferRelativeResize="0">
          <a:picLocks noChangeArrowheads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3476900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1448</xdr:row>
      <xdr:rowOff>1</xdr:rowOff>
    </xdr:from>
    <xdr:to>
      <xdr:col>1</xdr:col>
      <xdr:colOff>1104900</xdr:colOff>
      <xdr:row>1448</xdr:row>
      <xdr:rowOff>352425</xdr:rowOff>
    </xdr:to>
    <xdr:pic>
      <xdr:nvPicPr>
        <xdr:cNvPr id="3333" name="Рисунок 3332" descr="base_1_386202_35728"/>
        <xdr:cNvPicPr preferRelativeResize="0">
          <a:picLocks noChangeArrowheads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3962676"/>
          <a:ext cx="1104900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1449</xdr:row>
      <xdr:rowOff>1</xdr:rowOff>
    </xdr:from>
    <xdr:to>
      <xdr:col>1</xdr:col>
      <xdr:colOff>1238250</xdr:colOff>
      <xdr:row>1449</xdr:row>
      <xdr:rowOff>400051</xdr:rowOff>
    </xdr:to>
    <xdr:pic>
      <xdr:nvPicPr>
        <xdr:cNvPr id="3334" name="Рисунок 3333" descr="base_1_386202_35729"/>
        <xdr:cNvPicPr preferRelativeResize="0">
          <a:picLocks noChangeArrowheads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4448451"/>
          <a:ext cx="1238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1450</xdr:row>
      <xdr:rowOff>1</xdr:rowOff>
    </xdr:from>
    <xdr:to>
      <xdr:col>1</xdr:col>
      <xdr:colOff>1200150</xdr:colOff>
      <xdr:row>1450</xdr:row>
      <xdr:rowOff>381001</xdr:rowOff>
    </xdr:to>
    <xdr:pic>
      <xdr:nvPicPr>
        <xdr:cNvPr id="3335" name="Рисунок 3334" descr="base_1_386202_35730"/>
        <xdr:cNvPicPr preferRelativeResize="0">
          <a:picLocks noChangeArrowheads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4934226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1451</xdr:row>
      <xdr:rowOff>1</xdr:rowOff>
    </xdr:from>
    <xdr:to>
      <xdr:col>1</xdr:col>
      <xdr:colOff>914400</xdr:colOff>
      <xdr:row>1451</xdr:row>
      <xdr:rowOff>371475</xdr:rowOff>
    </xdr:to>
    <xdr:pic>
      <xdr:nvPicPr>
        <xdr:cNvPr id="3336" name="Рисунок 3335" descr="base_1_386202_35731"/>
        <xdr:cNvPicPr preferRelativeResize="0">
          <a:picLocks noChangeArrowheads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55420001"/>
          <a:ext cx="914401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1452</xdr:row>
      <xdr:rowOff>0</xdr:rowOff>
    </xdr:from>
    <xdr:to>
      <xdr:col>1</xdr:col>
      <xdr:colOff>933450</xdr:colOff>
      <xdr:row>1452</xdr:row>
      <xdr:rowOff>333375</xdr:rowOff>
    </xdr:to>
    <xdr:pic>
      <xdr:nvPicPr>
        <xdr:cNvPr id="3337" name="Рисунок 3336" descr="base_1_386202_35732"/>
        <xdr:cNvPicPr preferRelativeResize="0">
          <a:picLocks noChangeArrowheads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5905775"/>
          <a:ext cx="9334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1453</xdr:row>
      <xdr:rowOff>1</xdr:rowOff>
    </xdr:from>
    <xdr:to>
      <xdr:col>1</xdr:col>
      <xdr:colOff>1143000</xdr:colOff>
      <xdr:row>1453</xdr:row>
      <xdr:rowOff>371475</xdr:rowOff>
    </xdr:to>
    <xdr:pic>
      <xdr:nvPicPr>
        <xdr:cNvPr id="3338" name="Рисунок 3337" descr="base_1_386202_35733"/>
        <xdr:cNvPicPr preferRelativeResize="0">
          <a:picLocks noChangeArrowheads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56391551"/>
          <a:ext cx="1143001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1454</xdr:row>
      <xdr:rowOff>1</xdr:rowOff>
    </xdr:from>
    <xdr:to>
      <xdr:col>1</xdr:col>
      <xdr:colOff>1247775</xdr:colOff>
      <xdr:row>1454</xdr:row>
      <xdr:rowOff>361951</xdr:rowOff>
    </xdr:to>
    <xdr:pic>
      <xdr:nvPicPr>
        <xdr:cNvPr id="3339" name="Рисунок 3338" descr="base_1_386202_35734"/>
        <xdr:cNvPicPr preferRelativeResize="0">
          <a:picLocks noChangeArrowheads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6877326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1455</xdr:row>
      <xdr:rowOff>0</xdr:rowOff>
    </xdr:from>
    <xdr:to>
      <xdr:col>1</xdr:col>
      <xdr:colOff>1200150</xdr:colOff>
      <xdr:row>1455</xdr:row>
      <xdr:rowOff>352425</xdr:rowOff>
    </xdr:to>
    <xdr:pic>
      <xdr:nvPicPr>
        <xdr:cNvPr id="3340" name="Рисунок 3339" descr="base_1_386202_35735"/>
        <xdr:cNvPicPr preferRelativeResize="0">
          <a:picLocks noChangeArrowheads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7363100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1456</xdr:row>
      <xdr:rowOff>1</xdr:rowOff>
    </xdr:from>
    <xdr:to>
      <xdr:col>1</xdr:col>
      <xdr:colOff>990600</xdr:colOff>
      <xdr:row>1456</xdr:row>
      <xdr:rowOff>342901</xdr:rowOff>
    </xdr:to>
    <xdr:pic>
      <xdr:nvPicPr>
        <xdr:cNvPr id="3341" name="Рисунок 3340" descr="base_1_386202_35736"/>
        <xdr:cNvPicPr preferRelativeResize="0">
          <a:picLocks noChangeArrowheads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7848876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1457</xdr:row>
      <xdr:rowOff>1</xdr:rowOff>
    </xdr:from>
    <xdr:to>
      <xdr:col>1</xdr:col>
      <xdr:colOff>971550</xdr:colOff>
      <xdr:row>1457</xdr:row>
      <xdr:rowOff>342901</xdr:rowOff>
    </xdr:to>
    <xdr:pic>
      <xdr:nvPicPr>
        <xdr:cNvPr id="3342" name="Рисунок 3341" descr="base_1_386202_35737"/>
        <xdr:cNvPicPr preferRelativeResize="0">
          <a:picLocks noChangeArrowheads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8334651"/>
          <a:ext cx="971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1458</xdr:row>
      <xdr:rowOff>1</xdr:rowOff>
    </xdr:from>
    <xdr:to>
      <xdr:col>1</xdr:col>
      <xdr:colOff>1057274</xdr:colOff>
      <xdr:row>1458</xdr:row>
      <xdr:rowOff>361951</xdr:rowOff>
    </xdr:to>
    <xdr:pic>
      <xdr:nvPicPr>
        <xdr:cNvPr id="3343" name="Рисунок 3342" descr="base_1_386202_35738"/>
        <xdr:cNvPicPr preferRelativeResize="0">
          <a:picLocks noChangeArrowheads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58820426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1459</xdr:row>
      <xdr:rowOff>1</xdr:rowOff>
    </xdr:from>
    <xdr:to>
      <xdr:col>1</xdr:col>
      <xdr:colOff>1219200</xdr:colOff>
      <xdr:row>1459</xdr:row>
      <xdr:rowOff>381001</xdr:rowOff>
    </xdr:to>
    <xdr:pic>
      <xdr:nvPicPr>
        <xdr:cNvPr id="3344" name="Рисунок 3343" descr="base_1_386202_35739"/>
        <xdr:cNvPicPr preferRelativeResize="0">
          <a:picLocks noChangeArrowheads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9306201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1460</xdr:row>
      <xdr:rowOff>1</xdr:rowOff>
    </xdr:from>
    <xdr:to>
      <xdr:col>1</xdr:col>
      <xdr:colOff>1181100</xdr:colOff>
      <xdr:row>1460</xdr:row>
      <xdr:rowOff>361951</xdr:rowOff>
    </xdr:to>
    <xdr:pic>
      <xdr:nvPicPr>
        <xdr:cNvPr id="3345" name="Рисунок 3344" descr="base_1_386202_35740"/>
        <xdr:cNvPicPr preferRelativeResize="0">
          <a:picLocks noChangeArrowheads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9791976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1461</xdr:row>
      <xdr:rowOff>0</xdr:rowOff>
    </xdr:from>
    <xdr:to>
      <xdr:col>1</xdr:col>
      <xdr:colOff>981074</xdr:colOff>
      <xdr:row>1461</xdr:row>
      <xdr:rowOff>333375</xdr:rowOff>
    </xdr:to>
    <xdr:pic>
      <xdr:nvPicPr>
        <xdr:cNvPr id="3346" name="Рисунок 3345" descr="base_1_386202_35741"/>
        <xdr:cNvPicPr preferRelativeResize="0">
          <a:picLocks noChangeArrowheads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0277750"/>
          <a:ext cx="981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1462</xdr:row>
      <xdr:rowOff>0</xdr:rowOff>
    </xdr:from>
    <xdr:to>
      <xdr:col>1</xdr:col>
      <xdr:colOff>981074</xdr:colOff>
      <xdr:row>1462</xdr:row>
      <xdr:rowOff>352425</xdr:rowOff>
    </xdr:to>
    <xdr:pic>
      <xdr:nvPicPr>
        <xdr:cNvPr id="3347" name="Рисунок 3346" descr="base_1_386202_35742"/>
        <xdr:cNvPicPr preferRelativeResize="0">
          <a:picLocks noChangeArrowheads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0763525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1463</xdr:row>
      <xdr:rowOff>0</xdr:rowOff>
    </xdr:from>
    <xdr:to>
      <xdr:col>1</xdr:col>
      <xdr:colOff>1057274</xdr:colOff>
      <xdr:row>1463</xdr:row>
      <xdr:rowOff>371475</xdr:rowOff>
    </xdr:to>
    <xdr:pic>
      <xdr:nvPicPr>
        <xdr:cNvPr id="3348" name="Рисунок 3347" descr="base_1_386202_35743"/>
        <xdr:cNvPicPr preferRelativeResize="0">
          <a:picLocks noChangeArrowheads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1249300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1464</xdr:row>
      <xdr:rowOff>0</xdr:rowOff>
    </xdr:from>
    <xdr:to>
      <xdr:col>1</xdr:col>
      <xdr:colOff>1209675</xdr:colOff>
      <xdr:row>1464</xdr:row>
      <xdr:rowOff>371475</xdr:rowOff>
    </xdr:to>
    <xdr:pic>
      <xdr:nvPicPr>
        <xdr:cNvPr id="3349" name="Рисунок 3348" descr="base_1_386202_35744"/>
        <xdr:cNvPicPr preferRelativeResize="0">
          <a:picLocks noChangeArrowheads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173507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1465</xdr:row>
      <xdr:rowOff>0</xdr:rowOff>
    </xdr:from>
    <xdr:to>
      <xdr:col>1</xdr:col>
      <xdr:colOff>1152524</xdr:colOff>
      <xdr:row>1465</xdr:row>
      <xdr:rowOff>390525</xdr:rowOff>
    </xdr:to>
    <xdr:pic>
      <xdr:nvPicPr>
        <xdr:cNvPr id="3350" name="Рисунок 3349" descr="base_1_386202_35745"/>
        <xdr:cNvPicPr preferRelativeResize="0">
          <a:picLocks noChangeArrowheads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2220850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1466</xdr:row>
      <xdr:rowOff>1</xdr:rowOff>
    </xdr:from>
    <xdr:to>
      <xdr:col>1</xdr:col>
      <xdr:colOff>1019174</xdr:colOff>
      <xdr:row>1466</xdr:row>
      <xdr:rowOff>381001</xdr:rowOff>
    </xdr:to>
    <xdr:pic>
      <xdr:nvPicPr>
        <xdr:cNvPr id="3351" name="Рисунок 3350" descr="base_1_386202_35746"/>
        <xdr:cNvPicPr preferRelativeResize="0">
          <a:picLocks noChangeArrowheads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2706626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1467</xdr:row>
      <xdr:rowOff>0</xdr:rowOff>
    </xdr:from>
    <xdr:to>
      <xdr:col>1</xdr:col>
      <xdr:colOff>1000124</xdr:colOff>
      <xdr:row>1467</xdr:row>
      <xdr:rowOff>333375</xdr:rowOff>
    </xdr:to>
    <xdr:pic>
      <xdr:nvPicPr>
        <xdr:cNvPr id="3352" name="Рисунок 3351" descr="base_1_386202_35747"/>
        <xdr:cNvPicPr preferRelativeResize="0">
          <a:picLocks noChangeArrowheads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3192400"/>
          <a:ext cx="10001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1468</xdr:row>
      <xdr:rowOff>1</xdr:rowOff>
    </xdr:from>
    <xdr:to>
      <xdr:col>1</xdr:col>
      <xdr:colOff>1076324</xdr:colOff>
      <xdr:row>1468</xdr:row>
      <xdr:rowOff>381001</xdr:rowOff>
    </xdr:to>
    <xdr:pic>
      <xdr:nvPicPr>
        <xdr:cNvPr id="3353" name="Рисунок 3352" descr="base_1_386202_35748"/>
        <xdr:cNvPicPr preferRelativeResize="0">
          <a:picLocks noChangeArrowheads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3678176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1469</xdr:row>
      <xdr:rowOff>0</xdr:rowOff>
    </xdr:from>
    <xdr:to>
      <xdr:col>1</xdr:col>
      <xdr:colOff>1219200</xdr:colOff>
      <xdr:row>1469</xdr:row>
      <xdr:rowOff>371475</xdr:rowOff>
    </xdr:to>
    <xdr:pic>
      <xdr:nvPicPr>
        <xdr:cNvPr id="3354" name="Рисунок 3353" descr="base_1_386202_35749"/>
        <xdr:cNvPicPr preferRelativeResize="0">
          <a:picLocks noChangeArrowheads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416395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1470</xdr:row>
      <xdr:rowOff>0</xdr:rowOff>
    </xdr:from>
    <xdr:to>
      <xdr:col>1</xdr:col>
      <xdr:colOff>1123950</xdr:colOff>
      <xdr:row>1470</xdr:row>
      <xdr:rowOff>390525</xdr:rowOff>
    </xdr:to>
    <xdr:pic>
      <xdr:nvPicPr>
        <xdr:cNvPr id="3355" name="Рисунок 3354" descr="base_1_386202_35750"/>
        <xdr:cNvPicPr preferRelativeResize="0">
          <a:picLocks noChangeArrowheads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4649725"/>
          <a:ext cx="1123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1471</xdr:row>
      <xdr:rowOff>0</xdr:rowOff>
    </xdr:from>
    <xdr:to>
      <xdr:col>1</xdr:col>
      <xdr:colOff>1028700</xdr:colOff>
      <xdr:row>1471</xdr:row>
      <xdr:rowOff>390525</xdr:rowOff>
    </xdr:to>
    <xdr:pic>
      <xdr:nvPicPr>
        <xdr:cNvPr id="3356" name="Рисунок 3355" descr="base_1_386202_35751"/>
        <xdr:cNvPicPr preferRelativeResize="0">
          <a:picLocks noChangeArrowheads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5135500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1472</xdr:row>
      <xdr:rowOff>0</xdr:rowOff>
    </xdr:from>
    <xdr:to>
      <xdr:col>1</xdr:col>
      <xdr:colOff>942974</xdr:colOff>
      <xdr:row>1472</xdr:row>
      <xdr:rowOff>390525</xdr:rowOff>
    </xdr:to>
    <xdr:pic>
      <xdr:nvPicPr>
        <xdr:cNvPr id="3357" name="Рисунок 3356" descr="base_1_386202_35752"/>
        <xdr:cNvPicPr preferRelativeResize="0">
          <a:picLocks noChangeArrowheads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5621275"/>
          <a:ext cx="942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1473</xdr:row>
      <xdr:rowOff>1</xdr:rowOff>
    </xdr:from>
    <xdr:to>
      <xdr:col>1</xdr:col>
      <xdr:colOff>1104900</xdr:colOff>
      <xdr:row>1473</xdr:row>
      <xdr:rowOff>400051</xdr:rowOff>
    </xdr:to>
    <xdr:pic>
      <xdr:nvPicPr>
        <xdr:cNvPr id="3358" name="Рисунок 3357" descr="base_1_386202_35753"/>
        <xdr:cNvPicPr preferRelativeResize="0">
          <a:picLocks noChangeArrowheads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6107051"/>
          <a:ext cx="1104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1474</xdr:row>
      <xdr:rowOff>1</xdr:rowOff>
    </xdr:from>
    <xdr:to>
      <xdr:col>1</xdr:col>
      <xdr:colOff>1228725</xdr:colOff>
      <xdr:row>1474</xdr:row>
      <xdr:rowOff>381001</xdr:rowOff>
    </xdr:to>
    <xdr:pic>
      <xdr:nvPicPr>
        <xdr:cNvPr id="3359" name="Рисунок 3358" descr="base_1_386202_35754"/>
        <xdr:cNvPicPr preferRelativeResize="0">
          <a:picLocks noChangeArrowheads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6592826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1475</xdr:row>
      <xdr:rowOff>0</xdr:rowOff>
    </xdr:from>
    <xdr:to>
      <xdr:col>1</xdr:col>
      <xdr:colOff>1181100</xdr:colOff>
      <xdr:row>1475</xdr:row>
      <xdr:rowOff>371475</xdr:rowOff>
    </xdr:to>
    <xdr:pic>
      <xdr:nvPicPr>
        <xdr:cNvPr id="3360" name="Рисунок 3359" descr="base_1_386202_35760"/>
        <xdr:cNvPicPr preferRelativeResize="0">
          <a:picLocks noChangeArrowheads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707860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1476</xdr:row>
      <xdr:rowOff>0</xdr:rowOff>
    </xdr:from>
    <xdr:to>
      <xdr:col>1</xdr:col>
      <xdr:colOff>1038224</xdr:colOff>
      <xdr:row>1476</xdr:row>
      <xdr:rowOff>371475</xdr:rowOff>
    </xdr:to>
    <xdr:pic>
      <xdr:nvPicPr>
        <xdr:cNvPr id="3361" name="Рисунок 3360" descr="base_1_386202_35761"/>
        <xdr:cNvPicPr preferRelativeResize="0">
          <a:picLocks noChangeArrowheads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7602475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1477</xdr:row>
      <xdr:rowOff>0</xdr:rowOff>
    </xdr:from>
    <xdr:to>
      <xdr:col>1</xdr:col>
      <xdr:colOff>1000124</xdr:colOff>
      <xdr:row>1477</xdr:row>
      <xdr:rowOff>390525</xdr:rowOff>
    </xdr:to>
    <xdr:pic>
      <xdr:nvPicPr>
        <xdr:cNvPr id="3362" name="Рисунок 3361" descr="base_1_386202_35762"/>
        <xdr:cNvPicPr preferRelativeResize="0">
          <a:picLocks noChangeArrowheads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8126350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1478</xdr:row>
      <xdr:rowOff>1</xdr:rowOff>
    </xdr:from>
    <xdr:to>
      <xdr:col>1</xdr:col>
      <xdr:colOff>1085850</xdr:colOff>
      <xdr:row>1478</xdr:row>
      <xdr:rowOff>400051</xdr:rowOff>
    </xdr:to>
    <xdr:pic>
      <xdr:nvPicPr>
        <xdr:cNvPr id="3363" name="Рисунок 3362" descr="base_1_386202_35763"/>
        <xdr:cNvPicPr preferRelativeResize="0">
          <a:picLocks noChangeArrowheads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8650226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1479</xdr:row>
      <xdr:rowOff>1</xdr:rowOff>
    </xdr:from>
    <xdr:to>
      <xdr:col>1</xdr:col>
      <xdr:colOff>1228725</xdr:colOff>
      <xdr:row>1479</xdr:row>
      <xdr:rowOff>400051</xdr:rowOff>
    </xdr:to>
    <xdr:pic>
      <xdr:nvPicPr>
        <xdr:cNvPr id="3364" name="Рисунок 3363" descr="base_1_386202_35764"/>
        <xdr:cNvPicPr preferRelativeResize="0">
          <a:picLocks noChangeArrowheads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9174101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1480</xdr:row>
      <xdr:rowOff>0</xdr:rowOff>
    </xdr:from>
    <xdr:to>
      <xdr:col>1</xdr:col>
      <xdr:colOff>1162050</xdr:colOff>
      <xdr:row>1480</xdr:row>
      <xdr:rowOff>409575</xdr:rowOff>
    </xdr:to>
    <xdr:pic>
      <xdr:nvPicPr>
        <xdr:cNvPr id="3365" name="Рисунок 3364" descr="base_1_386202_35765"/>
        <xdr:cNvPicPr preferRelativeResize="0">
          <a:picLocks noChangeArrowheads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9697975"/>
          <a:ext cx="1162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1481</xdr:row>
      <xdr:rowOff>0</xdr:rowOff>
    </xdr:from>
    <xdr:to>
      <xdr:col>1</xdr:col>
      <xdr:colOff>1038224</xdr:colOff>
      <xdr:row>1481</xdr:row>
      <xdr:rowOff>390525</xdr:rowOff>
    </xdr:to>
    <xdr:pic>
      <xdr:nvPicPr>
        <xdr:cNvPr id="3366" name="Рисунок 3365" descr="base_1_386202_35766"/>
        <xdr:cNvPicPr preferRelativeResize="0">
          <a:picLocks noChangeArrowheads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0221850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1482</xdr:row>
      <xdr:rowOff>1</xdr:rowOff>
    </xdr:from>
    <xdr:to>
      <xdr:col>1</xdr:col>
      <xdr:colOff>1114424</xdr:colOff>
      <xdr:row>1482</xdr:row>
      <xdr:rowOff>400051</xdr:rowOff>
    </xdr:to>
    <xdr:pic>
      <xdr:nvPicPr>
        <xdr:cNvPr id="3367" name="Рисунок 3366" descr="base_1_386202_35767"/>
        <xdr:cNvPicPr preferRelativeResize="0">
          <a:picLocks noChangeArrowheads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0745726"/>
          <a:ext cx="11144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1483</xdr:row>
      <xdr:rowOff>1</xdr:rowOff>
    </xdr:from>
    <xdr:to>
      <xdr:col>1</xdr:col>
      <xdr:colOff>1162050</xdr:colOff>
      <xdr:row>1483</xdr:row>
      <xdr:rowOff>361950</xdr:rowOff>
    </xdr:to>
    <xdr:pic>
      <xdr:nvPicPr>
        <xdr:cNvPr id="3368" name="Рисунок 3367" descr="base_1_386202_35768"/>
        <xdr:cNvPicPr preferRelativeResize="0">
          <a:picLocks noChangeArrowheads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1269601"/>
          <a:ext cx="1162050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1484</xdr:row>
      <xdr:rowOff>1</xdr:rowOff>
    </xdr:from>
    <xdr:to>
      <xdr:col>1</xdr:col>
      <xdr:colOff>1276350</xdr:colOff>
      <xdr:row>1484</xdr:row>
      <xdr:rowOff>381000</xdr:rowOff>
    </xdr:to>
    <xdr:pic>
      <xdr:nvPicPr>
        <xdr:cNvPr id="3369" name="Рисунок 3368" descr="base_1_386202_35769"/>
        <xdr:cNvPicPr preferRelativeResize="0">
          <a:picLocks noChangeArrowheads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1793476"/>
          <a:ext cx="127635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1485</xdr:row>
      <xdr:rowOff>0</xdr:rowOff>
    </xdr:from>
    <xdr:to>
      <xdr:col>1</xdr:col>
      <xdr:colOff>1171574</xdr:colOff>
      <xdr:row>1485</xdr:row>
      <xdr:rowOff>428625</xdr:rowOff>
    </xdr:to>
    <xdr:pic>
      <xdr:nvPicPr>
        <xdr:cNvPr id="3370" name="Рисунок 3369" descr="base_1_386202_35770"/>
        <xdr:cNvPicPr preferRelativeResize="0">
          <a:picLocks noChangeArrowheads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2317350"/>
          <a:ext cx="1171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1486</xdr:row>
      <xdr:rowOff>1</xdr:rowOff>
    </xdr:from>
    <xdr:to>
      <xdr:col>1</xdr:col>
      <xdr:colOff>942974</xdr:colOff>
      <xdr:row>1486</xdr:row>
      <xdr:rowOff>400051</xdr:rowOff>
    </xdr:to>
    <xdr:pic>
      <xdr:nvPicPr>
        <xdr:cNvPr id="3371" name="Рисунок 3370" descr="base_1_386202_35771"/>
        <xdr:cNvPicPr preferRelativeResize="0">
          <a:picLocks noChangeArrowheads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2841226"/>
          <a:ext cx="942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1487</xdr:row>
      <xdr:rowOff>1</xdr:rowOff>
    </xdr:from>
    <xdr:to>
      <xdr:col>1</xdr:col>
      <xdr:colOff>981074</xdr:colOff>
      <xdr:row>1487</xdr:row>
      <xdr:rowOff>361951</xdr:rowOff>
    </xdr:to>
    <xdr:pic>
      <xdr:nvPicPr>
        <xdr:cNvPr id="3372" name="Рисунок 3371" descr="base_1_386202_35772"/>
        <xdr:cNvPicPr preferRelativeResize="0">
          <a:picLocks noChangeArrowheads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3365101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1488</xdr:row>
      <xdr:rowOff>0</xdr:rowOff>
    </xdr:from>
    <xdr:to>
      <xdr:col>1</xdr:col>
      <xdr:colOff>1085850</xdr:colOff>
      <xdr:row>1488</xdr:row>
      <xdr:rowOff>390525</xdr:rowOff>
    </xdr:to>
    <xdr:pic>
      <xdr:nvPicPr>
        <xdr:cNvPr id="3373" name="Рисунок 3372" descr="base_1_386202_35773"/>
        <xdr:cNvPicPr preferRelativeResize="0">
          <a:picLocks noChangeArrowheads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3888975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1489</xdr:row>
      <xdr:rowOff>0</xdr:rowOff>
    </xdr:from>
    <xdr:to>
      <xdr:col>1</xdr:col>
      <xdr:colOff>1238250</xdr:colOff>
      <xdr:row>1489</xdr:row>
      <xdr:rowOff>409575</xdr:rowOff>
    </xdr:to>
    <xdr:pic>
      <xdr:nvPicPr>
        <xdr:cNvPr id="3374" name="Рисунок 3373" descr="base_1_386202_35774"/>
        <xdr:cNvPicPr preferRelativeResize="0">
          <a:picLocks noChangeArrowheads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4412850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1490</xdr:row>
      <xdr:rowOff>1</xdr:rowOff>
    </xdr:from>
    <xdr:to>
      <xdr:col>1</xdr:col>
      <xdr:colOff>1200150</xdr:colOff>
      <xdr:row>1490</xdr:row>
      <xdr:rowOff>400051</xdr:rowOff>
    </xdr:to>
    <xdr:pic>
      <xdr:nvPicPr>
        <xdr:cNvPr id="3375" name="Рисунок 3374" descr="base_1_386202_35775"/>
        <xdr:cNvPicPr preferRelativeResize="0">
          <a:picLocks noChangeArrowheads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4936726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1491</xdr:row>
      <xdr:rowOff>1</xdr:rowOff>
    </xdr:from>
    <xdr:to>
      <xdr:col>1</xdr:col>
      <xdr:colOff>971550</xdr:colOff>
      <xdr:row>1491</xdr:row>
      <xdr:rowOff>381001</xdr:rowOff>
    </xdr:to>
    <xdr:pic>
      <xdr:nvPicPr>
        <xdr:cNvPr id="3376" name="Рисунок 3375" descr="base_1_386202_35776"/>
        <xdr:cNvPicPr preferRelativeResize="0">
          <a:picLocks noChangeArrowheads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5460601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1492</xdr:row>
      <xdr:rowOff>1</xdr:rowOff>
    </xdr:from>
    <xdr:to>
      <xdr:col>1</xdr:col>
      <xdr:colOff>1000124</xdr:colOff>
      <xdr:row>1492</xdr:row>
      <xdr:rowOff>381001</xdr:rowOff>
    </xdr:to>
    <xdr:pic>
      <xdr:nvPicPr>
        <xdr:cNvPr id="3377" name="Рисунок 3376" descr="base_1_386202_35777"/>
        <xdr:cNvPicPr preferRelativeResize="0">
          <a:picLocks noChangeArrowheads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5984476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1493</xdr:row>
      <xdr:rowOff>1</xdr:rowOff>
    </xdr:from>
    <xdr:to>
      <xdr:col>1</xdr:col>
      <xdr:colOff>1123950</xdr:colOff>
      <xdr:row>1493</xdr:row>
      <xdr:rowOff>371475</xdr:rowOff>
    </xdr:to>
    <xdr:pic>
      <xdr:nvPicPr>
        <xdr:cNvPr id="3378" name="Рисунок 3377" descr="base_1_386202_35778"/>
        <xdr:cNvPicPr preferRelativeResize="0">
          <a:picLocks noChangeArrowheads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6508351"/>
          <a:ext cx="1123951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1494</xdr:row>
      <xdr:rowOff>0</xdr:rowOff>
    </xdr:from>
    <xdr:to>
      <xdr:col>1</xdr:col>
      <xdr:colOff>1190625</xdr:colOff>
      <xdr:row>1494</xdr:row>
      <xdr:rowOff>390525</xdr:rowOff>
    </xdr:to>
    <xdr:pic>
      <xdr:nvPicPr>
        <xdr:cNvPr id="3379" name="Рисунок 3378" descr="base_1_386202_35779"/>
        <xdr:cNvPicPr preferRelativeResize="0">
          <a:picLocks noChangeArrowheads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703222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1495</xdr:row>
      <xdr:rowOff>0</xdr:rowOff>
    </xdr:from>
    <xdr:to>
      <xdr:col>1</xdr:col>
      <xdr:colOff>1190624</xdr:colOff>
      <xdr:row>1495</xdr:row>
      <xdr:rowOff>371475</xdr:rowOff>
    </xdr:to>
    <xdr:pic>
      <xdr:nvPicPr>
        <xdr:cNvPr id="3380" name="Рисунок 3379" descr="base_1_386202_35780"/>
        <xdr:cNvPicPr preferRelativeResize="0">
          <a:picLocks noChangeArrowheads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7556100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1496</xdr:row>
      <xdr:rowOff>1</xdr:rowOff>
    </xdr:from>
    <xdr:to>
      <xdr:col>1</xdr:col>
      <xdr:colOff>990600</xdr:colOff>
      <xdr:row>1496</xdr:row>
      <xdr:rowOff>381001</xdr:rowOff>
    </xdr:to>
    <xdr:pic>
      <xdr:nvPicPr>
        <xdr:cNvPr id="3381" name="Рисунок 3380" descr="base_1_386202_35781"/>
        <xdr:cNvPicPr preferRelativeResize="0">
          <a:picLocks noChangeArrowheads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8079976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1497</xdr:row>
      <xdr:rowOff>1</xdr:rowOff>
    </xdr:from>
    <xdr:to>
      <xdr:col>1</xdr:col>
      <xdr:colOff>981074</xdr:colOff>
      <xdr:row>1497</xdr:row>
      <xdr:rowOff>381001</xdr:rowOff>
    </xdr:to>
    <xdr:pic>
      <xdr:nvPicPr>
        <xdr:cNvPr id="3382" name="Рисунок 3381" descr="base_1_386202_35782"/>
        <xdr:cNvPicPr preferRelativeResize="0">
          <a:picLocks noChangeArrowheads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8603851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1498</xdr:row>
      <xdr:rowOff>1</xdr:rowOff>
    </xdr:from>
    <xdr:to>
      <xdr:col>1</xdr:col>
      <xdr:colOff>1104900</xdr:colOff>
      <xdr:row>1498</xdr:row>
      <xdr:rowOff>381001</xdr:rowOff>
    </xdr:to>
    <xdr:pic>
      <xdr:nvPicPr>
        <xdr:cNvPr id="3383" name="Рисунок 3382" descr="base_1_386202_35783"/>
        <xdr:cNvPicPr preferRelativeResize="0">
          <a:picLocks noChangeArrowheads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9127726"/>
          <a:ext cx="11049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1499</xdr:row>
      <xdr:rowOff>1</xdr:rowOff>
    </xdr:from>
    <xdr:to>
      <xdr:col>1</xdr:col>
      <xdr:colOff>1247775</xdr:colOff>
      <xdr:row>1499</xdr:row>
      <xdr:rowOff>381001</xdr:rowOff>
    </xdr:to>
    <xdr:pic>
      <xdr:nvPicPr>
        <xdr:cNvPr id="3384" name="Рисунок 3383" descr="base_1_386202_35784"/>
        <xdr:cNvPicPr preferRelativeResize="0">
          <a:picLocks noChangeArrowheads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9651601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1500</xdr:row>
      <xdr:rowOff>0</xdr:rowOff>
    </xdr:from>
    <xdr:to>
      <xdr:col>1</xdr:col>
      <xdr:colOff>1152524</xdr:colOff>
      <xdr:row>1500</xdr:row>
      <xdr:rowOff>390525</xdr:rowOff>
    </xdr:to>
    <xdr:pic>
      <xdr:nvPicPr>
        <xdr:cNvPr id="3385" name="Рисунок 3384" descr="base_1_386202_35785"/>
        <xdr:cNvPicPr preferRelativeResize="0">
          <a:picLocks noChangeArrowheads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017547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1501</xdr:row>
      <xdr:rowOff>1</xdr:rowOff>
    </xdr:from>
    <xdr:to>
      <xdr:col>1</xdr:col>
      <xdr:colOff>1009650</xdr:colOff>
      <xdr:row>1501</xdr:row>
      <xdr:rowOff>381000</xdr:rowOff>
    </xdr:to>
    <xdr:pic>
      <xdr:nvPicPr>
        <xdr:cNvPr id="3386" name="Рисунок 3385" descr="base_1_386202_35786"/>
        <xdr:cNvPicPr preferRelativeResize="0">
          <a:picLocks noChangeArrowheads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0699351"/>
          <a:ext cx="100965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1502</xdr:row>
      <xdr:rowOff>1</xdr:rowOff>
    </xdr:from>
    <xdr:to>
      <xdr:col>1</xdr:col>
      <xdr:colOff>1009650</xdr:colOff>
      <xdr:row>1502</xdr:row>
      <xdr:rowOff>361951</xdr:rowOff>
    </xdr:to>
    <xdr:pic>
      <xdr:nvPicPr>
        <xdr:cNvPr id="3387" name="Рисунок 3386" descr="base_1_386202_35787"/>
        <xdr:cNvPicPr preferRelativeResize="0">
          <a:picLocks noChangeArrowheads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1223226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1503</xdr:row>
      <xdr:rowOff>0</xdr:rowOff>
    </xdr:from>
    <xdr:to>
      <xdr:col>1</xdr:col>
      <xdr:colOff>1104900</xdr:colOff>
      <xdr:row>1503</xdr:row>
      <xdr:rowOff>371475</xdr:rowOff>
    </xdr:to>
    <xdr:pic>
      <xdr:nvPicPr>
        <xdr:cNvPr id="3388" name="Рисунок 3387" descr="base_1_386202_35788"/>
        <xdr:cNvPicPr preferRelativeResize="0">
          <a:picLocks noChangeArrowheads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1747100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1504</xdr:row>
      <xdr:rowOff>0</xdr:rowOff>
    </xdr:from>
    <xdr:to>
      <xdr:col>1</xdr:col>
      <xdr:colOff>1247775</xdr:colOff>
      <xdr:row>1504</xdr:row>
      <xdr:rowOff>390525</xdr:rowOff>
    </xdr:to>
    <xdr:pic>
      <xdr:nvPicPr>
        <xdr:cNvPr id="3389" name="Рисунок 3388" descr="base_1_386202_35789"/>
        <xdr:cNvPicPr preferRelativeResize="0">
          <a:picLocks noChangeArrowheads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2270975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1505</xdr:row>
      <xdr:rowOff>1</xdr:rowOff>
    </xdr:from>
    <xdr:to>
      <xdr:col>1</xdr:col>
      <xdr:colOff>1219200</xdr:colOff>
      <xdr:row>1505</xdr:row>
      <xdr:rowOff>381001</xdr:rowOff>
    </xdr:to>
    <xdr:pic>
      <xdr:nvPicPr>
        <xdr:cNvPr id="3390" name="Рисунок 3389" descr="base_1_386202_35790"/>
        <xdr:cNvPicPr preferRelativeResize="0">
          <a:picLocks noChangeArrowheads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2794851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1506</xdr:row>
      <xdr:rowOff>0</xdr:rowOff>
    </xdr:from>
    <xdr:to>
      <xdr:col>1</xdr:col>
      <xdr:colOff>981074</xdr:colOff>
      <xdr:row>1506</xdr:row>
      <xdr:rowOff>390525</xdr:rowOff>
    </xdr:to>
    <xdr:pic>
      <xdr:nvPicPr>
        <xdr:cNvPr id="3391" name="Рисунок 3390" descr="base_1_386202_35791"/>
        <xdr:cNvPicPr preferRelativeResize="0">
          <a:picLocks noChangeArrowheads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331872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1507</xdr:row>
      <xdr:rowOff>1</xdr:rowOff>
    </xdr:from>
    <xdr:to>
      <xdr:col>1</xdr:col>
      <xdr:colOff>1066800</xdr:colOff>
      <xdr:row>1507</xdr:row>
      <xdr:rowOff>361951</xdr:rowOff>
    </xdr:to>
    <xdr:pic>
      <xdr:nvPicPr>
        <xdr:cNvPr id="3392" name="Рисунок 3391" descr="base_1_386202_35792"/>
        <xdr:cNvPicPr preferRelativeResize="0">
          <a:picLocks noChangeArrowheads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3842601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1508</xdr:row>
      <xdr:rowOff>1</xdr:rowOff>
    </xdr:from>
    <xdr:to>
      <xdr:col>1</xdr:col>
      <xdr:colOff>1104900</xdr:colOff>
      <xdr:row>1508</xdr:row>
      <xdr:rowOff>381001</xdr:rowOff>
    </xdr:to>
    <xdr:pic>
      <xdr:nvPicPr>
        <xdr:cNvPr id="3393" name="Рисунок 3392" descr="base_1_386202_35793"/>
        <xdr:cNvPicPr preferRelativeResize="0">
          <a:picLocks noChangeArrowheads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4366476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1509</xdr:row>
      <xdr:rowOff>1</xdr:rowOff>
    </xdr:from>
    <xdr:to>
      <xdr:col>1</xdr:col>
      <xdr:colOff>1257300</xdr:colOff>
      <xdr:row>1509</xdr:row>
      <xdr:rowOff>381001</xdr:rowOff>
    </xdr:to>
    <xdr:pic>
      <xdr:nvPicPr>
        <xdr:cNvPr id="3394" name="Рисунок 3393" descr="base_1_386202_35794"/>
        <xdr:cNvPicPr preferRelativeResize="0">
          <a:picLocks noChangeArrowheads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4890351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1510</xdr:row>
      <xdr:rowOff>0</xdr:rowOff>
    </xdr:from>
    <xdr:to>
      <xdr:col>1</xdr:col>
      <xdr:colOff>1190624</xdr:colOff>
      <xdr:row>1510</xdr:row>
      <xdr:rowOff>390525</xdr:rowOff>
    </xdr:to>
    <xdr:pic>
      <xdr:nvPicPr>
        <xdr:cNvPr id="3395" name="Рисунок 3394" descr="base_1_386202_35795"/>
        <xdr:cNvPicPr preferRelativeResize="0">
          <a:picLocks noChangeArrowheads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541422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1511</xdr:row>
      <xdr:rowOff>0</xdr:rowOff>
    </xdr:from>
    <xdr:to>
      <xdr:col>1</xdr:col>
      <xdr:colOff>962024</xdr:colOff>
      <xdr:row>1511</xdr:row>
      <xdr:rowOff>409575</xdr:rowOff>
    </xdr:to>
    <xdr:pic>
      <xdr:nvPicPr>
        <xdr:cNvPr id="3396" name="Рисунок 3395" descr="base_1_386202_35796"/>
        <xdr:cNvPicPr preferRelativeResize="0">
          <a:picLocks noChangeArrowheads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5938100"/>
          <a:ext cx="9620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1512</xdr:row>
      <xdr:rowOff>1</xdr:rowOff>
    </xdr:from>
    <xdr:to>
      <xdr:col>1</xdr:col>
      <xdr:colOff>990600</xdr:colOff>
      <xdr:row>1512</xdr:row>
      <xdr:rowOff>400051</xdr:rowOff>
    </xdr:to>
    <xdr:pic>
      <xdr:nvPicPr>
        <xdr:cNvPr id="3397" name="Рисунок 3396" descr="base_1_386202_35797"/>
        <xdr:cNvPicPr preferRelativeResize="0">
          <a:picLocks noChangeArrowheads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6461976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1513</xdr:row>
      <xdr:rowOff>0</xdr:rowOff>
    </xdr:from>
    <xdr:to>
      <xdr:col>1</xdr:col>
      <xdr:colOff>1076324</xdr:colOff>
      <xdr:row>1513</xdr:row>
      <xdr:rowOff>352425</xdr:rowOff>
    </xdr:to>
    <xdr:pic>
      <xdr:nvPicPr>
        <xdr:cNvPr id="3398" name="Рисунок 3397" descr="base_1_386202_35798"/>
        <xdr:cNvPicPr preferRelativeResize="0">
          <a:picLocks noChangeArrowheads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698585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1514</xdr:row>
      <xdr:rowOff>1</xdr:rowOff>
    </xdr:from>
    <xdr:to>
      <xdr:col>1</xdr:col>
      <xdr:colOff>1219200</xdr:colOff>
      <xdr:row>1514</xdr:row>
      <xdr:rowOff>381001</xdr:rowOff>
    </xdr:to>
    <xdr:pic>
      <xdr:nvPicPr>
        <xdr:cNvPr id="3399" name="Рисунок 3398" descr="base_1_386202_35799"/>
        <xdr:cNvPicPr preferRelativeResize="0">
          <a:picLocks noChangeArrowheads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7509726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1515</xdr:row>
      <xdr:rowOff>0</xdr:rowOff>
    </xdr:from>
    <xdr:to>
      <xdr:col>1</xdr:col>
      <xdr:colOff>1171574</xdr:colOff>
      <xdr:row>1515</xdr:row>
      <xdr:rowOff>409575</xdr:rowOff>
    </xdr:to>
    <xdr:pic>
      <xdr:nvPicPr>
        <xdr:cNvPr id="3400" name="Рисунок 3399" descr="base_1_386202_35800"/>
        <xdr:cNvPicPr preferRelativeResize="0">
          <a:picLocks noChangeArrowheads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8033600"/>
          <a:ext cx="1171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1516</xdr:row>
      <xdr:rowOff>0</xdr:rowOff>
    </xdr:from>
    <xdr:to>
      <xdr:col>1</xdr:col>
      <xdr:colOff>933450</xdr:colOff>
      <xdr:row>1516</xdr:row>
      <xdr:rowOff>390525</xdr:rowOff>
    </xdr:to>
    <xdr:pic>
      <xdr:nvPicPr>
        <xdr:cNvPr id="3401" name="Рисунок 3400" descr="base_1_386202_35801"/>
        <xdr:cNvPicPr preferRelativeResize="0">
          <a:picLocks noChangeArrowheads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8557475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1517</xdr:row>
      <xdr:rowOff>0</xdr:rowOff>
    </xdr:from>
    <xdr:to>
      <xdr:col>1</xdr:col>
      <xdr:colOff>942974</xdr:colOff>
      <xdr:row>1517</xdr:row>
      <xdr:rowOff>371475</xdr:rowOff>
    </xdr:to>
    <xdr:pic>
      <xdr:nvPicPr>
        <xdr:cNvPr id="3402" name="Рисунок 3401" descr="base_1_386202_35802"/>
        <xdr:cNvPicPr preferRelativeResize="0">
          <a:picLocks noChangeArrowheads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9081350"/>
          <a:ext cx="942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1518</xdr:row>
      <xdr:rowOff>1</xdr:rowOff>
    </xdr:from>
    <xdr:to>
      <xdr:col>1</xdr:col>
      <xdr:colOff>1200150</xdr:colOff>
      <xdr:row>1518</xdr:row>
      <xdr:rowOff>361950</xdr:rowOff>
    </xdr:to>
    <xdr:pic>
      <xdr:nvPicPr>
        <xdr:cNvPr id="3403" name="Рисунок 3402" descr="base_1_386202_35803"/>
        <xdr:cNvPicPr preferRelativeResize="0">
          <a:picLocks noChangeArrowheads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9605226"/>
          <a:ext cx="1200151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1519</xdr:row>
      <xdr:rowOff>1</xdr:rowOff>
    </xdr:from>
    <xdr:to>
      <xdr:col>1</xdr:col>
      <xdr:colOff>1266825</xdr:colOff>
      <xdr:row>1519</xdr:row>
      <xdr:rowOff>400051</xdr:rowOff>
    </xdr:to>
    <xdr:pic>
      <xdr:nvPicPr>
        <xdr:cNvPr id="3404" name="Рисунок 3403" descr="base_1_386202_35804"/>
        <xdr:cNvPicPr preferRelativeResize="0">
          <a:picLocks noChangeArrowheads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0129101"/>
          <a:ext cx="1266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1520</xdr:row>
      <xdr:rowOff>1</xdr:rowOff>
    </xdr:from>
    <xdr:to>
      <xdr:col>1</xdr:col>
      <xdr:colOff>1247774</xdr:colOff>
      <xdr:row>1520</xdr:row>
      <xdr:rowOff>381001</xdr:rowOff>
    </xdr:to>
    <xdr:pic>
      <xdr:nvPicPr>
        <xdr:cNvPr id="3405" name="Рисунок 3404" descr="base_1_386202_35805"/>
        <xdr:cNvPicPr preferRelativeResize="0">
          <a:picLocks noChangeArrowheads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0652976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1521</xdr:row>
      <xdr:rowOff>0</xdr:rowOff>
    </xdr:from>
    <xdr:to>
      <xdr:col>1</xdr:col>
      <xdr:colOff>1019174</xdr:colOff>
      <xdr:row>1521</xdr:row>
      <xdr:rowOff>390525</xdr:rowOff>
    </xdr:to>
    <xdr:pic>
      <xdr:nvPicPr>
        <xdr:cNvPr id="3406" name="Рисунок 3405" descr="base_1_386202_35806"/>
        <xdr:cNvPicPr preferRelativeResize="0">
          <a:picLocks noChangeArrowheads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1176850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1522</xdr:row>
      <xdr:rowOff>1</xdr:rowOff>
    </xdr:from>
    <xdr:to>
      <xdr:col>1</xdr:col>
      <xdr:colOff>981074</xdr:colOff>
      <xdr:row>1522</xdr:row>
      <xdr:rowOff>400051</xdr:rowOff>
    </xdr:to>
    <xdr:pic>
      <xdr:nvPicPr>
        <xdr:cNvPr id="3407" name="Рисунок 3406" descr="base_1_386202_35807"/>
        <xdr:cNvPicPr preferRelativeResize="0">
          <a:picLocks noChangeArrowheads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1700726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1523</xdr:row>
      <xdr:rowOff>0</xdr:rowOff>
    </xdr:from>
    <xdr:to>
      <xdr:col>1</xdr:col>
      <xdr:colOff>1057274</xdr:colOff>
      <xdr:row>1523</xdr:row>
      <xdr:rowOff>390525</xdr:rowOff>
    </xdr:to>
    <xdr:pic>
      <xdr:nvPicPr>
        <xdr:cNvPr id="3408" name="Рисунок 3407" descr="base_1_386202_35808"/>
        <xdr:cNvPicPr preferRelativeResize="0">
          <a:picLocks noChangeArrowheads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2224600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1524</xdr:row>
      <xdr:rowOff>1</xdr:rowOff>
    </xdr:from>
    <xdr:to>
      <xdr:col>1</xdr:col>
      <xdr:colOff>1257300</xdr:colOff>
      <xdr:row>1524</xdr:row>
      <xdr:rowOff>400051</xdr:rowOff>
    </xdr:to>
    <xdr:pic>
      <xdr:nvPicPr>
        <xdr:cNvPr id="3409" name="Рисунок 3408" descr="base_1_386202_35809"/>
        <xdr:cNvPicPr preferRelativeResize="0">
          <a:picLocks noChangeArrowheads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2748476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1525</xdr:row>
      <xdr:rowOff>1</xdr:rowOff>
    </xdr:from>
    <xdr:to>
      <xdr:col>1</xdr:col>
      <xdr:colOff>1238250</xdr:colOff>
      <xdr:row>1525</xdr:row>
      <xdr:rowOff>419101</xdr:rowOff>
    </xdr:to>
    <xdr:pic>
      <xdr:nvPicPr>
        <xdr:cNvPr id="3410" name="Рисунок 3409" descr="base_1_386202_35810"/>
        <xdr:cNvPicPr preferRelativeResize="0">
          <a:picLocks noChangeArrowheads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3272351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1526</xdr:row>
      <xdr:rowOff>0</xdr:rowOff>
    </xdr:from>
    <xdr:to>
      <xdr:col>1</xdr:col>
      <xdr:colOff>1000124</xdr:colOff>
      <xdr:row>1526</xdr:row>
      <xdr:rowOff>390525</xdr:rowOff>
    </xdr:to>
    <xdr:pic>
      <xdr:nvPicPr>
        <xdr:cNvPr id="3411" name="Рисунок 3410" descr="base_1_386202_35811"/>
        <xdr:cNvPicPr preferRelativeResize="0">
          <a:picLocks noChangeArrowheads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379622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1527</xdr:row>
      <xdr:rowOff>1</xdr:rowOff>
    </xdr:from>
    <xdr:to>
      <xdr:col>1</xdr:col>
      <xdr:colOff>1066800</xdr:colOff>
      <xdr:row>1527</xdr:row>
      <xdr:rowOff>400051</xdr:rowOff>
    </xdr:to>
    <xdr:pic>
      <xdr:nvPicPr>
        <xdr:cNvPr id="3412" name="Рисунок 3411" descr="base_1_386202_35812"/>
        <xdr:cNvPicPr preferRelativeResize="0">
          <a:picLocks noChangeArrowheads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4320101"/>
          <a:ext cx="1066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1528</xdr:row>
      <xdr:rowOff>1</xdr:rowOff>
    </xdr:from>
    <xdr:to>
      <xdr:col>1</xdr:col>
      <xdr:colOff>1162050</xdr:colOff>
      <xdr:row>1528</xdr:row>
      <xdr:rowOff>361950</xdr:rowOff>
    </xdr:to>
    <xdr:pic>
      <xdr:nvPicPr>
        <xdr:cNvPr id="3413" name="Рисунок 3412" descr="base_1_386202_35813"/>
        <xdr:cNvPicPr preferRelativeResize="0">
          <a:picLocks noChangeArrowheads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4843976"/>
          <a:ext cx="1162050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1529</xdr:row>
      <xdr:rowOff>1</xdr:rowOff>
    </xdr:from>
    <xdr:to>
      <xdr:col>1</xdr:col>
      <xdr:colOff>1285875</xdr:colOff>
      <xdr:row>1529</xdr:row>
      <xdr:rowOff>400051</xdr:rowOff>
    </xdr:to>
    <xdr:pic>
      <xdr:nvPicPr>
        <xdr:cNvPr id="3414" name="Рисунок 3413" descr="base_1_386202_35814"/>
        <xdr:cNvPicPr preferRelativeResize="0">
          <a:picLocks noChangeArrowheads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5367851"/>
          <a:ext cx="12858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1530</xdr:row>
      <xdr:rowOff>1</xdr:rowOff>
    </xdr:from>
    <xdr:to>
      <xdr:col>1</xdr:col>
      <xdr:colOff>1285874</xdr:colOff>
      <xdr:row>1530</xdr:row>
      <xdr:rowOff>419100</xdr:rowOff>
    </xdr:to>
    <xdr:pic>
      <xdr:nvPicPr>
        <xdr:cNvPr id="3415" name="Рисунок 3414" descr="base_1_386202_35815"/>
        <xdr:cNvPicPr preferRelativeResize="0">
          <a:picLocks noChangeArrowheads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5891726"/>
          <a:ext cx="1285875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1531</xdr:row>
      <xdr:rowOff>0</xdr:rowOff>
    </xdr:from>
    <xdr:to>
      <xdr:col>1</xdr:col>
      <xdr:colOff>981074</xdr:colOff>
      <xdr:row>1531</xdr:row>
      <xdr:rowOff>409575</xdr:rowOff>
    </xdr:to>
    <xdr:pic>
      <xdr:nvPicPr>
        <xdr:cNvPr id="3416" name="Рисунок 3415" descr="base_1_386202_35816"/>
        <xdr:cNvPicPr preferRelativeResize="0">
          <a:picLocks noChangeArrowheads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6415600"/>
          <a:ext cx="9810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1532</xdr:row>
      <xdr:rowOff>0</xdr:rowOff>
    </xdr:from>
    <xdr:to>
      <xdr:col>1</xdr:col>
      <xdr:colOff>1085850</xdr:colOff>
      <xdr:row>1532</xdr:row>
      <xdr:rowOff>390525</xdr:rowOff>
    </xdr:to>
    <xdr:pic>
      <xdr:nvPicPr>
        <xdr:cNvPr id="3417" name="Рисунок 3416" descr="base_1_386202_35817"/>
        <xdr:cNvPicPr preferRelativeResize="0">
          <a:picLocks noChangeArrowheads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6939475"/>
          <a:ext cx="1085851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1533</xdr:row>
      <xdr:rowOff>1</xdr:rowOff>
    </xdr:from>
    <xdr:to>
      <xdr:col>1</xdr:col>
      <xdr:colOff>1076324</xdr:colOff>
      <xdr:row>1533</xdr:row>
      <xdr:rowOff>400051</xdr:rowOff>
    </xdr:to>
    <xdr:pic>
      <xdr:nvPicPr>
        <xdr:cNvPr id="3418" name="Рисунок 3417" descr="base_1_386202_35818"/>
        <xdr:cNvPicPr preferRelativeResize="0">
          <a:picLocks noChangeArrowheads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7463351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1534</xdr:row>
      <xdr:rowOff>0</xdr:rowOff>
    </xdr:from>
    <xdr:to>
      <xdr:col>1</xdr:col>
      <xdr:colOff>1238250</xdr:colOff>
      <xdr:row>1534</xdr:row>
      <xdr:rowOff>409575</xdr:rowOff>
    </xdr:to>
    <xdr:pic>
      <xdr:nvPicPr>
        <xdr:cNvPr id="3419" name="Рисунок 3418" descr="base_1_386202_35819"/>
        <xdr:cNvPicPr preferRelativeResize="0">
          <a:picLocks noChangeArrowheads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7987225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1535</xdr:row>
      <xdr:rowOff>1</xdr:rowOff>
    </xdr:from>
    <xdr:to>
      <xdr:col>1</xdr:col>
      <xdr:colOff>1219200</xdr:colOff>
      <xdr:row>1535</xdr:row>
      <xdr:rowOff>419101</xdr:rowOff>
    </xdr:to>
    <xdr:pic>
      <xdr:nvPicPr>
        <xdr:cNvPr id="3420" name="Рисунок 3419" descr="base_1_386202_35820"/>
        <xdr:cNvPicPr preferRelativeResize="0">
          <a:picLocks noChangeArrowheads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8511101"/>
          <a:ext cx="1219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1343024</xdr:colOff>
      <xdr:row>1536</xdr:row>
      <xdr:rowOff>9526</xdr:rowOff>
    </xdr:from>
    <xdr:to>
      <xdr:col>1</xdr:col>
      <xdr:colOff>981074</xdr:colOff>
      <xdr:row>1536</xdr:row>
      <xdr:rowOff>409576</xdr:rowOff>
    </xdr:to>
    <xdr:pic>
      <xdr:nvPicPr>
        <xdr:cNvPr id="3421" name="Рисунок 3420" descr="base_1_386202_35821"/>
        <xdr:cNvPicPr preferRelativeResize="0">
          <a:picLocks noChangeArrowheads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4" y="1499044501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1537</xdr:row>
      <xdr:rowOff>0</xdr:rowOff>
    </xdr:from>
    <xdr:to>
      <xdr:col>1</xdr:col>
      <xdr:colOff>1038224</xdr:colOff>
      <xdr:row>1537</xdr:row>
      <xdr:rowOff>390525</xdr:rowOff>
    </xdr:to>
    <xdr:pic>
      <xdr:nvPicPr>
        <xdr:cNvPr id="3422" name="Рисунок 3421" descr="base_1_386202_35822"/>
        <xdr:cNvPicPr preferRelativeResize="0">
          <a:picLocks noChangeArrowheads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9558850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1538</xdr:row>
      <xdr:rowOff>1</xdr:rowOff>
    </xdr:from>
    <xdr:to>
      <xdr:col>1</xdr:col>
      <xdr:colOff>1114424</xdr:colOff>
      <xdr:row>1538</xdr:row>
      <xdr:rowOff>381001</xdr:rowOff>
    </xdr:to>
    <xdr:pic>
      <xdr:nvPicPr>
        <xdr:cNvPr id="3423" name="Рисунок 3422" descr="base_1_386202_35823"/>
        <xdr:cNvPicPr preferRelativeResize="0">
          <a:picLocks noChangeArrowheads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0082726"/>
          <a:ext cx="1114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1539</xdr:row>
      <xdr:rowOff>0</xdr:rowOff>
    </xdr:from>
    <xdr:to>
      <xdr:col>1</xdr:col>
      <xdr:colOff>1228725</xdr:colOff>
      <xdr:row>1539</xdr:row>
      <xdr:rowOff>371475</xdr:rowOff>
    </xdr:to>
    <xdr:pic>
      <xdr:nvPicPr>
        <xdr:cNvPr id="3424" name="Рисунок 3423" descr="base_1_386202_35824"/>
        <xdr:cNvPicPr preferRelativeResize="0">
          <a:picLocks noChangeArrowheads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0606600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1540</xdr:row>
      <xdr:rowOff>1</xdr:rowOff>
    </xdr:from>
    <xdr:to>
      <xdr:col>1</xdr:col>
      <xdr:colOff>1257300</xdr:colOff>
      <xdr:row>1540</xdr:row>
      <xdr:rowOff>419101</xdr:rowOff>
    </xdr:to>
    <xdr:pic>
      <xdr:nvPicPr>
        <xdr:cNvPr id="3425" name="Рисунок 3424" descr="base_1_386202_35825"/>
        <xdr:cNvPicPr preferRelativeResize="0">
          <a:picLocks noChangeArrowheads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1130476"/>
          <a:ext cx="1257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1541</xdr:row>
      <xdr:rowOff>1</xdr:rowOff>
    </xdr:from>
    <xdr:to>
      <xdr:col>1</xdr:col>
      <xdr:colOff>1000124</xdr:colOff>
      <xdr:row>1541</xdr:row>
      <xdr:rowOff>381001</xdr:rowOff>
    </xdr:to>
    <xdr:pic>
      <xdr:nvPicPr>
        <xdr:cNvPr id="3426" name="Рисунок 3425" descr="base_1_386202_35826"/>
        <xdr:cNvPicPr preferRelativeResize="0">
          <a:picLocks noChangeArrowheads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1654351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1542</xdr:row>
      <xdr:rowOff>1</xdr:rowOff>
    </xdr:from>
    <xdr:to>
      <xdr:col>1</xdr:col>
      <xdr:colOff>981074</xdr:colOff>
      <xdr:row>1542</xdr:row>
      <xdr:rowOff>361951</xdr:rowOff>
    </xdr:to>
    <xdr:pic>
      <xdr:nvPicPr>
        <xdr:cNvPr id="3427" name="Рисунок 3426" descr="base_1_386202_35827"/>
        <xdr:cNvPicPr preferRelativeResize="0">
          <a:picLocks noChangeArrowheads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2178226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1543</xdr:row>
      <xdr:rowOff>1</xdr:rowOff>
    </xdr:from>
    <xdr:to>
      <xdr:col>1</xdr:col>
      <xdr:colOff>1133475</xdr:colOff>
      <xdr:row>1543</xdr:row>
      <xdr:rowOff>381001</xdr:rowOff>
    </xdr:to>
    <xdr:pic>
      <xdr:nvPicPr>
        <xdr:cNvPr id="3428" name="Рисунок 3427" descr="base_1_386202_35828"/>
        <xdr:cNvPicPr preferRelativeResize="0">
          <a:picLocks noChangeArrowheads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2702101"/>
          <a:ext cx="113347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1544</xdr:row>
      <xdr:rowOff>1</xdr:rowOff>
    </xdr:from>
    <xdr:to>
      <xdr:col>1</xdr:col>
      <xdr:colOff>1285875</xdr:colOff>
      <xdr:row>1544</xdr:row>
      <xdr:rowOff>419101</xdr:rowOff>
    </xdr:to>
    <xdr:pic>
      <xdr:nvPicPr>
        <xdr:cNvPr id="3429" name="Рисунок 3428" descr="base_1_386202_35829"/>
        <xdr:cNvPicPr preferRelativeResize="0">
          <a:picLocks noChangeArrowheads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3225976"/>
          <a:ext cx="12858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1545</xdr:row>
      <xdr:rowOff>0</xdr:rowOff>
    </xdr:from>
    <xdr:to>
      <xdr:col>1</xdr:col>
      <xdr:colOff>1228725</xdr:colOff>
      <xdr:row>1545</xdr:row>
      <xdr:rowOff>409575</xdr:rowOff>
    </xdr:to>
    <xdr:pic>
      <xdr:nvPicPr>
        <xdr:cNvPr id="3430" name="Рисунок 3429" descr="base_1_386202_35830"/>
        <xdr:cNvPicPr preferRelativeResize="0">
          <a:picLocks noChangeArrowheads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3749850"/>
          <a:ext cx="1228726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1546</xdr:row>
      <xdr:rowOff>1</xdr:rowOff>
    </xdr:from>
    <xdr:to>
      <xdr:col>1</xdr:col>
      <xdr:colOff>1066800</xdr:colOff>
      <xdr:row>1546</xdr:row>
      <xdr:rowOff>361951</xdr:rowOff>
    </xdr:to>
    <xdr:pic>
      <xdr:nvPicPr>
        <xdr:cNvPr id="3431" name="Рисунок 3430" descr="base_1_386202_35831"/>
        <xdr:cNvPicPr preferRelativeResize="0">
          <a:picLocks noChangeArrowheads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4273726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1547</xdr:row>
      <xdr:rowOff>0</xdr:rowOff>
    </xdr:from>
    <xdr:to>
      <xdr:col>1</xdr:col>
      <xdr:colOff>1009650</xdr:colOff>
      <xdr:row>1547</xdr:row>
      <xdr:rowOff>390525</xdr:rowOff>
    </xdr:to>
    <xdr:pic>
      <xdr:nvPicPr>
        <xdr:cNvPr id="3432" name="Рисунок 3431" descr="base_1_386202_35832"/>
        <xdr:cNvPicPr preferRelativeResize="0">
          <a:picLocks noChangeArrowheads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4797600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1548</xdr:row>
      <xdr:rowOff>1</xdr:rowOff>
    </xdr:from>
    <xdr:to>
      <xdr:col>1</xdr:col>
      <xdr:colOff>1095374</xdr:colOff>
      <xdr:row>1548</xdr:row>
      <xdr:rowOff>361951</xdr:rowOff>
    </xdr:to>
    <xdr:pic>
      <xdr:nvPicPr>
        <xdr:cNvPr id="3433" name="Рисунок 3432" descr="base_1_386202_35833"/>
        <xdr:cNvPicPr preferRelativeResize="0">
          <a:picLocks noChangeArrowheads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5321476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1549</xdr:row>
      <xdr:rowOff>0</xdr:rowOff>
    </xdr:from>
    <xdr:to>
      <xdr:col>1</xdr:col>
      <xdr:colOff>1276350</xdr:colOff>
      <xdr:row>1549</xdr:row>
      <xdr:rowOff>409575</xdr:rowOff>
    </xdr:to>
    <xdr:pic>
      <xdr:nvPicPr>
        <xdr:cNvPr id="3434" name="Рисунок 3433" descr="base_1_386202_35834"/>
        <xdr:cNvPicPr preferRelativeResize="0">
          <a:picLocks noChangeArrowheads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5845350"/>
          <a:ext cx="1276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1550</xdr:row>
      <xdr:rowOff>0</xdr:rowOff>
    </xdr:from>
    <xdr:to>
      <xdr:col>1</xdr:col>
      <xdr:colOff>1162050</xdr:colOff>
      <xdr:row>1550</xdr:row>
      <xdr:rowOff>371475</xdr:rowOff>
    </xdr:to>
    <xdr:pic>
      <xdr:nvPicPr>
        <xdr:cNvPr id="3435" name="Рисунок 3434" descr="base_1_386202_35835"/>
        <xdr:cNvPicPr preferRelativeResize="0">
          <a:picLocks noChangeArrowheads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636922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1551</xdr:row>
      <xdr:rowOff>1</xdr:rowOff>
    </xdr:from>
    <xdr:to>
      <xdr:col>1</xdr:col>
      <xdr:colOff>1057274</xdr:colOff>
      <xdr:row>1551</xdr:row>
      <xdr:rowOff>361951</xdr:rowOff>
    </xdr:to>
    <xdr:pic>
      <xdr:nvPicPr>
        <xdr:cNvPr id="3436" name="Рисунок 3435" descr="base_1_386202_35836"/>
        <xdr:cNvPicPr preferRelativeResize="0">
          <a:picLocks noChangeArrowheads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6893101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1552</xdr:row>
      <xdr:rowOff>0</xdr:rowOff>
    </xdr:from>
    <xdr:to>
      <xdr:col>1</xdr:col>
      <xdr:colOff>1057274</xdr:colOff>
      <xdr:row>1552</xdr:row>
      <xdr:rowOff>390525</xdr:rowOff>
    </xdr:to>
    <xdr:pic>
      <xdr:nvPicPr>
        <xdr:cNvPr id="3437" name="Рисунок 3436" descr="base_1_386202_35837"/>
        <xdr:cNvPicPr preferRelativeResize="0">
          <a:picLocks noChangeArrowheads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741697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1553</xdr:row>
      <xdr:rowOff>0</xdr:rowOff>
    </xdr:from>
    <xdr:to>
      <xdr:col>1</xdr:col>
      <xdr:colOff>1143000</xdr:colOff>
      <xdr:row>1553</xdr:row>
      <xdr:rowOff>390525</xdr:rowOff>
    </xdr:to>
    <xdr:pic>
      <xdr:nvPicPr>
        <xdr:cNvPr id="3438" name="Рисунок 3437" descr="base_1_386202_35838"/>
        <xdr:cNvPicPr preferRelativeResize="0">
          <a:picLocks noChangeArrowheads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7940850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1554</xdr:row>
      <xdr:rowOff>0</xdr:rowOff>
    </xdr:from>
    <xdr:to>
      <xdr:col>1</xdr:col>
      <xdr:colOff>1257300</xdr:colOff>
      <xdr:row>1554</xdr:row>
      <xdr:rowOff>390525</xdr:rowOff>
    </xdr:to>
    <xdr:pic>
      <xdr:nvPicPr>
        <xdr:cNvPr id="3439" name="Рисунок 3438" descr="base_1_386202_35839"/>
        <xdr:cNvPicPr preferRelativeResize="0">
          <a:picLocks noChangeArrowheads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84647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1555</xdr:row>
      <xdr:rowOff>0</xdr:rowOff>
    </xdr:from>
    <xdr:to>
      <xdr:col>1</xdr:col>
      <xdr:colOff>1200150</xdr:colOff>
      <xdr:row>1555</xdr:row>
      <xdr:rowOff>447675</xdr:rowOff>
    </xdr:to>
    <xdr:pic>
      <xdr:nvPicPr>
        <xdr:cNvPr id="3440" name="Рисунок 3439" descr="base_1_386202_35840"/>
        <xdr:cNvPicPr preferRelativeResize="0">
          <a:picLocks noChangeArrowheads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8988600"/>
          <a:ext cx="12001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1556</xdr:row>
      <xdr:rowOff>0</xdr:rowOff>
    </xdr:from>
    <xdr:to>
      <xdr:col>1</xdr:col>
      <xdr:colOff>1000124</xdr:colOff>
      <xdr:row>1556</xdr:row>
      <xdr:rowOff>428625</xdr:rowOff>
    </xdr:to>
    <xdr:pic>
      <xdr:nvPicPr>
        <xdr:cNvPr id="3441" name="Рисунок 3440" descr="base_1_386202_35841"/>
        <xdr:cNvPicPr preferRelativeResize="0">
          <a:picLocks noChangeArrowheads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9512475"/>
          <a:ext cx="10001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1557</xdr:row>
      <xdr:rowOff>1</xdr:rowOff>
    </xdr:from>
    <xdr:to>
      <xdr:col>1</xdr:col>
      <xdr:colOff>971550</xdr:colOff>
      <xdr:row>1557</xdr:row>
      <xdr:rowOff>400051</xdr:rowOff>
    </xdr:to>
    <xdr:pic>
      <xdr:nvPicPr>
        <xdr:cNvPr id="3442" name="Рисунок 3441" descr="base_1_386202_35842"/>
        <xdr:cNvPicPr preferRelativeResize="0">
          <a:picLocks noChangeArrowheads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0036351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1558</xdr:row>
      <xdr:rowOff>1</xdr:rowOff>
    </xdr:from>
    <xdr:to>
      <xdr:col>1</xdr:col>
      <xdr:colOff>1076324</xdr:colOff>
      <xdr:row>1558</xdr:row>
      <xdr:rowOff>400051</xdr:rowOff>
    </xdr:to>
    <xdr:pic>
      <xdr:nvPicPr>
        <xdr:cNvPr id="3443" name="Рисунок 3442" descr="base_1_386202_35843"/>
        <xdr:cNvPicPr preferRelativeResize="0">
          <a:picLocks noChangeArrowheads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10560226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1559</xdr:row>
      <xdr:rowOff>0</xdr:rowOff>
    </xdr:from>
    <xdr:to>
      <xdr:col>1</xdr:col>
      <xdr:colOff>1200150</xdr:colOff>
      <xdr:row>1559</xdr:row>
      <xdr:rowOff>390525</xdr:rowOff>
    </xdr:to>
    <xdr:pic>
      <xdr:nvPicPr>
        <xdr:cNvPr id="3444" name="Рисунок 3443" descr="base_1_386202_35844"/>
        <xdr:cNvPicPr preferRelativeResize="0">
          <a:picLocks noChangeArrowheads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1084100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1560</xdr:row>
      <xdr:rowOff>1</xdr:rowOff>
    </xdr:from>
    <xdr:to>
      <xdr:col>1</xdr:col>
      <xdr:colOff>1190624</xdr:colOff>
      <xdr:row>1560</xdr:row>
      <xdr:rowOff>419101</xdr:rowOff>
    </xdr:to>
    <xdr:pic>
      <xdr:nvPicPr>
        <xdr:cNvPr id="3445" name="Рисунок 3444" descr="base_1_386202_35845"/>
        <xdr:cNvPicPr preferRelativeResize="0">
          <a:picLocks noChangeArrowheads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11607976"/>
          <a:ext cx="1190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1561</xdr:row>
      <xdr:rowOff>1</xdr:rowOff>
    </xdr:from>
    <xdr:to>
      <xdr:col>1</xdr:col>
      <xdr:colOff>1009650</xdr:colOff>
      <xdr:row>1561</xdr:row>
      <xdr:rowOff>381001</xdr:rowOff>
    </xdr:to>
    <xdr:pic>
      <xdr:nvPicPr>
        <xdr:cNvPr id="3446" name="Рисунок 3445" descr="base_1_386202_35846"/>
        <xdr:cNvPicPr preferRelativeResize="0">
          <a:picLocks noChangeArrowheads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2131851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1562</xdr:row>
      <xdr:rowOff>1</xdr:rowOff>
    </xdr:from>
    <xdr:to>
      <xdr:col>1</xdr:col>
      <xdr:colOff>1009650</xdr:colOff>
      <xdr:row>1562</xdr:row>
      <xdr:rowOff>361951</xdr:rowOff>
    </xdr:to>
    <xdr:pic>
      <xdr:nvPicPr>
        <xdr:cNvPr id="3447" name="Рисунок 3446" descr="base_1_386202_35847"/>
        <xdr:cNvPicPr preferRelativeResize="0">
          <a:picLocks noChangeArrowheads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2655726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1563</xdr:row>
      <xdr:rowOff>1</xdr:rowOff>
    </xdr:from>
    <xdr:to>
      <xdr:col>1</xdr:col>
      <xdr:colOff>1076324</xdr:colOff>
      <xdr:row>1563</xdr:row>
      <xdr:rowOff>400051</xdr:rowOff>
    </xdr:to>
    <xdr:pic>
      <xdr:nvPicPr>
        <xdr:cNvPr id="3448" name="Рисунок 3447" descr="base_1_386202_35848"/>
        <xdr:cNvPicPr preferRelativeResize="0">
          <a:picLocks noChangeArrowheads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13179601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1564</xdr:row>
      <xdr:rowOff>1</xdr:rowOff>
    </xdr:from>
    <xdr:to>
      <xdr:col>1</xdr:col>
      <xdr:colOff>1238250</xdr:colOff>
      <xdr:row>1564</xdr:row>
      <xdr:rowOff>381001</xdr:rowOff>
    </xdr:to>
    <xdr:pic>
      <xdr:nvPicPr>
        <xdr:cNvPr id="3449" name="Рисунок 3448" descr="base_1_386202_35849"/>
        <xdr:cNvPicPr preferRelativeResize="0">
          <a:picLocks noChangeArrowheads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3703476"/>
          <a:ext cx="1238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1565</xdr:row>
      <xdr:rowOff>0</xdr:rowOff>
    </xdr:from>
    <xdr:to>
      <xdr:col>1</xdr:col>
      <xdr:colOff>1200150</xdr:colOff>
      <xdr:row>1565</xdr:row>
      <xdr:rowOff>390525</xdr:rowOff>
    </xdr:to>
    <xdr:pic>
      <xdr:nvPicPr>
        <xdr:cNvPr id="3450" name="Рисунок 3449" descr="base_1_386202_35850"/>
        <xdr:cNvPicPr preferRelativeResize="0">
          <a:picLocks noChangeArrowheads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4227350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1566</xdr:row>
      <xdr:rowOff>0</xdr:rowOff>
    </xdr:from>
    <xdr:to>
      <xdr:col>1</xdr:col>
      <xdr:colOff>981074</xdr:colOff>
      <xdr:row>1566</xdr:row>
      <xdr:rowOff>371475</xdr:rowOff>
    </xdr:to>
    <xdr:pic>
      <xdr:nvPicPr>
        <xdr:cNvPr id="3451" name="Рисунок 3450" descr="base_1_386202_35851"/>
        <xdr:cNvPicPr preferRelativeResize="0">
          <a:picLocks noChangeArrowheads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1475122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1567</xdr:row>
      <xdr:rowOff>0</xdr:rowOff>
    </xdr:from>
    <xdr:to>
      <xdr:col>1</xdr:col>
      <xdr:colOff>990600</xdr:colOff>
      <xdr:row>1567</xdr:row>
      <xdr:rowOff>390525</xdr:rowOff>
    </xdr:to>
    <xdr:pic>
      <xdr:nvPicPr>
        <xdr:cNvPr id="3452" name="Рисунок 3451" descr="base_1_386202_35852"/>
        <xdr:cNvPicPr preferRelativeResize="0">
          <a:picLocks noChangeArrowheads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5275100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1568</xdr:row>
      <xdr:rowOff>0</xdr:rowOff>
    </xdr:from>
    <xdr:to>
      <xdr:col>1</xdr:col>
      <xdr:colOff>1104900</xdr:colOff>
      <xdr:row>1568</xdr:row>
      <xdr:rowOff>371475</xdr:rowOff>
    </xdr:to>
    <xdr:pic>
      <xdr:nvPicPr>
        <xdr:cNvPr id="3453" name="Рисунок 3452" descr="base_1_386202_35853"/>
        <xdr:cNvPicPr preferRelativeResize="0">
          <a:picLocks noChangeArrowheads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579897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1569</xdr:row>
      <xdr:rowOff>1</xdr:rowOff>
    </xdr:from>
    <xdr:to>
      <xdr:col>1</xdr:col>
      <xdr:colOff>1247775</xdr:colOff>
      <xdr:row>1569</xdr:row>
      <xdr:rowOff>400051</xdr:rowOff>
    </xdr:to>
    <xdr:pic>
      <xdr:nvPicPr>
        <xdr:cNvPr id="3454" name="Рисунок 3453" descr="base_1_386202_35854"/>
        <xdr:cNvPicPr preferRelativeResize="0">
          <a:picLocks noChangeArrowheads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6322851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1570</xdr:row>
      <xdr:rowOff>1</xdr:rowOff>
    </xdr:from>
    <xdr:to>
      <xdr:col>1</xdr:col>
      <xdr:colOff>1171574</xdr:colOff>
      <xdr:row>1570</xdr:row>
      <xdr:rowOff>400051</xdr:rowOff>
    </xdr:to>
    <xdr:pic>
      <xdr:nvPicPr>
        <xdr:cNvPr id="3455" name="Рисунок 3454" descr="base_1_386202_35855"/>
        <xdr:cNvPicPr preferRelativeResize="0">
          <a:picLocks noChangeArrowheads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16846726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1571</xdr:row>
      <xdr:rowOff>1</xdr:rowOff>
    </xdr:from>
    <xdr:to>
      <xdr:col>1</xdr:col>
      <xdr:colOff>990600</xdr:colOff>
      <xdr:row>1571</xdr:row>
      <xdr:rowOff>381001</xdr:rowOff>
    </xdr:to>
    <xdr:pic>
      <xdr:nvPicPr>
        <xdr:cNvPr id="3456" name="Рисунок 3455" descr="base_1_386202_35856"/>
        <xdr:cNvPicPr preferRelativeResize="0">
          <a:picLocks noChangeArrowheads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7370601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1572</xdr:row>
      <xdr:rowOff>0</xdr:rowOff>
    </xdr:from>
    <xdr:to>
      <xdr:col>1</xdr:col>
      <xdr:colOff>952500</xdr:colOff>
      <xdr:row>1572</xdr:row>
      <xdr:rowOff>371475</xdr:rowOff>
    </xdr:to>
    <xdr:pic>
      <xdr:nvPicPr>
        <xdr:cNvPr id="3457" name="Рисунок 3456" descr="base_1_386202_35857"/>
        <xdr:cNvPicPr preferRelativeResize="0">
          <a:picLocks noChangeArrowheads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7894475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1573</xdr:row>
      <xdr:rowOff>1</xdr:rowOff>
    </xdr:from>
    <xdr:to>
      <xdr:col>1</xdr:col>
      <xdr:colOff>1104900</xdr:colOff>
      <xdr:row>1573</xdr:row>
      <xdr:rowOff>400051</xdr:rowOff>
    </xdr:to>
    <xdr:pic>
      <xdr:nvPicPr>
        <xdr:cNvPr id="3458" name="Рисунок 3457" descr="base_1_386202_35858"/>
        <xdr:cNvPicPr preferRelativeResize="0">
          <a:picLocks noChangeArrowheads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18418351"/>
          <a:ext cx="110490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1574</xdr:row>
      <xdr:rowOff>1</xdr:rowOff>
    </xdr:from>
    <xdr:to>
      <xdr:col>1</xdr:col>
      <xdr:colOff>1238250</xdr:colOff>
      <xdr:row>1574</xdr:row>
      <xdr:rowOff>419101</xdr:rowOff>
    </xdr:to>
    <xdr:pic>
      <xdr:nvPicPr>
        <xdr:cNvPr id="3459" name="Рисунок 3458" descr="base_1_386202_35859"/>
        <xdr:cNvPicPr preferRelativeResize="0">
          <a:picLocks noChangeArrowheads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8942226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1575</xdr:row>
      <xdr:rowOff>0</xdr:rowOff>
    </xdr:from>
    <xdr:to>
      <xdr:col>1</xdr:col>
      <xdr:colOff>1181100</xdr:colOff>
      <xdr:row>1575</xdr:row>
      <xdr:rowOff>409575</xdr:rowOff>
    </xdr:to>
    <xdr:pic>
      <xdr:nvPicPr>
        <xdr:cNvPr id="3460" name="Рисунок 3459" descr="base_1_386202_35860"/>
        <xdr:cNvPicPr preferRelativeResize="0">
          <a:picLocks noChangeArrowheads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9466100"/>
          <a:ext cx="1181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1576</xdr:row>
      <xdr:rowOff>1</xdr:rowOff>
    </xdr:from>
    <xdr:to>
      <xdr:col>1</xdr:col>
      <xdr:colOff>971550</xdr:colOff>
      <xdr:row>1576</xdr:row>
      <xdr:rowOff>400051</xdr:rowOff>
    </xdr:to>
    <xdr:pic>
      <xdr:nvPicPr>
        <xdr:cNvPr id="3461" name="Рисунок 3460" descr="base_1_386202_35861"/>
        <xdr:cNvPicPr preferRelativeResize="0">
          <a:picLocks noChangeArrowheads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9989976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1577</xdr:row>
      <xdr:rowOff>0</xdr:rowOff>
    </xdr:from>
    <xdr:to>
      <xdr:col>1</xdr:col>
      <xdr:colOff>990600</xdr:colOff>
      <xdr:row>1577</xdr:row>
      <xdr:rowOff>371475</xdr:rowOff>
    </xdr:to>
    <xdr:pic>
      <xdr:nvPicPr>
        <xdr:cNvPr id="3462" name="Рисунок 3461" descr="base_1_386202_35862"/>
        <xdr:cNvPicPr preferRelativeResize="0">
          <a:picLocks noChangeArrowheads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051385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1578</xdr:row>
      <xdr:rowOff>0</xdr:rowOff>
    </xdr:from>
    <xdr:to>
      <xdr:col>1</xdr:col>
      <xdr:colOff>1123950</xdr:colOff>
      <xdr:row>1578</xdr:row>
      <xdr:rowOff>400050</xdr:rowOff>
    </xdr:to>
    <xdr:pic>
      <xdr:nvPicPr>
        <xdr:cNvPr id="3463" name="Рисунок 3462" descr="base_1_386202_35863"/>
        <xdr:cNvPicPr preferRelativeResize="0">
          <a:picLocks noChangeArrowheads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1037725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1579</xdr:row>
      <xdr:rowOff>0</xdr:rowOff>
    </xdr:from>
    <xdr:to>
      <xdr:col>1</xdr:col>
      <xdr:colOff>1228725</xdr:colOff>
      <xdr:row>1579</xdr:row>
      <xdr:rowOff>428625</xdr:rowOff>
    </xdr:to>
    <xdr:pic>
      <xdr:nvPicPr>
        <xdr:cNvPr id="3464" name="Рисунок 3463" descr="base_1_386202_35864"/>
        <xdr:cNvPicPr preferRelativeResize="0">
          <a:picLocks noChangeArrowheads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1561600"/>
          <a:ext cx="1228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1580</xdr:row>
      <xdr:rowOff>0</xdr:rowOff>
    </xdr:from>
    <xdr:to>
      <xdr:col>1</xdr:col>
      <xdr:colOff>1209674</xdr:colOff>
      <xdr:row>1580</xdr:row>
      <xdr:rowOff>447675</xdr:rowOff>
    </xdr:to>
    <xdr:pic>
      <xdr:nvPicPr>
        <xdr:cNvPr id="3465" name="Рисунок 3464" descr="base_1_386202_35865"/>
        <xdr:cNvPicPr preferRelativeResize="0">
          <a:picLocks noChangeArrowheads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2085475"/>
          <a:ext cx="1209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1581</xdr:row>
      <xdr:rowOff>0</xdr:rowOff>
    </xdr:from>
    <xdr:to>
      <xdr:col>1</xdr:col>
      <xdr:colOff>962024</xdr:colOff>
      <xdr:row>1581</xdr:row>
      <xdr:rowOff>390525</xdr:rowOff>
    </xdr:to>
    <xdr:pic>
      <xdr:nvPicPr>
        <xdr:cNvPr id="3466" name="Рисунок 3465" descr="base_1_386202_35866"/>
        <xdr:cNvPicPr preferRelativeResize="0">
          <a:picLocks noChangeArrowheads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2609350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1582</xdr:row>
      <xdr:rowOff>1</xdr:rowOff>
    </xdr:from>
    <xdr:to>
      <xdr:col>1</xdr:col>
      <xdr:colOff>1019174</xdr:colOff>
      <xdr:row>1582</xdr:row>
      <xdr:rowOff>400051</xdr:rowOff>
    </xdr:to>
    <xdr:pic>
      <xdr:nvPicPr>
        <xdr:cNvPr id="3467" name="Рисунок 3466" descr="base_1_386202_35867"/>
        <xdr:cNvPicPr preferRelativeResize="0">
          <a:picLocks noChangeArrowheads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3133226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1583</xdr:row>
      <xdr:rowOff>1</xdr:rowOff>
    </xdr:from>
    <xdr:to>
      <xdr:col>1</xdr:col>
      <xdr:colOff>1123950</xdr:colOff>
      <xdr:row>1583</xdr:row>
      <xdr:rowOff>381001</xdr:rowOff>
    </xdr:to>
    <xdr:pic>
      <xdr:nvPicPr>
        <xdr:cNvPr id="3468" name="Рисунок 3467" descr="base_1_386202_35868"/>
        <xdr:cNvPicPr preferRelativeResize="0">
          <a:picLocks noChangeArrowheads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3657101"/>
          <a:ext cx="112395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1584</xdr:row>
      <xdr:rowOff>0</xdr:rowOff>
    </xdr:from>
    <xdr:to>
      <xdr:col>1</xdr:col>
      <xdr:colOff>1276350</xdr:colOff>
      <xdr:row>1584</xdr:row>
      <xdr:rowOff>390525</xdr:rowOff>
    </xdr:to>
    <xdr:pic>
      <xdr:nvPicPr>
        <xdr:cNvPr id="3469" name="Рисунок 3468" descr="base_1_386202_35869"/>
        <xdr:cNvPicPr preferRelativeResize="0">
          <a:picLocks noChangeArrowheads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4180975"/>
          <a:ext cx="1276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1585</xdr:row>
      <xdr:rowOff>1</xdr:rowOff>
    </xdr:from>
    <xdr:to>
      <xdr:col>1</xdr:col>
      <xdr:colOff>1200150</xdr:colOff>
      <xdr:row>1585</xdr:row>
      <xdr:rowOff>400051</xdr:rowOff>
    </xdr:to>
    <xdr:pic>
      <xdr:nvPicPr>
        <xdr:cNvPr id="3470" name="Рисунок 3469" descr="base_1_386202_35870"/>
        <xdr:cNvPicPr preferRelativeResize="0">
          <a:picLocks noChangeArrowheads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4704851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1586</xdr:row>
      <xdr:rowOff>1</xdr:rowOff>
    </xdr:from>
    <xdr:to>
      <xdr:col>1</xdr:col>
      <xdr:colOff>1000124</xdr:colOff>
      <xdr:row>1586</xdr:row>
      <xdr:rowOff>361951</xdr:rowOff>
    </xdr:to>
    <xdr:pic>
      <xdr:nvPicPr>
        <xdr:cNvPr id="3471" name="Рисунок 3470" descr="base_1_386202_35871"/>
        <xdr:cNvPicPr preferRelativeResize="0">
          <a:picLocks noChangeArrowheads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5228726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1587</xdr:row>
      <xdr:rowOff>0</xdr:rowOff>
    </xdr:from>
    <xdr:to>
      <xdr:col>1</xdr:col>
      <xdr:colOff>942974</xdr:colOff>
      <xdr:row>1587</xdr:row>
      <xdr:rowOff>390525</xdr:rowOff>
    </xdr:to>
    <xdr:pic>
      <xdr:nvPicPr>
        <xdr:cNvPr id="3472" name="Рисунок 3471" descr="base_1_386202_35872"/>
        <xdr:cNvPicPr preferRelativeResize="0">
          <a:picLocks noChangeArrowheads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5752600"/>
          <a:ext cx="942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1588</xdr:row>
      <xdr:rowOff>0</xdr:rowOff>
    </xdr:from>
    <xdr:to>
      <xdr:col>1</xdr:col>
      <xdr:colOff>1095375</xdr:colOff>
      <xdr:row>1588</xdr:row>
      <xdr:rowOff>352425</xdr:rowOff>
    </xdr:to>
    <xdr:pic>
      <xdr:nvPicPr>
        <xdr:cNvPr id="3473" name="Рисунок 3472" descr="base_1_386202_35873"/>
        <xdr:cNvPicPr preferRelativeResize="0">
          <a:picLocks noChangeArrowheads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6276475"/>
          <a:ext cx="10953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1589</xdr:row>
      <xdr:rowOff>1</xdr:rowOff>
    </xdr:from>
    <xdr:to>
      <xdr:col>1</xdr:col>
      <xdr:colOff>1257300</xdr:colOff>
      <xdr:row>1589</xdr:row>
      <xdr:rowOff>400051</xdr:rowOff>
    </xdr:to>
    <xdr:pic>
      <xdr:nvPicPr>
        <xdr:cNvPr id="3474" name="Рисунок 3473" descr="base_1_386202_35874"/>
        <xdr:cNvPicPr preferRelativeResize="0">
          <a:picLocks noChangeArrowheads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6800351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1590</xdr:row>
      <xdr:rowOff>1</xdr:rowOff>
    </xdr:from>
    <xdr:to>
      <xdr:col>1</xdr:col>
      <xdr:colOff>1228724</xdr:colOff>
      <xdr:row>1590</xdr:row>
      <xdr:rowOff>400051</xdr:rowOff>
    </xdr:to>
    <xdr:pic>
      <xdr:nvPicPr>
        <xdr:cNvPr id="3475" name="Рисунок 3474" descr="base_1_386202_35875"/>
        <xdr:cNvPicPr preferRelativeResize="0">
          <a:picLocks noChangeArrowheads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7324226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1591</xdr:row>
      <xdr:rowOff>1</xdr:rowOff>
    </xdr:from>
    <xdr:to>
      <xdr:col>1</xdr:col>
      <xdr:colOff>990600</xdr:colOff>
      <xdr:row>1591</xdr:row>
      <xdr:rowOff>381001</xdr:rowOff>
    </xdr:to>
    <xdr:pic>
      <xdr:nvPicPr>
        <xdr:cNvPr id="3476" name="Рисунок 3475" descr="base_1_386202_35876"/>
        <xdr:cNvPicPr preferRelativeResize="0">
          <a:picLocks noChangeArrowheads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7848101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1592</xdr:row>
      <xdr:rowOff>0</xdr:rowOff>
    </xdr:from>
    <xdr:to>
      <xdr:col>1</xdr:col>
      <xdr:colOff>1009650</xdr:colOff>
      <xdr:row>1592</xdr:row>
      <xdr:rowOff>409575</xdr:rowOff>
    </xdr:to>
    <xdr:pic>
      <xdr:nvPicPr>
        <xdr:cNvPr id="3477" name="Рисунок 3476" descr="base_1_386202_35877"/>
        <xdr:cNvPicPr preferRelativeResize="0">
          <a:picLocks noChangeArrowheads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8371975"/>
          <a:ext cx="10096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1593</xdr:row>
      <xdr:rowOff>0</xdr:rowOff>
    </xdr:from>
    <xdr:to>
      <xdr:col>1</xdr:col>
      <xdr:colOff>1114424</xdr:colOff>
      <xdr:row>1593</xdr:row>
      <xdr:rowOff>390525</xdr:rowOff>
    </xdr:to>
    <xdr:pic>
      <xdr:nvPicPr>
        <xdr:cNvPr id="3478" name="Рисунок 3477" descr="base_1_386202_35878"/>
        <xdr:cNvPicPr preferRelativeResize="0">
          <a:picLocks noChangeArrowheads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8895850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1594</xdr:row>
      <xdr:rowOff>1</xdr:rowOff>
    </xdr:from>
    <xdr:to>
      <xdr:col>1</xdr:col>
      <xdr:colOff>1219200</xdr:colOff>
      <xdr:row>1594</xdr:row>
      <xdr:rowOff>381001</xdr:rowOff>
    </xdr:to>
    <xdr:pic>
      <xdr:nvPicPr>
        <xdr:cNvPr id="3479" name="Рисунок 3478" descr="base_1_386202_35879"/>
        <xdr:cNvPicPr preferRelativeResize="0">
          <a:picLocks noChangeArrowheads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9419726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1595</xdr:row>
      <xdr:rowOff>0</xdr:rowOff>
    </xdr:from>
    <xdr:to>
      <xdr:col>1</xdr:col>
      <xdr:colOff>1162050</xdr:colOff>
      <xdr:row>1595</xdr:row>
      <xdr:rowOff>390525</xdr:rowOff>
    </xdr:to>
    <xdr:pic>
      <xdr:nvPicPr>
        <xdr:cNvPr id="3480" name="Рисунок 3479" descr="base_1_386202_35880"/>
        <xdr:cNvPicPr preferRelativeResize="0">
          <a:picLocks noChangeArrowheads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9943600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1596</xdr:row>
      <xdr:rowOff>0</xdr:rowOff>
    </xdr:from>
    <xdr:to>
      <xdr:col>1</xdr:col>
      <xdr:colOff>962024</xdr:colOff>
      <xdr:row>1596</xdr:row>
      <xdr:rowOff>390525</xdr:rowOff>
    </xdr:to>
    <xdr:pic>
      <xdr:nvPicPr>
        <xdr:cNvPr id="3481" name="Рисунок 3480" descr="base_1_386202_35881"/>
        <xdr:cNvPicPr preferRelativeResize="0">
          <a:picLocks noChangeArrowheads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0467475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1597</xdr:row>
      <xdr:rowOff>1</xdr:rowOff>
    </xdr:from>
    <xdr:to>
      <xdr:col>1</xdr:col>
      <xdr:colOff>981074</xdr:colOff>
      <xdr:row>1597</xdr:row>
      <xdr:rowOff>381000</xdr:rowOff>
    </xdr:to>
    <xdr:pic>
      <xdr:nvPicPr>
        <xdr:cNvPr id="3482" name="Рисунок 3481" descr="base_1_386202_35882"/>
        <xdr:cNvPicPr preferRelativeResize="0">
          <a:picLocks noChangeArrowheads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0991351"/>
          <a:ext cx="98107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1598</xdr:row>
      <xdr:rowOff>1</xdr:rowOff>
    </xdr:from>
    <xdr:to>
      <xdr:col>1</xdr:col>
      <xdr:colOff>1085850</xdr:colOff>
      <xdr:row>1598</xdr:row>
      <xdr:rowOff>381000</xdr:rowOff>
    </xdr:to>
    <xdr:pic>
      <xdr:nvPicPr>
        <xdr:cNvPr id="3483" name="Рисунок 3482" descr="base_1_386202_35883"/>
        <xdr:cNvPicPr preferRelativeResize="0">
          <a:picLocks noChangeArrowheads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1515226"/>
          <a:ext cx="1085851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1599</xdr:row>
      <xdr:rowOff>1</xdr:rowOff>
    </xdr:from>
    <xdr:to>
      <xdr:col>1</xdr:col>
      <xdr:colOff>1257300</xdr:colOff>
      <xdr:row>1599</xdr:row>
      <xdr:rowOff>400051</xdr:rowOff>
    </xdr:to>
    <xdr:pic>
      <xdr:nvPicPr>
        <xdr:cNvPr id="3484" name="Рисунок 3483" descr="base_1_386202_35884"/>
        <xdr:cNvPicPr preferRelativeResize="0">
          <a:picLocks noChangeArrowheads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2039101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1600</xdr:row>
      <xdr:rowOff>1</xdr:rowOff>
    </xdr:from>
    <xdr:to>
      <xdr:col>1</xdr:col>
      <xdr:colOff>1200150</xdr:colOff>
      <xdr:row>1600</xdr:row>
      <xdr:rowOff>400051</xdr:rowOff>
    </xdr:to>
    <xdr:pic>
      <xdr:nvPicPr>
        <xdr:cNvPr id="3485" name="Рисунок 3484" descr="base_1_386202_35885"/>
        <xdr:cNvPicPr preferRelativeResize="0">
          <a:picLocks noChangeArrowheads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2562976"/>
          <a:ext cx="120015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1601</xdr:row>
      <xdr:rowOff>1</xdr:rowOff>
    </xdr:from>
    <xdr:to>
      <xdr:col>1</xdr:col>
      <xdr:colOff>1019174</xdr:colOff>
      <xdr:row>1601</xdr:row>
      <xdr:rowOff>381001</xdr:rowOff>
    </xdr:to>
    <xdr:pic>
      <xdr:nvPicPr>
        <xdr:cNvPr id="3486" name="Рисунок 3485" descr="base_1_386202_35886"/>
        <xdr:cNvPicPr preferRelativeResize="0">
          <a:picLocks noChangeArrowheads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3086851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1602</xdr:row>
      <xdr:rowOff>1</xdr:rowOff>
    </xdr:from>
    <xdr:to>
      <xdr:col>1</xdr:col>
      <xdr:colOff>990600</xdr:colOff>
      <xdr:row>1602</xdr:row>
      <xdr:rowOff>381001</xdr:rowOff>
    </xdr:to>
    <xdr:pic>
      <xdr:nvPicPr>
        <xdr:cNvPr id="3487" name="Рисунок 3486" descr="base_1_386202_35887"/>
        <xdr:cNvPicPr preferRelativeResize="0">
          <a:picLocks noChangeArrowheads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3610726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1603</xdr:row>
      <xdr:rowOff>0</xdr:rowOff>
    </xdr:from>
    <xdr:to>
      <xdr:col>1</xdr:col>
      <xdr:colOff>1076324</xdr:colOff>
      <xdr:row>1603</xdr:row>
      <xdr:rowOff>371475</xdr:rowOff>
    </xdr:to>
    <xdr:pic>
      <xdr:nvPicPr>
        <xdr:cNvPr id="3488" name="Рисунок 3487" descr="base_1_386202_35888"/>
        <xdr:cNvPicPr preferRelativeResize="0">
          <a:picLocks noChangeArrowheads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4134600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1604</xdr:row>
      <xdr:rowOff>0</xdr:rowOff>
    </xdr:from>
    <xdr:to>
      <xdr:col>1</xdr:col>
      <xdr:colOff>1238250</xdr:colOff>
      <xdr:row>1604</xdr:row>
      <xdr:rowOff>390525</xdr:rowOff>
    </xdr:to>
    <xdr:pic>
      <xdr:nvPicPr>
        <xdr:cNvPr id="3489" name="Рисунок 3488" descr="base_1_386202_35889"/>
        <xdr:cNvPicPr preferRelativeResize="0">
          <a:picLocks noChangeArrowheads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4658475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1605</xdr:row>
      <xdr:rowOff>1</xdr:rowOff>
    </xdr:from>
    <xdr:to>
      <xdr:col>1</xdr:col>
      <xdr:colOff>1162050</xdr:colOff>
      <xdr:row>1605</xdr:row>
      <xdr:rowOff>419101</xdr:rowOff>
    </xdr:to>
    <xdr:pic>
      <xdr:nvPicPr>
        <xdr:cNvPr id="3490" name="Рисунок 3489" descr="base_1_386202_35890"/>
        <xdr:cNvPicPr preferRelativeResize="0">
          <a:picLocks noChangeArrowheads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5182351"/>
          <a:ext cx="1162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1606</xdr:row>
      <xdr:rowOff>0</xdr:rowOff>
    </xdr:from>
    <xdr:to>
      <xdr:col>1</xdr:col>
      <xdr:colOff>1057274</xdr:colOff>
      <xdr:row>1606</xdr:row>
      <xdr:rowOff>390525</xdr:rowOff>
    </xdr:to>
    <xdr:pic>
      <xdr:nvPicPr>
        <xdr:cNvPr id="3491" name="Рисунок 3490" descr="base_1_386202_35891"/>
        <xdr:cNvPicPr preferRelativeResize="0">
          <a:picLocks noChangeArrowheads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570622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1607</xdr:row>
      <xdr:rowOff>0</xdr:rowOff>
    </xdr:from>
    <xdr:to>
      <xdr:col>1</xdr:col>
      <xdr:colOff>1009650</xdr:colOff>
      <xdr:row>1607</xdr:row>
      <xdr:rowOff>352425</xdr:rowOff>
    </xdr:to>
    <xdr:pic>
      <xdr:nvPicPr>
        <xdr:cNvPr id="3492" name="Рисунок 3491" descr="base_1_386202_35892"/>
        <xdr:cNvPicPr preferRelativeResize="0">
          <a:picLocks noChangeArrowheads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6230100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1608</xdr:row>
      <xdr:rowOff>1</xdr:rowOff>
    </xdr:from>
    <xdr:to>
      <xdr:col>1</xdr:col>
      <xdr:colOff>1114424</xdr:colOff>
      <xdr:row>1608</xdr:row>
      <xdr:rowOff>361951</xdr:rowOff>
    </xdr:to>
    <xdr:pic>
      <xdr:nvPicPr>
        <xdr:cNvPr id="3493" name="Рисунок 3492" descr="base_1_386202_35893"/>
        <xdr:cNvPicPr preferRelativeResize="0">
          <a:picLocks noChangeArrowheads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6753976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1609</xdr:row>
      <xdr:rowOff>1</xdr:rowOff>
    </xdr:from>
    <xdr:to>
      <xdr:col>1</xdr:col>
      <xdr:colOff>1276350</xdr:colOff>
      <xdr:row>1609</xdr:row>
      <xdr:rowOff>419101</xdr:rowOff>
    </xdr:to>
    <xdr:pic>
      <xdr:nvPicPr>
        <xdr:cNvPr id="3494" name="Рисунок 3493" descr="base_1_386202_35894"/>
        <xdr:cNvPicPr preferRelativeResize="0">
          <a:picLocks noChangeArrowheads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7277851"/>
          <a:ext cx="12763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1610</xdr:row>
      <xdr:rowOff>0</xdr:rowOff>
    </xdr:from>
    <xdr:to>
      <xdr:col>1</xdr:col>
      <xdr:colOff>1143000</xdr:colOff>
      <xdr:row>1610</xdr:row>
      <xdr:rowOff>428625</xdr:rowOff>
    </xdr:to>
    <xdr:pic>
      <xdr:nvPicPr>
        <xdr:cNvPr id="3495" name="Рисунок 3494" descr="base_1_386202_35895"/>
        <xdr:cNvPicPr preferRelativeResize="0">
          <a:picLocks noChangeArrowheads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7801725"/>
          <a:ext cx="11430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1611</xdr:row>
      <xdr:rowOff>1</xdr:rowOff>
    </xdr:from>
    <xdr:to>
      <xdr:col>1</xdr:col>
      <xdr:colOff>1066800</xdr:colOff>
      <xdr:row>1611</xdr:row>
      <xdr:rowOff>409575</xdr:rowOff>
    </xdr:to>
    <xdr:pic>
      <xdr:nvPicPr>
        <xdr:cNvPr id="3496" name="Рисунок 3495" descr="base_1_386202_35896"/>
        <xdr:cNvPicPr preferRelativeResize="0">
          <a:picLocks noChangeArrowheads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8325601"/>
          <a:ext cx="1066800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1612</xdr:row>
      <xdr:rowOff>1</xdr:rowOff>
    </xdr:from>
    <xdr:to>
      <xdr:col>1</xdr:col>
      <xdr:colOff>1066800</xdr:colOff>
      <xdr:row>1612</xdr:row>
      <xdr:rowOff>361951</xdr:rowOff>
    </xdr:to>
    <xdr:pic>
      <xdr:nvPicPr>
        <xdr:cNvPr id="3497" name="Рисунок 3496" descr="base_1_386202_35897"/>
        <xdr:cNvPicPr preferRelativeResize="0">
          <a:picLocks noChangeArrowheads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8849476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1613</xdr:row>
      <xdr:rowOff>1</xdr:rowOff>
    </xdr:from>
    <xdr:to>
      <xdr:col>1</xdr:col>
      <xdr:colOff>1085850</xdr:colOff>
      <xdr:row>1613</xdr:row>
      <xdr:rowOff>400051</xdr:rowOff>
    </xdr:to>
    <xdr:pic>
      <xdr:nvPicPr>
        <xdr:cNvPr id="3498" name="Рисунок 3497" descr="base_1_386202_35898"/>
        <xdr:cNvPicPr preferRelativeResize="0">
          <a:picLocks noChangeArrowheads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9373351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1614</xdr:row>
      <xdr:rowOff>1</xdr:rowOff>
    </xdr:from>
    <xdr:to>
      <xdr:col>1</xdr:col>
      <xdr:colOff>1266825</xdr:colOff>
      <xdr:row>1614</xdr:row>
      <xdr:rowOff>419101</xdr:rowOff>
    </xdr:to>
    <xdr:pic>
      <xdr:nvPicPr>
        <xdr:cNvPr id="3499" name="Рисунок 3498" descr="base_1_386202_35899"/>
        <xdr:cNvPicPr preferRelativeResize="0">
          <a:picLocks noChangeArrowheads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9897226"/>
          <a:ext cx="1266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1615</xdr:row>
      <xdr:rowOff>0</xdr:rowOff>
    </xdr:from>
    <xdr:to>
      <xdr:col>1</xdr:col>
      <xdr:colOff>1162050</xdr:colOff>
      <xdr:row>1615</xdr:row>
      <xdr:rowOff>428625</xdr:rowOff>
    </xdr:to>
    <xdr:pic>
      <xdr:nvPicPr>
        <xdr:cNvPr id="3500" name="Рисунок 3499" descr="base_1_386202_35900"/>
        <xdr:cNvPicPr preferRelativeResize="0">
          <a:picLocks noChangeArrowheads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0421100"/>
          <a:ext cx="1162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1616</xdr:row>
      <xdr:rowOff>0</xdr:rowOff>
    </xdr:from>
    <xdr:to>
      <xdr:col>1</xdr:col>
      <xdr:colOff>1047750</xdr:colOff>
      <xdr:row>1616</xdr:row>
      <xdr:rowOff>390525</xdr:rowOff>
    </xdr:to>
    <xdr:pic>
      <xdr:nvPicPr>
        <xdr:cNvPr id="3501" name="Рисунок 3500" descr="base_1_386202_35901"/>
        <xdr:cNvPicPr preferRelativeResize="0">
          <a:picLocks noChangeArrowheads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0944975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1617</xdr:row>
      <xdr:rowOff>1</xdr:rowOff>
    </xdr:from>
    <xdr:to>
      <xdr:col>1</xdr:col>
      <xdr:colOff>990600</xdr:colOff>
      <xdr:row>1617</xdr:row>
      <xdr:rowOff>400051</xdr:rowOff>
    </xdr:to>
    <xdr:pic>
      <xdr:nvPicPr>
        <xdr:cNvPr id="3502" name="Рисунок 3501" descr="base_1_386202_35902"/>
        <xdr:cNvPicPr preferRelativeResize="0">
          <a:picLocks noChangeArrowheads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1468851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1618</xdr:row>
      <xdr:rowOff>1</xdr:rowOff>
    </xdr:from>
    <xdr:to>
      <xdr:col>1</xdr:col>
      <xdr:colOff>1104900</xdr:colOff>
      <xdr:row>1618</xdr:row>
      <xdr:rowOff>352425</xdr:rowOff>
    </xdr:to>
    <xdr:pic>
      <xdr:nvPicPr>
        <xdr:cNvPr id="3503" name="Рисунок 3502" descr="base_1_386202_35903"/>
        <xdr:cNvPicPr preferRelativeResize="0">
          <a:picLocks noChangeArrowheads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41992726"/>
          <a:ext cx="1104901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1619</xdr:row>
      <xdr:rowOff>1</xdr:rowOff>
    </xdr:from>
    <xdr:to>
      <xdr:col>1</xdr:col>
      <xdr:colOff>1181101</xdr:colOff>
      <xdr:row>1619</xdr:row>
      <xdr:rowOff>390525</xdr:rowOff>
    </xdr:to>
    <xdr:pic>
      <xdr:nvPicPr>
        <xdr:cNvPr id="3504" name="Рисунок 3503" descr="base_1_386202_35904"/>
        <xdr:cNvPicPr preferRelativeResize="0">
          <a:picLocks noChangeArrowheads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542516601"/>
          <a:ext cx="118110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1620</xdr:row>
      <xdr:rowOff>1</xdr:rowOff>
    </xdr:from>
    <xdr:to>
      <xdr:col>1</xdr:col>
      <xdr:colOff>1219200</xdr:colOff>
      <xdr:row>1620</xdr:row>
      <xdr:rowOff>400051</xdr:rowOff>
    </xdr:to>
    <xdr:pic>
      <xdr:nvPicPr>
        <xdr:cNvPr id="3505" name="Рисунок 3504" descr="base_1_386202_35905"/>
        <xdr:cNvPicPr preferRelativeResize="0">
          <a:picLocks noChangeArrowheads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43040476"/>
          <a:ext cx="121920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1621</xdr:row>
      <xdr:rowOff>0</xdr:rowOff>
    </xdr:from>
    <xdr:to>
      <xdr:col>1</xdr:col>
      <xdr:colOff>962024</xdr:colOff>
      <xdr:row>1621</xdr:row>
      <xdr:rowOff>352425</xdr:rowOff>
    </xdr:to>
    <xdr:pic>
      <xdr:nvPicPr>
        <xdr:cNvPr id="3506" name="Рисунок 3505" descr="base_1_386202_35906"/>
        <xdr:cNvPicPr preferRelativeResize="0">
          <a:picLocks noChangeArrowheads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43564350"/>
          <a:ext cx="9620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1622</xdr:row>
      <xdr:rowOff>0</xdr:rowOff>
    </xdr:from>
    <xdr:to>
      <xdr:col>1</xdr:col>
      <xdr:colOff>981075</xdr:colOff>
      <xdr:row>1622</xdr:row>
      <xdr:rowOff>352425</xdr:rowOff>
    </xdr:to>
    <xdr:pic>
      <xdr:nvPicPr>
        <xdr:cNvPr id="3507" name="Рисунок 3506" descr="base_1_386202_35907"/>
        <xdr:cNvPicPr preferRelativeResize="0">
          <a:picLocks noChangeArrowheads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44088225"/>
          <a:ext cx="9810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1622</xdr:row>
      <xdr:rowOff>514351</xdr:rowOff>
    </xdr:from>
    <xdr:to>
      <xdr:col>1</xdr:col>
      <xdr:colOff>1076324</xdr:colOff>
      <xdr:row>1623</xdr:row>
      <xdr:rowOff>371476</xdr:rowOff>
    </xdr:to>
    <xdr:pic>
      <xdr:nvPicPr>
        <xdr:cNvPr id="3508" name="Рисунок 3507" descr="base_1_386202_35908"/>
        <xdr:cNvPicPr preferRelativeResize="0">
          <a:picLocks noChangeArrowheads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44602576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1624</xdr:row>
      <xdr:rowOff>1</xdr:rowOff>
    </xdr:from>
    <xdr:to>
      <xdr:col>1</xdr:col>
      <xdr:colOff>1219200</xdr:colOff>
      <xdr:row>1624</xdr:row>
      <xdr:rowOff>361951</xdr:rowOff>
    </xdr:to>
    <xdr:pic>
      <xdr:nvPicPr>
        <xdr:cNvPr id="3509" name="Рисунок 3508" descr="base_1_386202_35909"/>
        <xdr:cNvPicPr preferRelativeResize="0">
          <a:picLocks noChangeArrowheads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5135976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1625</xdr:row>
      <xdr:rowOff>1</xdr:rowOff>
    </xdr:from>
    <xdr:to>
      <xdr:col>1</xdr:col>
      <xdr:colOff>1162050</xdr:colOff>
      <xdr:row>1625</xdr:row>
      <xdr:rowOff>419101</xdr:rowOff>
    </xdr:to>
    <xdr:pic>
      <xdr:nvPicPr>
        <xdr:cNvPr id="3510" name="Рисунок 3509" descr="base_1_386202_35910"/>
        <xdr:cNvPicPr preferRelativeResize="0">
          <a:picLocks noChangeArrowheads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5659851"/>
          <a:ext cx="1162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1626</xdr:row>
      <xdr:rowOff>0</xdr:rowOff>
    </xdr:from>
    <xdr:to>
      <xdr:col>1</xdr:col>
      <xdr:colOff>1000124</xdr:colOff>
      <xdr:row>1626</xdr:row>
      <xdr:rowOff>390525</xdr:rowOff>
    </xdr:to>
    <xdr:pic>
      <xdr:nvPicPr>
        <xdr:cNvPr id="3511" name="Рисунок 3510" descr="base_1_386202_35911"/>
        <xdr:cNvPicPr preferRelativeResize="0">
          <a:picLocks noChangeArrowheads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4618372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1627</xdr:row>
      <xdr:rowOff>0</xdr:rowOff>
    </xdr:from>
    <xdr:to>
      <xdr:col>1</xdr:col>
      <xdr:colOff>1009650</xdr:colOff>
      <xdr:row>1627</xdr:row>
      <xdr:rowOff>352425</xdr:rowOff>
    </xdr:to>
    <xdr:pic>
      <xdr:nvPicPr>
        <xdr:cNvPr id="3512" name="Рисунок 3511" descr="base_1_386202_35912"/>
        <xdr:cNvPicPr preferRelativeResize="0">
          <a:picLocks noChangeArrowheads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6707600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1628</xdr:row>
      <xdr:rowOff>1</xdr:rowOff>
    </xdr:from>
    <xdr:to>
      <xdr:col>1</xdr:col>
      <xdr:colOff>1047750</xdr:colOff>
      <xdr:row>1628</xdr:row>
      <xdr:rowOff>400051</xdr:rowOff>
    </xdr:to>
    <xdr:pic>
      <xdr:nvPicPr>
        <xdr:cNvPr id="3513" name="Рисунок 3512" descr="base_1_386202_35913"/>
        <xdr:cNvPicPr preferRelativeResize="0">
          <a:picLocks noChangeArrowheads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7231476"/>
          <a:ext cx="1047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1629</xdr:row>
      <xdr:rowOff>0</xdr:rowOff>
    </xdr:from>
    <xdr:to>
      <xdr:col>1</xdr:col>
      <xdr:colOff>1247775</xdr:colOff>
      <xdr:row>1629</xdr:row>
      <xdr:rowOff>409575</xdr:rowOff>
    </xdr:to>
    <xdr:pic>
      <xdr:nvPicPr>
        <xdr:cNvPr id="3514" name="Рисунок 3513" descr="base_1_386202_35914"/>
        <xdr:cNvPicPr preferRelativeResize="0">
          <a:picLocks noChangeArrowheads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7755350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1630</xdr:row>
      <xdr:rowOff>0</xdr:rowOff>
    </xdr:from>
    <xdr:to>
      <xdr:col>1</xdr:col>
      <xdr:colOff>1228724</xdr:colOff>
      <xdr:row>1630</xdr:row>
      <xdr:rowOff>390525</xdr:rowOff>
    </xdr:to>
    <xdr:pic>
      <xdr:nvPicPr>
        <xdr:cNvPr id="3515" name="Рисунок 3514" descr="base_1_386202_35915"/>
        <xdr:cNvPicPr preferRelativeResize="0">
          <a:picLocks noChangeArrowheads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4827922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1631</xdr:row>
      <xdr:rowOff>0</xdr:rowOff>
    </xdr:from>
    <xdr:to>
      <xdr:col>1</xdr:col>
      <xdr:colOff>971550</xdr:colOff>
      <xdr:row>1631</xdr:row>
      <xdr:rowOff>371475</xdr:rowOff>
    </xdr:to>
    <xdr:pic>
      <xdr:nvPicPr>
        <xdr:cNvPr id="3516" name="Рисунок 3515" descr="base_1_386202_35916"/>
        <xdr:cNvPicPr preferRelativeResize="0">
          <a:picLocks noChangeArrowheads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8803100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1632</xdr:row>
      <xdr:rowOff>0</xdr:rowOff>
    </xdr:from>
    <xdr:to>
      <xdr:col>1</xdr:col>
      <xdr:colOff>962024</xdr:colOff>
      <xdr:row>1632</xdr:row>
      <xdr:rowOff>371475</xdr:rowOff>
    </xdr:to>
    <xdr:pic>
      <xdr:nvPicPr>
        <xdr:cNvPr id="3517" name="Рисунок 3516" descr="base_1_386202_35917"/>
        <xdr:cNvPicPr preferRelativeResize="0">
          <a:picLocks noChangeArrowheads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49326975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1633</xdr:row>
      <xdr:rowOff>1</xdr:rowOff>
    </xdr:from>
    <xdr:to>
      <xdr:col>1</xdr:col>
      <xdr:colOff>1104900</xdr:colOff>
      <xdr:row>1633</xdr:row>
      <xdr:rowOff>381001</xdr:rowOff>
    </xdr:to>
    <xdr:pic>
      <xdr:nvPicPr>
        <xdr:cNvPr id="3518" name="Рисунок 3517" descr="base_1_386202_35918"/>
        <xdr:cNvPicPr preferRelativeResize="0">
          <a:picLocks noChangeArrowheads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9850851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1634</xdr:row>
      <xdr:rowOff>0</xdr:rowOff>
    </xdr:from>
    <xdr:to>
      <xdr:col>1</xdr:col>
      <xdr:colOff>1247775</xdr:colOff>
      <xdr:row>1634</xdr:row>
      <xdr:rowOff>390525</xdr:rowOff>
    </xdr:to>
    <xdr:pic>
      <xdr:nvPicPr>
        <xdr:cNvPr id="3519" name="Рисунок 3518" descr="base_1_386202_35919"/>
        <xdr:cNvPicPr preferRelativeResize="0">
          <a:picLocks noChangeArrowheads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0374725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1635</xdr:row>
      <xdr:rowOff>1</xdr:rowOff>
    </xdr:from>
    <xdr:to>
      <xdr:col>1</xdr:col>
      <xdr:colOff>1219200</xdr:colOff>
      <xdr:row>1635</xdr:row>
      <xdr:rowOff>400051</xdr:rowOff>
    </xdr:to>
    <xdr:pic>
      <xdr:nvPicPr>
        <xdr:cNvPr id="3520" name="Рисунок 3519" descr="base_1_386202_35920"/>
        <xdr:cNvPicPr preferRelativeResize="0">
          <a:picLocks noChangeArrowheads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0898601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1636</xdr:row>
      <xdr:rowOff>1</xdr:rowOff>
    </xdr:from>
    <xdr:to>
      <xdr:col>1</xdr:col>
      <xdr:colOff>1019174</xdr:colOff>
      <xdr:row>1636</xdr:row>
      <xdr:rowOff>361951</xdr:rowOff>
    </xdr:to>
    <xdr:pic>
      <xdr:nvPicPr>
        <xdr:cNvPr id="3521" name="Рисунок 3520" descr="base_1_386202_35921"/>
        <xdr:cNvPicPr preferRelativeResize="0">
          <a:picLocks noChangeArrowheads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1422476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1637</xdr:row>
      <xdr:rowOff>1</xdr:rowOff>
    </xdr:from>
    <xdr:to>
      <xdr:col>1</xdr:col>
      <xdr:colOff>1085850</xdr:colOff>
      <xdr:row>1637</xdr:row>
      <xdr:rowOff>371475</xdr:rowOff>
    </xdr:to>
    <xdr:pic>
      <xdr:nvPicPr>
        <xdr:cNvPr id="3522" name="Рисунок 3521" descr="base_1_386202_35922"/>
        <xdr:cNvPicPr preferRelativeResize="0">
          <a:picLocks noChangeArrowheads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1946351"/>
          <a:ext cx="1085851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1638</xdr:row>
      <xdr:rowOff>1</xdr:rowOff>
    </xdr:from>
    <xdr:to>
      <xdr:col>1</xdr:col>
      <xdr:colOff>1162050</xdr:colOff>
      <xdr:row>1638</xdr:row>
      <xdr:rowOff>361950</xdr:rowOff>
    </xdr:to>
    <xdr:pic>
      <xdr:nvPicPr>
        <xdr:cNvPr id="3523" name="Рисунок 3522" descr="base_1_386202_35923"/>
        <xdr:cNvPicPr preferRelativeResize="0">
          <a:picLocks noChangeArrowheads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2470226"/>
          <a:ext cx="1162051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1639</xdr:row>
      <xdr:rowOff>1</xdr:rowOff>
    </xdr:from>
    <xdr:to>
      <xdr:col>1</xdr:col>
      <xdr:colOff>1285875</xdr:colOff>
      <xdr:row>1639</xdr:row>
      <xdr:rowOff>361951</xdr:rowOff>
    </xdr:to>
    <xdr:pic>
      <xdr:nvPicPr>
        <xdr:cNvPr id="3524" name="Рисунок 3523" descr="base_1_386202_35924"/>
        <xdr:cNvPicPr preferRelativeResize="0">
          <a:picLocks noChangeArrowheads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2994101"/>
          <a:ext cx="12858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1640</xdr:row>
      <xdr:rowOff>0</xdr:rowOff>
    </xdr:from>
    <xdr:to>
      <xdr:col>1</xdr:col>
      <xdr:colOff>1190624</xdr:colOff>
      <xdr:row>1640</xdr:row>
      <xdr:rowOff>390525</xdr:rowOff>
    </xdr:to>
    <xdr:pic>
      <xdr:nvPicPr>
        <xdr:cNvPr id="3525" name="Рисунок 3524" descr="base_1_386202_35925"/>
        <xdr:cNvPicPr preferRelativeResize="0">
          <a:picLocks noChangeArrowheads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351797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1641</xdr:row>
      <xdr:rowOff>0</xdr:rowOff>
    </xdr:from>
    <xdr:to>
      <xdr:col>1</xdr:col>
      <xdr:colOff>1000124</xdr:colOff>
      <xdr:row>1641</xdr:row>
      <xdr:rowOff>352425</xdr:rowOff>
    </xdr:to>
    <xdr:pic>
      <xdr:nvPicPr>
        <xdr:cNvPr id="3526" name="Рисунок 3525" descr="base_1_386202_35926"/>
        <xdr:cNvPicPr preferRelativeResize="0">
          <a:picLocks noChangeArrowheads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4041850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1642</xdr:row>
      <xdr:rowOff>1</xdr:rowOff>
    </xdr:from>
    <xdr:to>
      <xdr:col>1</xdr:col>
      <xdr:colOff>1038224</xdr:colOff>
      <xdr:row>1642</xdr:row>
      <xdr:rowOff>361951</xdr:rowOff>
    </xdr:to>
    <xdr:pic>
      <xdr:nvPicPr>
        <xdr:cNvPr id="3527" name="Рисунок 3526" descr="base_1_386202_35927"/>
        <xdr:cNvPicPr preferRelativeResize="0">
          <a:picLocks noChangeArrowheads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4565726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1643</xdr:row>
      <xdr:rowOff>1</xdr:rowOff>
    </xdr:from>
    <xdr:to>
      <xdr:col>1</xdr:col>
      <xdr:colOff>1152524</xdr:colOff>
      <xdr:row>1643</xdr:row>
      <xdr:rowOff>371475</xdr:rowOff>
    </xdr:to>
    <xdr:pic>
      <xdr:nvPicPr>
        <xdr:cNvPr id="3528" name="Рисунок 3527" descr="base_1_386202_35928"/>
        <xdr:cNvPicPr preferRelativeResize="0">
          <a:picLocks noChangeArrowheads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5089601"/>
          <a:ext cx="115252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1644</xdr:row>
      <xdr:rowOff>0</xdr:rowOff>
    </xdr:from>
    <xdr:to>
      <xdr:col>1</xdr:col>
      <xdr:colOff>1266825</xdr:colOff>
      <xdr:row>1644</xdr:row>
      <xdr:rowOff>390525</xdr:rowOff>
    </xdr:to>
    <xdr:pic>
      <xdr:nvPicPr>
        <xdr:cNvPr id="3529" name="Рисунок 3528" descr="base_1_386202_35929"/>
        <xdr:cNvPicPr preferRelativeResize="0">
          <a:picLocks noChangeArrowheads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5613475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1645</xdr:row>
      <xdr:rowOff>0</xdr:rowOff>
    </xdr:from>
    <xdr:to>
      <xdr:col>1</xdr:col>
      <xdr:colOff>1200150</xdr:colOff>
      <xdr:row>1645</xdr:row>
      <xdr:rowOff>390525</xdr:rowOff>
    </xdr:to>
    <xdr:pic>
      <xdr:nvPicPr>
        <xdr:cNvPr id="3530" name="Рисунок 3529" descr="base_1_386202_35930"/>
        <xdr:cNvPicPr preferRelativeResize="0">
          <a:picLocks noChangeArrowheads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6137350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1646</xdr:row>
      <xdr:rowOff>1</xdr:rowOff>
    </xdr:from>
    <xdr:to>
      <xdr:col>1</xdr:col>
      <xdr:colOff>971550</xdr:colOff>
      <xdr:row>1646</xdr:row>
      <xdr:rowOff>381001</xdr:rowOff>
    </xdr:to>
    <xdr:pic>
      <xdr:nvPicPr>
        <xdr:cNvPr id="3531" name="Рисунок 3530" descr="base_1_386202_35931"/>
        <xdr:cNvPicPr preferRelativeResize="0">
          <a:picLocks noChangeArrowheads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666122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1647</xdr:row>
      <xdr:rowOff>0</xdr:rowOff>
    </xdr:from>
    <xdr:to>
      <xdr:col>1</xdr:col>
      <xdr:colOff>1038225</xdr:colOff>
      <xdr:row>1647</xdr:row>
      <xdr:rowOff>390525</xdr:rowOff>
    </xdr:to>
    <xdr:pic>
      <xdr:nvPicPr>
        <xdr:cNvPr id="3532" name="Рисунок 3531" descr="base_1_386202_35932"/>
        <xdr:cNvPicPr preferRelativeResize="0">
          <a:picLocks noChangeArrowheads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7185100"/>
          <a:ext cx="103822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1648</xdr:row>
      <xdr:rowOff>1</xdr:rowOff>
    </xdr:from>
    <xdr:to>
      <xdr:col>1</xdr:col>
      <xdr:colOff>1114425</xdr:colOff>
      <xdr:row>1648</xdr:row>
      <xdr:rowOff>371475</xdr:rowOff>
    </xdr:to>
    <xdr:pic>
      <xdr:nvPicPr>
        <xdr:cNvPr id="3533" name="Рисунок 3532" descr="base_1_386202_35933"/>
        <xdr:cNvPicPr preferRelativeResize="0">
          <a:picLocks noChangeArrowheads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7708976"/>
          <a:ext cx="1114426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1649</xdr:row>
      <xdr:rowOff>1</xdr:rowOff>
    </xdr:from>
    <xdr:to>
      <xdr:col>1</xdr:col>
      <xdr:colOff>1228725</xdr:colOff>
      <xdr:row>1649</xdr:row>
      <xdr:rowOff>400051</xdr:rowOff>
    </xdr:to>
    <xdr:pic>
      <xdr:nvPicPr>
        <xdr:cNvPr id="3534" name="Рисунок 3533" descr="base_1_386202_35934"/>
        <xdr:cNvPicPr preferRelativeResize="0">
          <a:picLocks noChangeArrowheads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8232851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1650</xdr:row>
      <xdr:rowOff>0</xdr:rowOff>
    </xdr:from>
    <xdr:to>
      <xdr:col>1</xdr:col>
      <xdr:colOff>1200150</xdr:colOff>
      <xdr:row>1650</xdr:row>
      <xdr:rowOff>428625</xdr:rowOff>
    </xdr:to>
    <xdr:pic>
      <xdr:nvPicPr>
        <xdr:cNvPr id="3535" name="Рисунок 3534" descr="base_1_386202_35935"/>
        <xdr:cNvPicPr preferRelativeResize="0">
          <a:picLocks noChangeArrowheads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8756725"/>
          <a:ext cx="1200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1651</xdr:row>
      <xdr:rowOff>0</xdr:rowOff>
    </xdr:from>
    <xdr:to>
      <xdr:col>1</xdr:col>
      <xdr:colOff>1000124</xdr:colOff>
      <xdr:row>1651</xdr:row>
      <xdr:rowOff>390525</xdr:rowOff>
    </xdr:to>
    <xdr:pic>
      <xdr:nvPicPr>
        <xdr:cNvPr id="3536" name="Рисунок 3535" descr="base_1_386202_35936"/>
        <xdr:cNvPicPr preferRelativeResize="0">
          <a:picLocks noChangeArrowheads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9280600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1652</xdr:row>
      <xdr:rowOff>0</xdr:rowOff>
    </xdr:from>
    <xdr:to>
      <xdr:col>1</xdr:col>
      <xdr:colOff>1009650</xdr:colOff>
      <xdr:row>1652</xdr:row>
      <xdr:rowOff>390525</xdr:rowOff>
    </xdr:to>
    <xdr:pic>
      <xdr:nvPicPr>
        <xdr:cNvPr id="3537" name="Рисунок 3536" descr="base_1_386202_35937"/>
        <xdr:cNvPicPr preferRelativeResize="0">
          <a:picLocks noChangeArrowheads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980447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1653</xdr:row>
      <xdr:rowOff>0</xdr:rowOff>
    </xdr:from>
    <xdr:to>
      <xdr:col>1</xdr:col>
      <xdr:colOff>1095374</xdr:colOff>
      <xdr:row>1653</xdr:row>
      <xdr:rowOff>352425</xdr:rowOff>
    </xdr:to>
    <xdr:pic>
      <xdr:nvPicPr>
        <xdr:cNvPr id="3538" name="Рисунок 3537" descr="base_1_386202_35938"/>
        <xdr:cNvPicPr preferRelativeResize="0">
          <a:picLocks noChangeArrowheads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0328350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1654</xdr:row>
      <xdr:rowOff>0</xdr:rowOff>
    </xdr:from>
    <xdr:to>
      <xdr:col>1</xdr:col>
      <xdr:colOff>1200150</xdr:colOff>
      <xdr:row>1654</xdr:row>
      <xdr:rowOff>371475</xdr:rowOff>
    </xdr:to>
    <xdr:pic>
      <xdr:nvPicPr>
        <xdr:cNvPr id="3539" name="Рисунок 3538" descr="base_1_386202_35939"/>
        <xdr:cNvPicPr preferRelativeResize="0">
          <a:picLocks noChangeArrowheads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0852225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1655</xdr:row>
      <xdr:rowOff>0</xdr:rowOff>
    </xdr:from>
    <xdr:to>
      <xdr:col>1</xdr:col>
      <xdr:colOff>1162050</xdr:colOff>
      <xdr:row>1655</xdr:row>
      <xdr:rowOff>447675</xdr:rowOff>
    </xdr:to>
    <xdr:pic>
      <xdr:nvPicPr>
        <xdr:cNvPr id="3540" name="Рисунок 3539" descr="base_1_386202_35940"/>
        <xdr:cNvPicPr preferRelativeResize="0">
          <a:picLocks noChangeArrowheads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1376100"/>
          <a:ext cx="11620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1656</xdr:row>
      <xdr:rowOff>0</xdr:rowOff>
    </xdr:from>
    <xdr:to>
      <xdr:col>1</xdr:col>
      <xdr:colOff>1038224</xdr:colOff>
      <xdr:row>1656</xdr:row>
      <xdr:rowOff>380999</xdr:rowOff>
    </xdr:to>
    <xdr:pic>
      <xdr:nvPicPr>
        <xdr:cNvPr id="3541" name="Рисунок 3540" descr="base_1_386202_35941"/>
        <xdr:cNvPicPr preferRelativeResize="0">
          <a:picLocks noChangeArrowheads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1899975"/>
          <a:ext cx="103822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1657</xdr:row>
      <xdr:rowOff>0</xdr:rowOff>
    </xdr:from>
    <xdr:to>
      <xdr:col>1</xdr:col>
      <xdr:colOff>971550</xdr:colOff>
      <xdr:row>1657</xdr:row>
      <xdr:rowOff>390525</xdr:rowOff>
    </xdr:to>
    <xdr:pic>
      <xdr:nvPicPr>
        <xdr:cNvPr id="3542" name="Рисунок 3541" descr="base_1_386202_35942"/>
        <xdr:cNvPicPr preferRelativeResize="0">
          <a:picLocks noChangeArrowheads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2423850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1658</xdr:row>
      <xdr:rowOff>0</xdr:rowOff>
    </xdr:from>
    <xdr:to>
      <xdr:col>1</xdr:col>
      <xdr:colOff>1104900</xdr:colOff>
      <xdr:row>1658</xdr:row>
      <xdr:rowOff>314325</xdr:rowOff>
    </xdr:to>
    <xdr:pic>
      <xdr:nvPicPr>
        <xdr:cNvPr id="3543" name="Рисунок 3542" descr="base_1_386202_35943"/>
        <xdr:cNvPicPr preferRelativeResize="0">
          <a:picLocks noChangeArrowheads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2947725"/>
          <a:ext cx="1104901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1659</xdr:row>
      <xdr:rowOff>0</xdr:rowOff>
    </xdr:from>
    <xdr:to>
      <xdr:col>1</xdr:col>
      <xdr:colOff>1209675</xdr:colOff>
      <xdr:row>1659</xdr:row>
      <xdr:rowOff>352425</xdr:rowOff>
    </xdr:to>
    <xdr:pic>
      <xdr:nvPicPr>
        <xdr:cNvPr id="3544" name="Рисунок 3543" descr="base_1_386202_35944"/>
        <xdr:cNvPicPr preferRelativeResize="0">
          <a:picLocks noChangeArrowheads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3471600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1660</xdr:row>
      <xdr:rowOff>1</xdr:rowOff>
    </xdr:from>
    <xdr:to>
      <xdr:col>1</xdr:col>
      <xdr:colOff>1181100</xdr:colOff>
      <xdr:row>1660</xdr:row>
      <xdr:rowOff>419101</xdr:rowOff>
    </xdr:to>
    <xdr:pic>
      <xdr:nvPicPr>
        <xdr:cNvPr id="3545" name="Рисунок 3544" descr="base_1_386202_35945"/>
        <xdr:cNvPicPr preferRelativeResize="0">
          <a:picLocks noChangeArrowheads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3995476"/>
          <a:ext cx="1181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1661</xdr:row>
      <xdr:rowOff>0</xdr:rowOff>
    </xdr:from>
    <xdr:to>
      <xdr:col>1</xdr:col>
      <xdr:colOff>1066800</xdr:colOff>
      <xdr:row>1661</xdr:row>
      <xdr:rowOff>390525</xdr:rowOff>
    </xdr:to>
    <xdr:pic>
      <xdr:nvPicPr>
        <xdr:cNvPr id="3546" name="Рисунок 3545" descr="base_1_386202_35946"/>
        <xdr:cNvPicPr preferRelativeResize="0">
          <a:picLocks noChangeArrowheads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4519350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1662</xdr:row>
      <xdr:rowOff>19051</xdr:rowOff>
    </xdr:from>
    <xdr:to>
      <xdr:col>1</xdr:col>
      <xdr:colOff>1076325</xdr:colOff>
      <xdr:row>1662</xdr:row>
      <xdr:rowOff>400051</xdr:rowOff>
    </xdr:to>
    <xdr:pic>
      <xdr:nvPicPr>
        <xdr:cNvPr id="3547" name="Рисунок 3546" descr="base_1_386202_35947"/>
        <xdr:cNvPicPr preferRelativeResize="0">
          <a:picLocks noChangeArrowheads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5062276"/>
          <a:ext cx="107632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1663</xdr:row>
      <xdr:rowOff>0</xdr:rowOff>
    </xdr:from>
    <xdr:to>
      <xdr:col>1</xdr:col>
      <xdr:colOff>1133474</xdr:colOff>
      <xdr:row>1663</xdr:row>
      <xdr:rowOff>390525</xdr:rowOff>
    </xdr:to>
    <xdr:pic>
      <xdr:nvPicPr>
        <xdr:cNvPr id="3548" name="Рисунок 3547" descr="base_1_386202_35948"/>
        <xdr:cNvPicPr preferRelativeResize="0">
          <a:picLocks noChangeArrowheads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5567100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1664</xdr:row>
      <xdr:rowOff>1</xdr:rowOff>
    </xdr:from>
    <xdr:to>
      <xdr:col>1</xdr:col>
      <xdr:colOff>1200150</xdr:colOff>
      <xdr:row>1664</xdr:row>
      <xdr:rowOff>381001</xdr:rowOff>
    </xdr:to>
    <xdr:pic>
      <xdr:nvPicPr>
        <xdr:cNvPr id="3549" name="Рисунок 3548" descr="base_1_386202_35949"/>
        <xdr:cNvPicPr preferRelativeResize="0">
          <a:picLocks noChangeArrowheads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6090976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1665</xdr:row>
      <xdr:rowOff>1</xdr:rowOff>
    </xdr:from>
    <xdr:to>
      <xdr:col>1</xdr:col>
      <xdr:colOff>1133474</xdr:colOff>
      <xdr:row>1665</xdr:row>
      <xdr:rowOff>419101</xdr:rowOff>
    </xdr:to>
    <xdr:pic>
      <xdr:nvPicPr>
        <xdr:cNvPr id="3550" name="Рисунок 3549" descr="base_1_386202_35950"/>
        <xdr:cNvPicPr preferRelativeResize="0">
          <a:picLocks noChangeArrowheads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6614851"/>
          <a:ext cx="1133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1666</xdr:row>
      <xdr:rowOff>1</xdr:rowOff>
    </xdr:from>
    <xdr:to>
      <xdr:col>1</xdr:col>
      <xdr:colOff>990600</xdr:colOff>
      <xdr:row>1666</xdr:row>
      <xdr:rowOff>400051</xdr:rowOff>
    </xdr:to>
    <xdr:pic>
      <xdr:nvPicPr>
        <xdr:cNvPr id="3551" name="Рисунок 3550" descr="base_1_386202_35951"/>
        <xdr:cNvPicPr preferRelativeResize="0">
          <a:picLocks noChangeArrowheads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7138726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1667</xdr:row>
      <xdr:rowOff>1</xdr:rowOff>
    </xdr:from>
    <xdr:to>
      <xdr:col>1</xdr:col>
      <xdr:colOff>990600</xdr:colOff>
      <xdr:row>1667</xdr:row>
      <xdr:rowOff>381001</xdr:rowOff>
    </xdr:to>
    <xdr:pic>
      <xdr:nvPicPr>
        <xdr:cNvPr id="3552" name="Рисунок 3551" descr="base_1_386202_35952"/>
        <xdr:cNvPicPr preferRelativeResize="0">
          <a:picLocks noChangeArrowheads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7662601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1668</xdr:row>
      <xdr:rowOff>1</xdr:rowOff>
    </xdr:from>
    <xdr:to>
      <xdr:col>1</xdr:col>
      <xdr:colOff>1152524</xdr:colOff>
      <xdr:row>1668</xdr:row>
      <xdr:rowOff>361951</xdr:rowOff>
    </xdr:to>
    <xdr:pic>
      <xdr:nvPicPr>
        <xdr:cNvPr id="3553" name="Рисунок 3552" descr="base_1_386202_35953"/>
        <xdr:cNvPicPr preferRelativeResize="0">
          <a:picLocks noChangeArrowheads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8186476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1669</xdr:row>
      <xdr:rowOff>0</xdr:rowOff>
    </xdr:from>
    <xdr:to>
      <xdr:col>1</xdr:col>
      <xdr:colOff>1238250</xdr:colOff>
      <xdr:row>1669</xdr:row>
      <xdr:rowOff>390525</xdr:rowOff>
    </xdr:to>
    <xdr:pic>
      <xdr:nvPicPr>
        <xdr:cNvPr id="3554" name="Рисунок 3553" descr="base_1_386202_35954"/>
        <xdr:cNvPicPr preferRelativeResize="0">
          <a:picLocks noChangeArrowheads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8710350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1670</xdr:row>
      <xdr:rowOff>1</xdr:rowOff>
    </xdr:from>
    <xdr:to>
      <xdr:col>1</xdr:col>
      <xdr:colOff>1219200</xdr:colOff>
      <xdr:row>1670</xdr:row>
      <xdr:rowOff>371475</xdr:rowOff>
    </xdr:to>
    <xdr:pic>
      <xdr:nvPicPr>
        <xdr:cNvPr id="3555" name="Рисунок 3554" descr="base_1_386202_35955"/>
        <xdr:cNvPicPr preferRelativeResize="0">
          <a:picLocks noChangeArrowheads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9234226"/>
          <a:ext cx="121920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1671</xdr:row>
      <xdr:rowOff>1</xdr:rowOff>
    </xdr:from>
    <xdr:to>
      <xdr:col>1</xdr:col>
      <xdr:colOff>971550</xdr:colOff>
      <xdr:row>1671</xdr:row>
      <xdr:rowOff>361951</xdr:rowOff>
    </xdr:to>
    <xdr:pic>
      <xdr:nvPicPr>
        <xdr:cNvPr id="3556" name="Рисунок 3555" descr="base_1_386202_35956"/>
        <xdr:cNvPicPr preferRelativeResize="0">
          <a:picLocks noChangeArrowheads="1"/>
        </xdr:cNvPicPr>
      </xdr:nvPicPr>
      <xdr:blipFill>
        <a:blip xmlns:r="http://schemas.openxmlformats.org/officeDocument/2006/relationships" r:embed="rId1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9758101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1672</xdr:row>
      <xdr:rowOff>0</xdr:rowOff>
    </xdr:from>
    <xdr:to>
      <xdr:col>1</xdr:col>
      <xdr:colOff>990600</xdr:colOff>
      <xdr:row>1672</xdr:row>
      <xdr:rowOff>409575</xdr:rowOff>
    </xdr:to>
    <xdr:pic>
      <xdr:nvPicPr>
        <xdr:cNvPr id="3557" name="Рисунок 3556" descr="base_1_386202_35957"/>
        <xdr:cNvPicPr preferRelativeResize="0">
          <a:picLocks noChangeArrowheads="1"/>
        </xdr:cNvPicPr>
      </xdr:nvPicPr>
      <xdr:blipFill>
        <a:blip xmlns:r="http://schemas.openxmlformats.org/officeDocument/2006/relationships" r:embed="rId1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0281975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1673</xdr:row>
      <xdr:rowOff>0</xdr:rowOff>
    </xdr:from>
    <xdr:to>
      <xdr:col>1</xdr:col>
      <xdr:colOff>1085850</xdr:colOff>
      <xdr:row>1673</xdr:row>
      <xdr:rowOff>390525</xdr:rowOff>
    </xdr:to>
    <xdr:pic>
      <xdr:nvPicPr>
        <xdr:cNvPr id="3558" name="Рисунок 3557" descr="base_1_386202_35958"/>
        <xdr:cNvPicPr preferRelativeResize="0">
          <a:picLocks noChangeArrowheads="1"/>
        </xdr:cNvPicPr>
      </xdr:nvPicPr>
      <xdr:blipFill>
        <a:blip xmlns:r="http://schemas.openxmlformats.org/officeDocument/2006/relationships" r:embed="rId1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0805850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1674</xdr:row>
      <xdr:rowOff>0</xdr:rowOff>
    </xdr:from>
    <xdr:to>
      <xdr:col>1</xdr:col>
      <xdr:colOff>1162051</xdr:colOff>
      <xdr:row>1674</xdr:row>
      <xdr:rowOff>419100</xdr:rowOff>
    </xdr:to>
    <xdr:pic>
      <xdr:nvPicPr>
        <xdr:cNvPr id="3559" name="Рисунок 3558" descr="base_1_386202_35959"/>
        <xdr:cNvPicPr preferRelativeResize="0">
          <a:picLocks noChangeArrowheads="1"/>
        </xdr:cNvPicPr>
      </xdr:nvPicPr>
      <xdr:blipFill>
        <a:blip xmlns:r="http://schemas.openxmlformats.org/officeDocument/2006/relationships" r:embed="rId1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571329725"/>
          <a:ext cx="1162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1675</xdr:row>
      <xdr:rowOff>0</xdr:rowOff>
    </xdr:from>
    <xdr:to>
      <xdr:col>1</xdr:col>
      <xdr:colOff>1181100</xdr:colOff>
      <xdr:row>1675</xdr:row>
      <xdr:rowOff>390525</xdr:rowOff>
    </xdr:to>
    <xdr:pic>
      <xdr:nvPicPr>
        <xdr:cNvPr id="3560" name="Рисунок 3559" descr="base_1_386202_35960"/>
        <xdr:cNvPicPr preferRelativeResize="0">
          <a:picLocks noChangeArrowheads="1"/>
        </xdr:cNvPicPr>
      </xdr:nvPicPr>
      <xdr:blipFill>
        <a:blip xmlns:r="http://schemas.openxmlformats.org/officeDocument/2006/relationships" r:embed="rId1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1853600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1676</xdr:row>
      <xdr:rowOff>0</xdr:rowOff>
    </xdr:from>
    <xdr:to>
      <xdr:col>1</xdr:col>
      <xdr:colOff>1019174</xdr:colOff>
      <xdr:row>1676</xdr:row>
      <xdr:rowOff>390525</xdr:rowOff>
    </xdr:to>
    <xdr:pic>
      <xdr:nvPicPr>
        <xdr:cNvPr id="3561" name="Рисунок 3560" descr="base_1_386202_35961"/>
        <xdr:cNvPicPr preferRelativeResize="0">
          <a:picLocks noChangeArrowheads="1"/>
        </xdr:cNvPicPr>
      </xdr:nvPicPr>
      <xdr:blipFill>
        <a:blip xmlns:r="http://schemas.openxmlformats.org/officeDocument/2006/relationships" r:embed="rId1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237747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1677</xdr:row>
      <xdr:rowOff>0</xdr:rowOff>
    </xdr:from>
    <xdr:to>
      <xdr:col>1</xdr:col>
      <xdr:colOff>1009650</xdr:colOff>
      <xdr:row>1677</xdr:row>
      <xdr:rowOff>409575</xdr:rowOff>
    </xdr:to>
    <xdr:pic>
      <xdr:nvPicPr>
        <xdr:cNvPr id="3562" name="Рисунок 3561" descr="base_1_386202_35962"/>
        <xdr:cNvPicPr preferRelativeResize="0">
          <a:picLocks noChangeArrowheads="1"/>
        </xdr:cNvPicPr>
      </xdr:nvPicPr>
      <xdr:blipFill>
        <a:blip xmlns:r="http://schemas.openxmlformats.org/officeDocument/2006/relationships" r:embed="rId1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2901350"/>
          <a:ext cx="10096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1678</xdr:row>
      <xdr:rowOff>0</xdr:rowOff>
    </xdr:from>
    <xdr:to>
      <xdr:col>1</xdr:col>
      <xdr:colOff>1133474</xdr:colOff>
      <xdr:row>1678</xdr:row>
      <xdr:rowOff>390525</xdr:rowOff>
    </xdr:to>
    <xdr:pic>
      <xdr:nvPicPr>
        <xdr:cNvPr id="3563" name="Рисунок 3562" descr="base_1_386202_35963"/>
        <xdr:cNvPicPr preferRelativeResize="0">
          <a:picLocks noChangeArrowheads="1"/>
        </xdr:cNvPicPr>
      </xdr:nvPicPr>
      <xdr:blipFill>
        <a:blip xmlns:r="http://schemas.openxmlformats.org/officeDocument/2006/relationships" r:embed="rId1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3425225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1679</xdr:row>
      <xdr:rowOff>0</xdr:rowOff>
    </xdr:from>
    <xdr:to>
      <xdr:col>1</xdr:col>
      <xdr:colOff>1304925</xdr:colOff>
      <xdr:row>1679</xdr:row>
      <xdr:rowOff>352425</xdr:rowOff>
    </xdr:to>
    <xdr:pic>
      <xdr:nvPicPr>
        <xdr:cNvPr id="3564" name="Рисунок 3563" descr="base_1_386202_35964"/>
        <xdr:cNvPicPr preferRelativeResize="0">
          <a:picLocks noChangeArrowheads="1"/>
        </xdr:cNvPicPr>
      </xdr:nvPicPr>
      <xdr:blipFill>
        <a:blip xmlns:r="http://schemas.openxmlformats.org/officeDocument/2006/relationships" r:embed="rId1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3949100"/>
          <a:ext cx="1304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1680</xdr:row>
      <xdr:rowOff>1</xdr:rowOff>
    </xdr:from>
    <xdr:to>
      <xdr:col>1</xdr:col>
      <xdr:colOff>1219200</xdr:colOff>
      <xdr:row>1680</xdr:row>
      <xdr:rowOff>400051</xdr:rowOff>
    </xdr:to>
    <xdr:pic>
      <xdr:nvPicPr>
        <xdr:cNvPr id="3565" name="Рисунок 3564" descr="base_1_386202_35965"/>
        <xdr:cNvPicPr preferRelativeResize="0">
          <a:picLocks noChangeArrowheads="1"/>
        </xdr:cNvPicPr>
      </xdr:nvPicPr>
      <xdr:blipFill>
        <a:blip xmlns:r="http://schemas.openxmlformats.org/officeDocument/2006/relationships" r:embed="rId1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4472976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1681</xdr:row>
      <xdr:rowOff>1</xdr:rowOff>
    </xdr:from>
    <xdr:to>
      <xdr:col>1</xdr:col>
      <xdr:colOff>1019174</xdr:colOff>
      <xdr:row>1681</xdr:row>
      <xdr:rowOff>323851</xdr:rowOff>
    </xdr:to>
    <xdr:pic>
      <xdr:nvPicPr>
        <xdr:cNvPr id="3566" name="Рисунок 3565" descr="base_1_386202_35966"/>
        <xdr:cNvPicPr preferRelativeResize="0">
          <a:picLocks noChangeArrowheads="1"/>
        </xdr:cNvPicPr>
      </xdr:nvPicPr>
      <xdr:blipFill>
        <a:blip xmlns:r="http://schemas.openxmlformats.org/officeDocument/2006/relationships" r:embed="rId1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4996851"/>
          <a:ext cx="10191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1682</xdr:row>
      <xdr:rowOff>0</xdr:rowOff>
    </xdr:from>
    <xdr:to>
      <xdr:col>1</xdr:col>
      <xdr:colOff>904874</xdr:colOff>
      <xdr:row>1682</xdr:row>
      <xdr:rowOff>333375</xdr:rowOff>
    </xdr:to>
    <xdr:pic>
      <xdr:nvPicPr>
        <xdr:cNvPr id="3567" name="Рисунок 3566" descr="base_1_386202_35967"/>
        <xdr:cNvPicPr preferRelativeResize="0">
          <a:picLocks noChangeArrowheads="1"/>
        </xdr:cNvPicPr>
      </xdr:nvPicPr>
      <xdr:blipFill>
        <a:blip xmlns:r="http://schemas.openxmlformats.org/officeDocument/2006/relationships" r:embed="rId1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5520725"/>
          <a:ext cx="9048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1683</xdr:row>
      <xdr:rowOff>0</xdr:rowOff>
    </xdr:from>
    <xdr:to>
      <xdr:col>1</xdr:col>
      <xdr:colOff>1076324</xdr:colOff>
      <xdr:row>1683</xdr:row>
      <xdr:rowOff>371475</xdr:rowOff>
    </xdr:to>
    <xdr:pic>
      <xdr:nvPicPr>
        <xdr:cNvPr id="3568" name="Рисунок 3567" descr="base_1_386202_35968"/>
        <xdr:cNvPicPr preferRelativeResize="0">
          <a:picLocks noChangeArrowheads="1"/>
        </xdr:cNvPicPr>
      </xdr:nvPicPr>
      <xdr:blipFill>
        <a:blip xmlns:r="http://schemas.openxmlformats.org/officeDocument/2006/relationships" r:embed="rId1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6044600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1684</xdr:row>
      <xdr:rowOff>1</xdr:rowOff>
    </xdr:from>
    <xdr:to>
      <xdr:col>1</xdr:col>
      <xdr:colOff>1247775</xdr:colOff>
      <xdr:row>1684</xdr:row>
      <xdr:rowOff>381001</xdr:rowOff>
    </xdr:to>
    <xdr:pic>
      <xdr:nvPicPr>
        <xdr:cNvPr id="3569" name="Рисунок 3568" descr="base_1_386202_35969"/>
        <xdr:cNvPicPr preferRelativeResize="0">
          <a:picLocks noChangeArrowheads="1"/>
        </xdr:cNvPicPr>
      </xdr:nvPicPr>
      <xdr:blipFill>
        <a:blip xmlns:r="http://schemas.openxmlformats.org/officeDocument/2006/relationships" r:embed="rId1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6568476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1685</xdr:row>
      <xdr:rowOff>0</xdr:rowOff>
    </xdr:from>
    <xdr:to>
      <xdr:col>1</xdr:col>
      <xdr:colOff>1181100</xdr:colOff>
      <xdr:row>1685</xdr:row>
      <xdr:rowOff>371475</xdr:rowOff>
    </xdr:to>
    <xdr:pic>
      <xdr:nvPicPr>
        <xdr:cNvPr id="3570" name="Рисунок 3569" descr="base_1_386202_35970"/>
        <xdr:cNvPicPr preferRelativeResize="0">
          <a:picLocks noChangeArrowheads="1"/>
        </xdr:cNvPicPr>
      </xdr:nvPicPr>
      <xdr:blipFill>
        <a:blip xmlns:r="http://schemas.openxmlformats.org/officeDocument/2006/relationships" r:embed="rId1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709235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1686</xdr:row>
      <xdr:rowOff>1</xdr:rowOff>
    </xdr:from>
    <xdr:to>
      <xdr:col>1</xdr:col>
      <xdr:colOff>1047750</xdr:colOff>
      <xdr:row>1686</xdr:row>
      <xdr:rowOff>390525</xdr:rowOff>
    </xdr:to>
    <xdr:pic>
      <xdr:nvPicPr>
        <xdr:cNvPr id="3571" name="Рисунок 3570" descr="base_1_386202_35971"/>
        <xdr:cNvPicPr preferRelativeResize="0">
          <a:picLocks noChangeArrowheads="1"/>
        </xdr:cNvPicPr>
      </xdr:nvPicPr>
      <xdr:blipFill>
        <a:blip xmlns:r="http://schemas.openxmlformats.org/officeDocument/2006/relationships" r:embed="rId1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7616226"/>
          <a:ext cx="104775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1687</xdr:row>
      <xdr:rowOff>0</xdr:rowOff>
    </xdr:from>
    <xdr:to>
      <xdr:col>1</xdr:col>
      <xdr:colOff>1038224</xdr:colOff>
      <xdr:row>1687</xdr:row>
      <xdr:rowOff>371475</xdr:rowOff>
    </xdr:to>
    <xdr:pic>
      <xdr:nvPicPr>
        <xdr:cNvPr id="3572" name="Рисунок 3571" descr="base_1_386202_35972"/>
        <xdr:cNvPicPr preferRelativeResize="0">
          <a:picLocks noChangeArrowheads="1"/>
        </xdr:cNvPicPr>
      </xdr:nvPicPr>
      <xdr:blipFill>
        <a:blip xmlns:r="http://schemas.openxmlformats.org/officeDocument/2006/relationships" r:embed="rId1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8140100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1688</xdr:row>
      <xdr:rowOff>1</xdr:rowOff>
    </xdr:from>
    <xdr:to>
      <xdr:col>1</xdr:col>
      <xdr:colOff>1171574</xdr:colOff>
      <xdr:row>1688</xdr:row>
      <xdr:rowOff>381001</xdr:rowOff>
    </xdr:to>
    <xdr:pic>
      <xdr:nvPicPr>
        <xdr:cNvPr id="3573" name="Рисунок 3572" descr="base_1_386202_35973"/>
        <xdr:cNvPicPr preferRelativeResize="0">
          <a:picLocks noChangeArrowheads="1"/>
        </xdr:cNvPicPr>
      </xdr:nvPicPr>
      <xdr:blipFill>
        <a:blip xmlns:r="http://schemas.openxmlformats.org/officeDocument/2006/relationships" r:embed="rId1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8663976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1689</xdr:row>
      <xdr:rowOff>0</xdr:rowOff>
    </xdr:from>
    <xdr:to>
      <xdr:col>1</xdr:col>
      <xdr:colOff>1247775</xdr:colOff>
      <xdr:row>1689</xdr:row>
      <xdr:rowOff>371475</xdr:rowOff>
    </xdr:to>
    <xdr:pic>
      <xdr:nvPicPr>
        <xdr:cNvPr id="3574" name="Рисунок 3573" descr="base_1_386202_35974"/>
        <xdr:cNvPicPr preferRelativeResize="0">
          <a:picLocks noChangeArrowheads="1"/>
        </xdr:cNvPicPr>
      </xdr:nvPicPr>
      <xdr:blipFill>
        <a:blip xmlns:r="http://schemas.openxmlformats.org/officeDocument/2006/relationships" r:embed="rId1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9187850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1690</xdr:row>
      <xdr:rowOff>0</xdr:rowOff>
    </xdr:from>
    <xdr:to>
      <xdr:col>1</xdr:col>
      <xdr:colOff>1200150</xdr:colOff>
      <xdr:row>1690</xdr:row>
      <xdr:rowOff>409575</xdr:rowOff>
    </xdr:to>
    <xdr:pic>
      <xdr:nvPicPr>
        <xdr:cNvPr id="3575" name="Рисунок 3574" descr="base_1_386202_35975"/>
        <xdr:cNvPicPr preferRelativeResize="0">
          <a:picLocks noChangeArrowheads="1"/>
        </xdr:cNvPicPr>
      </xdr:nvPicPr>
      <xdr:blipFill>
        <a:blip xmlns:r="http://schemas.openxmlformats.org/officeDocument/2006/relationships" r:embed="rId1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9711725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1691</xdr:row>
      <xdr:rowOff>0</xdr:rowOff>
    </xdr:from>
    <xdr:to>
      <xdr:col>1</xdr:col>
      <xdr:colOff>1047750</xdr:colOff>
      <xdr:row>1691</xdr:row>
      <xdr:rowOff>390525</xdr:rowOff>
    </xdr:to>
    <xdr:pic>
      <xdr:nvPicPr>
        <xdr:cNvPr id="3576" name="Рисунок 3575" descr="base_1_386202_35976"/>
        <xdr:cNvPicPr preferRelativeResize="0">
          <a:picLocks noChangeArrowheads="1"/>
        </xdr:cNvPicPr>
      </xdr:nvPicPr>
      <xdr:blipFill>
        <a:blip xmlns:r="http://schemas.openxmlformats.org/officeDocument/2006/relationships" r:embed="rId1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0235600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1692</xdr:row>
      <xdr:rowOff>0</xdr:rowOff>
    </xdr:from>
    <xdr:to>
      <xdr:col>1</xdr:col>
      <xdr:colOff>990600</xdr:colOff>
      <xdr:row>1692</xdr:row>
      <xdr:rowOff>352425</xdr:rowOff>
    </xdr:to>
    <xdr:pic>
      <xdr:nvPicPr>
        <xdr:cNvPr id="3577" name="Рисунок 3576" descr="base_1_386202_35977"/>
        <xdr:cNvPicPr preferRelativeResize="0">
          <a:picLocks noChangeArrowheads="1"/>
        </xdr:cNvPicPr>
      </xdr:nvPicPr>
      <xdr:blipFill>
        <a:blip xmlns:r="http://schemas.openxmlformats.org/officeDocument/2006/relationships" r:embed="rId1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075947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1693</xdr:row>
      <xdr:rowOff>1</xdr:rowOff>
    </xdr:from>
    <xdr:to>
      <xdr:col>1</xdr:col>
      <xdr:colOff>1104900</xdr:colOff>
      <xdr:row>1693</xdr:row>
      <xdr:rowOff>361951</xdr:rowOff>
    </xdr:to>
    <xdr:pic>
      <xdr:nvPicPr>
        <xdr:cNvPr id="3578" name="Рисунок 3577" descr="base_1_386202_35978"/>
        <xdr:cNvPicPr preferRelativeResize="0">
          <a:picLocks noChangeArrowheads="1"/>
        </xdr:cNvPicPr>
      </xdr:nvPicPr>
      <xdr:blipFill>
        <a:blip xmlns:r="http://schemas.openxmlformats.org/officeDocument/2006/relationships" r:embed="rId1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1283351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1694</xdr:row>
      <xdr:rowOff>0</xdr:rowOff>
    </xdr:from>
    <xdr:to>
      <xdr:col>1</xdr:col>
      <xdr:colOff>1209675</xdr:colOff>
      <xdr:row>1694</xdr:row>
      <xdr:rowOff>352425</xdr:rowOff>
    </xdr:to>
    <xdr:pic>
      <xdr:nvPicPr>
        <xdr:cNvPr id="3579" name="Рисунок 3578" descr="base_1_386202_35979"/>
        <xdr:cNvPicPr preferRelativeResize="0">
          <a:picLocks noChangeArrowheads="1"/>
        </xdr:cNvPicPr>
      </xdr:nvPicPr>
      <xdr:blipFill>
        <a:blip xmlns:r="http://schemas.openxmlformats.org/officeDocument/2006/relationships" r:embed="rId1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1807225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1695</xdr:row>
      <xdr:rowOff>0</xdr:rowOff>
    </xdr:from>
    <xdr:to>
      <xdr:col>1</xdr:col>
      <xdr:colOff>1209674</xdr:colOff>
      <xdr:row>1695</xdr:row>
      <xdr:rowOff>390525</xdr:rowOff>
    </xdr:to>
    <xdr:pic>
      <xdr:nvPicPr>
        <xdr:cNvPr id="3580" name="Рисунок 3579" descr="base_1_386202_35980"/>
        <xdr:cNvPicPr preferRelativeResize="0">
          <a:picLocks noChangeArrowheads="1"/>
        </xdr:cNvPicPr>
      </xdr:nvPicPr>
      <xdr:blipFill>
        <a:blip xmlns:r="http://schemas.openxmlformats.org/officeDocument/2006/relationships" r:embed="rId1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233110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1696</xdr:row>
      <xdr:rowOff>1</xdr:rowOff>
    </xdr:from>
    <xdr:to>
      <xdr:col>1</xdr:col>
      <xdr:colOff>1057274</xdr:colOff>
      <xdr:row>1696</xdr:row>
      <xdr:rowOff>371475</xdr:rowOff>
    </xdr:to>
    <xdr:pic>
      <xdr:nvPicPr>
        <xdr:cNvPr id="3581" name="Рисунок 3580" descr="base_1_386202_35981"/>
        <xdr:cNvPicPr preferRelativeResize="0">
          <a:picLocks noChangeArrowheads="1"/>
        </xdr:cNvPicPr>
      </xdr:nvPicPr>
      <xdr:blipFill>
        <a:blip xmlns:r="http://schemas.openxmlformats.org/officeDocument/2006/relationships" r:embed="rId1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2854976"/>
          <a:ext cx="105727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1697</xdr:row>
      <xdr:rowOff>0</xdr:rowOff>
    </xdr:from>
    <xdr:to>
      <xdr:col>1</xdr:col>
      <xdr:colOff>1009650</xdr:colOff>
      <xdr:row>1697</xdr:row>
      <xdr:rowOff>390525</xdr:rowOff>
    </xdr:to>
    <xdr:pic>
      <xdr:nvPicPr>
        <xdr:cNvPr id="3582" name="Рисунок 3581" descr="base_1_386202_35982"/>
        <xdr:cNvPicPr preferRelativeResize="0">
          <a:picLocks noChangeArrowheads="1"/>
        </xdr:cNvPicPr>
      </xdr:nvPicPr>
      <xdr:blipFill>
        <a:blip xmlns:r="http://schemas.openxmlformats.org/officeDocument/2006/relationships" r:embed="rId1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3378850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1698</xdr:row>
      <xdr:rowOff>1</xdr:rowOff>
    </xdr:from>
    <xdr:to>
      <xdr:col>1</xdr:col>
      <xdr:colOff>1143000</xdr:colOff>
      <xdr:row>1698</xdr:row>
      <xdr:rowOff>361951</xdr:rowOff>
    </xdr:to>
    <xdr:pic>
      <xdr:nvPicPr>
        <xdr:cNvPr id="3583" name="Рисунок 3582" descr="base_1_386202_35983"/>
        <xdr:cNvPicPr preferRelativeResize="0">
          <a:picLocks noChangeArrowheads="1"/>
        </xdr:cNvPicPr>
      </xdr:nvPicPr>
      <xdr:blipFill>
        <a:blip xmlns:r="http://schemas.openxmlformats.org/officeDocument/2006/relationships" r:embed="rId1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3902726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1699</xdr:row>
      <xdr:rowOff>0</xdr:rowOff>
    </xdr:from>
    <xdr:to>
      <xdr:col>1</xdr:col>
      <xdr:colOff>1219200</xdr:colOff>
      <xdr:row>1699</xdr:row>
      <xdr:rowOff>371475</xdr:rowOff>
    </xdr:to>
    <xdr:pic>
      <xdr:nvPicPr>
        <xdr:cNvPr id="3584" name="Рисунок 3583" descr="base_1_386202_35984"/>
        <xdr:cNvPicPr preferRelativeResize="0">
          <a:picLocks noChangeArrowheads="1"/>
        </xdr:cNvPicPr>
      </xdr:nvPicPr>
      <xdr:blipFill>
        <a:blip xmlns:r="http://schemas.openxmlformats.org/officeDocument/2006/relationships" r:embed="rId1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442660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1700</xdr:row>
      <xdr:rowOff>0</xdr:rowOff>
    </xdr:from>
    <xdr:to>
      <xdr:col>1</xdr:col>
      <xdr:colOff>1190624</xdr:colOff>
      <xdr:row>1700</xdr:row>
      <xdr:rowOff>409575</xdr:rowOff>
    </xdr:to>
    <xdr:pic>
      <xdr:nvPicPr>
        <xdr:cNvPr id="3585" name="Рисунок 3584" descr="base_1_386202_35985"/>
        <xdr:cNvPicPr preferRelativeResize="0">
          <a:picLocks noChangeArrowheads="1"/>
        </xdr:cNvPicPr>
      </xdr:nvPicPr>
      <xdr:blipFill>
        <a:blip xmlns:r="http://schemas.openxmlformats.org/officeDocument/2006/relationships" r:embed="rId1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4950475"/>
          <a:ext cx="1190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1352549</xdr:colOff>
      <xdr:row>1701</xdr:row>
      <xdr:rowOff>38100</xdr:rowOff>
    </xdr:from>
    <xdr:to>
      <xdr:col>1</xdr:col>
      <xdr:colOff>1143000</xdr:colOff>
      <xdr:row>1701</xdr:row>
      <xdr:rowOff>419100</xdr:rowOff>
    </xdr:to>
    <xdr:pic>
      <xdr:nvPicPr>
        <xdr:cNvPr id="3586" name="Рисунок 3585" descr="base_1_386202_35986"/>
        <xdr:cNvPicPr preferRelativeResize="0">
          <a:picLocks noChangeArrowheads="1"/>
        </xdr:cNvPicPr>
      </xdr:nvPicPr>
      <xdr:blipFill>
        <a:blip xmlns:r="http://schemas.openxmlformats.org/officeDocument/2006/relationships" r:embed="rId1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49" y="1585512450"/>
          <a:ext cx="115252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1702</xdr:row>
      <xdr:rowOff>0</xdr:rowOff>
    </xdr:from>
    <xdr:to>
      <xdr:col>1</xdr:col>
      <xdr:colOff>1028700</xdr:colOff>
      <xdr:row>1702</xdr:row>
      <xdr:rowOff>390525</xdr:rowOff>
    </xdr:to>
    <xdr:pic>
      <xdr:nvPicPr>
        <xdr:cNvPr id="3587" name="Рисунок 3586" descr="base_1_386202_35987"/>
        <xdr:cNvPicPr preferRelativeResize="0">
          <a:picLocks noChangeArrowheads="1"/>
        </xdr:cNvPicPr>
      </xdr:nvPicPr>
      <xdr:blipFill>
        <a:blip xmlns:r="http://schemas.openxmlformats.org/officeDocument/2006/relationships" r:embed="rId1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5998225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1703</xdr:row>
      <xdr:rowOff>1</xdr:rowOff>
    </xdr:from>
    <xdr:to>
      <xdr:col>1</xdr:col>
      <xdr:colOff>1171574</xdr:colOff>
      <xdr:row>1703</xdr:row>
      <xdr:rowOff>361950</xdr:rowOff>
    </xdr:to>
    <xdr:pic>
      <xdr:nvPicPr>
        <xdr:cNvPr id="3588" name="Рисунок 3587" descr="base_1_386202_35988"/>
        <xdr:cNvPicPr preferRelativeResize="0">
          <a:picLocks noChangeArrowheads="1"/>
        </xdr:cNvPicPr>
      </xdr:nvPicPr>
      <xdr:blipFill>
        <a:blip xmlns:r="http://schemas.openxmlformats.org/officeDocument/2006/relationships" r:embed="rId1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6522101"/>
          <a:ext cx="1171575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1704</xdr:row>
      <xdr:rowOff>1</xdr:rowOff>
    </xdr:from>
    <xdr:to>
      <xdr:col>1</xdr:col>
      <xdr:colOff>1228725</xdr:colOff>
      <xdr:row>1704</xdr:row>
      <xdr:rowOff>381001</xdr:rowOff>
    </xdr:to>
    <xdr:pic>
      <xdr:nvPicPr>
        <xdr:cNvPr id="3589" name="Рисунок 3588" descr="base_1_386202_35989"/>
        <xdr:cNvPicPr preferRelativeResize="0">
          <a:picLocks noChangeArrowheads="1"/>
        </xdr:cNvPicPr>
      </xdr:nvPicPr>
      <xdr:blipFill>
        <a:blip xmlns:r="http://schemas.openxmlformats.org/officeDocument/2006/relationships" r:embed="rId1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7045976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1705</xdr:row>
      <xdr:rowOff>1</xdr:rowOff>
    </xdr:from>
    <xdr:to>
      <xdr:col>1</xdr:col>
      <xdr:colOff>1190624</xdr:colOff>
      <xdr:row>1705</xdr:row>
      <xdr:rowOff>381001</xdr:rowOff>
    </xdr:to>
    <xdr:pic>
      <xdr:nvPicPr>
        <xdr:cNvPr id="3590" name="Рисунок 3589" descr="base_1_386202_35990"/>
        <xdr:cNvPicPr preferRelativeResize="0">
          <a:picLocks noChangeArrowheads="1"/>
        </xdr:cNvPicPr>
      </xdr:nvPicPr>
      <xdr:blipFill>
        <a:blip xmlns:r="http://schemas.openxmlformats.org/officeDocument/2006/relationships" r:embed="rId1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7569851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1706</xdr:row>
      <xdr:rowOff>0</xdr:rowOff>
    </xdr:from>
    <xdr:to>
      <xdr:col>1</xdr:col>
      <xdr:colOff>1038224</xdr:colOff>
      <xdr:row>1706</xdr:row>
      <xdr:rowOff>352425</xdr:rowOff>
    </xdr:to>
    <xdr:pic>
      <xdr:nvPicPr>
        <xdr:cNvPr id="3591" name="Рисунок 3590" descr="base_1_386202_35991"/>
        <xdr:cNvPicPr preferRelativeResize="0">
          <a:picLocks noChangeArrowheads="1"/>
        </xdr:cNvPicPr>
      </xdr:nvPicPr>
      <xdr:blipFill>
        <a:blip xmlns:r="http://schemas.openxmlformats.org/officeDocument/2006/relationships" r:embed="rId1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8093725"/>
          <a:ext cx="1038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1707</xdr:row>
      <xdr:rowOff>0</xdr:rowOff>
    </xdr:from>
    <xdr:to>
      <xdr:col>1</xdr:col>
      <xdr:colOff>1009650</xdr:colOff>
      <xdr:row>1707</xdr:row>
      <xdr:rowOff>371475</xdr:rowOff>
    </xdr:to>
    <xdr:pic>
      <xdr:nvPicPr>
        <xdr:cNvPr id="3592" name="Рисунок 3591" descr="base_1_386202_35992"/>
        <xdr:cNvPicPr preferRelativeResize="0">
          <a:picLocks noChangeArrowheads="1"/>
        </xdr:cNvPicPr>
      </xdr:nvPicPr>
      <xdr:blipFill>
        <a:blip xmlns:r="http://schemas.openxmlformats.org/officeDocument/2006/relationships" r:embed="rId1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8617600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1708</xdr:row>
      <xdr:rowOff>0</xdr:rowOff>
    </xdr:from>
    <xdr:to>
      <xdr:col>1</xdr:col>
      <xdr:colOff>1085850</xdr:colOff>
      <xdr:row>1708</xdr:row>
      <xdr:rowOff>390525</xdr:rowOff>
    </xdr:to>
    <xdr:pic>
      <xdr:nvPicPr>
        <xdr:cNvPr id="3593" name="Рисунок 3592" descr="base_1_386202_35993"/>
        <xdr:cNvPicPr preferRelativeResize="0">
          <a:picLocks noChangeArrowheads="1"/>
        </xdr:cNvPicPr>
      </xdr:nvPicPr>
      <xdr:blipFill>
        <a:blip xmlns:r="http://schemas.openxmlformats.org/officeDocument/2006/relationships" r:embed="rId1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9141475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1709</xdr:row>
      <xdr:rowOff>0</xdr:rowOff>
    </xdr:from>
    <xdr:to>
      <xdr:col>1</xdr:col>
      <xdr:colOff>1285875</xdr:colOff>
      <xdr:row>1709</xdr:row>
      <xdr:rowOff>371475</xdr:rowOff>
    </xdr:to>
    <xdr:pic>
      <xdr:nvPicPr>
        <xdr:cNvPr id="3594" name="Рисунок 3593" descr="base_1_386202_35994"/>
        <xdr:cNvPicPr preferRelativeResize="0">
          <a:picLocks noChangeArrowheads="1"/>
        </xdr:cNvPicPr>
      </xdr:nvPicPr>
      <xdr:blipFill>
        <a:blip xmlns:r="http://schemas.openxmlformats.org/officeDocument/2006/relationships" r:embed="rId1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9665350"/>
          <a:ext cx="12858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1710</xdr:row>
      <xdr:rowOff>1</xdr:rowOff>
    </xdr:from>
    <xdr:to>
      <xdr:col>1</xdr:col>
      <xdr:colOff>1247774</xdr:colOff>
      <xdr:row>1710</xdr:row>
      <xdr:rowOff>361951</xdr:rowOff>
    </xdr:to>
    <xdr:pic>
      <xdr:nvPicPr>
        <xdr:cNvPr id="3595" name="Рисунок 3594" descr="base_1_386202_35995"/>
        <xdr:cNvPicPr preferRelativeResize="0">
          <a:picLocks noChangeArrowheads="1"/>
        </xdr:cNvPicPr>
      </xdr:nvPicPr>
      <xdr:blipFill>
        <a:blip xmlns:r="http://schemas.openxmlformats.org/officeDocument/2006/relationships" r:embed="rId1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0189226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1711</xdr:row>
      <xdr:rowOff>0</xdr:rowOff>
    </xdr:from>
    <xdr:to>
      <xdr:col>1</xdr:col>
      <xdr:colOff>981074</xdr:colOff>
      <xdr:row>1711</xdr:row>
      <xdr:rowOff>371475</xdr:rowOff>
    </xdr:to>
    <xdr:pic>
      <xdr:nvPicPr>
        <xdr:cNvPr id="3596" name="Рисунок 3595" descr="base_1_386202_35996"/>
        <xdr:cNvPicPr preferRelativeResize="0">
          <a:picLocks noChangeArrowheads="1"/>
        </xdr:cNvPicPr>
      </xdr:nvPicPr>
      <xdr:blipFill>
        <a:blip xmlns:r="http://schemas.openxmlformats.org/officeDocument/2006/relationships" r:embed="rId1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071310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1712</xdr:row>
      <xdr:rowOff>0</xdr:rowOff>
    </xdr:from>
    <xdr:to>
      <xdr:col>1</xdr:col>
      <xdr:colOff>1057274</xdr:colOff>
      <xdr:row>1712</xdr:row>
      <xdr:rowOff>371475</xdr:rowOff>
    </xdr:to>
    <xdr:pic>
      <xdr:nvPicPr>
        <xdr:cNvPr id="3597" name="Рисунок 3596" descr="base_1_386202_35997"/>
        <xdr:cNvPicPr preferRelativeResize="0">
          <a:picLocks noChangeArrowheads="1"/>
        </xdr:cNvPicPr>
      </xdr:nvPicPr>
      <xdr:blipFill>
        <a:blip xmlns:r="http://schemas.openxmlformats.org/officeDocument/2006/relationships" r:embed="rId1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1236975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1712</xdr:row>
      <xdr:rowOff>514351</xdr:rowOff>
    </xdr:from>
    <xdr:to>
      <xdr:col>1</xdr:col>
      <xdr:colOff>1104900</xdr:colOff>
      <xdr:row>1713</xdr:row>
      <xdr:rowOff>390525</xdr:rowOff>
    </xdr:to>
    <xdr:pic>
      <xdr:nvPicPr>
        <xdr:cNvPr id="3598" name="Рисунок 3597" descr="base_1_386202_35998"/>
        <xdr:cNvPicPr preferRelativeResize="0">
          <a:picLocks noChangeArrowheads="1"/>
        </xdr:cNvPicPr>
      </xdr:nvPicPr>
      <xdr:blipFill>
        <a:blip xmlns:r="http://schemas.openxmlformats.org/officeDocument/2006/relationships" r:embed="rId1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1751326"/>
          <a:ext cx="1104901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1714</xdr:row>
      <xdr:rowOff>1</xdr:rowOff>
    </xdr:from>
    <xdr:to>
      <xdr:col>1</xdr:col>
      <xdr:colOff>1219200</xdr:colOff>
      <xdr:row>1714</xdr:row>
      <xdr:rowOff>400051</xdr:rowOff>
    </xdr:to>
    <xdr:pic>
      <xdr:nvPicPr>
        <xdr:cNvPr id="3599" name="Рисунок 3598" descr="base_1_386202_35999"/>
        <xdr:cNvPicPr preferRelativeResize="0">
          <a:picLocks noChangeArrowheads="1"/>
        </xdr:cNvPicPr>
      </xdr:nvPicPr>
      <xdr:blipFill>
        <a:blip xmlns:r="http://schemas.openxmlformats.org/officeDocument/2006/relationships" r:embed="rId1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2284726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1715</xdr:row>
      <xdr:rowOff>1</xdr:rowOff>
    </xdr:from>
    <xdr:to>
      <xdr:col>1</xdr:col>
      <xdr:colOff>1200150</xdr:colOff>
      <xdr:row>1715</xdr:row>
      <xdr:rowOff>400051</xdr:rowOff>
    </xdr:to>
    <xdr:pic>
      <xdr:nvPicPr>
        <xdr:cNvPr id="3600" name="Рисунок 3599" descr="base_1_386202_36000"/>
        <xdr:cNvPicPr preferRelativeResize="0">
          <a:picLocks noChangeArrowheads="1"/>
        </xdr:cNvPicPr>
      </xdr:nvPicPr>
      <xdr:blipFill>
        <a:blip xmlns:r="http://schemas.openxmlformats.org/officeDocument/2006/relationships" r:embed="rId1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2808601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1716</xdr:row>
      <xdr:rowOff>1</xdr:rowOff>
    </xdr:from>
    <xdr:to>
      <xdr:col>1</xdr:col>
      <xdr:colOff>1057275</xdr:colOff>
      <xdr:row>1716</xdr:row>
      <xdr:rowOff>428625</xdr:rowOff>
    </xdr:to>
    <xdr:pic>
      <xdr:nvPicPr>
        <xdr:cNvPr id="3601" name="Рисунок 3600" descr="base_1_386202_36001"/>
        <xdr:cNvPicPr preferRelativeResize="0">
          <a:picLocks noChangeArrowheads="1"/>
        </xdr:cNvPicPr>
      </xdr:nvPicPr>
      <xdr:blipFill>
        <a:blip xmlns:r="http://schemas.openxmlformats.org/officeDocument/2006/relationships" r:embed="rId1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3332476"/>
          <a:ext cx="1057276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1343025</xdr:colOff>
      <xdr:row>1717</xdr:row>
      <xdr:rowOff>0</xdr:rowOff>
    </xdr:from>
    <xdr:to>
      <xdr:col>1</xdr:col>
      <xdr:colOff>1066800</xdr:colOff>
      <xdr:row>1717</xdr:row>
      <xdr:rowOff>409575</xdr:rowOff>
    </xdr:to>
    <xdr:pic>
      <xdr:nvPicPr>
        <xdr:cNvPr id="3602" name="Рисунок 3601" descr="base_1_386202_36002"/>
        <xdr:cNvPicPr preferRelativeResize="0">
          <a:picLocks noChangeArrowheads="1"/>
        </xdr:cNvPicPr>
      </xdr:nvPicPr>
      <xdr:blipFill>
        <a:blip xmlns:r="http://schemas.openxmlformats.org/officeDocument/2006/relationships" r:embed="rId1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593856350"/>
          <a:ext cx="1085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1718</xdr:row>
      <xdr:rowOff>0</xdr:rowOff>
    </xdr:from>
    <xdr:to>
      <xdr:col>1</xdr:col>
      <xdr:colOff>1123950</xdr:colOff>
      <xdr:row>1718</xdr:row>
      <xdr:rowOff>352425</xdr:rowOff>
    </xdr:to>
    <xdr:pic>
      <xdr:nvPicPr>
        <xdr:cNvPr id="3603" name="Рисунок 3602" descr="base_1_386202_36003"/>
        <xdr:cNvPicPr preferRelativeResize="0">
          <a:picLocks noChangeArrowheads="1"/>
        </xdr:cNvPicPr>
      </xdr:nvPicPr>
      <xdr:blipFill>
        <a:blip xmlns:r="http://schemas.openxmlformats.org/officeDocument/2006/relationships" r:embed="rId1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4380225"/>
          <a:ext cx="112395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1719</xdr:row>
      <xdr:rowOff>1</xdr:rowOff>
    </xdr:from>
    <xdr:to>
      <xdr:col>1</xdr:col>
      <xdr:colOff>1238250</xdr:colOff>
      <xdr:row>1719</xdr:row>
      <xdr:rowOff>361951</xdr:rowOff>
    </xdr:to>
    <xdr:pic>
      <xdr:nvPicPr>
        <xdr:cNvPr id="3604" name="Рисунок 3603" descr="base_1_386202_36004"/>
        <xdr:cNvPicPr preferRelativeResize="0">
          <a:picLocks noChangeArrowheads="1"/>
        </xdr:cNvPicPr>
      </xdr:nvPicPr>
      <xdr:blipFill>
        <a:blip xmlns:r="http://schemas.openxmlformats.org/officeDocument/2006/relationships" r:embed="rId1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4904101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1720</xdr:row>
      <xdr:rowOff>0</xdr:rowOff>
    </xdr:from>
    <xdr:to>
      <xdr:col>1</xdr:col>
      <xdr:colOff>1162050</xdr:colOff>
      <xdr:row>1720</xdr:row>
      <xdr:rowOff>371475</xdr:rowOff>
    </xdr:to>
    <xdr:pic>
      <xdr:nvPicPr>
        <xdr:cNvPr id="3605" name="Рисунок 3604" descr="base_1_386202_36005"/>
        <xdr:cNvPicPr preferRelativeResize="0">
          <a:picLocks noChangeArrowheads="1"/>
        </xdr:cNvPicPr>
      </xdr:nvPicPr>
      <xdr:blipFill>
        <a:blip xmlns:r="http://schemas.openxmlformats.org/officeDocument/2006/relationships" r:embed="rId1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542797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1721</xdr:row>
      <xdr:rowOff>1</xdr:rowOff>
    </xdr:from>
    <xdr:to>
      <xdr:col>1</xdr:col>
      <xdr:colOff>942974</xdr:colOff>
      <xdr:row>1721</xdr:row>
      <xdr:rowOff>400051</xdr:rowOff>
    </xdr:to>
    <xdr:pic>
      <xdr:nvPicPr>
        <xdr:cNvPr id="3606" name="Рисунок 3605" descr="base_1_386202_36006"/>
        <xdr:cNvPicPr preferRelativeResize="0">
          <a:picLocks noChangeArrowheads="1"/>
        </xdr:cNvPicPr>
      </xdr:nvPicPr>
      <xdr:blipFill>
        <a:blip xmlns:r="http://schemas.openxmlformats.org/officeDocument/2006/relationships" r:embed="rId1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5951851"/>
          <a:ext cx="942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1722</xdr:row>
      <xdr:rowOff>0</xdr:rowOff>
    </xdr:from>
    <xdr:to>
      <xdr:col>1</xdr:col>
      <xdr:colOff>1000124</xdr:colOff>
      <xdr:row>1722</xdr:row>
      <xdr:rowOff>409575</xdr:rowOff>
    </xdr:to>
    <xdr:pic>
      <xdr:nvPicPr>
        <xdr:cNvPr id="3607" name="Рисунок 3606" descr="base_1_386202_36007"/>
        <xdr:cNvPicPr preferRelativeResize="0">
          <a:picLocks noChangeArrowheads="1"/>
        </xdr:cNvPicPr>
      </xdr:nvPicPr>
      <xdr:blipFill>
        <a:blip xmlns:r="http://schemas.openxmlformats.org/officeDocument/2006/relationships" r:embed="rId1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6475725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1723</xdr:row>
      <xdr:rowOff>1</xdr:rowOff>
    </xdr:from>
    <xdr:to>
      <xdr:col>1</xdr:col>
      <xdr:colOff>1076324</xdr:colOff>
      <xdr:row>1723</xdr:row>
      <xdr:rowOff>361951</xdr:rowOff>
    </xdr:to>
    <xdr:pic>
      <xdr:nvPicPr>
        <xdr:cNvPr id="3608" name="Рисунок 3607" descr="base_1_386202_36008"/>
        <xdr:cNvPicPr preferRelativeResize="0">
          <a:picLocks noChangeArrowheads="1"/>
        </xdr:cNvPicPr>
      </xdr:nvPicPr>
      <xdr:blipFill>
        <a:blip xmlns:r="http://schemas.openxmlformats.org/officeDocument/2006/relationships" r:embed="rId1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6999601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1724</xdr:row>
      <xdr:rowOff>1</xdr:rowOff>
    </xdr:from>
    <xdr:to>
      <xdr:col>1</xdr:col>
      <xdr:colOff>1238250</xdr:colOff>
      <xdr:row>1724</xdr:row>
      <xdr:rowOff>419101</xdr:rowOff>
    </xdr:to>
    <xdr:pic>
      <xdr:nvPicPr>
        <xdr:cNvPr id="3609" name="Рисунок 3608" descr="base_1_386202_36009"/>
        <xdr:cNvPicPr preferRelativeResize="0">
          <a:picLocks noChangeArrowheads="1"/>
        </xdr:cNvPicPr>
      </xdr:nvPicPr>
      <xdr:blipFill>
        <a:blip xmlns:r="http://schemas.openxmlformats.org/officeDocument/2006/relationships" r:embed="rId1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7523476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1725</xdr:row>
      <xdr:rowOff>0</xdr:rowOff>
    </xdr:from>
    <xdr:to>
      <xdr:col>1</xdr:col>
      <xdr:colOff>1143000</xdr:colOff>
      <xdr:row>1725</xdr:row>
      <xdr:rowOff>428625</xdr:rowOff>
    </xdr:to>
    <xdr:pic>
      <xdr:nvPicPr>
        <xdr:cNvPr id="3610" name="Рисунок 3609" descr="base_1_386202_36010"/>
        <xdr:cNvPicPr preferRelativeResize="0">
          <a:picLocks noChangeArrowheads="1"/>
        </xdr:cNvPicPr>
      </xdr:nvPicPr>
      <xdr:blipFill>
        <a:blip xmlns:r="http://schemas.openxmlformats.org/officeDocument/2006/relationships" r:embed="rId1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8047350"/>
          <a:ext cx="11430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1726</xdr:row>
      <xdr:rowOff>0</xdr:rowOff>
    </xdr:from>
    <xdr:to>
      <xdr:col>1</xdr:col>
      <xdr:colOff>1028700</xdr:colOff>
      <xdr:row>1726</xdr:row>
      <xdr:rowOff>400049</xdr:rowOff>
    </xdr:to>
    <xdr:pic>
      <xdr:nvPicPr>
        <xdr:cNvPr id="3611" name="Рисунок 3610" descr="base_1_386202_36011"/>
        <xdr:cNvPicPr preferRelativeResize="0">
          <a:picLocks noChangeArrowheads="1"/>
        </xdr:cNvPicPr>
      </xdr:nvPicPr>
      <xdr:blipFill>
        <a:blip xmlns:r="http://schemas.openxmlformats.org/officeDocument/2006/relationships" r:embed="rId1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8571225"/>
          <a:ext cx="1028701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1727</xdr:row>
      <xdr:rowOff>1</xdr:rowOff>
    </xdr:from>
    <xdr:to>
      <xdr:col>1</xdr:col>
      <xdr:colOff>1095375</xdr:colOff>
      <xdr:row>1727</xdr:row>
      <xdr:rowOff>400051</xdr:rowOff>
    </xdr:to>
    <xdr:pic>
      <xdr:nvPicPr>
        <xdr:cNvPr id="3612" name="Рисунок 3611" descr="base_1_386202_36012"/>
        <xdr:cNvPicPr preferRelativeResize="0">
          <a:picLocks noChangeArrowheads="1"/>
        </xdr:cNvPicPr>
      </xdr:nvPicPr>
      <xdr:blipFill>
        <a:blip xmlns:r="http://schemas.openxmlformats.org/officeDocument/2006/relationships" r:embed="rId1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9095101"/>
          <a:ext cx="1095376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1728</xdr:row>
      <xdr:rowOff>1</xdr:rowOff>
    </xdr:from>
    <xdr:to>
      <xdr:col>1</xdr:col>
      <xdr:colOff>1057274</xdr:colOff>
      <xdr:row>1728</xdr:row>
      <xdr:rowOff>400051</xdr:rowOff>
    </xdr:to>
    <xdr:pic>
      <xdr:nvPicPr>
        <xdr:cNvPr id="3613" name="Рисунок 3612" descr="base_1_386202_36013"/>
        <xdr:cNvPicPr preferRelativeResize="0">
          <a:picLocks noChangeArrowheads="1"/>
        </xdr:cNvPicPr>
      </xdr:nvPicPr>
      <xdr:blipFill>
        <a:blip xmlns:r="http://schemas.openxmlformats.org/officeDocument/2006/relationships" r:embed="rId1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9618976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1729</xdr:row>
      <xdr:rowOff>0</xdr:rowOff>
    </xdr:from>
    <xdr:to>
      <xdr:col>1</xdr:col>
      <xdr:colOff>1247775</xdr:colOff>
      <xdr:row>1729</xdr:row>
      <xdr:rowOff>428625</xdr:rowOff>
    </xdr:to>
    <xdr:pic>
      <xdr:nvPicPr>
        <xdr:cNvPr id="3614" name="Рисунок 3613" descr="base_1_386202_36014"/>
        <xdr:cNvPicPr preferRelativeResize="0">
          <a:picLocks noChangeArrowheads="1"/>
        </xdr:cNvPicPr>
      </xdr:nvPicPr>
      <xdr:blipFill>
        <a:blip xmlns:r="http://schemas.openxmlformats.org/officeDocument/2006/relationships" r:embed="rId1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0142850"/>
          <a:ext cx="1247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1730</xdr:row>
      <xdr:rowOff>1</xdr:rowOff>
    </xdr:from>
    <xdr:to>
      <xdr:col>1</xdr:col>
      <xdr:colOff>1143000</xdr:colOff>
      <xdr:row>1730</xdr:row>
      <xdr:rowOff>400051</xdr:rowOff>
    </xdr:to>
    <xdr:pic>
      <xdr:nvPicPr>
        <xdr:cNvPr id="3615" name="Рисунок 3614" descr="base_1_386202_36015"/>
        <xdr:cNvPicPr preferRelativeResize="0">
          <a:picLocks noChangeArrowheads="1"/>
        </xdr:cNvPicPr>
      </xdr:nvPicPr>
      <xdr:blipFill>
        <a:blip xmlns:r="http://schemas.openxmlformats.org/officeDocument/2006/relationships" r:embed="rId1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0666726"/>
          <a:ext cx="1143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1731</xdr:row>
      <xdr:rowOff>1</xdr:rowOff>
    </xdr:from>
    <xdr:to>
      <xdr:col>1</xdr:col>
      <xdr:colOff>990600</xdr:colOff>
      <xdr:row>1731</xdr:row>
      <xdr:rowOff>400051</xdr:rowOff>
    </xdr:to>
    <xdr:pic>
      <xdr:nvPicPr>
        <xdr:cNvPr id="3616" name="Рисунок 3615" descr="base_1_386202_36016"/>
        <xdr:cNvPicPr preferRelativeResize="0">
          <a:picLocks noChangeArrowheads="1"/>
        </xdr:cNvPicPr>
      </xdr:nvPicPr>
      <xdr:blipFill>
        <a:blip xmlns:r="http://schemas.openxmlformats.org/officeDocument/2006/relationships" r:embed="rId1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1190601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1732</xdr:row>
      <xdr:rowOff>0</xdr:rowOff>
    </xdr:from>
    <xdr:to>
      <xdr:col>1</xdr:col>
      <xdr:colOff>1000124</xdr:colOff>
      <xdr:row>1732</xdr:row>
      <xdr:rowOff>390525</xdr:rowOff>
    </xdr:to>
    <xdr:pic>
      <xdr:nvPicPr>
        <xdr:cNvPr id="3617" name="Рисунок 3616" descr="base_1_386202_36017"/>
        <xdr:cNvPicPr preferRelativeResize="0">
          <a:picLocks noChangeArrowheads="1"/>
        </xdr:cNvPicPr>
      </xdr:nvPicPr>
      <xdr:blipFill>
        <a:blip xmlns:r="http://schemas.openxmlformats.org/officeDocument/2006/relationships" r:embed="rId1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171447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1733</xdr:row>
      <xdr:rowOff>0</xdr:rowOff>
    </xdr:from>
    <xdr:to>
      <xdr:col>1</xdr:col>
      <xdr:colOff>1057274</xdr:colOff>
      <xdr:row>1733</xdr:row>
      <xdr:rowOff>390525</xdr:rowOff>
    </xdr:to>
    <xdr:pic>
      <xdr:nvPicPr>
        <xdr:cNvPr id="3618" name="Рисунок 3617" descr="base_1_386202_36018"/>
        <xdr:cNvPicPr preferRelativeResize="0">
          <a:picLocks noChangeArrowheads="1"/>
        </xdr:cNvPicPr>
      </xdr:nvPicPr>
      <xdr:blipFill>
        <a:blip xmlns:r="http://schemas.openxmlformats.org/officeDocument/2006/relationships" r:embed="rId1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2238350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1734</xdr:row>
      <xdr:rowOff>1</xdr:rowOff>
    </xdr:from>
    <xdr:to>
      <xdr:col>1</xdr:col>
      <xdr:colOff>1238250</xdr:colOff>
      <xdr:row>1734</xdr:row>
      <xdr:rowOff>419101</xdr:rowOff>
    </xdr:to>
    <xdr:pic>
      <xdr:nvPicPr>
        <xdr:cNvPr id="3619" name="Рисунок 3618" descr="base_1_386202_36019"/>
        <xdr:cNvPicPr preferRelativeResize="0">
          <a:picLocks noChangeArrowheads="1"/>
        </xdr:cNvPicPr>
      </xdr:nvPicPr>
      <xdr:blipFill>
        <a:blip xmlns:r="http://schemas.openxmlformats.org/officeDocument/2006/relationships" r:embed="rId1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2762226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1735</xdr:row>
      <xdr:rowOff>0</xdr:rowOff>
    </xdr:from>
    <xdr:to>
      <xdr:col>1</xdr:col>
      <xdr:colOff>1219200</xdr:colOff>
      <xdr:row>1735</xdr:row>
      <xdr:rowOff>447675</xdr:rowOff>
    </xdr:to>
    <xdr:pic>
      <xdr:nvPicPr>
        <xdr:cNvPr id="3620" name="Рисунок 3619" descr="base_1_386202_36020"/>
        <xdr:cNvPicPr preferRelativeResize="0">
          <a:picLocks noChangeArrowheads="1"/>
        </xdr:cNvPicPr>
      </xdr:nvPicPr>
      <xdr:blipFill>
        <a:blip xmlns:r="http://schemas.openxmlformats.org/officeDocument/2006/relationships" r:embed="rId1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3286100"/>
          <a:ext cx="1219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1736</xdr:row>
      <xdr:rowOff>0</xdr:rowOff>
    </xdr:from>
    <xdr:to>
      <xdr:col>1</xdr:col>
      <xdr:colOff>1047750</xdr:colOff>
      <xdr:row>1736</xdr:row>
      <xdr:rowOff>371475</xdr:rowOff>
    </xdr:to>
    <xdr:pic>
      <xdr:nvPicPr>
        <xdr:cNvPr id="3621" name="Рисунок 3620" descr="base_1_386202_36021"/>
        <xdr:cNvPicPr preferRelativeResize="0">
          <a:picLocks noChangeArrowheads="1"/>
        </xdr:cNvPicPr>
      </xdr:nvPicPr>
      <xdr:blipFill>
        <a:blip xmlns:r="http://schemas.openxmlformats.org/officeDocument/2006/relationships" r:embed="rId1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380997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1737</xdr:row>
      <xdr:rowOff>1</xdr:rowOff>
    </xdr:from>
    <xdr:to>
      <xdr:col>1</xdr:col>
      <xdr:colOff>1038225</xdr:colOff>
      <xdr:row>1737</xdr:row>
      <xdr:rowOff>381000</xdr:rowOff>
    </xdr:to>
    <xdr:pic>
      <xdr:nvPicPr>
        <xdr:cNvPr id="3622" name="Рисунок 3621" descr="base_1_386202_36022"/>
        <xdr:cNvPicPr preferRelativeResize="0">
          <a:picLocks noChangeArrowheads="1"/>
        </xdr:cNvPicPr>
      </xdr:nvPicPr>
      <xdr:blipFill>
        <a:blip xmlns:r="http://schemas.openxmlformats.org/officeDocument/2006/relationships" r:embed="rId1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4333851"/>
          <a:ext cx="1038226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1738</xdr:row>
      <xdr:rowOff>1</xdr:rowOff>
    </xdr:from>
    <xdr:to>
      <xdr:col>1</xdr:col>
      <xdr:colOff>1133475</xdr:colOff>
      <xdr:row>1738</xdr:row>
      <xdr:rowOff>371475</xdr:rowOff>
    </xdr:to>
    <xdr:pic>
      <xdr:nvPicPr>
        <xdr:cNvPr id="3623" name="Рисунок 3622" descr="base_1_386202_36023"/>
        <xdr:cNvPicPr preferRelativeResize="0">
          <a:picLocks noChangeArrowheads="1"/>
        </xdr:cNvPicPr>
      </xdr:nvPicPr>
      <xdr:blipFill>
        <a:blip xmlns:r="http://schemas.openxmlformats.org/officeDocument/2006/relationships" r:embed="rId1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4857726"/>
          <a:ext cx="1133476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1739</xdr:row>
      <xdr:rowOff>1</xdr:rowOff>
    </xdr:from>
    <xdr:to>
      <xdr:col>1</xdr:col>
      <xdr:colOff>1200150</xdr:colOff>
      <xdr:row>1739</xdr:row>
      <xdr:rowOff>381001</xdr:rowOff>
    </xdr:to>
    <xdr:pic>
      <xdr:nvPicPr>
        <xdr:cNvPr id="3624" name="Рисунок 3623" descr="base_1_386202_36024"/>
        <xdr:cNvPicPr preferRelativeResize="0">
          <a:picLocks noChangeArrowheads="1"/>
        </xdr:cNvPicPr>
      </xdr:nvPicPr>
      <xdr:blipFill>
        <a:blip xmlns:r="http://schemas.openxmlformats.org/officeDocument/2006/relationships" r:embed="rId1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5381601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1740</xdr:row>
      <xdr:rowOff>1</xdr:rowOff>
    </xdr:from>
    <xdr:to>
      <xdr:col>1</xdr:col>
      <xdr:colOff>1219200</xdr:colOff>
      <xdr:row>1740</xdr:row>
      <xdr:rowOff>400051</xdr:rowOff>
    </xdr:to>
    <xdr:pic>
      <xdr:nvPicPr>
        <xdr:cNvPr id="3625" name="Рисунок 3624" descr="base_1_386202_36025"/>
        <xdr:cNvPicPr preferRelativeResize="0">
          <a:picLocks noChangeArrowheads="1"/>
        </xdr:cNvPicPr>
      </xdr:nvPicPr>
      <xdr:blipFill>
        <a:blip xmlns:r="http://schemas.openxmlformats.org/officeDocument/2006/relationships" r:embed="rId1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5905476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1741</xdr:row>
      <xdr:rowOff>0</xdr:rowOff>
    </xdr:from>
    <xdr:to>
      <xdr:col>1</xdr:col>
      <xdr:colOff>1028700</xdr:colOff>
      <xdr:row>1741</xdr:row>
      <xdr:rowOff>409575</xdr:rowOff>
    </xdr:to>
    <xdr:pic>
      <xdr:nvPicPr>
        <xdr:cNvPr id="3626" name="Рисунок 3625" descr="base_1_386202_36026"/>
        <xdr:cNvPicPr preferRelativeResize="0">
          <a:picLocks noChangeArrowheads="1"/>
        </xdr:cNvPicPr>
      </xdr:nvPicPr>
      <xdr:blipFill>
        <a:blip xmlns:r="http://schemas.openxmlformats.org/officeDocument/2006/relationships" r:embed="rId1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6429350"/>
          <a:ext cx="1028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1742</xdr:row>
      <xdr:rowOff>1</xdr:rowOff>
    </xdr:from>
    <xdr:to>
      <xdr:col>1</xdr:col>
      <xdr:colOff>1028700</xdr:colOff>
      <xdr:row>1742</xdr:row>
      <xdr:rowOff>361951</xdr:rowOff>
    </xdr:to>
    <xdr:pic>
      <xdr:nvPicPr>
        <xdr:cNvPr id="3627" name="Рисунок 3626" descr="base_1_386202_36027"/>
        <xdr:cNvPicPr preferRelativeResize="0">
          <a:picLocks noChangeArrowheads="1"/>
        </xdr:cNvPicPr>
      </xdr:nvPicPr>
      <xdr:blipFill>
        <a:blip xmlns:r="http://schemas.openxmlformats.org/officeDocument/2006/relationships" r:embed="rId1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6953226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1743</xdr:row>
      <xdr:rowOff>0</xdr:rowOff>
    </xdr:from>
    <xdr:to>
      <xdr:col>1</xdr:col>
      <xdr:colOff>1095374</xdr:colOff>
      <xdr:row>1743</xdr:row>
      <xdr:rowOff>390525</xdr:rowOff>
    </xdr:to>
    <xdr:pic>
      <xdr:nvPicPr>
        <xdr:cNvPr id="3628" name="Рисунок 3627" descr="base_1_386202_36028"/>
        <xdr:cNvPicPr preferRelativeResize="0">
          <a:picLocks noChangeArrowheads="1"/>
        </xdr:cNvPicPr>
      </xdr:nvPicPr>
      <xdr:blipFill>
        <a:blip xmlns:r="http://schemas.openxmlformats.org/officeDocument/2006/relationships" r:embed="rId1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7477100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1744</xdr:row>
      <xdr:rowOff>0</xdr:rowOff>
    </xdr:from>
    <xdr:to>
      <xdr:col>1</xdr:col>
      <xdr:colOff>1238250</xdr:colOff>
      <xdr:row>1744</xdr:row>
      <xdr:rowOff>409575</xdr:rowOff>
    </xdr:to>
    <xdr:pic>
      <xdr:nvPicPr>
        <xdr:cNvPr id="3629" name="Рисунок 3628" descr="base_1_386202_36029"/>
        <xdr:cNvPicPr preferRelativeResize="0">
          <a:picLocks noChangeArrowheads="1"/>
        </xdr:cNvPicPr>
      </xdr:nvPicPr>
      <xdr:blipFill>
        <a:blip xmlns:r="http://schemas.openxmlformats.org/officeDocument/2006/relationships" r:embed="rId1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8000975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1745</xdr:row>
      <xdr:rowOff>1</xdr:rowOff>
    </xdr:from>
    <xdr:to>
      <xdr:col>1</xdr:col>
      <xdr:colOff>1162050</xdr:colOff>
      <xdr:row>1745</xdr:row>
      <xdr:rowOff>381001</xdr:rowOff>
    </xdr:to>
    <xdr:pic>
      <xdr:nvPicPr>
        <xdr:cNvPr id="3630" name="Рисунок 3629" descr="base_1_386202_36030"/>
        <xdr:cNvPicPr preferRelativeResize="0">
          <a:picLocks noChangeArrowheads="1"/>
        </xdr:cNvPicPr>
      </xdr:nvPicPr>
      <xdr:blipFill>
        <a:blip xmlns:r="http://schemas.openxmlformats.org/officeDocument/2006/relationships" r:embed="rId1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8524851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1746</xdr:row>
      <xdr:rowOff>0</xdr:rowOff>
    </xdr:from>
    <xdr:to>
      <xdr:col>1</xdr:col>
      <xdr:colOff>1000124</xdr:colOff>
      <xdr:row>1746</xdr:row>
      <xdr:rowOff>390525</xdr:rowOff>
    </xdr:to>
    <xdr:pic>
      <xdr:nvPicPr>
        <xdr:cNvPr id="3631" name="Рисунок 3630" descr="base_1_386202_36031"/>
        <xdr:cNvPicPr preferRelativeResize="0">
          <a:picLocks noChangeArrowheads="1"/>
        </xdr:cNvPicPr>
      </xdr:nvPicPr>
      <xdr:blipFill>
        <a:blip xmlns:r="http://schemas.openxmlformats.org/officeDocument/2006/relationships" r:embed="rId1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904872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1747</xdr:row>
      <xdr:rowOff>0</xdr:rowOff>
    </xdr:from>
    <xdr:to>
      <xdr:col>1</xdr:col>
      <xdr:colOff>1000124</xdr:colOff>
      <xdr:row>1747</xdr:row>
      <xdr:rowOff>390525</xdr:rowOff>
    </xdr:to>
    <xdr:pic>
      <xdr:nvPicPr>
        <xdr:cNvPr id="3632" name="Рисунок 3631" descr="base_1_386202_36032"/>
        <xdr:cNvPicPr preferRelativeResize="0">
          <a:picLocks noChangeArrowheads="1"/>
        </xdr:cNvPicPr>
      </xdr:nvPicPr>
      <xdr:blipFill>
        <a:blip xmlns:r="http://schemas.openxmlformats.org/officeDocument/2006/relationships" r:embed="rId1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9572600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1748</xdr:row>
      <xdr:rowOff>0</xdr:rowOff>
    </xdr:from>
    <xdr:to>
      <xdr:col>1</xdr:col>
      <xdr:colOff>1085850</xdr:colOff>
      <xdr:row>1748</xdr:row>
      <xdr:rowOff>390525</xdr:rowOff>
    </xdr:to>
    <xdr:pic>
      <xdr:nvPicPr>
        <xdr:cNvPr id="3633" name="Рисунок 3632" descr="base_1_386202_36033"/>
        <xdr:cNvPicPr preferRelativeResize="0">
          <a:picLocks noChangeArrowheads="1"/>
        </xdr:cNvPicPr>
      </xdr:nvPicPr>
      <xdr:blipFill>
        <a:blip xmlns:r="http://schemas.openxmlformats.org/officeDocument/2006/relationships" r:embed="rId1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10096475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1749</xdr:row>
      <xdr:rowOff>1</xdr:rowOff>
    </xdr:from>
    <xdr:to>
      <xdr:col>1</xdr:col>
      <xdr:colOff>1219200</xdr:colOff>
      <xdr:row>1749</xdr:row>
      <xdr:rowOff>419101</xdr:rowOff>
    </xdr:to>
    <xdr:pic>
      <xdr:nvPicPr>
        <xdr:cNvPr id="3634" name="Рисунок 3633" descr="base_1_386202_36034"/>
        <xdr:cNvPicPr preferRelativeResize="0">
          <a:picLocks noChangeArrowheads="1"/>
        </xdr:cNvPicPr>
      </xdr:nvPicPr>
      <xdr:blipFill>
        <a:blip xmlns:r="http://schemas.openxmlformats.org/officeDocument/2006/relationships" r:embed="rId1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10620351"/>
          <a:ext cx="1219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1750</xdr:row>
      <xdr:rowOff>0</xdr:rowOff>
    </xdr:from>
    <xdr:to>
      <xdr:col>1</xdr:col>
      <xdr:colOff>1152524</xdr:colOff>
      <xdr:row>1750</xdr:row>
      <xdr:rowOff>409575</xdr:rowOff>
    </xdr:to>
    <xdr:pic>
      <xdr:nvPicPr>
        <xdr:cNvPr id="3635" name="Рисунок 3634" descr="base_1_386202_36035"/>
        <xdr:cNvPicPr preferRelativeResize="0">
          <a:picLocks noChangeArrowheads="1"/>
        </xdr:cNvPicPr>
      </xdr:nvPicPr>
      <xdr:blipFill>
        <a:blip xmlns:r="http://schemas.openxmlformats.org/officeDocument/2006/relationships" r:embed="rId1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1144225"/>
          <a:ext cx="1152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1751</xdr:row>
      <xdr:rowOff>0</xdr:rowOff>
    </xdr:from>
    <xdr:to>
      <xdr:col>1</xdr:col>
      <xdr:colOff>1019174</xdr:colOff>
      <xdr:row>1751</xdr:row>
      <xdr:rowOff>371475</xdr:rowOff>
    </xdr:to>
    <xdr:pic>
      <xdr:nvPicPr>
        <xdr:cNvPr id="3636" name="Рисунок 3635" descr="base_1_386202_36036"/>
        <xdr:cNvPicPr preferRelativeResize="0">
          <a:picLocks noChangeArrowheads="1"/>
        </xdr:cNvPicPr>
      </xdr:nvPicPr>
      <xdr:blipFill>
        <a:blip xmlns:r="http://schemas.openxmlformats.org/officeDocument/2006/relationships" r:embed="rId1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1668100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1752</xdr:row>
      <xdr:rowOff>1</xdr:rowOff>
    </xdr:from>
    <xdr:to>
      <xdr:col>1</xdr:col>
      <xdr:colOff>1038225</xdr:colOff>
      <xdr:row>1752</xdr:row>
      <xdr:rowOff>400050</xdr:rowOff>
    </xdr:to>
    <xdr:pic>
      <xdr:nvPicPr>
        <xdr:cNvPr id="3637" name="Рисунок 3636" descr="base_1_386202_36037"/>
        <xdr:cNvPicPr preferRelativeResize="0">
          <a:picLocks noChangeArrowheads="1"/>
        </xdr:cNvPicPr>
      </xdr:nvPicPr>
      <xdr:blipFill>
        <a:blip xmlns:r="http://schemas.openxmlformats.org/officeDocument/2006/relationships" r:embed="rId1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2191976"/>
          <a:ext cx="1038226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1753</xdr:row>
      <xdr:rowOff>1</xdr:rowOff>
    </xdr:from>
    <xdr:to>
      <xdr:col>1</xdr:col>
      <xdr:colOff>1104900</xdr:colOff>
      <xdr:row>1753</xdr:row>
      <xdr:rowOff>400051</xdr:rowOff>
    </xdr:to>
    <xdr:pic>
      <xdr:nvPicPr>
        <xdr:cNvPr id="3638" name="Рисунок 3637" descr="base_1_386202_36038"/>
        <xdr:cNvPicPr preferRelativeResize="0">
          <a:picLocks noChangeArrowheads="1"/>
        </xdr:cNvPicPr>
      </xdr:nvPicPr>
      <xdr:blipFill>
        <a:blip xmlns:r="http://schemas.openxmlformats.org/officeDocument/2006/relationships" r:embed="rId1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12715851"/>
          <a:ext cx="1104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1754</xdr:row>
      <xdr:rowOff>1</xdr:rowOff>
    </xdr:from>
    <xdr:to>
      <xdr:col>1</xdr:col>
      <xdr:colOff>1295400</xdr:colOff>
      <xdr:row>1754</xdr:row>
      <xdr:rowOff>390525</xdr:rowOff>
    </xdr:to>
    <xdr:pic>
      <xdr:nvPicPr>
        <xdr:cNvPr id="3639" name="Рисунок 3638" descr="base_1_386202_36039"/>
        <xdr:cNvPicPr preferRelativeResize="0">
          <a:picLocks noChangeArrowheads="1"/>
        </xdr:cNvPicPr>
      </xdr:nvPicPr>
      <xdr:blipFill>
        <a:blip xmlns:r="http://schemas.openxmlformats.org/officeDocument/2006/relationships" r:embed="rId1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13239726"/>
          <a:ext cx="129540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1755</xdr:row>
      <xdr:rowOff>1</xdr:rowOff>
    </xdr:from>
    <xdr:to>
      <xdr:col>1</xdr:col>
      <xdr:colOff>1266824</xdr:colOff>
      <xdr:row>1755</xdr:row>
      <xdr:rowOff>381000</xdr:rowOff>
    </xdr:to>
    <xdr:pic>
      <xdr:nvPicPr>
        <xdr:cNvPr id="3640" name="Рисунок 3639" descr="base_1_386202_36040"/>
        <xdr:cNvPicPr preferRelativeResize="0">
          <a:picLocks noChangeArrowheads="1"/>
        </xdr:cNvPicPr>
      </xdr:nvPicPr>
      <xdr:blipFill>
        <a:blip xmlns:r="http://schemas.openxmlformats.org/officeDocument/2006/relationships" r:embed="rId1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3763601"/>
          <a:ext cx="126682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1756</xdr:row>
      <xdr:rowOff>0</xdr:rowOff>
    </xdr:from>
    <xdr:to>
      <xdr:col>1</xdr:col>
      <xdr:colOff>981074</xdr:colOff>
      <xdr:row>1756</xdr:row>
      <xdr:rowOff>390525</xdr:rowOff>
    </xdr:to>
    <xdr:pic>
      <xdr:nvPicPr>
        <xdr:cNvPr id="3641" name="Рисунок 3640" descr="base_1_386202_36041"/>
        <xdr:cNvPicPr preferRelativeResize="0">
          <a:picLocks noChangeArrowheads="1"/>
        </xdr:cNvPicPr>
      </xdr:nvPicPr>
      <xdr:blipFill>
        <a:blip xmlns:r="http://schemas.openxmlformats.org/officeDocument/2006/relationships" r:embed="rId1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428747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1757</xdr:row>
      <xdr:rowOff>1</xdr:rowOff>
    </xdr:from>
    <xdr:to>
      <xdr:col>1</xdr:col>
      <xdr:colOff>942974</xdr:colOff>
      <xdr:row>1757</xdr:row>
      <xdr:rowOff>381001</xdr:rowOff>
    </xdr:to>
    <xdr:pic>
      <xdr:nvPicPr>
        <xdr:cNvPr id="3642" name="Рисунок 3641" descr="base_1_386202_36042"/>
        <xdr:cNvPicPr preferRelativeResize="0">
          <a:picLocks noChangeArrowheads="1"/>
        </xdr:cNvPicPr>
      </xdr:nvPicPr>
      <xdr:blipFill>
        <a:blip xmlns:r="http://schemas.openxmlformats.org/officeDocument/2006/relationships" r:embed="rId1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4811351"/>
          <a:ext cx="942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1758</xdr:row>
      <xdr:rowOff>0</xdr:rowOff>
    </xdr:from>
    <xdr:to>
      <xdr:col>1</xdr:col>
      <xdr:colOff>1095375</xdr:colOff>
      <xdr:row>1758</xdr:row>
      <xdr:rowOff>352425</xdr:rowOff>
    </xdr:to>
    <xdr:pic>
      <xdr:nvPicPr>
        <xdr:cNvPr id="3643" name="Рисунок 3642" descr="base_1_386202_36043"/>
        <xdr:cNvPicPr preferRelativeResize="0">
          <a:picLocks noChangeArrowheads="1"/>
        </xdr:cNvPicPr>
      </xdr:nvPicPr>
      <xdr:blipFill>
        <a:blip xmlns:r="http://schemas.openxmlformats.org/officeDocument/2006/relationships" r:embed="rId1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5335225"/>
          <a:ext cx="10953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1759</xdr:row>
      <xdr:rowOff>1</xdr:rowOff>
    </xdr:from>
    <xdr:to>
      <xdr:col>1</xdr:col>
      <xdr:colOff>1219200</xdr:colOff>
      <xdr:row>1759</xdr:row>
      <xdr:rowOff>409575</xdr:rowOff>
    </xdr:to>
    <xdr:pic>
      <xdr:nvPicPr>
        <xdr:cNvPr id="3644" name="Рисунок 3643" descr="base_1_386202_36044"/>
        <xdr:cNvPicPr preferRelativeResize="0">
          <a:picLocks noChangeArrowheads="1"/>
        </xdr:cNvPicPr>
      </xdr:nvPicPr>
      <xdr:blipFill>
        <a:blip xmlns:r="http://schemas.openxmlformats.org/officeDocument/2006/relationships" r:embed="rId1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15859101"/>
          <a:ext cx="1219200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1760</xdr:row>
      <xdr:rowOff>0</xdr:rowOff>
    </xdr:from>
    <xdr:to>
      <xdr:col>1</xdr:col>
      <xdr:colOff>1181100</xdr:colOff>
      <xdr:row>1760</xdr:row>
      <xdr:rowOff>390525</xdr:rowOff>
    </xdr:to>
    <xdr:pic>
      <xdr:nvPicPr>
        <xdr:cNvPr id="3645" name="Рисунок 3644" descr="base_1_386202_36045"/>
        <xdr:cNvPicPr preferRelativeResize="0">
          <a:picLocks noChangeArrowheads="1"/>
        </xdr:cNvPicPr>
      </xdr:nvPicPr>
      <xdr:blipFill>
        <a:blip xmlns:r="http://schemas.openxmlformats.org/officeDocument/2006/relationships" r:embed="rId1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16382975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1761</xdr:row>
      <xdr:rowOff>1</xdr:rowOff>
    </xdr:from>
    <xdr:to>
      <xdr:col>1</xdr:col>
      <xdr:colOff>1038224</xdr:colOff>
      <xdr:row>1761</xdr:row>
      <xdr:rowOff>400051</xdr:rowOff>
    </xdr:to>
    <xdr:pic>
      <xdr:nvPicPr>
        <xdr:cNvPr id="3646" name="Рисунок 3645" descr="base_1_386202_36046"/>
        <xdr:cNvPicPr preferRelativeResize="0">
          <a:picLocks noChangeArrowheads="1"/>
        </xdr:cNvPicPr>
      </xdr:nvPicPr>
      <xdr:blipFill>
        <a:blip xmlns:r="http://schemas.openxmlformats.org/officeDocument/2006/relationships" r:embed="rId1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6906851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1762</xdr:row>
      <xdr:rowOff>1</xdr:rowOff>
    </xdr:from>
    <xdr:to>
      <xdr:col>1</xdr:col>
      <xdr:colOff>1019174</xdr:colOff>
      <xdr:row>1762</xdr:row>
      <xdr:rowOff>381001</xdr:rowOff>
    </xdr:to>
    <xdr:pic>
      <xdr:nvPicPr>
        <xdr:cNvPr id="3647" name="Рисунок 3646" descr="base_1_386202_36047"/>
        <xdr:cNvPicPr preferRelativeResize="0">
          <a:picLocks noChangeArrowheads="1"/>
        </xdr:cNvPicPr>
      </xdr:nvPicPr>
      <xdr:blipFill>
        <a:blip xmlns:r="http://schemas.openxmlformats.org/officeDocument/2006/relationships" r:embed="rId1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7430726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1763</xdr:row>
      <xdr:rowOff>1</xdr:rowOff>
    </xdr:from>
    <xdr:to>
      <xdr:col>1</xdr:col>
      <xdr:colOff>1114424</xdr:colOff>
      <xdr:row>1763</xdr:row>
      <xdr:rowOff>371475</xdr:rowOff>
    </xdr:to>
    <xdr:pic>
      <xdr:nvPicPr>
        <xdr:cNvPr id="3648" name="Рисунок 3647" descr="base_1_386202_36048"/>
        <xdr:cNvPicPr preferRelativeResize="0">
          <a:picLocks noChangeArrowheads="1"/>
        </xdr:cNvPicPr>
      </xdr:nvPicPr>
      <xdr:blipFill>
        <a:blip xmlns:r="http://schemas.openxmlformats.org/officeDocument/2006/relationships" r:embed="rId1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7954601"/>
          <a:ext cx="111442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1764</xdr:row>
      <xdr:rowOff>0</xdr:rowOff>
    </xdr:from>
    <xdr:to>
      <xdr:col>1</xdr:col>
      <xdr:colOff>1200150</xdr:colOff>
      <xdr:row>1764</xdr:row>
      <xdr:rowOff>409575</xdr:rowOff>
    </xdr:to>
    <xdr:pic>
      <xdr:nvPicPr>
        <xdr:cNvPr id="3649" name="Рисунок 3648" descr="base_1_386202_36049"/>
        <xdr:cNvPicPr preferRelativeResize="0">
          <a:picLocks noChangeArrowheads="1"/>
        </xdr:cNvPicPr>
      </xdr:nvPicPr>
      <xdr:blipFill>
        <a:blip xmlns:r="http://schemas.openxmlformats.org/officeDocument/2006/relationships" r:embed="rId1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18478475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1765</xdr:row>
      <xdr:rowOff>0</xdr:rowOff>
    </xdr:from>
    <xdr:to>
      <xdr:col>1</xdr:col>
      <xdr:colOff>1209674</xdr:colOff>
      <xdr:row>1765</xdr:row>
      <xdr:rowOff>409575</xdr:rowOff>
    </xdr:to>
    <xdr:pic>
      <xdr:nvPicPr>
        <xdr:cNvPr id="3650" name="Рисунок 3649" descr="base_1_386202_36050"/>
        <xdr:cNvPicPr preferRelativeResize="0">
          <a:picLocks noChangeArrowheads="1"/>
        </xdr:cNvPicPr>
      </xdr:nvPicPr>
      <xdr:blipFill>
        <a:blip xmlns:r="http://schemas.openxmlformats.org/officeDocument/2006/relationships" r:embed="rId1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9002350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1766</xdr:row>
      <xdr:rowOff>0</xdr:rowOff>
    </xdr:from>
    <xdr:to>
      <xdr:col>1</xdr:col>
      <xdr:colOff>1019174</xdr:colOff>
      <xdr:row>1766</xdr:row>
      <xdr:rowOff>371475</xdr:rowOff>
    </xdr:to>
    <xdr:pic>
      <xdr:nvPicPr>
        <xdr:cNvPr id="3651" name="Рисунок 3650" descr="base_1_386202_36051"/>
        <xdr:cNvPicPr preferRelativeResize="0">
          <a:picLocks noChangeArrowheads="1"/>
        </xdr:cNvPicPr>
      </xdr:nvPicPr>
      <xdr:blipFill>
        <a:blip xmlns:r="http://schemas.openxmlformats.org/officeDocument/2006/relationships" r:embed="rId1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952622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1767</xdr:row>
      <xdr:rowOff>0</xdr:rowOff>
    </xdr:from>
    <xdr:to>
      <xdr:col>1</xdr:col>
      <xdr:colOff>1000125</xdr:colOff>
      <xdr:row>1767</xdr:row>
      <xdr:rowOff>400050</xdr:rowOff>
    </xdr:to>
    <xdr:pic>
      <xdr:nvPicPr>
        <xdr:cNvPr id="3652" name="Рисунок 3651" descr="base_1_386202_36052"/>
        <xdr:cNvPicPr preferRelativeResize="0">
          <a:picLocks noChangeArrowheads="1"/>
        </xdr:cNvPicPr>
      </xdr:nvPicPr>
      <xdr:blipFill>
        <a:blip xmlns:r="http://schemas.openxmlformats.org/officeDocument/2006/relationships" r:embed="rId1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0050100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1768</xdr:row>
      <xdr:rowOff>0</xdr:rowOff>
    </xdr:from>
    <xdr:to>
      <xdr:col>1</xdr:col>
      <xdr:colOff>1076324</xdr:colOff>
      <xdr:row>1768</xdr:row>
      <xdr:rowOff>390525</xdr:rowOff>
    </xdr:to>
    <xdr:pic>
      <xdr:nvPicPr>
        <xdr:cNvPr id="3653" name="Рисунок 3652" descr="base_1_386202_36053"/>
        <xdr:cNvPicPr preferRelativeResize="0">
          <a:picLocks noChangeArrowheads="1"/>
        </xdr:cNvPicPr>
      </xdr:nvPicPr>
      <xdr:blipFill>
        <a:blip xmlns:r="http://schemas.openxmlformats.org/officeDocument/2006/relationships" r:embed="rId1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20573975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1769</xdr:row>
      <xdr:rowOff>0</xdr:rowOff>
    </xdr:from>
    <xdr:to>
      <xdr:col>1</xdr:col>
      <xdr:colOff>1228725</xdr:colOff>
      <xdr:row>1769</xdr:row>
      <xdr:rowOff>409575</xdr:rowOff>
    </xdr:to>
    <xdr:pic>
      <xdr:nvPicPr>
        <xdr:cNvPr id="3654" name="Рисунок 3653" descr="base_1_386202_36054"/>
        <xdr:cNvPicPr preferRelativeResize="0">
          <a:picLocks noChangeArrowheads="1"/>
        </xdr:cNvPicPr>
      </xdr:nvPicPr>
      <xdr:blipFill>
        <a:blip xmlns:r="http://schemas.openxmlformats.org/officeDocument/2006/relationships" r:embed="rId1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1097850"/>
          <a:ext cx="12287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1770</xdr:row>
      <xdr:rowOff>0</xdr:rowOff>
    </xdr:from>
    <xdr:to>
      <xdr:col>1</xdr:col>
      <xdr:colOff>1228724</xdr:colOff>
      <xdr:row>1770</xdr:row>
      <xdr:rowOff>371475</xdr:rowOff>
    </xdr:to>
    <xdr:pic>
      <xdr:nvPicPr>
        <xdr:cNvPr id="3655" name="Рисунок 3654" descr="base_1_386202_36055"/>
        <xdr:cNvPicPr preferRelativeResize="0">
          <a:picLocks noChangeArrowheads="1"/>
        </xdr:cNvPicPr>
      </xdr:nvPicPr>
      <xdr:blipFill>
        <a:blip xmlns:r="http://schemas.openxmlformats.org/officeDocument/2006/relationships" r:embed="rId1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2162172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1771</xdr:row>
      <xdr:rowOff>1</xdr:rowOff>
    </xdr:from>
    <xdr:to>
      <xdr:col>1</xdr:col>
      <xdr:colOff>1000125</xdr:colOff>
      <xdr:row>1771</xdr:row>
      <xdr:rowOff>361951</xdr:rowOff>
    </xdr:to>
    <xdr:pic>
      <xdr:nvPicPr>
        <xdr:cNvPr id="3656" name="Рисунок 3655" descr="base_1_386202_36056"/>
        <xdr:cNvPicPr preferRelativeResize="0">
          <a:picLocks noChangeArrowheads="1"/>
        </xdr:cNvPicPr>
      </xdr:nvPicPr>
      <xdr:blipFill>
        <a:blip xmlns:r="http://schemas.openxmlformats.org/officeDocument/2006/relationships" r:embed="rId1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2145601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1772</xdr:row>
      <xdr:rowOff>1</xdr:rowOff>
    </xdr:from>
    <xdr:to>
      <xdr:col>1</xdr:col>
      <xdr:colOff>981074</xdr:colOff>
      <xdr:row>1772</xdr:row>
      <xdr:rowOff>400051</xdr:rowOff>
    </xdr:to>
    <xdr:pic>
      <xdr:nvPicPr>
        <xdr:cNvPr id="3657" name="Рисунок 3656" descr="base_1_386202_36057"/>
        <xdr:cNvPicPr preferRelativeResize="0">
          <a:picLocks noChangeArrowheads="1"/>
        </xdr:cNvPicPr>
      </xdr:nvPicPr>
      <xdr:blipFill>
        <a:blip xmlns:r="http://schemas.openxmlformats.org/officeDocument/2006/relationships" r:embed="rId1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22669476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1773</xdr:row>
      <xdr:rowOff>1</xdr:rowOff>
    </xdr:from>
    <xdr:to>
      <xdr:col>1</xdr:col>
      <xdr:colOff>1095374</xdr:colOff>
      <xdr:row>1773</xdr:row>
      <xdr:rowOff>400051</xdr:rowOff>
    </xdr:to>
    <xdr:pic>
      <xdr:nvPicPr>
        <xdr:cNvPr id="3658" name="Рисунок 3657" descr="base_1_386202_36058"/>
        <xdr:cNvPicPr preferRelativeResize="0">
          <a:picLocks noChangeArrowheads="1"/>
        </xdr:cNvPicPr>
      </xdr:nvPicPr>
      <xdr:blipFill>
        <a:blip xmlns:r="http://schemas.openxmlformats.org/officeDocument/2006/relationships" r:embed="rId1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23193351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1774</xdr:row>
      <xdr:rowOff>0</xdr:rowOff>
    </xdr:from>
    <xdr:to>
      <xdr:col>1</xdr:col>
      <xdr:colOff>1228725</xdr:colOff>
      <xdr:row>1774</xdr:row>
      <xdr:rowOff>390525</xdr:rowOff>
    </xdr:to>
    <xdr:pic>
      <xdr:nvPicPr>
        <xdr:cNvPr id="3659" name="Рисунок 3658" descr="base_1_386202_36059"/>
        <xdr:cNvPicPr preferRelativeResize="0">
          <a:picLocks noChangeArrowheads="1"/>
        </xdr:cNvPicPr>
      </xdr:nvPicPr>
      <xdr:blipFill>
        <a:blip xmlns:r="http://schemas.openxmlformats.org/officeDocument/2006/relationships" r:embed="rId1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371722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1775</xdr:row>
      <xdr:rowOff>0</xdr:rowOff>
    </xdr:from>
    <xdr:to>
      <xdr:col>1</xdr:col>
      <xdr:colOff>1238250</xdr:colOff>
      <xdr:row>1775</xdr:row>
      <xdr:rowOff>390525</xdr:rowOff>
    </xdr:to>
    <xdr:pic>
      <xdr:nvPicPr>
        <xdr:cNvPr id="3660" name="Рисунок 3659" descr="base_1_386202_36060"/>
        <xdr:cNvPicPr preferRelativeResize="0">
          <a:picLocks noChangeArrowheads="1"/>
        </xdr:cNvPicPr>
      </xdr:nvPicPr>
      <xdr:blipFill>
        <a:blip xmlns:r="http://schemas.openxmlformats.org/officeDocument/2006/relationships" r:embed="rId1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4241100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1776</xdr:row>
      <xdr:rowOff>1</xdr:rowOff>
    </xdr:from>
    <xdr:to>
      <xdr:col>1</xdr:col>
      <xdr:colOff>1000124</xdr:colOff>
      <xdr:row>1776</xdr:row>
      <xdr:rowOff>400051</xdr:rowOff>
    </xdr:to>
    <xdr:pic>
      <xdr:nvPicPr>
        <xdr:cNvPr id="3661" name="Рисунок 3660" descr="base_1_386202_36061"/>
        <xdr:cNvPicPr preferRelativeResize="0">
          <a:picLocks noChangeArrowheads="1"/>
        </xdr:cNvPicPr>
      </xdr:nvPicPr>
      <xdr:blipFill>
        <a:blip xmlns:r="http://schemas.openxmlformats.org/officeDocument/2006/relationships" r:embed="rId1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24764976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1777</xdr:row>
      <xdr:rowOff>0</xdr:rowOff>
    </xdr:from>
    <xdr:to>
      <xdr:col>1</xdr:col>
      <xdr:colOff>1057274</xdr:colOff>
      <xdr:row>1777</xdr:row>
      <xdr:rowOff>390525</xdr:rowOff>
    </xdr:to>
    <xdr:pic>
      <xdr:nvPicPr>
        <xdr:cNvPr id="3662" name="Рисунок 3661" descr="base_1_386202_36062"/>
        <xdr:cNvPicPr preferRelativeResize="0">
          <a:picLocks noChangeArrowheads="1"/>
        </xdr:cNvPicPr>
      </xdr:nvPicPr>
      <xdr:blipFill>
        <a:blip xmlns:r="http://schemas.openxmlformats.org/officeDocument/2006/relationships" r:embed="rId1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25288850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1778</xdr:row>
      <xdr:rowOff>1</xdr:rowOff>
    </xdr:from>
    <xdr:to>
      <xdr:col>1</xdr:col>
      <xdr:colOff>1104900</xdr:colOff>
      <xdr:row>1778</xdr:row>
      <xdr:rowOff>400051</xdr:rowOff>
    </xdr:to>
    <xdr:pic>
      <xdr:nvPicPr>
        <xdr:cNvPr id="3663" name="Рисунок 3662" descr="base_1_386202_36063"/>
        <xdr:cNvPicPr preferRelativeResize="0">
          <a:picLocks noChangeArrowheads="1"/>
        </xdr:cNvPicPr>
      </xdr:nvPicPr>
      <xdr:blipFill>
        <a:blip xmlns:r="http://schemas.openxmlformats.org/officeDocument/2006/relationships" r:embed="rId1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5812726"/>
          <a:ext cx="1104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1779</xdr:row>
      <xdr:rowOff>1</xdr:rowOff>
    </xdr:from>
    <xdr:to>
      <xdr:col>1</xdr:col>
      <xdr:colOff>1295400</xdr:colOff>
      <xdr:row>1779</xdr:row>
      <xdr:rowOff>381001</xdr:rowOff>
    </xdr:to>
    <xdr:pic>
      <xdr:nvPicPr>
        <xdr:cNvPr id="3664" name="Рисунок 3663" descr="base_1_386202_36064"/>
        <xdr:cNvPicPr preferRelativeResize="0">
          <a:picLocks noChangeArrowheads="1"/>
        </xdr:cNvPicPr>
      </xdr:nvPicPr>
      <xdr:blipFill>
        <a:blip xmlns:r="http://schemas.openxmlformats.org/officeDocument/2006/relationships" r:embed="rId1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6336601"/>
          <a:ext cx="1295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1780</xdr:row>
      <xdr:rowOff>1</xdr:rowOff>
    </xdr:from>
    <xdr:to>
      <xdr:col>1</xdr:col>
      <xdr:colOff>1219200</xdr:colOff>
      <xdr:row>1780</xdr:row>
      <xdr:rowOff>400051</xdr:rowOff>
    </xdr:to>
    <xdr:pic>
      <xdr:nvPicPr>
        <xdr:cNvPr id="3665" name="Рисунок 3664" descr="base_1_386202_36065"/>
        <xdr:cNvPicPr preferRelativeResize="0">
          <a:picLocks noChangeArrowheads="1"/>
        </xdr:cNvPicPr>
      </xdr:nvPicPr>
      <xdr:blipFill>
        <a:blip xmlns:r="http://schemas.openxmlformats.org/officeDocument/2006/relationships" r:embed="rId1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6860476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1781</xdr:row>
      <xdr:rowOff>0</xdr:rowOff>
    </xdr:from>
    <xdr:to>
      <xdr:col>1</xdr:col>
      <xdr:colOff>981074</xdr:colOff>
      <xdr:row>1781</xdr:row>
      <xdr:rowOff>428625</xdr:rowOff>
    </xdr:to>
    <xdr:pic>
      <xdr:nvPicPr>
        <xdr:cNvPr id="3666" name="Рисунок 3665" descr="base_1_386202_36066"/>
        <xdr:cNvPicPr preferRelativeResize="0">
          <a:picLocks noChangeArrowheads="1"/>
        </xdr:cNvPicPr>
      </xdr:nvPicPr>
      <xdr:blipFill>
        <a:blip xmlns:r="http://schemas.openxmlformats.org/officeDocument/2006/relationships" r:embed="rId1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27384350"/>
          <a:ext cx="9810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1782</xdr:row>
      <xdr:rowOff>0</xdr:rowOff>
    </xdr:from>
    <xdr:to>
      <xdr:col>1</xdr:col>
      <xdr:colOff>1028700</xdr:colOff>
      <xdr:row>1782</xdr:row>
      <xdr:rowOff>428625</xdr:rowOff>
    </xdr:to>
    <xdr:pic>
      <xdr:nvPicPr>
        <xdr:cNvPr id="3667" name="Рисунок 3666" descr="base_1_386202_36067"/>
        <xdr:cNvPicPr preferRelativeResize="0">
          <a:picLocks noChangeArrowheads="1"/>
        </xdr:cNvPicPr>
      </xdr:nvPicPr>
      <xdr:blipFill>
        <a:blip xmlns:r="http://schemas.openxmlformats.org/officeDocument/2006/relationships" r:embed="rId1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7908225"/>
          <a:ext cx="1028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1783</xdr:row>
      <xdr:rowOff>1</xdr:rowOff>
    </xdr:from>
    <xdr:to>
      <xdr:col>1</xdr:col>
      <xdr:colOff>1114424</xdr:colOff>
      <xdr:row>1783</xdr:row>
      <xdr:rowOff>381001</xdr:rowOff>
    </xdr:to>
    <xdr:pic>
      <xdr:nvPicPr>
        <xdr:cNvPr id="3668" name="Рисунок 3667" descr="base_1_386202_36068"/>
        <xdr:cNvPicPr preferRelativeResize="0">
          <a:picLocks noChangeArrowheads="1"/>
        </xdr:cNvPicPr>
      </xdr:nvPicPr>
      <xdr:blipFill>
        <a:blip xmlns:r="http://schemas.openxmlformats.org/officeDocument/2006/relationships" r:embed="rId1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28432101"/>
          <a:ext cx="1114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1784</xdr:row>
      <xdr:rowOff>0</xdr:rowOff>
    </xdr:from>
    <xdr:to>
      <xdr:col>1</xdr:col>
      <xdr:colOff>1276350</xdr:colOff>
      <xdr:row>1784</xdr:row>
      <xdr:rowOff>390525</xdr:rowOff>
    </xdr:to>
    <xdr:pic>
      <xdr:nvPicPr>
        <xdr:cNvPr id="3669" name="Рисунок 3668" descr="base_1_386202_36069"/>
        <xdr:cNvPicPr preferRelativeResize="0">
          <a:picLocks noChangeArrowheads="1"/>
        </xdr:cNvPicPr>
      </xdr:nvPicPr>
      <xdr:blipFill>
        <a:blip xmlns:r="http://schemas.openxmlformats.org/officeDocument/2006/relationships" r:embed="rId1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8955975"/>
          <a:ext cx="1276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1785</xdr:row>
      <xdr:rowOff>0</xdr:rowOff>
    </xdr:from>
    <xdr:to>
      <xdr:col>1</xdr:col>
      <xdr:colOff>1238250</xdr:colOff>
      <xdr:row>1785</xdr:row>
      <xdr:rowOff>428625</xdr:rowOff>
    </xdr:to>
    <xdr:pic>
      <xdr:nvPicPr>
        <xdr:cNvPr id="3670" name="Рисунок 3669" descr="base_1_386202_36070"/>
        <xdr:cNvPicPr preferRelativeResize="0">
          <a:picLocks noChangeArrowheads="1"/>
        </xdr:cNvPicPr>
      </xdr:nvPicPr>
      <xdr:blipFill>
        <a:blip xmlns:r="http://schemas.openxmlformats.org/officeDocument/2006/relationships" r:embed="rId1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9479850"/>
          <a:ext cx="1238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1786</xdr:row>
      <xdr:rowOff>0</xdr:rowOff>
    </xdr:from>
    <xdr:to>
      <xdr:col>1</xdr:col>
      <xdr:colOff>1057274</xdr:colOff>
      <xdr:row>1786</xdr:row>
      <xdr:rowOff>409575</xdr:rowOff>
    </xdr:to>
    <xdr:pic>
      <xdr:nvPicPr>
        <xdr:cNvPr id="3671" name="Рисунок 3670" descr="base_1_386202_36071"/>
        <xdr:cNvPicPr preferRelativeResize="0">
          <a:picLocks noChangeArrowheads="1"/>
        </xdr:cNvPicPr>
      </xdr:nvPicPr>
      <xdr:blipFill>
        <a:blip xmlns:r="http://schemas.openxmlformats.org/officeDocument/2006/relationships" r:embed="rId1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0003725"/>
          <a:ext cx="10572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1787</xdr:row>
      <xdr:rowOff>0</xdr:rowOff>
    </xdr:from>
    <xdr:to>
      <xdr:col>1</xdr:col>
      <xdr:colOff>1009650</xdr:colOff>
      <xdr:row>1787</xdr:row>
      <xdr:rowOff>409575</xdr:rowOff>
    </xdr:to>
    <xdr:pic>
      <xdr:nvPicPr>
        <xdr:cNvPr id="3672" name="Рисунок 3671" descr="base_1_386202_36072"/>
        <xdr:cNvPicPr preferRelativeResize="0">
          <a:picLocks noChangeArrowheads="1"/>
        </xdr:cNvPicPr>
      </xdr:nvPicPr>
      <xdr:blipFill>
        <a:blip xmlns:r="http://schemas.openxmlformats.org/officeDocument/2006/relationships" r:embed="rId1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0527600"/>
          <a:ext cx="10096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1788</xdr:row>
      <xdr:rowOff>1</xdr:rowOff>
    </xdr:from>
    <xdr:to>
      <xdr:col>1</xdr:col>
      <xdr:colOff>1076324</xdr:colOff>
      <xdr:row>1788</xdr:row>
      <xdr:rowOff>400051</xdr:rowOff>
    </xdr:to>
    <xdr:pic>
      <xdr:nvPicPr>
        <xdr:cNvPr id="3673" name="Рисунок 3672" descr="base_1_386202_36073"/>
        <xdr:cNvPicPr preferRelativeResize="0">
          <a:picLocks noChangeArrowheads="1"/>
        </xdr:cNvPicPr>
      </xdr:nvPicPr>
      <xdr:blipFill>
        <a:blip xmlns:r="http://schemas.openxmlformats.org/officeDocument/2006/relationships" r:embed="rId1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1051476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1789</xdr:row>
      <xdr:rowOff>0</xdr:rowOff>
    </xdr:from>
    <xdr:to>
      <xdr:col>1</xdr:col>
      <xdr:colOff>1304925</xdr:colOff>
      <xdr:row>1789</xdr:row>
      <xdr:rowOff>409575</xdr:rowOff>
    </xdr:to>
    <xdr:pic>
      <xdr:nvPicPr>
        <xdr:cNvPr id="3674" name="Рисунок 3673" descr="base_1_386202_36074"/>
        <xdr:cNvPicPr preferRelativeResize="0">
          <a:picLocks noChangeArrowheads="1"/>
        </xdr:cNvPicPr>
      </xdr:nvPicPr>
      <xdr:blipFill>
        <a:blip xmlns:r="http://schemas.openxmlformats.org/officeDocument/2006/relationships" r:embed="rId1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1575350"/>
          <a:ext cx="1304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1790</xdr:row>
      <xdr:rowOff>0</xdr:rowOff>
    </xdr:from>
    <xdr:to>
      <xdr:col>1</xdr:col>
      <xdr:colOff>1247774</xdr:colOff>
      <xdr:row>1790</xdr:row>
      <xdr:rowOff>409575</xdr:rowOff>
    </xdr:to>
    <xdr:pic>
      <xdr:nvPicPr>
        <xdr:cNvPr id="3675" name="Рисунок 3674" descr="base_1_386202_36075"/>
        <xdr:cNvPicPr preferRelativeResize="0">
          <a:picLocks noChangeArrowheads="1"/>
        </xdr:cNvPicPr>
      </xdr:nvPicPr>
      <xdr:blipFill>
        <a:blip xmlns:r="http://schemas.openxmlformats.org/officeDocument/2006/relationships" r:embed="rId1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2099225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1791</xdr:row>
      <xdr:rowOff>1</xdr:rowOff>
    </xdr:from>
    <xdr:to>
      <xdr:col>1</xdr:col>
      <xdr:colOff>1028700</xdr:colOff>
      <xdr:row>1791</xdr:row>
      <xdr:rowOff>361951</xdr:rowOff>
    </xdr:to>
    <xdr:pic>
      <xdr:nvPicPr>
        <xdr:cNvPr id="3676" name="Рисунок 3675" descr="base_1_386202_36076"/>
        <xdr:cNvPicPr preferRelativeResize="0">
          <a:picLocks noChangeArrowheads="1"/>
        </xdr:cNvPicPr>
      </xdr:nvPicPr>
      <xdr:blipFill>
        <a:blip xmlns:r="http://schemas.openxmlformats.org/officeDocument/2006/relationships" r:embed="rId1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2623101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1792</xdr:row>
      <xdr:rowOff>0</xdr:rowOff>
    </xdr:from>
    <xdr:to>
      <xdr:col>1</xdr:col>
      <xdr:colOff>981074</xdr:colOff>
      <xdr:row>1792</xdr:row>
      <xdr:rowOff>371475</xdr:rowOff>
    </xdr:to>
    <xdr:pic>
      <xdr:nvPicPr>
        <xdr:cNvPr id="3677" name="Рисунок 3676" descr="base_1_386202_36077"/>
        <xdr:cNvPicPr preferRelativeResize="0">
          <a:picLocks noChangeArrowheads="1"/>
        </xdr:cNvPicPr>
      </xdr:nvPicPr>
      <xdr:blipFill>
        <a:blip xmlns:r="http://schemas.openxmlformats.org/officeDocument/2006/relationships" r:embed="rId1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314697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1793</xdr:row>
      <xdr:rowOff>0</xdr:rowOff>
    </xdr:from>
    <xdr:to>
      <xdr:col>1</xdr:col>
      <xdr:colOff>1047750</xdr:colOff>
      <xdr:row>1793</xdr:row>
      <xdr:rowOff>390525</xdr:rowOff>
    </xdr:to>
    <xdr:pic>
      <xdr:nvPicPr>
        <xdr:cNvPr id="3678" name="Рисунок 3677" descr="base_1_386202_36078"/>
        <xdr:cNvPicPr preferRelativeResize="0">
          <a:picLocks noChangeArrowheads="1"/>
        </xdr:cNvPicPr>
      </xdr:nvPicPr>
      <xdr:blipFill>
        <a:blip xmlns:r="http://schemas.openxmlformats.org/officeDocument/2006/relationships" r:embed="rId1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3670850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1794</xdr:row>
      <xdr:rowOff>1</xdr:rowOff>
    </xdr:from>
    <xdr:to>
      <xdr:col>1</xdr:col>
      <xdr:colOff>1266825</xdr:colOff>
      <xdr:row>1794</xdr:row>
      <xdr:rowOff>400051</xdr:rowOff>
    </xdr:to>
    <xdr:pic>
      <xdr:nvPicPr>
        <xdr:cNvPr id="3679" name="Рисунок 3678" descr="base_1_386202_36079"/>
        <xdr:cNvPicPr preferRelativeResize="0">
          <a:picLocks noChangeArrowheads="1"/>
        </xdr:cNvPicPr>
      </xdr:nvPicPr>
      <xdr:blipFill>
        <a:blip xmlns:r="http://schemas.openxmlformats.org/officeDocument/2006/relationships" r:embed="rId1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4194726"/>
          <a:ext cx="1266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1795</xdr:row>
      <xdr:rowOff>0</xdr:rowOff>
    </xdr:from>
    <xdr:to>
      <xdr:col>1</xdr:col>
      <xdr:colOff>1209674</xdr:colOff>
      <xdr:row>1795</xdr:row>
      <xdr:rowOff>390525</xdr:rowOff>
    </xdr:to>
    <xdr:pic>
      <xdr:nvPicPr>
        <xdr:cNvPr id="3680" name="Рисунок 3679" descr="base_1_386202_36080"/>
        <xdr:cNvPicPr preferRelativeResize="0">
          <a:picLocks noChangeArrowheads="1"/>
        </xdr:cNvPicPr>
      </xdr:nvPicPr>
      <xdr:blipFill>
        <a:blip xmlns:r="http://schemas.openxmlformats.org/officeDocument/2006/relationships" r:embed="rId1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471860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1796</xdr:row>
      <xdr:rowOff>1</xdr:rowOff>
    </xdr:from>
    <xdr:to>
      <xdr:col>1</xdr:col>
      <xdr:colOff>1038224</xdr:colOff>
      <xdr:row>1796</xdr:row>
      <xdr:rowOff>400051</xdr:rowOff>
    </xdr:to>
    <xdr:pic>
      <xdr:nvPicPr>
        <xdr:cNvPr id="3681" name="Рисунок 3680" descr="base_1_386202_36081"/>
        <xdr:cNvPicPr preferRelativeResize="0">
          <a:picLocks noChangeArrowheads="1"/>
        </xdr:cNvPicPr>
      </xdr:nvPicPr>
      <xdr:blipFill>
        <a:blip xmlns:r="http://schemas.openxmlformats.org/officeDocument/2006/relationships" r:embed="rId1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5242476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1797</xdr:row>
      <xdr:rowOff>1</xdr:rowOff>
    </xdr:from>
    <xdr:to>
      <xdr:col>1</xdr:col>
      <xdr:colOff>952500</xdr:colOff>
      <xdr:row>1797</xdr:row>
      <xdr:rowOff>381001</xdr:rowOff>
    </xdr:to>
    <xdr:pic>
      <xdr:nvPicPr>
        <xdr:cNvPr id="3682" name="Рисунок 3681" descr="base_1_386202_36082"/>
        <xdr:cNvPicPr preferRelativeResize="0">
          <a:picLocks noChangeArrowheads="1"/>
        </xdr:cNvPicPr>
      </xdr:nvPicPr>
      <xdr:blipFill>
        <a:blip xmlns:r="http://schemas.openxmlformats.org/officeDocument/2006/relationships" r:embed="rId1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5766351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1798</xdr:row>
      <xdr:rowOff>1</xdr:rowOff>
    </xdr:from>
    <xdr:to>
      <xdr:col>1</xdr:col>
      <xdr:colOff>1143000</xdr:colOff>
      <xdr:row>1798</xdr:row>
      <xdr:rowOff>381001</xdr:rowOff>
    </xdr:to>
    <xdr:pic>
      <xdr:nvPicPr>
        <xdr:cNvPr id="3683" name="Рисунок 3682" descr="base_1_386202_36083"/>
        <xdr:cNvPicPr preferRelativeResize="0">
          <a:picLocks noChangeArrowheads="1"/>
        </xdr:cNvPicPr>
      </xdr:nvPicPr>
      <xdr:blipFill>
        <a:blip xmlns:r="http://schemas.openxmlformats.org/officeDocument/2006/relationships" r:embed="rId1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6290226"/>
          <a:ext cx="11430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1799</xdr:row>
      <xdr:rowOff>0</xdr:rowOff>
    </xdr:from>
    <xdr:to>
      <xdr:col>1</xdr:col>
      <xdr:colOff>1238250</xdr:colOff>
      <xdr:row>1799</xdr:row>
      <xdr:rowOff>390525</xdr:rowOff>
    </xdr:to>
    <xdr:pic>
      <xdr:nvPicPr>
        <xdr:cNvPr id="3684" name="Рисунок 3683" descr="base_1_386202_36084"/>
        <xdr:cNvPicPr preferRelativeResize="0">
          <a:picLocks noChangeArrowheads="1"/>
        </xdr:cNvPicPr>
      </xdr:nvPicPr>
      <xdr:blipFill>
        <a:blip xmlns:r="http://schemas.openxmlformats.org/officeDocument/2006/relationships" r:embed="rId1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6814100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1800</xdr:row>
      <xdr:rowOff>1</xdr:rowOff>
    </xdr:from>
    <xdr:to>
      <xdr:col>1</xdr:col>
      <xdr:colOff>1181100</xdr:colOff>
      <xdr:row>1800</xdr:row>
      <xdr:rowOff>400051</xdr:rowOff>
    </xdr:to>
    <xdr:pic>
      <xdr:nvPicPr>
        <xdr:cNvPr id="3685" name="Рисунок 3684" descr="base_1_386202_36085"/>
        <xdr:cNvPicPr preferRelativeResize="0">
          <a:picLocks noChangeArrowheads="1"/>
        </xdr:cNvPicPr>
      </xdr:nvPicPr>
      <xdr:blipFill>
        <a:blip xmlns:r="http://schemas.openxmlformats.org/officeDocument/2006/relationships" r:embed="rId1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7337976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1801</xdr:row>
      <xdr:rowOff>1</xdr:rowOff>
    </xdr:from>
    <xdr:to>
      <xdr:col>1</xdr:col>
      <xdr:colOff>1038224</xdr:colOff>
      <xdr:row>1801</xdr:row>
      <xdr:rowOff>400051</xdr:rowOff>
    </xdr:to>
    <xdr:pic>
      <xdr:nvPicPr>
        <xdr:cNvPr id="3686" name="Рисунок 3685" descr="base_1_386202_36086"/>
        <xdr:cNvPicPr preferRelativeResize="0">
          <a:picLocks noChangeArrowheads="1"/>
        </xdr:cNvPicPr>
      </xdr:nvPicPr>
      <xdr:blipFill>
        <a:blip xmlns:r="http://schemas.openxmlformats.org/officeDocument/2006/relationships" r:embed="rId1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7861851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1802</xdr:row>
      <xdr:rowOff>0</xdr:rowOff>
    </xdr:from>
    <xdr:to>
      <xdr:col>1</xdr:col>
      <xdr:colOff>1057274</xdr:colOff>
      <xdr:row>1802</xdr:row>
      <xdr:rowOff>371475</xdr:rowOff>
    </xdr:to>
    <xdr:pic>
      <xdr:nvPicPr>
        <xdr:cNvPr id="3687" name="Рисунок 3686" descr="base_1_386202_36087"/>
        <xdr:cNvPicPr preferRelativeResize="0">
          <a:picLocks noChangeArrowheads="1"/>
        </xdr:cNvPicPr>
      </xdr:nvPicPr>
      <xdr:blipFill>
        <a:blip xmlns:r="http://schemas.openxmlformats.org/officeDocument/2006/relationships" r:embed="rId1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8385725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1803</xdr:row>
      <xdr:rowOff>1</xdr:rowOff>
    </xdr:from>
    <xdr:to>
      <xdr:col>1</xdr:col>
      <xdr:colOff>1181100</xdr:colOff>
      <xdr:row>1803</xdr:row>
      <xdr:rowOff>371475</xdr:rowOff>
    </xdr:to>
    <xdr:pic>
      <xdr:nvPicPr>
        <xdr:cNvPr id="3688" name="Рисунок 3687" descr="base_1_386202_36088"/>
        <xdr:cNvPicPr preferRelativeResize="0">
          <a:picLocks noChangeArrowheads="1"/>
        </xdr:cNvPicPr>
      </xdr:nvPicPr>
      <xdr:blipFill>
        <a:blip xmlns:r="http://schemas.openxmlformats.org/officeDocument/2006/relationships" r:embed="rId1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8909601"/>
          <a:ext cx="1181101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1804</xdr:row>
      <xdr:rowOff>1</xdr:rowOff>
    </xdr:from>
    <xdr:to>
      <xdr:col>1</xdr:col>
      <xdr:colOff>1266825</xdr:colOff>
      <xdr:row>1804</xdr:row>
      <xdr:rowOff>400051</xdr:rowOff>
    </xdr:to>
    <xdr:pic>
      <xdr:nvPicPr>
        <xdr:cNvPr id="3689" name="Рисунок 3688" descr="base_1_386202_36089"/>
        <xdr:cNvPicPr preferRelativeResize="0">
          <a:picLocks noChangeArrowheads="1"/>
        </xdr:cNvPicPr>
      </xdr:nvPicPr>
      <xdr:blipFill>
        <a:blip xmlns:r="http://schemas.openxmlformats.org/officeDocument/2006/relationships" r:embed="rId1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9433476"/>
          <a:ext cx="1266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1805</xdr:row>
      <xdr:rowOff>0</xdr:rowOff>
    </xdr:from>
    <xdr:to>
      <xdr:col>1</xdr:col>
      <xdr:colOff>1181100</xdr:colOff>
      <xdr:row>1805</xdr:row>
      <xdr:rowOff>371475</xdr:rowOff>
    </xdr:to>
    <xdr:pic>
      <xdr:nvPicPr>
        <xdr:cNvPr id="3690" name="Рисунок 3689" descr="base_1_386202_36090"/>
        <xdr:cNvPicPr preferRelativeResize="0">
          <a:picLocks noChangeArrowheads="1"/>
        </xdr:cNvPicPr>
      </xdr:nvPicPr>
      <xdr:blipFill>
        <a:blip xmlns:r="http://schemas.openxmlformats.org/officeDocument/2006/relationships" r:embed="rId1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995735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1806</xdr:row>
      <xdr:rowOff>1</xdr:rowOff>
    </xdr:from>
    <xdr:to>
      <xdr:col>1</xdr:col>
      <xdr:colOff>971550</xdr:colOff>
      <xdr:row>1806</xdr:row>
      <xdr:rowOff>381001</xdr:rowOff>
    </xdr:to>
    <xdr:pic>
      <xdr:nvPicPr>
        <xdr:cNvPr id="3691" name="Рисунок 3690" descr="base_1_386202_36091"/>
        <xdr:cNvPicPr preferRelativeResize="0">
          <a:picLocks noChangeArrowheads="1"/>
        </xdr:cNvPicPr>
      </xdr:nvPicPr>
      <xdr:blipFill>
        <a:blip xmlns:r="http://schemas.openxmlformats.org/officeDocument/2006/relationships" r:embed="rId1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048122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1807</xdr:row>
      <xdr:rowOff>0</xdr:rowOff>
    </xdr:from>
    <xdr:to>
      <xdr:col>1</xdr:col>
      <xdr:colOff>952500</xdr:colOff>
      <xdr:row>1807</xdr:row>
      <xdr:rowOff>371475</xdr:rowOff>
    </xdr:to>
    <xdr:pic>
      <xdr:nvPicPr>
        <xdr:cNvPr id="3692" name="Рисунок 3691" descr="base_1_386202_36092"/>
        <xdr:cNvPicPr preferRelativeResize="0">
          <a:picLocks noChangeArrowheads="1"/>
        </xdr:cNvPicPr>
      </xdr:nvPicPr>
      <xdr:blipFill>
        <a:blip xmlns:r="http://schemas.openxmlformats.org/officeDocument/2006/relationships" r:embed="rId1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1005100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1808</xdr:row>
      <xdr:rowOff>1</xdr:rowOff>
    </xdr:from>
    <xdr:to>
      <xdr:col>1</xdr:col>
      <xdr:colOff>1076324</xdr:colOff>
      <xdr:row>1808</xdr:row>
      <xdr:rowOff>371475</xdr:rowOff>
    </xdr:to>
    <xdr:pic>
      <xdr:nvPicPr>
        <xdr:cNvPr id="3693" name="Рисунок 3692" descr="base_1_386202_36093"/>
        <xdr:cNvPicPr preferRelativeResize="0">
          <a:picLocks noChangeArrowheads="1"/>
        </xdr:cNvPicPr>
      </xdr:nvPicPr>
      <xdr:blipFill>
        <a:blip xmlns:r="http://schemas.openxmlformats.org/officeDocument/2006/relationships" r:embed="rId1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41528976"/>
          <a:ext cx="107632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1809</xdr:row>
      <xdr:rowOff>0</xdr:rowOff>
    </xdr:from>
    <xdr:to>
      <xdr:col>1</xdr:col>
      <xdr:colOff>1228725</xdr:colOff>
      <xdr:row>1809</xdr:row>
      <xdr:rowOff>428625</xdr:rowOff>
    </xdr:to>
    <xdr:pic>
      <xdr:nvPicPr>
        <xdr:cNvPr id="3694" name="Рисунок 3693" descr="base_1_386202_36094"/>
        <xdr:cNvPicPr preferRelativeResize="0">
          <a:picLocks noChangeArrowheads="1"/>
        </xdr:cNvPicPr>
      </xdr:nvPicPr>
      <xdr:blipFill>
        <a:blip xmlns:r="http://schemas.openxmlformats.org/officeDocument/2006/relationships" r:embed="rId1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2052850"/>
          <a:ext cx="1228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1810</xdr:row>
      <xdr:rowOff>1</xdr:rowOff>
    </xdr:from>
    <xdr:to>
      <xdr:col>1</xdr:col>
      <xdr:colOff>1152524</xdr:colOff>
      <xdr:row>1810</xdr:row>
      <xdr:rowOff>400051</xdr:rowOff>
    </xdr:to>
    <xdr:pic>
      <xdr:nvPicPr>
        <xdr:cNvPr id="3695" name="Рисунок 3694" descr="base_1_386202_36095"/>
        <xdr:cNvPicPr preferRelativeResize="0">
          <a:picLocks noChangeArrowheads="1"/>
        </xdr:cNvPicPr>
      </xdr:nvPicPr>
      <xdr:blipFill>
        <a:blip xmlns:r="http://schemas.openxmlformats.org/officeDocument/2006/relationships" r:embed="rId1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42576726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1811</xdr:row>
      <xdr:rowOff>0</xdr:rowOff>
    </xdr:from>
    <xdr:to>
      <xdr:col>1</xdr:col>
      <xdr:colOff>971550</xdr:colOff>
      <xdr:row>1811</xdr:row>
      <xdr:rowOff>390525</xdr:rowOff>
    </xdr:to>
    <xdr:pic>
      <xdr:nvPicPr>
        <xdr:cNvPr id="3696" name="Рисунок 3695" descr="base_1_386202_36096"/>
        <xdr:cNvPicPr preferRelativeResize="0">
          <a:picLocks noChangeArrowheads="1"/>
        </xdr:cNvPicPr>
      </xdr:nvPicPr>
      <xdr:blipFill>
        <a:blip xmlns:r="http://schemas.openxmlformats.org/officeDocument/2006/relationships" r:embed="rId1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3100600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1812</xdr:row>
      <xdr:rowOff>1</xdr:rowOff>
    </xdr:from>
    <xdr:to>
      <xdr:col>1</xdr:col>
      <xdr:colOff>933450</xdr:colOff>
      <xdr:row>1812</xdr:row>
      <xdr:rowOff>381001</xdr:rowOff>
    </xdr:to>
    <xdr:pic>
      <xdr:nvPicPr>
        <xdr:cNvPr id="3697" name="Рисунок 3696" descr="base_1_386202_36097"/>
        <xdr:cNvPicPr preferRelativeResize="0">
          <a:picLocks noChangeArrowheads="1"/>
        </xdr:cNvPicPr>
      </xdr:nvPicPr>
      <xdr:blipFill>
        <a:blip xmlns:r="http://schemas.openxmlformats.org/officeDocument/2006/relationships" r:embed="rId1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3624476"/>
          <a:ext cx="933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1813</xdr:row>
      <xdr:rowOff>1</xdr:rowOff>
    </xdr:from>
    <xdr:to>
      <xdr:col>1</xdr:col>
      <xdr:colOff>1085850</xdr:colOff>
      <xdr:row>1813</xdr:row>
      <xdr:rowOff>381001</xdr:rowOff>
    </xdr:to>
    <xdr:pic>
      <xdr:nvPicPr>
        <xdr:cNvPr id="3698" name="Рисунок 3697" descr="base_1_386202_36098"/>
        <xdr:cNvPicPr preferRelativeResize="0">
          <a:picLocks noChangeArrowheads="1"/>
        </xdr:cNvPicPr>
      </xdr:nvPicPr>
      <xdr:blipFill>
        <a:blip xmlns:r="http://schemas.openxmlformats.org/officeDocument/2006/relationships" r:embed="rId1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4148351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1814</xdr:row>
      <xdr:rowOff>0</xdr:rowOff>
    </xdr:from>
    <xdr:to>
      <xdr:col>1</xdr:col>
      <xdr:colOff>1266825</xdr:colOff>
      <xdr:row>1814</xdr:row>
      <xdr:rowOff>390525</xdr:rowOff>
    </xdr:to>
    <xdr:pic>
      <xdr:nvPicPr>
        <xdr:cNvPr id="3699" name="Рисунок 3698" descr="base_1_386202_36099"/>
        <xdr:cNvPicPr preferRelativeResize="0">
          <a:picLocks noChangeArrowheads="1"/>
        </xdr:cNvPicPr>
      </xdr:nvPicPr>
      <xdr:blipFill>
        <a:blip xmlns:r="http://schemas.openxmlformats.org/officeDocument/2006/relationships" r:embed="rId1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4672225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1815</xdr:row>
      <xdr:rowOff>28576</xdr:rowOff>
    </xdr:from>
    <xdr:to>
      <xdr:col>1</xdr:col>
      <xdr:colOff>1200150</xdr:colOff>
      <xdr:row>1815</xdr:row>
      <xdr:rowOff>390526</xdr:rowOff>
    </xdr:to>
    <xdr:pic>
      <xdr:nvPicPr>
        <xdr:cNvPr id="3700" name="Рисунок 3699" descr="base_1_386202_36100"/>
        <xdr:cNvPicPr preferRelativeResize="0">
          <a:picLocks noChangeArrowheads="1"/>
        </xdr:cNvPicPr>
      </xdr:nvPicPr>
      <xdr:blipFill>
        <a:blip xmlns:r="http://schemas.openxmlformats.org/officeDocument/2006/relationships" r:embed="rId1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5224676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1816</xdr:row>
      <xdr:rowOff>1</xdr:rowOff>
    </xdr:from>
    <xdr:to>
      <xdr:col>1</xdr:col>
      <xdr:colOff>1000124</xdr:colOff>
      <xdr:row>1816</xdr:row>
      <xdr:rowOff>381001</xdr:rowOff>
    </xdr:to>
    <xdr:pic>
      <xdr:nvPicPr>
        <xdr:cNvPr id="3701" name="Рисунок 3700" descr="base_1_386202_36101"/>
        <xdr:cNvPicPr preferRelativeResize="0">
          <a:picLocks noChangeArrowheads="1"/>
        </xdr:cNvPicPr>
      </xdr:nvPicPr>
      <xdr:blipFill>
        <a:blip xmlns:r="http://schemas.openxmlformats.org/officeDocument/2006/relationships" r:embed="rId1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45719976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1817</xdr:row>
      <xdr:rowOff>1</xdr:rowOff>
    </xdr:from>
    <xdr:to>
      <xdr:col>1</xdr:col>
      <xdr:colOff>1133474</xdr:colOff>
      <xdr:row>1817</xdr:row>
      <xdr:rowOff>400050</xdr:rowOff>
    </xdr:to>
    <xdr:pic>
      <xdr:nvPicPr>
        <xdr:cNvPr id="3702" name="Рисунок 3701" descr="base_1_386202_36102"/>
        <xdr:cNvPicPr preferRelativeResize="0">
          <a:picLocks noChangeArrowheads="1"/>
        </xdr:cNvPicPr>
      </xdr:nvPicPr>
      <xdr:blipFill>
        <a:blip xmlns:r="http://schemas.openxmlformats.org/officeDocument/2006/relationships" r:embed="rId1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46243851"/>
          <a:ext cx="113347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1818</xdr:row>
      <xdr:rowOff>1</xdr:rowOff>
    </xdr:from>
    <xdr:to>
      <xdr:col>1</xdr:col>
      <xdr:colOff>1200150</xdr:colOff>
      <xdr:row>1818</xdr:row>
      <xdr:rowOff>381000</xdr:rowOff>
    </xdr:to>
    <xdr:pic>
      <xdr:nvPicPr>
        <xdr:cNvPr id="3703" name="Рисунок 3702" descr="base_1_386202_36103"/>
        <xdr:cNvPicPr preferRelativeResize="0">
          <a:picLocks noChangeArrowheads="1"/>
        </xdr:cNvPicPr>
      </xdr:nvPicPr>
      <xdr:blipFill>
        <a:blip xmlns:r="http://schemas.openxmlformats.org/officeDocument/2006/relationships" r:embed="rId1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46767726"/>
          <a:ext cx="1200151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1819</xdr:row>
      <xdr:rowOff>1</xdr:rowOff>
    </xdr:from>
    <xdr:to>
      <xdr:col>1</xdr:col>
      <xdr:colOff>1266825</xdr:colOff>
      <xdr:row>1819</xdr:row>
      <xdr:rowOff>361951</xdr:rowOff>
    </xdr:to>
    <xdr:pic>
      <xdr:nvPicPr>
        <xdr:cNvPr id="3704" name="Рисунок 3703" descr="base_1_386202_36104"/>
        <xdr:cNvPicPr preferRelativeResize="0">
          <a:picLocks noChangeArrowheads="1"/>
        </xdr:cNvPicPr>
      </xdr:nvPicPr>
      <xdr:blipFill>
        <a:blip xmlns:r="http://schemas.openxmlformats.org/officeDocument/2006/relationships" r:embed="rId1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7291601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1820</xdr:row>
      <xdr:rowOff>0</xdr:rowOff>
    </xdr:from>
    <xdr:to>
      <xdr:col>1</xdr:col>
      <xdr:colOff>1200150</xdr:colOff>
      <xdr:row>1820</xdr:row>
      <xdr:rowOff>390525</xdr:rowOff>
    </xdr:to>
    <xdr:pic>
      <xdr:nvPicPr>
        <xdr:cNvPr id="3705" name="Рисунок 3704" descr="base_1_386202_36105"/>
        <xdr:cNvPicPr preferRelativeResize="0">
          <a:picLocks noChangeArrowheads="1"/>
        </xdr:cNvPicPr>
      </xdr:nvPicPr>
      <xdr:blipFill>
        <a:blip xmlns:r="http://schemas.openxmlformats.org/officeDocument/2006/relationships" r:embed="rId1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781547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1821</xdr:row>
      <xdr:rowOff>0</xdr:rowOff>
    </xdr:from>
    <xdr:to>
      <xdr:col>1</xdr:col>
      <xdr:colOff>1057274</xdr:colOff>
      <xdr:row>1821</xdr:row>
      <xdr:rowOff>390525</xdr:rowOff>
    </xdr:to>
    <xdr:pic>
      <xdr:nvPicPr>
        <xdr:cNvPr id="3706" name="Рисунок 3705" descr="base_1_386202_36106"/>
        <xdr:cNvPicPr preferRelativeResize="0">
          <a:picLocks noChangeArrowheads="1"/>
        </xdr:cNvPicPr>
      </xdr:nvPicPr>
      <xdr:blipFill>
        <a:blip xmlns:r="http://schemas.openxmlformats.org/officeDocument/2006/relationships" r:embed="rId1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48339350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1822</xdr:row>
      <xdr:rowOff>0</xdr:rowOff>
    </xdr:from>
    <xdr:to>
      <xdr:col>1</xdr:col>
      <xdr:colOff>1019174</xdr:colOff>
      <xdr:row>1822</xdr:row>
      <xdr:rowOff>390525</xdr:rowOff>
    </xdr:to>
    <xdr:pic>
      <xdr:nvPicPr>
        <xdr:cNvPr id="3707" name="Рисунок 3706" descr="base_1_386202_36107"/>
        <xdr:cNvPicPr preferRelativeResize="0">
          <a:picLocks noChangeArrowheads="1"/>
        </xdr:cNvPicPr>
      </xdr:nvPicPr>
      <xdr:blipFill>
        <a:blip xmlns:r="http://schemas.openxmlformats.org/officeDocument/2006/relationships" r:embed="rId1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4886322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1823</xdr:row>
      <xdr:rowOff>1</xdr:rowOff>
    </xdr:from>
    <xdr:to>
      <xdr:col>1</xdr:col>
      <xdr:colOff>1123950</xdr:colOff>
      <xdr:row>1823</xdr:row>
      <xdr:rowOff>400051</xdr:rowOff>
    </xdr:to>
    <xdr:pic>
      <xdr:nvPicPr>
        <xdr:cNvPr id="3708" name="Рисунок 3707" descr="base_1_386202_36108"/>
        <xdr:cNvPicPr preferRelativeResize="0">
          <a:picLocks noChangeArrowheads="1"/>
        </xdr:cNvPicPr>
      </xdr:nvPicPr>
      <xdr:blipFill>
        <a:blip xmlns:r="http://schemas.openxmlformats.org/officeDocument/2006/relationships" r:embed="rId1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9387101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1824</xdr:row>
      <xdr:rowOff>0</xdr:rowOff>
    </xdr:from>
    <xdr:to>
      <xdr:col>1</xdr:col>
      <xdr:colOff>1247775</xdr:colOff>
      <xdr:row>1824</xdr:row>
      <xdr:rowOff>409575</xdr:rowOff>
    </xdr:to>
    <xdr:pic>
      <xdr:nvPicPr>
        <xdr:cNvPr id="3709" name="Рисунок 3708" descr="base_1_386202_36109"/>
        <xdr:cNvPicPr preferRelativeResize="0">
          <a:picLocks noChangeArrowheads="1"/>
        </xdr:cNvPicPr>
      </xdr:nvPicPr>
      <xdr:blipFill>
        <a:blip xmlns:r="http://schemas.openxmlformats.org/officeDocument/2006/relationships" r:embed="rId1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9910975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1825</xdr:row>
      <xdr:rowOff>0</xdr:rowOff>
    </xdr:from>
    <xdr:to>
      <xdr:col>1</xdr:col>
      <xdr:colOff>1133474</xdr:colOff>
      <xdr:row>1825</xdr:row>
      <xdr:rowOff>409575</xdr:rowOff>
    </xdr:to>
    <xdr:pic>
      <xdr:nvPicPr>
        <xdr:cNvPr id="3710" name="Рисунок 3709" descr="base_1_386202_36110"/>
        <xdr:cNvPicPr preferRelativeResize="0">
          <a:picLocks noChangeArrowheads="1"/>
        </xdr:cNvPicPr>
      </xdr:nvPicPr>
      <xdr:blipFill>
        <a:blip xmlns:r="http://schemas.openxmlformats.org/officeDocument/2006/relationships" r:embed="rId1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0434850"/>
          <a:ext cx="11334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1826</xdr:row>
      <xdr:rowOff>0</xdr:rowOff>
    </xdr:from>
    <xdr:to>
      <xdr:col>1</xdr:col>
      <xdr:colOff>1009650</xdr:colOff>
      <xdr:row>1826</xdr:row>
      <xdr:rowOff>371475</xdr:rowOff>
    </xdr:to>
    <xdr:pic>
      <xdr:nvPicPr>
        <xdr:cNvPr id="3711" name="Рисунок 3710" descr="base_1_386202_36111"/>
        <xdr:cNvPicPr preferRelativeResize="0">
          <a:picLocks noChangeArrowheads="1"/>
        </xdr:cNvPicPr>
      </xdr:nvPicPr>
      <xdr:blipFill>
        <a:blip xmlns:r="http://schemas.openxmlformats.org/officeDocument/2006/relationships" r:embed="rId1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095872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1827</xdr:row>
      <xdr:rowOff>1</xdr:rowOff>
    </xdr:from>
    <xdr:to>
      <xdr:col>1</xdr:col>
      <xdr:colOff>1000124</xdr:colOff>
      <xdr:row>1827</xdr:row>
      <xdr:rowOff>381001</xdr:rowOff>
    </xdr:to>
    <xdr:pic>
      <xdr:nvPicPr>
        <xdr:cNvPr id="3712" name="Рисунок 3711" descr="base_1_386202_36112"/>
        <xdr:cNvPicPr preferRelativeResize="0">
          <a:picLocks noChangeArrowheads="1"/>
        </xdr:cNvPicPr>
      </xdr:nvPicPr>
      <xdr:blipFill>
        <a:blip xmlns:r="http://schemas.openxmlformats.org/officeDocument/2006/relationships" r:embed="rId1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1482601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1828</xdr:row>
      <xdr:rowOff>1</xdr:rowOff>
    </xdr:from>
    <xdr:to>
      <xdr:col>1</xdr:col>
      <xdr:colOff>1076324</xdr:colOff>
      <xdr:row>1828</xdr:row>
      <xdr:rowOff>400051</xdr:rowOff>
    </xdr:to>
    <xdr:pic>
      <xdr:nvPicPr>
        <xdr:cNvPr id="3713" name="Рисунок 3712" descr="base_1_386202_36113"/>
        <xdr:cNvPicPr preferRelativeResize="0">
          <a:picLocks noChangeArrowheads="1"/>
        </xdr:cNvPicPr>
      </xdr:nvPicPr>
      <xdr:blipFill>
        <a:blip xmlns:r="http://schemas.openxmlformats.org/officeDocument/2006/relationships" r:embed="rId1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2006476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1829</xdr:row>
      <xdr:rowOff>1</xdr:rowOff>
    </xdr:from>
    <xdr:to>
      <xdr:col>1</xdr:col>
      <xdr:colOff>1228725</xdr:colOff>
      <xdr:row>1829</xdr:row>
      <xdr:rowOff>409575</xdr:rowOff>
    </xdr:to>
    <xdr:pic>
      <xdr:nvPicPr>
        <xdr:cNvPr id="3714" name="Рисунок 3713" descr="base_1_386202_36114"/>
        <xdr:cNvPicPr preferRelativeResize="0">
          <a:picLocks noChangeArrowheads="1"/>
        </xdr:cNvPicPr>
      </xdr:nvPicPr>
      <xdr:blipFill>
        <a:blip xmlns:r="http://schemas.openxmlformats.org/officeDocument/2006/relationships" r:embed="rId1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2530351"/>
          <a:ext cx="1228725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1830</xdr:row>
      <xdr:rowOff>1</xdr:rowOff>
    </xdr:from>
    <xdr:to>
      <xdr:col>1</xdr:col>
      <xdr:colOff>1133474</xdr:colOff>
      <xdr:row>1830</xdr:row>
      <xdr:rowOff>381001</xdr:rowOff>
    </xdr:to>
    <xdr:pic>
      <xdr:nvPicPr>
        <xdr:cNvPr id="3715" name="Рисунок 3714" descr="base_1_386202_36115"/>
        <xdr:cNvPicPr preferRelativeResize="0">
          <a:picLocks noChangeArrowheads="1"/>
        </xdr:cNvPicPr>
      </xdr:nvPicPr>
      <xdr:blipFill>
        <a:blip xmlns:r="http://schemas.openxmlformats.org/officeDocument/2006/relationships" r:embed="rId1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3054226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1831</xdr:row>
      <xdr:rowOff>1</xdr:rowOff>
    </xdr:from>
    <xdr:to>
      <xdr:col>1</xdr:col>
      <xdr:colOff>1019174</xdr:colOff>
      <xdr:row>1831</xdr:row>
      <xdr:rowOff>381000</xdr:rowOff>
    </xdr:to>
    <xdr:pic>
      <xdr:nvPicPr>
        <xdr:cNvPr id="3716" name="Рисунок 3715" descr="base_1_386202_36116"/>
        <xdr:cNvPicPr preferRelativeResize="0">
          <a:picLocks noChangeArrowheads="1"/>
        </xdr:cNvPicPr>
      </xdr:nvPicPr>
      <xdr:blipFill>
        <a:blip xmlns:r="http://schemas.openxmlformats.org/officeDocument/2006/relationships" r:embed="rId1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3578101"/>
          <a:ext cx="101917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1832</xdr:row>
      <xdr:rowOff>1</xdr:rowOff>
    </xdr:from>
    <xdr:to>
      <xdr:col>1</xdr:col>
      <xdr:colOff>1085850</xdr:colOff>
      <xdr:row>1832</xdr:row>
      <xdr:rowOff>419100</xdr:rowOff>
    </xdr:to>
    <xdr:pic>
      <xdr:nvPicPr>
        <xdr:cNvPr id="3717" name="Рисунок 3716" descr="base_1_386202_36117"/>
        <xdr:cNvPicPr preferRelativeResize="0">
          <a:picLocks noChangeArrowheads="1"/>
        </xdr:cNvPicPr>
      </xdr:nvPicPr>
      <xdr:blipFill>
        <a:blip xmlns:r="http://schemas.openxmlformats.org/officeDocument/2006/relationships" r:embed="rId1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4101976"/>
          <a:ext cx="1085851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1833</xdr:row>
      <xdr:rowOff>0</xdr:rowOff>
    </xdr:from>
    <xdr:to>
      <xdr:col>1</xdr:col>
      <xdr:colOff>1085850</xdr:colOff>
      <xdr:row>1833</xdr:row>
      <xdr:rowOff>390525</xdr:rowOff>
    </xdr:to>
    <xdr:pic>
      <xdr:nvPicPr>
        <xdr:cNvPr id="3718" name="Рисунок 3717" descr="base_1_386202_36118"/>
        <xdr:cNvPicPr preferRelativeResize="0">
          <a:picLocks noChangeArrowheads="1"/>
        </xdr:cNvPicPr>
      </xdr:nvPicPr>
      <xdr:blipFill>
        <a:blip xmlns:r="http://schemas.openxmlformats.org/officeDocument/2006/relationships" r:embed="rId1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4625850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1834</xdr:row>
      <xdr:rowOff>0</xdr:rowOff>
    </xdr:from>
    <xdr:to>
      <xdr:col>1</xdr:col>
      <xdr:colOff>1295400</xdr:colOff>
      <xdr:row>1834</xdr:row>
      <xdr:rowOff>371475</xdr:rowOff>
    </xdr:to>
    <xdr:pic>
      <xdr:nvPicPr>
        <xdr:cNvPr id="3719" name="Рисунок 3718" descr="base_1_386202_36119"/>
        <xdr:cNvPicPr preferRelativeResize="0">
          <a:picLocks noChangeArrowheads="1"/>
        </xdr:cNvPicPr>
      </xdr:nvPicPr>
      <xdr:blipFill>
        <a:blip xmlns:r="http://schemas.openxmlformats.org/officeDocument/2006/relationships" r:embed="rId1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5149725"/>
          <a:ext cx="1295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1835</xdr:row>
      <xdr:rowOff>0</xdr:rowOff>
    </xdr:from>
    <xdr:to>
      <xdr:col>1</xdr:col>
      <xdr:colOff>1190624</xdr:colOff>
      <xdr:row>1835</xdr:row>
      <xdr:rowOff>409575</xdr:rowOff>
    </xdr:to>
    <xdr:pic>
      <xdr:nvPicPr>
        <xdr:cNvPr id="3720" name="Рисунок 3719" descr="base_1_386202_36120"/>
        <xdr:cNvPicPr preferRelativeResize="0">
          <a:picLocks noChangeArrowheads="1"/>
        </xdr:cNvPicPr>
      </xdr:nvPicPr>
      <xdr:blipFill>
        <a:blip xmlns:r="http://schemas.openxmlformats.org/officeDocument/2006/relationships" r:embed="rId1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5673600"/>
          <a:ext cx="1190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1836</xdr:row>
      <xdr:rowOff>1</xdr:rowOff>
    </xdr:from>
    <xdr:to>
      <xdr:col>1</xdr:col>
      <xdr:colOff>1066800</xdr:colOff>
      <xdr:row>1836</xdr:row>
      <xdr:rowOff>390525</xdr:rowOff>
    </xdr:to>
    <xdr:pic>
      <xdr:nvPicPr>
        <xdr:cNvPr id="3721" name="Рисунок 3720" descr="base_1_386202_36121"/>
        <xdr:cNvPicPr preferRelativeResize="0">
          <a:picLocks noChangeArrowheads="1"/>
        </xdr:cNvPicPr>
      </xdr:nvPicPr>
      <xdr:blipFill>
        <a:blip xmlns:r="http://schemas.openxmlformats.org/officeDocument/2006/relationships" r:embed="rId1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6197476"/>
          <a:ext cx="1066801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1837</xdr:row>
      <xdr:rowOff>0</xdr:rowOff>
    </xdr:from>
    <xdr:to>
      <xdr:col>1</xdr:col>
      <xdr:colOff>1000124</xdr:colOff>
      <xdr:row>1837</xdr:row>
      <xdr:rowOff>352425</xdr:rowOff>
    </xdr:to>
    <xdr:pic>
      <xdr:nvPicPr>
        <xdr:cNvPr id="3722" name="Рисунок 3721" descr="base_1_386202_36122"/>
        <xdr:cNvPicPr preferRelativeResize="0">
          <a:picLocks noChangeArrowheads="1"/>
        </xdr:cNvPicPr>
      </xdr:nvPicPr>
      <xdr:blipFill>
        <a:blip xmlns:r="http://schemas.openxmlformats.org/officeDocument/2006/relationships" r:embed="rId1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6721350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1838</xdr:row>
      <xdr:rowOff>0</xdr:rowOff>
    </xdr:from>
    <xdr:to>
      <xdr:col>1</xdr:col>
      <xdr:colOff>1209675</xdr:colOff>
      <xdr:row>1838</xdr:row>
      <xdr:rowOff>390525</xdr:rowOff>
    </xdr:to>
    <xdr:pic>
      <xdr:nvPicPr>
        <xdr:cNvPr id="3723" name="Рисунок 3722" descr="base_1_386202_36123"/>
        <xdr:cNvPicPr preferRelativeResize="0">
          <a:picLocks noChangeArrowheads="1"/>
        </xdr:cNvPicPr>
      </xdr:nvPicPr>
      <xdr:blipFill>
        <a:blip xmlns:r="http://schemas.openxmlformats.org/officeDocument/2006/relationships" r:embed="rId1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7245225"/>
          <a:ext cx="120967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1839</xdr:row>
      <xdr:rowOff>0</xdr:rowOff>
    </xdr:from>
    <xdr:to>
      <xdr:col>1</xdr:col>
      <xdr:colOff>1266825</xdr:colOff>
      <xdr:row>1839</xdr:row>
      <xdr:rowOff>390525</xdr:rowOff>
    </xdr:to>
    <xdr:pic>
      <xdr:nvPicPr>
        <xdr:cNvPr id="3724" name="Рисунок 3723" descr="base_1_386202_36124"/>
        <xdr:cNvPicPr preferRelativeResize="0">
          <a:picLocks noChangeArrowheads="1"/>
        </xdr:cNvPicPr>
      </xdr:nvPicPr>
      <xdr:blipFill>
        <a:blip xmlns:r="http://schemas.openxmlformats.org/officeDocument/2006/relationships" r:embed="rId1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7769100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1840</xdr:row>
      <xdr:rowOff>0</xdr:rowOff>
    </xdr:from>
    <xdr:to>
      <xdr:col>1</xdr:col>
      <xdr:colOff>1247775</xdr:colOff>
      <xdr:row>1840</xdr:row>
      <xdr:rowOff>409575</xdr:rowOff>
    </xdr:to>
    <xdr:pic>
      <xdr:nvPicPr>
        <xdr:cNvPr id="3725" name="Рисунок 3724" descr="base_1_386202_36125"/>
        <xdr:cNvPicPr preferRelativeResize="0">
          <a:picLocks noChangeArrowheads="1"/>
        </xdr:cNvPicPr>
      </xdr:nvPicPr>
      <xdr:blipFill>
        <a:blip xmlns:r="http://schemas.openxmlformats.org/officeDocument/2006/relationships" r:embed="rId1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8292975"/>
          <a:ext cx="1247776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1841</xdr:row>
      <xdr:rowOff>0</xdr:rowOff>
    </xdr:from>
    <xdr:to>
      <xdr:col>1</xdr:col>
      <xdr:colOff>981074</xdr:colOff>
      <xdr:row>1841</xdr:row>
      <xdr:rowOff>352425</xdr:rowOff>
    </xdr:to>
    <xdr:pic>
      <xdr:nvPicPr>
        <xdr:cNvPr id="3726" name="Рисунок 3725" descr="base_1_386202_36126"/>
        <xdr:cNvPicPr preferRelativeResize="0">
          <a:picLocks noChangeArrowheads="1"/>
        </xdr:cNvPicPr>
      </xdr:nvPicPr>
      <xdr:blipFill>
        <a:blip xmlns:r="http://schemas.openxmlformats.org/officeDocument/2006/relationships" r:embed="rId1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8816850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1842</xdr:row>
      <xdr:rowOff>0</xdr:rowOff>
    </xdr:from>
    <xdr:to>
      <xdr:col>1</xdr:col>
      <xdr:colOff>1000124</xdr:colOff>
      <xdr:row>1842</xdr:row>
      <xdr:rowOff>371475</xdr:rowOff>
    </xdr:to>
    <xdr:pic>
      <xdr:nvPicPr>
        <xdr:cNvPr id="3727" name="Рисунок 3726" descr="base_1_386202_36127"/>
        <xdr:cNvPicPr preferRelativeResize="0">
          <a:picLocks noChangeArrowheads="1"/>
        </xdr:cNvPicPr>
      </xdr:nvPicPr>
      <xdr:blipFill>
        <a:blip xmlns:r="http://schemas.openxmlformats.org/officeDocument/2006/relationships" r:embed="rId1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9340725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1843</xdr:row>
      <xdr:rowOff>1</xdr:rowOff>
    </xdr:from>
    <xdr:to>
      <xdr:col>1</xdr:col>
      <xdr:colOff>1123950</xdr:colOff>
      <xdr:row>1843</xdr:row>
      <xdr:rowOff>361950</xdr:rowOff>
    </xdr:to>
    <xdr:pic>
      <xdr:nvPicPr>
        <xdr:cNvPr id="3728" name="Рисунок 3727" descr="base_1_386202_36128"/>
        <xdr:cNvPicPr preferRelativeResize="0">
          <a:picLocks noChangeArrowheads="1"/>
        </xdr:cNvPicPr>
      </xdr:nvPicPr>
      <xdr:blipFill>
        <a:blip xmlns:r="http://schemas.openxmlformats.org/officeDocument/2006/relationships" r:embed="rId1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9864601"/>
          <a:ext cx="1123950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1844</xdr:row>
      <xdr:rowOff>0</xdr:rowOff>
    </xdr:from>
    <xdr:to>
      <xdr:col>1</xdr:col>
      <xdr:colOff>1228725</xdr:colOff>
      <xdr:row>1844</xdr:row>
      <xdr:rowOff>390525</xdr:rowOff>
    </xdr:to>
    <xdr:pic>
      <xdr:nvPicPr>
        <xdr:cNvPr id="3729" name="Рисунок 3728" descr="base_1_386202_36129"/>
        <xdr:cNvPicPr preferRelativeResize="0">
          <a:picLocks noChangeArrowheads="1"/>
        </xdr:cNvPicPr>
      </xdr:nvPicPr>
      <xdr:blipFill>
        <a:blip xmlns:r="http://schemas.openxmlformats.org/officeDocument/2006/relationships" r:embed="rId1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038847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1845</xdr:row>
      <xdr:rowOff>1</xdr:rowOff>
    </xdr:from>
    <xdr:to>
      <xdr:col>1</xdr:col>
      <xdr:colOff>1219200</xdr:colOff>
      <xdr:row>1845</xdr:row>
      <xdr:rowOff>390525</xdr:rowOff>
    </xdr:to>
    <xdr:pic>
      <xdr:nvPicPr>
        <xdr:cNvPr id="3730" name="Рисунок 3729" descr="base_1_386202_36130"/>
        <xdr:cNvPicPr preferRelativeResize="0">
          <a:picLocks noChangeArrowheads="1"/>
        </xdr:cNvPicPr>
      </xdr:nvPicPr>
      <xdr:blipFill>
        <a:blip xmlns:r="http://schemas.openxmlformats.org/officeDocument/2006/relationships" r:embed="rId1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0912351"/>
          <a:ext cx="121920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1846</xdr:row>
      <xdr:rowOff>1</xdr:rowOff>
    </xdr:from>
    <xdr:to>
      <xdr:col>1</xdr:col>
      <xdr:colOff>1085850</xdr:colOff>
      <xdr:row>1846</xdr:row>
      <xdr:rowOff>390525</xdr:rowOff>
    </xdr:to>
    <xdr:pic>
      <xdr:nvPicPr>
        <xdr:cNvPr id="3731" name="Рисунок 3730" descr="base_1_386202_36131"/>
        <xdr:cNvPicPr preferRelativeResize="0">
          <a:picLocks noChangeArrowheads="1"/>
        </xdr:cNvPicPr>
      </xdr:nvPicPr>
      <xdr:blipFill>
        <a:blip xmlns:r="http://schemas.openxmlformats.org/officeDocument/2006/relationships" r:embed="rId1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61436226"/>
          <a:ext cx="1085851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1847</xdr:row>
      <xdr:rowOff>0</xdr:rowOff>
    </xdr:from>
    <xdr:to>
      <xdr:col>1</xdr:col>
      <xdr:colOff>981074</xdr:colOff>
      <xdr:row>1847</xdr:row>
      <xdr:rowOff>352425</xdr:rowOff>
    </xdr:to>
    <xdr:pic>
      <xdr:nvPicPr>
        <xdr:cNvPr id="3732" name="Рисунок 3731" descr="base_1_386202_36132"/>
        <xdr:cNvPicPr preferRelativeResize="0">
          <a:picLocks noChangeArrowheads="1"/>
        </xdr:cNvPicPr>
      </xdr:nvPicPr>
      <xdr:blipFill>
        <a:blip xmlns:r="http://schemas.openxmlformats.org/officeDocument/2006/relationships" r:embed="rId1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61960100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1848</xdr:row>
      <xdr:rowOff>1</xdr:rowOff>
    </xdr:from>
    <xdr:to>
      <xdr:col>1</xdr:col>
      <xdr:colOff>1114425</xdr:colOff>
      <xdr:row>1848</xdr:row>
      <xdr:rowOff>352425</xdr:rowOff>
    </xdr:to>
    <xdr:pic>
      <xdr:nvPicPr>
        <xdr:cNvPr id="3733" name="Рисунок 3732" descr="base_1_386202_36133"/>
        <xdr:cNvPicPr preferRelativeResize="0">
          <a:picLocks noChangeArrowheads="1"/>
        </xdr:cNvPicPr>
      </xdr:nvPicPr>
      <xdr:blipFill>
        <a:blip xmlns:r="http://schemas.openxmlformats.org/officeDocument/2006/relationships" r:embed="rId1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62483976"/>
          <a:ext cx="1114426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1849</xdr:row>
      <xdr:rowOff>1</xdr:rowOff>
    </xdr:from>
    <xdr:to>
      <xdr:col>1</xdr:col>
      <xdr:colOff>1276350</xdr:colOff>
      <xdr:row>1849</xdr:row>
      <xdr:rowOff>381001</xdr:rowOff>
    </xdr:to>
    <xdr:pic>
      <xdr:nvPicPr>
        <xdr:cNvPr id="3734" name="Рисунок 3733" descr="base_1_386202_36134"/>
        <xdr:cNvPicPr preferRelativeResize="0">
          <a:picLocks noChangeArrowheads="1"/>
        </xdr:cNvPicPr>
      </xdr:nvPicPr>
      <xdr:blipFill>
        <a:blip xmlns:r="http://schemas.openxmlformats.org/officeDocument/2006/relationships" r:embed="rId1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3007851"/>
          <a:ext cx="1276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1850</xdr:row>
      <xdr:rowOff>1</xdr:rowOff>
    </xdr:from>
    <xdr:to>
      <xdr:col>1</xdr:col>
      <xdr:colOff>1181100</xdr:colOff>
      <xdr:row>1850</xdr:row>
      <xdr:rowOff>400051</xdr:rowOff>
    </xdr:to>
    <xdr:pic>
      <xdr:nvPicPr>
        <xdr:cNvPr id="3735" name="Рисунок 3734" descr="base_1_386202_36135"/>
        <xdr:cNvPicPr preferRelativeResize="0">
          <a:picLocks noChangeArrowheads="1"/>
        </xdr:cNvPicPr>
      </xdr:nvPicPr>
      <xdr:blipFill>
        <a:blip xmlns:r="http://schemas.openxmlformats.org/officeDocument/2006/relationships" r:embed="rId1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3531726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1851</xdr:row>
      <xdr:rowOff>1</xdr:rowOff>
    </xdr:from>
    <xdr:to>
      <xdr:col>1</xdr:col>
      <xdr:colOff>981074</xdr:colOff>
      <xdr:row>1851</xdr:row>
      <xdr:rowOff>400051</xdr:rowOff>
    </xdr:to>
    <xdr:pic>
      <xdr:nvPicPr>
        <xdr:cNvPr id="3736" name="Рисунок 3735" descr="base_1_386202_36136"/>
        <xdr:cNvPicPr preferRelativeResize="0">
          <a:picLocks noChangeArrowheads="1"/>
        </xdr:cNvPicPr>
      </xdr:nvPicPr>
      <xdr:blipFill>
        <a:blip xmlns:r="http://schemas.openxmlformats.org/officeDocument/2006/relationships" r:embed="rId1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64055601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1852</xdr:row>
      <xdr:rowOff>1</xdr:rowOff>
    </xdr:from>
    <xdr:to>
      <xdr:col>1</xdr:col>
      <xdr:colOff>971550</xdr:colOff>
      <xdr:row>1852</xdr:row>
      <xdr:rowOff>381001</xdr:rowOff>
    </xdr:to>
    <xdr:pic>
      <xdr:nvPicPr>
        <xdr:cNvPr id="3737" name="Рисунок 3736" descr="base_1_386202_36137"/>
        <xdr:cNvPicPr preferRelativeResize="0">
          <a:picLocks noChangeArrowheads="1"/>
        </xdr:cNvPicPr>
      </xdr:nvPicPr>
      <xdr:blipFill>
        <a:blip xmlns:r="http://schemas.openxmlformats.org/officeDocument/2006/relationships" r:embed="rId1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457947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1853</xdr:row>
      <xdr:rowOff>0</xdr:rowOff>
    </xdr:from>
    <xdr:to>
      <xdr:col>1</xdr:col>
      <xdr:colOff>1114424</xdr:colOff>
      <xdr:row>1853</xdr:row>
      <xdr:rowOff>371475</xdr:rowOff>
    </xdr:to>
    <xdr:pic>
      <xdr:nvPicPr>
        <xdr:cNvPr id="3738" name="Рисунок 3737" descr="base_1_386202_36138"/>
        <xdr:cNvPicPr preferRelativeResize="0">
          <a:picLocks noChangeArrowheads="1"/>
        </xdr:cNvPicPr>
      </xdr:nvPicPr>
      <xdr:blipFill>
        <a:blip xmlns:r="http://schemas.openxmlformats.org/officeDocument/2006/relationships" r:embed="rId1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65103350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1854</xdr:row>
      <xdr:rowOff>1</xdr:rowOff>
    </xdr:from>
    <xdr:to>
      <xdr:col>1</xdr:col>
      <xdr:colOff>1228725</xdr:colOff>
      <xdr:row>1854</xdr:row>
      <xdr:rowOff>381001</xdr:rowOff>
    </xdr:to>
    <xdr:pic>
      <xdr:nvPicPr>
        <xdr:cNvPr id="3739" name="Рисунок 3738" descr="base_1_386202_36139"/>
        <xdr:cNvPicPr preferRelativeResize="0">
          <a:picLocks noChangeArrowheads="1"/>
        </xdr:cNvPicPr>
      </xdr:nvPicPr>
      <xdr:blipFill>
        <a:blip xmlns:r="http://schemas.openxmlformats.org/officeDocument/2006/relationships" r:embed="rId1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5627226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1855</xdr:row>
      <xdr:rowOff>0</xdr:rowOff>
    </xdr:from>
    <xdr:to>
      <xdr:col>1</xdr:col>
      <xdr:colOff>1143000</xdr:colOff>
      <xdr:row>1855</xdr:row>
      <xdr:rowOff>390525</xdr:rowOff>
    </xdr:to>
    <xdr:pic>
      <xdr:nvPicPr>
        <xdr:cNvPr id="3740" name="Рисунок 3739" descr="base_1_386202_36140"/>
        <xdr:cNvPicPr preferRelativeResize="0">
          <a:picLocks noChangeArrowheads="1"/>
        </xdr:cNvPicPr>
      </xdr:nvPicPr>
      <xdr:blipFill>
        <a:blip xmlns:r="http://schemas.openxmlformats.org/officeDocument/2006/relationships" r:embed="rId1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6151100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1856</xdr:row>
      <xdr:rowOff>1</xdr:rowOff>
    </xdr:from>
    <xdr:to>
      <xdr:col>1</xdr:col>
      <xdr:colOff>1009650</xdr:colOff>
      <xdr:row>1856</xdr:row>
      <xdr:rowOff>400051</xdr:rowOff>
    </xdr:to>
    <xdr:pic>
      <xdr:nvPicPr>
        <xdr:cNvPr id="3741" name="Рисунок 3740" descr="base_1_386202_36141"/>
        <xdr:cNvPicPr preferRelativeResize="0">
          <a:picLocks noChangeArrowheads="1"/>
        </xdr:cNvPicPr>
      </xdr:nvPicPr>
      <xdr:blipFill>
        <a:blip xmlns:r="http://schemas.openxmlformats.org/officeDocument/2006/relationships" r:embed="rId1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6674976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1857</xdr:row>
      <xdr:rowOff>1</xdr:rowOff>
    </xdr:from>
    <xdr:to>
      <xdr:col>1</xdr:col>
      <xdr:colOff>971550</xdr:colOff>
      <xdr:row>1857</xdr:row>
      <xdr:rowOff>361951</xdr:rowOff>
    </xdr:to>
    <xdr:pic>
      <xdr:nvPicPr>
        <xdr:cNvPr id="3742" name="Рисунок 3741" descr="base_1_386202_36142"/>
        <xdr:cNvPicPr preferRelativeResize="0">
          <a:picLocks noChangeArrowheads="1"/>
        </xdr:cNvPicPr>
      </xdr:nvPicPr>
      <xdr:blipFill>
        <a:blip xmlns:r="http://schemas.openxmlformats.org/officeDocument/2006/relationships" r:embed="rId1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7198851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1858</xdr:row>
      <xdr:rowOff>1</xdr:rowOff>
    </xdr:from>
    <xdr:to>
      <xdr:col>1</xdr:col>
      <xdr:colOff>1123950</xdr:colOff>
      <xdr:row>1858</xdr:row>
      <xdr:rowOff>371475</xdr:rowOff>
    </xdr:to>
    <xdr:pic>
      <xdr:nvPicPr>
        <xdr:cNvPr id="3743" name="Рисунок 3742" descr="base_1_386202_36143"/>
        <xdr:cNvPicPr preferRelativeResize="0">
          <a:picLocks noChangeArrowheads="1"/>
        </xdr:cNvPicPr>
      </xdr:nvPicPr>
      <xdr:blipFill>
        <a:blip xmlns:r="http://schemas.openxmlformats.org/officeDocument/2006/relationships" r:embed="rId1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67722726"/>
          <a:ext cx="1123951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1859</xdr:row>
      <xdr:rowOff>0</xdr:rowOff>
    </xdr:from>
    <xdr:to>
      <xdr:col>1</xdr:col>
      <xdr:colOff>1228725</xdr:colOff>
      <xdr:row>1859</xdr:row>
      <xdr:rowOff>371475</xdr:rowOff>
    </xdr:to>
    <xdr:pic>
      <xdr:nvPicPr>
        <xdr:cNvPr id="3744" name="Рисунок 3743" descr="base_1_386202_36144"/>
        <xdr:cNvPicPr preferRelativeResize="0">
          <a:picLocks noChangeArrowheads="1"/>
        </xdr:cNvPicPr>
      </xdr:nvPicPr>
      <xdr:blipFill>
        <a:blip xmlns:r="http://schemas.openxmlformats.org/officeDocument/2006/relationships" r:embed="rId1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8246600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1860</xdr:row>
      <xdr:rowOff>1</xdr:rowOff>
    </xdr:from>
    <xdr:to>
      <xdr:col>1</xdr:col>
      <xdr:colOff>1219200</xdr:colOff>
      <xdr:row>1860</xdr:row>
      <xdr:rowOff>419101</xdr:rowOff>
    </xdr:to>
    <xdr:pic>
      <xdr:nvPicPr>
        <xdr:cNvPr id="3745" name="Рисунок 3744" descr="base_1_386202_36145"/>
        <xdr:cNvPicPr preferRelativeResize="0">
          <a:picLocks noChangeArrowheads="1"/>
        </xdr:cNvPicPr>
      </xdr:nvPicPr>
      <xdr:blipFill>
        <a:blip xmlns:r="http://schemas.openxmlformats.org/officeDocument/2006/relationships" r:embed="rId1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8770476"/>
          <a:ext cx="1219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1861</xdr:row>
      <xdr:rowOff>1</xdr:rowOff>
    </xdr:from>
    <xdr:to>
      <xdr:col>1</xdr:col>
      <xdr:colOff>1019174</xdr:colOff>
      <xdr:row>1861</xdr:row>
      <xdr:rowOff>381001</xdr:rowOff>
    </xdr:to>
    <xdr:pic>
      <xdr:nvPicPr>
        <xdr:cNvPr id="3746" name="Рисунок 3745" descr="base_1_386202_36146"/>
        <xdr:cNvPicPr preferRelativeResize="0">
          <a:picLocks noChangeArrowheads="1"/>
        </xdr:cNvPicPr>
      </xdr:nvPicPr>
      <xdr:blipFill>
        <a:blip xmlns:r="http://schemas.openxmlformats.org/officeDocument/2006/relationships" r:embed="rId1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69294351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1862</xdr:row>
      <xdr:rowOff>0</xdr:rowOff>
    </xdr:from>
    <xdr:to>
      <xdr:col>1</xdr:col>
      <xdr:colOff>962024</xdr:colOff>
      <xdr:row>1862</xdr:row>
      <xdr:rowOff>390525</xdr:rowOff>
    </xdr:to>
    <xdr:pic>
      <xdr:nvPicPr>
        <xdr:cNvPr id="3747" name="Рисунок 3746" descr="base_1_386202_36147"/>
        <xdr:cNvPicPr preferRelativeResize="0">
          <a:picLocks noChangeArrowheads="1"/>
        </xdr:cNvPicPr>
      </xdr:nvPicPr>
      <xdr:blipFill>
        <a:blip xmlns:r="http://schemas.openxmlformats.org/officeDocument/2006/relationships" r:embed="rId1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69818225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1863</xdr:row>
      <xdr:rowOff>1</xdr:rowOff>
    </xdr:from>
    <xdr:to>
      <xdr:col>1</xdr:col>
      <xdr:colOff>1162050</xdr:colOff>
      <xdr:row>1863</xdr:row>
      <xdr:rowOff>361950</xdr:rowOff>
    </xdr:to>
    <xdr:pic>
      <xdr:nvPicPr>
        <xdr:cNvPr id="3748" name="Рисунок 3747" descr="base_1_386202_36148"/>
        <xdr:cNvPicPr preferRelativeResize="0">
          <a:picLocks noChangeArrowheads="1"/>
        </xdr:cNvPicPr>
      </xdr:nvPicPr>
      <xdr:blipFill>
        <a:blip xmlns:r="http://schemas.openxmlformats.org/officeDocument/2006/relationships" r:embed="rId1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0342101"/>
          <a:ext cx="1162050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1864</xdr:row>
      <xdr:rowOff>0</xdr:rowOff>
    </xdr:from>
    <xdr:to>
      <xdr:col>1</xdr:col>
      <xdr:colOff>1266825</xdr:colOff>
      <xdr:row>1864</xdr:row>
      <xdr:rowOff>390525</xdr:rowOff>
    </xdr:to>
    <xdr:pic>
      <xdr:nvPicPr>
        <xdr:cNvPr id="3749" name="Рисунок 3748" descr="base_1_386202_36149"/>
        <xdr:cNvPicPr preferRelativeResize="0">
          <a:picLocks noChangeArrowheads="1"/>
        </xdr:cNvPicPr>
      </xdr:nvPicPr>
      <xdr:blipFill>
        <a:blip xmlns:r="http://schemas.openxmlformats.org/officeDocument/2006/relationships" r:embed="rId1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0865975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1865</xdr:row>
      <xdr:rowOff>0</xdr:rowOff>
    </xdr:from>
    <xdr:to>
      <xdr:col>1</xdr:col>
      <xdr:colOff>1133474</xdr:colOff>
      <xdr:row>1865</xdr:row>
      <xdr:rowOff>371475</xdr:rowOff>
    </xdr:to>
    <xdr:pic>
      <xdr:nvPicPr>
        <xdr:cNvPr id="3750" name="Рисунок 3749" descr="base_1_386202_36150"/>
        <xdr:cNvPicPr preferRelativeResize="0">
          <a:picLocks noChangeArrowheads="1"/>
        </xdr:cNvPicPr>
      </xdr:nvPicPr>
      <xdr:blipFill>
        <a:blip xmlns:r="http://schemas.openxmlformats.org/officeDocument/2006/relationships" r:embed="rId1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1389850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1866</xdr:row>
      <xdr:rowOff>1</xdr:rowOff>
    </xdr:from>
    <xdr:to>
      <xdr:col>1</xdr:col>
      <xdr:colOff>990600</xdr:colOff>
      <xdr:row>1866</xdr:row>
      <xdr:rowOff>400051</xdr:rowOff>
    </xdr:to>
    <xdr:pic>
      <xdr:nvPicPr>
        <xdr:cNvPr id="3751" name="Рисунок 3750" descr="base_1_386202_36151"/>
        <xdr:cNvPicPr preferRelativeResize="0">
          <a:picLocks noChangeArrowheads="1"/>
        </xdr:cNvPicPr>
      </xdr:nvPicPr>
      <xdr:blipFill>
        <a:blip xmlns:r="http://schemas.openxmlformats.org/officeDocument/2006/relationships" r:embed="rId1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1913726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1867</xdr:row>
      <xdr:rowOff>1</xdr:rowOff>
    </xdr:from>
    <xdr:to>
      <xdr:col>1</xdr:col>
      <xdr:colOff>1028700</xdr:colOff>
      <xdr:row>1867</xdr:row>
      <xdr:rowOff>381001</xdr:rowOff>
    </xdr:to>
    <xdr:pic>
      <xdr:nvPicPr>
        <xdr:cNvPr id="3752" name="Рисунок 3751" descr="base_1_386202_36152"/>
        <xdr:cNvPicPr preferRelativeResize="0">
          <a:picLocks noChangeArrowheads="1"/>
        </xdr:cNvPicPr>
      </xdr:nvPicPr>
      <xdr:blipFill>
        <a:blip xmlns:r="http://schemas.openxmlformats.org/officeDocument/2006/relationships" r:embed="rId1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2437601"/>
          <a:ext cx="10287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1868</xdr:row>
      <xdr:rowOff>0</xdr:rowOff>
    </xdr:from>
    <xdr:to>
      <xdr:col>1</xdr:col>
      <xdr:colOff>1200150</xdr:colOff>
      <xdr:row>1868</xdr:row>
      <xdr:rowOff>371475</xdr:rowOff>
    </xdr:to>
    <xdr:pic>
      <xdr:nvPicPr>
        <xdr:cNvPr id="3753" name="Рисунок 3752" descr="base_1_386202_36153"/>
        <xdr:cNvPicPr preferRelativeResize="0">
          <a:picLocks noChangeArrowheads="1"/>
        </xdr:cNvPicPr>
      </xdr:nvPicPr>
      <xdr:blipFill>
        <a:blip xmlns:r="http://schemas.openxmlformats.org/officeDocument/2006/relationships" r:embed="rId1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2961475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1869</xdr:row>
      <xdr:rowOff>0</xdr:rowOff>
    </xdr:from>
    <xdr:to>
      <xdr:col>1</xdr:col>
      <xdr:colOff>1238250</xdr:colOff>
      <xdr:row>1869</xdr:row>
      <xdr:rowOff>409575</xdr:rowOff>
    </xdr:to>
    <xdr:pic>
      <xdr:nvPicPr>
        <xdr:cNvPr id="3754" name="Рисунок 3753" descr="base_1_386202_36154"/>
        <xdr:cNvPicPr preferRelativeResize="0">
          <a:picLocks noChangeArrowheads="1"/>
        </xdr:cNvPicPr>
      </xdr:nvPicPr>
      <xdr:blipFill>
        <a:blip xmlns:r="http://schemas.openxmlformats.org/officeDocument/2006/relationships" r:embed="rId1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3485350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1870</xdr:row>
      <xdr:rowOff>1</xdr:rowOff>
    </xdr:from>
    <xdr:to>
      <xdr:col>1</xdr:col>
      <xdr:colOff>1219200</xdr:colOff>
      <xdr:row>1870</xdr:row>
      <xdr:rowOff>381001</xdr:rowOff>
    </xdr:to>
    <xdr:pic>
      <xdr:nvPicPr>
        <xdr:cNvPr id="3755" name="Рисунок 3754" descr="base_1_386202_36155"/>
        <xdr:cNvPicPr preferRelativeResize="0">
          <a:picLocks noChangeArrowheads="1"/>
        </xdr:cNvPicPr>
      </xdr:nvPicPr>
      <xdr:blipFill>
        <a:blip xmlns:r="http://schemas.openxmlformats.org/officeDocument/2006/relationships" r:embed="rId1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4009226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1362073</xdr:colOff>
      <xdr:row>1871</xdr:row>
      <xdr:rowOff>1</xdr:rowOff>
    </xdr:from>
    <xdr:to>
      <xdr:col>1</xdr:col>
      <xdr:colOff>1047749</xdr:colOff>
      <xdr:row>1871</xdr:row>
      <xdr:rowOff>390525</xdr:rowOff>
    </xdr:to>
    <xdr:pic>
      <xdr:nvPicPr>
        <xdr:cNvPr id="3756" name="Рисунок 3755" descr="base_1_386202_36156"/>
        <xdr:cNvPicPr preferRelativeResize="0">
          <a:picLocks noChangeArrowheads="1"/>
        </xdr:cNvPicPr>
      </xdr:nvPicPr>
      <xdr:blipFill>
        <a:blip xmlns:r="http://schemas.openxmlformats.org/officeDocument/2006/relationships" r:embed="rId1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3" y="1674533101"/>
          <a:ext cx="1047751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1872</xdr:row>
      <xdr:rowOff>0</xdr:rowOff>
    </xdr:from>
    <xdr:to>
      <xdr:col>1</xdr:col>
      <xdr:colOff>981074</xdr:colOff>
      <xdr:row>1872</xdr:row>
      <xdr:rowOff>371475</xdr:rowOff>
    </xdr:to>
    <xdr:pic>
      <xdr:nvPicPr>
        <xdr:cNvPr id="3757" name="Рисунок 3756" descr="base_1_386202_36157"/>
        <xdr:cNvPicPr preferRelativeResize="0">
          <a:picLocks noChangeArrowheads="1"/>
        </xdr:cNvPicPr>
      </xdr:nvPicPr>
      <xdr:blipFill>
        <a:blip xmlns:r="http://schemas.openxmlformats.org/officeDocument/2006/relationships" r:embed="rId1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505697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1873</xdr:row>
      <xdr:rowOff>0</xdr:rowOff>
    </xdr:from>
    <xdr:to>
      <xdr:col>1</xdr:col>
      <xdr:colOff>1123950</xdr:colOff>
      <xdr:row>1873</xdr:row>
      <xdr:rowOff>314325</xdr:rowOff>
    </xdr:to>
    <xdr:pic>
      <xdr:nvPicPr>
        <xdr:cNvPr id="3758" name="Рисунок 3757" descr="base_1_386202_36158"/>
        <xdr:cNvPicPr preferRelativeResize="0">
          <a:picLocks noChangeArrowheads="1"/>
        </xdr:cNvPicPr>
      </xdr:nvPicPr>
      <xdr:blipFill>
        <a:blip xmlns:r="http://schemas.openxmlformats.org/officeDocument/2006/relationships" r:embed="rId1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5580850"/>
          <a:ext cx="1123951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1874</xdr:row>
      <xdr:rowOff>0</xdr:rowOff>
    </xdr:from>
    <xdr:to>
      <xdr:col>1</xdr:col>
      <xdr:colOff>1247774</xdr:colOff>
      <xdr:row>1874</xdr:row>
      <xdr:rowOff>371475</xdr:rowOff>
    </xdr:to>
    <xdr:pic>
      <xdr:nvPicPr>
        <xdr:cNvPr id="3759" name="Рисунок 3758" descr="base_1_386202_36159"/>
        <xdr:cNvPicPr preferRelativeResize="0">
          <a:picLocks noChangeArrowheads="1"/>
        </xdr:cNvPicPr>
      </xdr:nvPicPr>
      <xdr:blipFill>
        <a:blip xmlns:r="http://schemas.openxmlformats.org/officeDocument/2006/relationships" r:embed="rId1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6104725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1875</xdr:row>
      <xdr:rowOff>0</xdr:rowOff>
    </xdr:from>
    <xdr:to>
      <xdr:col>1</xdr:col>
      <xdr:colOff>1190624</xdr:colOff>
      <xdr:row>1875</xdr:row>
      <xdr:rowOff>428625</xdr:rowOff>
    </xdr:to>
    <xdr:pic>
      <xdr:nvPicPr>
        <xdr:cNvPr id="3760" name="Рисунок 3759" descr="base_1_386202_36160"/>
        <xdr:cNvPicPr preferRelativeResize="0">
          <a:picLocks noChangeArrowheads="1"/>
        </xdr:cNvPicPr>
      </xdr:nvPicPr>
      <xdr:blipFill>
        <a:blip xmlns:r="http://schemas.openxmlformats.org/officeDocument/2006/relationships" r:embed="rId1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6628600"/>
          <a:ext cx="1190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1876</xdr:row>
      <xdr:rowOff>0</xdr:rowOff>
    </xdr:from>
    <xdr:to>
      <xdr:col>1</xdr:col>
      <xdr:colOff>1028700</xdr:colOff>
      <xdr:row>1876</xdr:row>
      <xdr:rowOff>371475</xdr:rowOff>
    </xdr:to>
    <xdr:pic>
      <xdr:nvPicPr>
        <xdr:cNvPr id="3761" name="Рисунок 3760" descr="base_1_386202_36161"/>
        <xdr:cNvPicPr preferRelativeResize="0">
          <a:picLocks noChangeArrowheads="1"/>
        </xdr:cNvPicPr>
      </xdr:nvPicPr>
      <xdr:blipFill>
        <a:blip xmlns:r="http://schemas.openxmlformats.org/officeDocument/2006/relationships" r:embed="rId1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715247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1877</xdr:row>
      <xdr:rowOff>1</xdr:rowOff>
    </xdr:from>
    <xdr:to>
      <xdr:col>1</xdr:col>
      <xdr:colOff>1066800</xdr:colOff>
      <xdr:row>1877</xdr:row>
      <xdr:rowOff>361951</xdr:rowOff>
    </xdr:to>
    <xdr:pic>
      <xdr:nvPicPr>
        <xdr:cNvPr id="3762" name="Рисунок 3761" descr="base_1_386202_36162"/>
        <xdr:cNvPicPr preferRelativeResize="0">
          <a:picLocks noChangeArrowheads="1"/>
        </xdr:cNvPicPr>
      </xdr:nvPicPr>
      <xdr:blipFill>
        <a:blip xmlns:r="http://schemas.openxmlformats.org/officeDocument/2006/relationships" r:embed="rId1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7676351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1878</xdr:row>
      <xdr:rowOff>1</xdr:rowOff>
    </xdr:from>
    <xdr:to>
      <xdr:col>1</xdr:col>
      <xdr:colOff>1095375</xdr:colOff>
      <xdr:row>1878</xdr:row>
      <xdr:rowOff>400050</xdr:rowOff>
    </xdr:to>
    <xdr:pic>
      <xdr:nvPicPr>
        <xdr:cNvPr id="3763" name="Рисунок 3762" descr="base_1_386202_36163"/>
        <xdr:cNvPicPr preferRelativeResize="0">
          <a:picLocks noChangeArrowheads="1"/>
        </xdr:cNvPicPr>
      </xdr:nvPicPr>
      <xdr:blipFill>
        <a:blip xmlns:r="http://schemas.openxmlformats.org/officeDocument/2006/relationships" r:embed="rId1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8200226"/>
          <a:ext cx="1095376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1879</xdr:row>
      <xdr:rowOff>1</xdr:rowOff>
    </xdr:from>
    <xdr:to>
      <xdr:col>1</xdr:col>
      <xdr:colOff>1238250</xdr:colOff>
      <xdr:row>1879</xdr:row>
      <xdr:rowOff>419101</xdr:rowOff>
    </xdr:to>
    <xdr:pic>
      <xdr:nvPicPr>
        <xdr:cNvPr id="3764" name="Рисунок 3763" descr="base_1_386202_36164"/>
        <xdr:cNvPicPr preferRelativeResize="0">
          <a:picLocks noChangeArrowheads="1"/>
        </xdr:cNvPicPr>
      </xdr:nvPicPr>
      <xdr:blipFill>
        <a:blip xmlns:r="http://schemas.openxmlformats.org/officeDocument/2006/relationships" r:embed="rId1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8724101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1880</xdr:row>
      <xdr:rowOff>1</xdr:rowOff>
    </xdr:from>
    <xdr:to>
      <xdr:col>1</xdr:col>
      <xdr:colOff>1190624</xdr:colOff>
      <xdr:row>1880</xdr:row>
      <xdr:rowOff>400051</xdr:rowOff>
    </xdr:to>
    <xdr:pic>
      <xdr:nvPicPr>
        <xdr:cNvPr id="3765" name="Рисунок 3764" descr="base_1_386202_36165"/>
        <xdr:cNvPicPr preferRelativeResize="0">
          <a:picLocks noChangeArrowheads="1"/>
        </xdr:cNvPicPr>
      </xdr:nvPicPr>
      <xdr:blipFill>
        <a:blip xmlns:r="http://schemas.openxmlformats.org/officeDocument/2006/relationships" r:embed="rId1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9247976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1881</xdr:row>
      <xdr:rowOff>0</xdr:rowOff>
    </xdr:from>
    <xdr:to>
      <xdr:col>1</xdr:col>
      <xdr:colOff>1085850</xdr:colOff>
      <xdr:row>1881</xdr:row>
      <xdr:rowOff>400049</xdr:rowOff>
    </xdr:to>
    <xdr:pic>
      <xdr:nvPicPr>
        <xdr:cNvPr id="3766" name="Рисунок 3765" descr="base_1_386202_36166"/>
        <xdr:cNvPicPr preferRelativeResize="0">
          <a:picLocks noChangeArrowheads="1"/>
        </xdr:cNvPicPr>
      </xdr:nvPicPr>
      <xdr:blipFill>
        <a:blip xmlns:r="http://schemas.openxmlformats.org/officeDocument/2006/relationships" r:embed="rId1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9771850"/>
          <a:ext cx="1085850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1882</xdr:row>
      <xdr:rowOff>0</xdr:rowOff>
    </xdr:from>
    <xdr:to>
      <xdr:col>1</xdr:col>
      <xdr:colOff>1009650</xdr:colOff>
      <xdr:row>1882</xdr:row>
      <xdr:rowOff>409575</xdr:rowOff>
    </xdr:to>
    <xdr:pic>
      <xdr:nvPicPr>
        <xdr:cNvPr id="3767" name="Рисунок 3766" descr="base_1_386202_36167"/>
        <xdr:cNvPicPr preferRelativeResize="0">
          <a:picLocks noChangeArrowheads="1"/>
        </xdr:cNvPicPr>
      </xdr:nvPicPr>
      <xdr:blipFill>
        <a:blip xmlns:r="http://schemas.openxmlformats.org/officeDocument/2006/relationships" r:embed="rId1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0295725"/>
          <a:ext cx="10096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1883</xdr:row>
      <xdr:rowOff>1</xdr:rowOff>
    </xdr:from>
    <xdr:to>
      <xdr:col>1</xdr:col>
      <xdr:colOff>1104900</xdr:colOff>
      <xdr:row>1883</xdr:row>
      <xdr:rowOff>381001</xdr:rowOff>
    </xdr:to>
    <xdr:pic>
      <xdr:nvPicPr>
        <xdr:cNvPr id="3768" name="Рисунок 3767" descr="base_1_386202_36168"/>
        <xdr:cNvPicPr preferRelativeResize="0">
          <a:picLocks noChangeArrowheads="1"/>
        </xdr:cNvPicPr>
      </xdr:nvPicPr>
      <xdr:blipFill>
        <a:blip xmlns:r="http://schemas.openxmlformats.org/officeDocument/2006/relationships" r:embed="rId1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0819601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1884</xdr:row>
      <xdr:rowOff>1</xdr:rowOff>
    </xdr:from>
    <xdr:to>
      <xdr:col>1</xdr:col>
      <xdr:colOff>1228725</xdr:colOff>
      <xdr:row>1884</xdr:row>
      <xdr:rowOff>400051</xdr:rowOff>
    </xdr:to>
    <xdr:pic>
      <xdr:nvPicPr>
        <xdr:cNvPr id="3769" name="Рисунок 3768" descr="base_1_386202_36169"/>
        <xdr:cNvPicPr preferRelativeResize="0">
          <a:picLocks noChangeArrowheads="1"/>
        </xdr:cNvPicPr>
      </xdr:nvPicPr>
      <xdr:blipFill>
        <a:blip xmlns:r="http://schemas.openxmlformats.org/officeDocument/2006/relationships" r:embed="rId1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1343476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1885</xdr:row>
      <xdr:rowOff>0</xdr:rowOff>
    </xdr:from>
    <xdr:to>
      <xdr:col>1</xdr:col>
      <xdr:colOff>1209674</xdr:colOff>
      <xdr:row>1885</xdr:row>
      <xdr:rowOff>428625</xdr:rowOff>
    </xdr:to>
    <xdr:pic>
      <xdr:nvPicPr>
        <xdr:cNvPr id="3770" name="Рисунок 3769" descr="base_1_386202_36170"/>
        <xdr:cNvPicPr preferRelativeResize="0">
          <a:picLocks noChangeArrowheads="1"/>
        </xdr:cNvPicPr>
      </xdr:nvPicPr>
      <xdr:blipFill>
        <a:blip xmlns:r="http://schemas.openxmlformats.org/officeDocument/2006/relationships" r:embed="rId1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1867350"/>
          <a:ext cx="1209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1886</xdr:row>
      <xdr:rowOff>1</xdr:rowOff>
    </xdr:from>
    <xdr:to>
      <xdr:col>1</xdr:col>
      <xdr:colOff>1057275</xdr:colOff>
      <xdr:row>1886</xdr:row>
      <xdr:rowOff>400050</xdr:rowOff>
    </xdr:to>
    <xdr:pic>
      <xdr:nvPicPr>
        <xdr:cNvPr id="3771" name="Рисунок 3770" descr="base_1_386202_36171"/>
        <xdr:cNvPicPr preferRelativeResize="0">
          <a:picLocks noChangeArrowheads="1"/>
        </xdr:cNvPicPr>
      </xdr:nvPicPr>
      <xdr:blipFill>
        <a:blip xmlns:r="http://schemas.openxmlformats.org/officeDocument/2006/relationships" r:embed="rId1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2391226"/>
          <a:ext cx="105727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1887</xdr:row>
      <xdr:rowOff>0</xdr:rowOff>
    </xdr:from>
    <xdr:to>
      <xdr:col>1</xdr:col>
      <xdr:colOff>1009650</xdr:colOff>
      <xdr:row>1887</xdr:row>
      <xdr:rowOff>390525</xdr:rowOff>
    </xdr:to>
    <xdr:pic>
      <xdr:nvPicPr>
        <xdr:cNvPr id="3772" name="Рисунок 3771" descr="base_1_386202_36172"/>
        <xdr:cNvPicPr preferRelativeResize="0">
          <a:picLocks noChangeArrowheads="1"/>
        </xdr:cNvPicPr>
      </xdr:nvPicPr>
      <xdr:blipFill>
        <a:blip xmlns:r="http://schemas.openxmlformats.org/officeDocument/2006/relationships" r:embed="rId1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2915100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1888</xdr:row>
      <xdr:rowOff>1</xdr:rowOff>
    </xdr:from>
    <xdr:to>
      <xdr:col>1</xdr:col>
      <xdr:colOff>1076324</xdr:colOff>
      <xdr:row>1888</xdr:row>
      <xdr:rowOff>400051</xdr:rowOff>
    </xdr:to>
    <xdr:pic>
      <xdr:nvPicPr>
        <xdr:cNvPr id="3773" name="Рисунок 3772" descr="base_1_386202_36173"/>
        <xdr:cNvPicPr preferRelativeResize="0">
          <a:picLocks noChangeArrowheads="1"/>
        </xdr:cNvPicPr>
      </xdr:nvPicPr>
      <xdr:blipFill>
        <a:blip xmlns:r="http://schemas.openxmlformats.org/officeDocument/2006/relationships" r:embed="rId1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3438976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1889</xdr:row>
      <xdr:rowOff>0</xdr:rowOff>
    </xdr:from>
    <xdr:to>
      <xdr:col>1</xdr:col>
      <xdr:colOff>1228725</xdr:colOff>
      <xdr:row>1889</xdr:row>
      <xdr:rowOff>381000</xdr:rowOff>
    </xdr:to>
    <xdr:pic>
      <xdr:nvPicPr>
        <xdr:cNvPr id="3774" name="Рисунок 3773" descr="base_1_386202_36174"/>
        <xdr:cNvPicPr preferRelativeResize="0">
          <a:picLocks noChangeArrowheads="1"/>
        </xdr:cNvPicPr>
      </xdr:nvPicPr>
      <xdr:blipFill>
        <a:blip xmlns:r="http://schemas.openxmlformats.org/officeDocument/2006/relationships" r:embed="rId1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3962850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1890</xdr:row>
      <xdr:rowOff>0</xdr:rowOff>
    </xdr:from>
    <xdr:to>
      <xdr:col>1</xdr:col>
      <xdr:colOff>1181100</xdr:colOff>
      <xdr:row>1890</xdr:row>
      <xdr:rowOff>409575</xdr:rowOff>
    </xdr:to>
    <xdr:pic>
      <xdr:nvPicPr>
        <xdr:cNvPr id="3775" name="Рисунок 3774" descr="base_1_386202_36175"/>
        <xdr:cNvPicPr preferRelativeResize="0">
          <a:picLocks noChangeArrowheads="1"/>
        </xdr:cNvPicPr>
      </xdr:nvPicPr>
      <xdr:blipFill>
        <a:blip xmlns:r="http://schemas.openxmlformats.org/officeDocument/2006/relationships" r:embed="rId1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4486725"/>
          <a:ext cx="1181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1891</xdr:row>
      <xdr:rowOff>0</xdr:rowOff>
    </xdr:from>
    <xdr:to>
      <xdr:col>1</xdr:col>
      <xdr:colOff>1000124</xdr:colOff>
      <xdr:row>1891</xdr:row>
      <xdr:rowOff>409575</xdr:rowOff>
    </xdr:to>
    <xdr:pic>
      <xdr:nvPicPr>
        <xdr:cNvPr id="3776" name="Рисунок 3775" descr="base_1_386202_36176"/>
        <xdr:cNvPicPr preferRelativeResize="0">
          <a:picLocks noChangeArrowheads="1"/>
        </xdr:cNvPicPr>
      </xdr:nvPicPr>
      <xdr:blipFill>
        <a:blip xmlns:r="http://schemas.openxmlformats.org/officeDocument/2006/relationships" r:embed="rId1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5010600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1892</xdr:row>
      <xdr:rowOff>0</xdr:rowOff>
    </xdr:from>
    <xdr:to>
      <xdr:col>1</xdr:col>
      <xdr:colOff>1076324</xdr:colOff>
      <xdr:row>1892</xdr:row>
      <xdr:rowOff>352425</xdr:rowOff>
    </xdr:to>
    <xdr:pic>
      <xdr:nvPicPr>
        <xdr:cNvPr id="3777" name="Рисунок 3776" descr="base_1_386202_36177"/>
        <xdr:cNvPicPr preferRelativeResize="0">
          <a:picLocks noChangeArrowheads="1"/>
        </xdr:cNvPicPr>
      </xdr:nvPicPr>
      <xdr:blipFill>
        <a:blip xmlns:r="http://schemas.openxmlformats.org/officeDocument/2006/relationships" r:embed="rId1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5534475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1343024</xdr:colOff>
      <xdr:row>1892</xdr:row>
      <xdr:rowOff>514351</xdr:rowOff>
    </xdr:from>
    <xdr:to>
      <xdr:col>1</xdr:col>
      <xdr:colOff>1143000</xdr:colOff>
      <xdr:row>1893</xdr:row>
      <xdr:rowOff>333376</xdr:rowOff>
    </xdr:to>
    <xdr:pic>
      <xdr:nvPicPr>
        <xdr:cNvPr id="3778" name="Рисунок 3777" descr="base_1_386202_36178"/>
        <xdr:cNvPicPr preferRelativeResize="0">
          <a:picLocks noChangeArrowheads="1"/>
        </xdr:cNvPicPr>
      </xdr:nvPicPr>
      <xdr:blipFill>
        <a:blip xmlns:r="http://schemas.openxmlformats.org/officeDocument/2006/relationships" r:embed="rId1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4" y="1686048826"/>
          <a:ext cx="116205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1894</xdr:row>
      <xdr:rowOff>1</xdr:rowOff>
    </xdr:from>
    <xdr:to>
      <xdr:col>1</xdr:col>
      <xdr:colOff>1285874</xdr:colOff>
      <xdr:row>1894</xdr:row>
      <xdr:rowOff>409575</xdr:rowOff>
    </xdr:to>
    <xdr:pic>
      <xdr:nvPicPr>
        <xdr:cNvPr id="3779" name="Рисунок 3778" descr="base_1_386202_36179"/>
        <xdr:cNvPicPr preferRelativeResize="0">
          <a:picLocks noChangeArrowheads="1"/>
        </xdr:cNvPicPr>
      </xdr:nvPicPr>
      <xdr:blipFill>
        <a:blip xmlns:r="http://schemas.openxmlformats.org/officeDocument/2006/relationships" r:embed="rId1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6582226"/>
          <a:ext cx="1285875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1895</xdr:row>
      <xdr:rowOff>1</xdr:rowOff>
    </xdr:from>
    <xdr:to>
      <xdr:col>1</xdr:col>
      <xdr:colOff>1276350</xdr:colOff>
      <xdr:row>1895</xdr:row>
      <xdr:rowOff>381000</xdr:rowOff>
    </xdr:to>
    <xdr:pic>
      <xdr:nvPicPr>
        <xdr:cNvPr id="3780" name="Рисунок 3779" descr="base_1_386202_36180"/>
        <xdr:cNvPicPr preferRelativeResize="0">
          <a:picLocks noChangeArrowheads="1"/>
        </xdr:cNvPicPr>
      </xdr:nvPicPr>
      <xdr:blipFill>
        <a:blip xmlns:r="http://schemas.openxmlformats.org/officeDocument/2006/relationships" r:embed="rId1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7106101"/>
          <a:ext cx="1276351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1896</xdr:row>
      <xdr:rowOff>1</xdr:rowOff>
    </xdr:from>
    <xdr:to>
      <xdr:col>1</xdr:col>
      <xdr:colOff>952500</xdr:colOff>
      <xdr:row>1896</xdr:row>
      <xdr:rowOff>361951</xdr:rowOff>
    </xdr:to>
    <xdr:pic>
      <xdr:nvPicPr>
        <xdr:cNvPr id="3781" name="Рисунок 3780" descr="base_1_386202_36181"/>
        <xdr:cNvPicPr preferRelativeResize="0">
          <a:picLocks noChangeArrowheads="1"/>
        </xdr:cNvPicPr>
      </xdr:nvPicPr>
      <xdr:blipFill>
        <a:blip xmlns:r="http://schemas.openxmlformats.org/officeDocument/2006/relationships" r:embed="rId1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7629976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1897</xdr:row>
      <xdr:rowOff>1</xdr:rowOff>
    </xdr:from>
    <xdr:to>
      <xdr:col>1</xdr:col>
      <xdr:colOff>990600</xdr:colOff>
      <xdr:row>1897</xdr:row>
      <xdr:rowOff>400051</xdr:rowOff>
    </xdr:to>
    <xdr:pic>
      <xdr:nvPicPr>
        <xdr:cNvPr id="3782" name="Рисунок 3781" descr="base_1_386202_36182"/>
        <xdr:cNvPicPr preferRelativeResize="0">
          <a:picLocks noChangeArrowheads="1"/>
        </xdr:cNvPicPr>
      </xdr:nvPicPr>
      <xdr:blipFill>
        <a:blip xmlns:r="http://schemas.openxmlformats.org/officeDocument/2006/relationships" r:embed="rId1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8153851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1898</xdr:row>
      <xdr:rowOff>1</xdr:rowOff>
    </xdr:from>
    <xdr:to>
      <xdr:col>1</xdr:col>
      <xdr:colOff>1114424</xdr:colOff>
      <xdr:row>1898</xdr:row>
      <xdr:rowOff>390525</xdr:rowOff>
    </xdr:to>
    <xdr:pic>
      <xdr:nvPicPr>
        <xdr:cNvPr id="3783" name="Рисунок 3782" descr="base_1_386202_36183"/>
        <xdr:cNvPicPr preferRelativeResize="0">
          <a:picLocks noChangeArrowheads="1"/>
        </xdr:cNvPicPr>
      </xdr:nvPicPr>
      <xdr:blipFill>
        <a:blip xmlns:r="http://schemas.openxmlformats.org/officeDocument/2006/relationships" r:embed="rId1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8677726"/>
          <a:ext cx="111442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1899</xdr:row>
      <xdr:rowOff>1</xdr:rowOff>
    </xdr:from>
    <xdr:to>
      <xdr:col>1</xdr:col>
      <xdr:colOff>1219200</xdr:colOff>
      <xdr:row>1899</xdr:row>
      <xdr:rowOff>400051</xdr:rowOff>
    </xdr:to>
    <xdr:pic>
      <xdr:nvPicPr>
        <xdr:cNvPr id="3784" name="Рисунок 3783" descr="base_1_386202_36184"/>
        <xdr:cNvPicPr preferRelativeResize="0">
          <a:picLocks noChangeArrowheads="1"/>
        </xdr:cNvPicPr>
      </xdr:nvPicPr>
      <xdr:blipFill>
        <a:blip xmlns:r="http://schemas.openxmlformats.org/officeDocument/2006/relationships" r:embed="rId1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9201601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1900</xdr:row>
      <xdr:rowOff>0</xdr:rowOff>
    </xdr:from>
    <xdr:to>
      <xdr:col>1</xdr:col>
      <xdr:colOff>1190624</xdr:colOff>
      <xdr:row>1900</xdr:row>
      <xdr:rowOff>428625</xdr:rowOff>
    </xdr:to>
    <xdr:pic>
      <xdr:nvPicPr>
        <xdr:cNvPr id="3785" name="Рисунок 3784" descr="base_1_386202_36185"/>
        <xdr:cNvPicPr preferRelativeResize="0">
          <a:picLocks noChangeArrowheads="1"/>
        </xdr:cNvPicPr>
      </xdr:nvPicPr>
      <xdr:blipFill>
        <a:blip xmlns:r="http://schemas.openxmlformats.org/officeDocument/2006/relationships" r:embed="rId1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9725475"/>
          <a:ext cx="1190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1901</xdr:row>
      <xdr:rowOff>1</xdr:rowOff>
    </xdr:from>
    <xdr:to>
      <xdr:col>1</xdr:col>
      <xdr:colOff>1152524</xdr:colOff>
      <xdr:row>1901</xdr:row>
      <xdr:rowOff>381000</xdr:rowOff>
    </xdr:to>
    <xdr:pic>
      <xdr:nvPicPr>
        <xdr:cNvPr id="3786" name="Рисунок 3785" descr="base_1_386202_36186"/>
        <xdr:cNvPicPr preferRelativeResize="0">
          <a:picLocks noChangeArrowheads="1"/>
        </xdr:cNvPicPr>
      </xdr:nvPicPr>
      <xdr:blipFill>
        <a:blip xmlns:r="http://schemas.openxmlformats.org/officeDocument/2006/relationships" r:embed="rId1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0249351"/>
          <a:ext cx="115252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1902</xdr:row>
      <xdr:rowOff>0</xdr:rowOff>
    </xdr:from>
    <xdr:to>
      <xdr:col>1</xdr:col>
      <xdr:colOff>1019174</xdr:colOff>
      <xdr:row>1902</xdr:row>
      <xdr:rowOff>409575</xdr:rowOff>
    </xdr:to>
    <xdr:pic>
      <xdr:nvPicPr>
        <xdr:cNvPr id="3787" name="Рисунок 3786" descr="base_1_386202_36187"/>
        <xdr:cNvPicPr preferRelativeResize="0">
          <a:picLocks noChangeArrowheads="1"/>
        </xdr:cNvPicPr>
      </xdr:nvPicPr>
      <xdr:blipFill>
        <a:blip xmlns:r="http://schemas.openxmlformats.org/officeDocument/2006/relationships" r:embed="rId1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0773225"/>
          <a:ext cx="10191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1903</xdr:row>
      <xdr:rowOff>0</xdr:rowOff>
    </xdr:from>
    <xdr:to>
      <xdr:col>1</xdr:col>
      <xdr:colOff>1181100</xdr:colOff>
      <xdr:row>1903</xdr:row>
      <xdr:rowOff>371475</xdr:rowOff>
    </xdr:to>
    <xdr:pic>
      <xdr:nvPicPr>
        <xdr:cNvPr id="3788" name="Рисунок 3787" descr="base_1_386202_36188"/>
        <xdr:cNvPicPr preferRelativeResize="0">
          <a:picLocks noChangeArrowheads="1"/>
        </xdr:cNvPicPr>
      </xdr:nvPicPr>
      <xdr:blipFill>
        <a:blip xmlns:r="http://schemas.openxmlformats.org/officeDocument/2006/relationships" r:embed="rId1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1297100"/>
          <a:ext cx="118110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1904</xdr:row>
      <xdr:rowOff>1</xdr:rowOff>
    </xdr:from>
    <xdr:to>
      <xdr:col>1</xdr:col>
      <xdr:colOff>1285875</xdr:colOff>
      <xdr:row>1904</xdr:row>
      <xdr:rowOff>419101</xdr:rowOff>
    </xdr:to>
    <xdr:pic>
      <xdr:nvPicPr>
        <xdr:cNvPr id="3789" name="Рисунок 3788" descr="base_1_386202_36189"/>
        <xdr:cNvPicPr preferRelativeResize="0">
          <a:picLocks noChangeArrowheads="1"/>
        </xdr:cNvPicPr>
      </xdr:nvPicPr>
      <xdr:blipFill>
        <a:blip xmlns:r="http://schemas.openxmlformats.org/officeDocument/2006/relationships" r:embed="rId1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91820976"/>
          <a:ext cx="12858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1905</xdr:row>
      <xdr:rowOff>1</xdr:rowOff>
    </xdr:from>
    <xdr:to>
      <xdr:col>1</xdr:col>
      <xdr:colOff>1276350</xdr:colOff>
      <xdr:row>1905</xdr:row>
      <xdr:rowOff>419100</xdr:rowOff>
    </xdr:to>
    <xdr:pic>
      <xdr:nvPicPr>
        <xdr:cNvPr id="3790" name="Рисунок 3789" descr="base_1_386202_36190"/>
        <xdr:cNvPicPr preferRelativeResize="0">
          <a:picLocks noChangeArrowheads="1"/>
        </xdr:cNvPicPr>
      </xdr:nvPicPr>
      <xdr:blipFill>
        <a:blip xmlns:r="http://schemas.openxmlformats.org/officeDocument/2006/relationships" r:embed="rId1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2344851"/>
          <a:ext cx="1276351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1906</xdr:row>
      <xdr:rowOff>1</xdr:rowOff>
    </xdr:from>
    <xdr:to>
      <xdr:col>1</xdr:col>
      <xdr:colOff>981074</xdr:colOff>
      <xdr:row>1906</xdr:row>
      <xdr:rowOff>381001</xdr:rowOff>
    </xdr:to>
    <xdr:pic>
      <xdr:nvPicPr>
        <xdr:cNvPr id="3791" name="Рисунок 3790" descr="base_1_386202_36191"/>
        <xdr:cNvPicPr preferRelativeResize="0">
          <a:picLocks noChangeArrowheads="1"/>
        </xdr:cNvPicPr>
      </xdr:nvPicPr>
      <xdr:blipFill>
        <a:blip xmlns:r="http://schemas.openxmlformats.org/officeDocument/2006/relationships" r:embed="rId1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2868726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1907</xdr:row>
      <xdr:rowOff>1</xdr:rowOff>
    </xdr:from>
    <xdr:to>
      <xdr:col>1</xdr:col>
      <xdr:colOff>1028700</xdr:colOff>
      <xdr:row>1907</xdr:row>
      <xdr:rowOff>400051</xdr:rowOff>
    </xdr:to>
    <xdr:pic>
      <xdr:nvPicPr>
        <xdr:cNvPr id="3792" name="Рисунок 3791" descr="base_1_386202_36192"/>
        <xdr:cNvPicPr preferRelativeResize="0">
          <a:picLocks noChangeArrowheads="1"/>
        </xdr:cNvPicPr>
      </xdr:nvPicPr>
      <xdr:blipFill>
        <a:blip xmlns:r="http://schemas.openxmlformats.org/officeDocument/2006/relationships" r:embed="rId1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93392601"/>
          <a:ext cx="1028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1908</xdr:row>
      <xdr:rowOff>1</xdr:rowOff>
    </xdr:from>
    <xdr:to>
      <xdr:col>1</xdr:col>
      <xdr:colOff>1152524</xdr:colOff>
      <xdr:row>1908</xdr:row>
      <xdr:rowOff>361951</xdr:rowOff>
    </xdr:to>
    <xdr:pic>
      <xdr:nvPicPr>
        <xdr:cNvPr id="3793" name="Рисунок 3792" descr="base_1_386202_36193"/>
        <xdr:cNvPicPr preferRelativeResize="0">
          <a:picLocks noChangeArrowheads="1"/>
        </xdr:cNvPicPr>
      </xdr:nvPicPr>
      <xdr:blipFill>
        <a:blip xmlns:r="http://schemas.openxmlformats.org/officeDocument/2006/relationships" r:embed="rId1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3916476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1909</xdr:row>
      <xdr:rowOff>1</xdr:rowOff>
    </xdr:from>
    <xdr:to>
      <xdr:col>1</xdr:col>
      <xdr:colOff>1266825</xdr:colOff>
      <xdr:row>1909</xdr:row>
      <xdr:rowOff>400051</xdr:rowOff>
    </xdr:to>
    <xdr:pic>
      <xdr:nvPicPr>
        <xdr:cNvPr id="3794" name="Рисунок 3793" descr="base_1_386202_36194"/>
        <xdr:cNvPicPr preferRelativeResize="0">
          <a:picLocks noChangeArrowheads="1"/>
        </xdr:cNvPicPr>
      </xdr:nvPicPr>
      <xdr:blipFill>
        <a:blip xmlns:r="http://schemas.openxmlformats.org/officeDocument/2006/relationships" r:embed="rId1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94440351"/>
          <a:ext cx="1266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1910</xdr:row>
      <xdr:rowOff>0</xdr:rowOff>
    </xdr:from>
    <xdr:to>
      <xdr:col>1</xdr:col>
      <xdr:colOff>1295400</xdr:colOff>
      <xdr:row>1910</xdr:row>
      <xdr:rowOff>390525</xdr:rowOff>
    </xdr:to>
    <xdr:pic>
      <xdr:nvPicPr>
        <xdr:cNvPr id="3795" name="Рисунок 3794" descr="base_1_386202_36195"/>
        <xdr:cNvPicPr preferRelativeResize="0">
          <a:picLocks noChangeArrowheads="1"/>
        </xdr:cNvPicPr>
      </xdr:nvPicPr>
      <xdr:blipFill>
        <a:blip xmlns:r="http://schemas.openxmlformats.org/officeDocument/2006/relationships" r:embed="rId1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94964225"/>
          <a:ext cx="12954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1911</xdr:row>
      <xdr:rowOff>1</xdr:rowOff>
    </xdr:from>
    <xdr:to>
      <xdr:col>1</xdr:col>
      <xdr:colOff>1038224</xdr:colOff>
      <xdr:row>1911</xdr:row>
      <xdr:rowOff>381001</xdr:rowOff>
    </xdr:to>
    <xdr:pic>
      <xdr:nvPicPr>
        <xdr:cNvPr id="3796" name="Рисунок 3795" descr="base_1_386202_36196"/>
        <xdr:cNvPicPr preferRelativeResize="0">
          <a:picLocks noChangeArrowheads="1"/>
        </xdr:cNvPicPr>
      </xdr:nvPicPr>
      <xdr:blipFill>
        <a:blip xmlns:r="http://schemas.openxmlformats.org/officeDocument/2006/relationships" r:embed="rId1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5488101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1912</xdr:row>
      <xdr:rowOff>0</xdr:rowOff>
    </xdr:from>
    <xdr:to>
      <xdr:col>1</xdr:col>
      <xdr:colOff>1047750</xdr:colOff>
      <xdr:row>1912</xdr:row>
      <xdr:rowOff>371475</xdr:rowOff>
    </xdr:to>
    <xdr:pic>
      <xdr:nvPicPr>
        <xdr:cNvPr id="3797" name="Рисунок 3796" descr="base_1_386202_36197"/>
        <xdr:cNvPicPr preferRelativeResize="0">
          <a:picLocks noChangeArrowheads="1"/>
        </xdr:cNvPicPr>
      </xdr:nvPicPr>
      <xdr:blipFill>
        <a:blip xmlns:r="http://schemas.openxmlformats.org/officeDocument/2006/relationships" r:embed="rId1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9601197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1913</xdr:row>
      <xdr:rowOff>0</xdr:rowOff>
    </xdr:from>
    <xdr:to>
      <xdr:col>1</xdr:col>
      <xdr:colOff>1133474</xdr:colOff>
      <xdr:row>1913</xdr:row>
      <xdr:rowOff>390525</xdr:rowOff>
    </xdr:to>
    <xdr:pic>
      <xdr:nvPicPr>
        <xdr:cNvPr id="3798" name="Рисунок 3797" descr="base_1_386202_36198"/>
        <xdr:cNvPicPr preferRelativeResize="0">
          <a:picLocks noChangeArrowheads="1"/>
        </xdr:cNvPicPr>
      </xdr:nvPicPr>
      <xdr:blipFill>
        <a:blip xmlns:r="http://schemas.openxmlformats.org/officeDocument/2006/relationships" r:embed="rId1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6535850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1914</xdr:row>
      <xdr:rowOff>1</xdr:rowOff>
    </xdr:from>
    <xdr:to>
      <xdr:col>1</xdr:col>
      <xdr:colOff>1285875</xdr:colOff>
      <xdr:row>1914</xdr:row>
      <xdr:rowOff>400051</xdr:rowOff>
    </xdr:to>
    <xdr:pic>
      <xdr:nvPicPr>
        <xdr:cNvPr id="3799" name="Рисунок 3798" descr="base_1_386202_36199"/>
        <xdr:cNvPicPr preferRelativeResize="0">
          <a:picLocks noChangeArrowheads="1"/>
        </xdr:cNvPicPr>
      </xdr:nvPicPr>
      <xdr:blipFill>
        <a:blip xmlns:r="http://schemas.openxmlformats.org/officeDocument/2006/relationships" r:embed="rId1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97059726"/>
          <a:ext cx="12858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1915</xdr:row>
      <xdr:rowOff>0</xdr:rowOff>
    </xdr:from>
    <xdr:to>
      <xdr:col>1</xdr:col>
      <xdr:colOff>1209674</xdr:colOff>
      <xdr:row>1915</xdr:row>
      <xdr:rowOff>390525</xdr:rowOff>
    </xdr:to>
    <xdr:pic>
      <xdr:nvPicPr>
        <xdr:cNvPr id="3800" name="Рисунок 3799" descr="base_1_386202_36200"/>
        <xdr:cNvPicPr preferRelativeResize="0">
          <a:picLocks noChangeArrowheads="1"/>
        </xdr:cNvPicPr>
      </xdr:nvPicPr>
      <xdr:blipFill>
        <a:blip xmlns:r="http://schemas.openxmlformats.org/officeDocument/2006/relationships" r:embed="rId1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758360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1916</xdr:row>
      <xdr:rowOff>0</xdr:rowOff>
    </xdr:from>
    <xdr:to>
      <xdr:col>1</xdr:col>
      <xdr:colOff>1019174</xdr:colOff>
      <xdr:row>1916</xdr:row>
      <xdr:rowOff>371475</xdr:rowOff>
    </xdr:to>
    <xdr:pic>
      <xdr:nvPicPr>
        <xdr:cNvPr id="3801" name="Рисунок 3800" descr="base_1_386202_36201"/>
        <xdr:cNvPicPr preferRelativeResize="0">
          <a:picLocks noChangeArrowheads="1"/>
        </xdr:cNvPicPr>
      </xdr:nvPicPr>
      <xdr:blipFill>
        <a:blip xmlns:r="http://schemas.openxmlformats.org/officeDocument/2006/relationships" r:embed="rId1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810747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1917</xdr:row>
      <xdr:rowOff>0</xdr:rowOff>
    </xdr:from>
    <xdr:to>
      <xdr:col>1</xdr:col>
      <xdr:colOff>1047750</xdr:colOff>
      <xdr:row>1917</xdr:row>
      <xdr:rowOff>352425</xdr:rowOff>
    </xdr:to>
    <xdr:pic>
      <xdr:nvPicPr>
        <xdr:cNvPr id="3802" name="Рисунок 3801" descr="base_1_386202_36202"/>
        <xdr:cNvPicPr preferRelativeResize="0">
          <a:picLocks noChangeArrowheads="1"/>
        </xdr:cNvPicPr>
      </xdr:nvPicPr>
      <xdr:blipFill>
        <a:blip xmlns:r="http://schemas.openxmlformats.org/officeDocument/2006/relationships" r:embed="rId1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98631350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1918</xdr:row>
      <xdr:rowOff>0</xdr:rowOff>
    </xdr:from>
    <xdr:to>
      <xdr:col>1</xdr:col>
      <xdr:colOff>1133474</xdr:colOff>
      <xdr:row>1918</xdr:row>
      <xdr:rowOff>371475</xdr:rowOff>
    </xdr:to>
    <xdr:pic>
      <xdr:nvPicPr>
        <xdr:cNvPr id="3803" name="Рисунок 3802" descr="base_1_386202_36203"/>
        <xdr:cNvPicPr preferRelativeResize="0">
          <a:picLocks noChangeArrowheads="1"/>
        </xdr:cNvPicPr>
      </xdr:nvPicPr>
      <xdr:blipFill>
        <a:blip xmlns:r="http://schemas.openxmlformats.org/officeDocument/2006/relationships" r:embed="rId1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9155225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1919</xdr:row>
      <xdr:rowOff>0</xdr:rowOff>
    </xdr:from>
    <xdr:to>
      <xdr:col>1</xdr:col>
      <xdr:colOff>1276350</xdr:colOff>
      <xdr:row>1919</xdr:row>
      <xdr:rowOff>352425</xdr:rowOff>
    </xdr:to>
    <xdr:pic>
      <xdr:nvPicPr>
        <xdr:cNvPr id="3804" name="Рисунок 3803" descr="base_1_386202_36204"/>
        <xdr:cNvPicPr preferRelativeResize="0">
          <a:picLocks noChangeArrowheads="1"/>
        </xdr:cNvPicPr>
      </xdr:nvPicPr>
      <xdr:blipFill>
        <a:blip xmlns:r="http://schemas.openxmlformats.org/officeDocument/2006/relationships" r:embed="rId1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99679100"/>
          <a:ext cx="1276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1920</xdr:row>
      <xdr:rowOff>0</xdr:rowOff>
    </xdr:from>
    <xdr:to>
      <xdr:col>1</xdr:col>
      <xdr:colOff>1181100</xdr:colOff>
      <xdr:row>1920</xdr:row>
      <xdr:rowOff>390525</xdr:rowOff>
    </xdr:to>
    <xdr:pic>
      <xdr:nvPicPr>
        <xdr:cNvPr id="3805" name="Рисунок 3804" descr="base_1_386202_36205"/>
        <xdr:cNvPicPr preferRelativeResize="0">
          <a:picLocks noChangeArrowheads="1"/>
        </xdr:cNvPicPr>
      </xdr:nvPicPr>
      <xdr:blipFill>
        <a:blip xmlns:r="http://schemas.openxmlformats.org/officeDocument/2006/relationships" r:embed="rId1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0202975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1921</xdr:row>
      <xdr:rowOff>0</xdr:rowOff>
    </xdr:from>
    <xdr:to>
      <xdr:col>1</xdr:col>
      <xdr:colOff>1019174</xdr:colOff>
      <xdr:row>1921</xdr:row>
      <xdr:rowOff>390525</xdr:rowOff>
    </xdr:to>
    <xdr:pic>
      <xdr:nvPicPr>
        <xdr:cNvPr id="3806" name="Рисунок 3805" descr="base_1_386202_36206"/>
        <xdr:cNvPicPr preferRelativeResize="0">
          <a:picLocks noChangeArrowheads="1"/>
        </xdr:cNvPicPr>
      </xdr:nvPicPr>
      <xdr:blipFill>
        <a:blip xmlns:r="http://schemas.openxmlformats.org/officeDocument/2006/relationships" r:embed="rId1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0726850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1922</xdr:row>
      <xdr:rowOff>0</xdr:rowOff>
    </xdr:from>
    <xdr:to>
      <xdr:col>1</xdr:col>
      <xdr:colOff>1009650</xdr:colOff>
      <xdr:row>1922</xdr:row>
      <xdr:rowOff>371475</xdr:rowOff>
    </xdr:to>
    <xdr:pic>
      <xdr:nvPicPr>
        <xdr:cNvPr id="3807" name="Рисунок 3806" descr="base_1_386202_36207"/>
        <xdr:cNvPicPr preferRelativeResize="0">
          <a:picLocks noChangeArrowheads="1"/>
        </xdr:cNvPicPr>
      </xdr:nvPicPr>
      <xdr:blipFill>
        <a:blip xmlns:r="http://schemas.openxmlformats.org/officeDocument/2006/relationships" r:embed="rId1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125072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1923</xdr:row>
      <xdr:rowOff>0</xdr:rowOff>
    </xdr:from>
    <xdr:to>
      <xdr:col>1</xdr:col>
      <xdr:colOff>1123950</xdr:colOff>
      <xdr:row>1923</xdr:row>
      <xdr:rowOff>381000</xdr:rowOff>
    </xdr:to>
    <xdr:pic>
      <xdr:nvPicPr>
        <xdr:cNvPr id="3808" name="Рисунок 3807" descr="base_1_386202_36208"/>
        <xdr:cNvPicPr preferRelativeResize="0">
          <a:picLocks noChangeArrowheads="1"/>
        </xdr:cNvPicPr>
      </xdr:nvPicPr>
      <xdr:blipFill>
        <a:blip xmlns:r="http://schemas.openxmlformats.org/officeDocument/2006/relationships" r:embed="rId1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1774600"/>
          <a:ext cx="112395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1924</xdr:row>
      <xdr:rowOff>0</xdr:rowOff>
    </xdr:from>
    <xdr:to>
      <xdr:col>1</xdr:col>
      <xdr:colOff>1228725</xdr:colOff>
      <xdr:row>1924</xdr:row>
      <xdr:rowOff>371475</xdr:rowOff>
    </xdr:to>
    <xdr:pic>
      <xdr:nvPicPr>
        <xdr:cNvPr id="3809" name="Рисунок 3808" descr="base_1_386202_36209"/>
        <xdr:cNvPicPr preferRelativeResize="0">
          <a:picLocks noChangeArrowheads="1"/>
        </xdr:cNvPicPr>
      </xdr:nvPicPr>
      <xdr:blipFill>
        <a:blip xmlns:r="http://schemas.openxmlformats.org/officeDocument/2006/relationships" r:embed="rId1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229847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1925</xdr:row>
      <xdr:rowOff>0</xdr:rowOff>
    </xdr:from>
    <xdr:to>
      <xdr:col>1</xdr:col>
      <xdr:colOff>1219200</xdr:colOff>
      <xdr:row>1925</xdr:row>
      <xdr:rowOff>390525</xdr:rowOff>
    </xdr:to>
    <xdr:pic>
      <xdr:nvPicPr>
        <xdr:cNvPr id="3810" name="Рисунок 3809" descr="base_1_386202_36210"/>
        <xdr:cNvPicPr preferRelativeResize="0">
          <a:picLocks noChangeArrowheads="1"/>
        </xdr:cNvPicPr>
      </xdr:nvPicPr>
      <xdr:blipFill>
        <a:blip xmlns:r="http://schemas.openxmlformats.org/officeDocument/2006/relationships" r:embed="rId1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282235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1926</xdr:row>
      <xdr:rowOff>0</xdr:rowOff>
    </xdr:from>
    <xdr:to>
      <xdr:col>1</xdr:col>
      <xdr:colOff>971550</xdr:colOff>
      <xdr:row>1926</xdr:row>
      <xdr:rowOff>381000</xdr:rowOff>
    </xdr:to>
    <xdr:pic>
      <xdr:nvPicPr>
        <xdr:cNvPr id="3811" name="Рисунок 3810" descr="base_1_386202_36211"/>
        <xdr:cNvPicPr preferRelativeResize="0">
          <a:picLocks noChangeArrowheads="1"/>
        </xdr:cNvPicPr>
      </xdr:nvPicPr>
      <xdr:blipFill>
        <a:blip xmlns:r="http://schemas.openxmlformats.org/officeDocument/2006/relationships" r:embed="rId1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3346225"/>
          <a:ext cx="97155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1927</xdr:row>
      <xdr:rowOff>1</xdr:rowOff>
    </xdr:from>
    <xdr:to>
      <xdr:col>1</xdr:col>
      <xdr:colOff>1057274</xdr:colOff>
      <xdr:row>1927</xdr:row>
      <xdr:rowOff>390525</xdr:rowOff>
    </xdr:to>
    <xdr:pic>
      <xdr:nvPicPr>
        <xdr:cNvPr id="3812" name="Рисунок 3811" descr="base_1_386202_36212"/>
        <xdr:cNvPicPr preferRelativeResize="0">
          <a:picLocks noChangeArrowheads="1"/>
        </xdr:cNvPicPr>
      </xdr:nvPicPr>
      <xdr:blipFill>
        <a:blip xmlns:r="http://schemas.openxmlformats.org/officeDocument/2006/relationships" r:embed="rId1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3870101"/>
          <a:ext cx="105727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1928</xdr:row>
      <xdr:rowOff>1</xdr:rowOff>
    </xdr:from>
    <xdr:to>
      <xdr:col>1</xdr:col>
      <xdr:colOff>1133474</xdr:colOff>
      <xdr:row>1928</xdr:row>
      <xdr:rowOff>381001</xdr:rowOff>
    </xdr:to>
    <xdr:pic>
      <xdr:nvPicPr>
        <xdr:cNvPr id="3813" name="Рисунок 3812" descr="base_1_386202_36213"/>
        <xdr:cNvPicPr preferRelativeResize="0">
          <a:picLocks noChangeArrowheads="1"/>
        </xdr:cNvPicPr>
      </xdr:nvPicPr>
      <xdr:blipFill>
        <a:blip xmlns:r="http://schemas.openxmlformats.org/officeDocument/2006/relationships" r:embed="rId1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4393976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1929</xdr:row>
      <xdr:rowOff>0</xdr:rowOff>
    </xdr:from>
    <xdr:to>
      <xdr:col>1</xdr:col>
      <xdr:colOff>1276350</xdr:colOff>
      <xdr:row>1929</xdr:row>
      <xdr:rowOff>390525</xdr:rowOff>
    </xdr:to>
    <xdr:pic>
      <xdr:nvPicPr>
        <xdr:cNvPr id="3814" name="Рисунок 3813" descr="base_1_386202_36214"/>
        <xdr:cNvPicPr preferRelativeResize="0">
          <a:picLocks noChangeArrowheads="1"/>
        </xdr:cNvPicPr>
      </xdr:nvPicPr>
      <xdr:blipFill>
        <a:blip xmlns:r="http://schemas.openxmlformats.org/officeDocument/2006/relationships" r:embed="rId1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4917850"/>
          <a:ext cx="1276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1930</xdr:row>
      <xdr:rowOff>0</xdr:rowOff>
    </xdr:from>
    <xdr:to>
      <xdr:col>1</xdr:col>
      <xdr:colOff>1228724</xdr:colOff>
      <xdr:row>1930</xdr:row>
      <xdr:rowOff>390525</xdr:rowOff>
    </xdr:to>
    <xdr:pic>
      <xdr:nvPicPr>
        <xdr:cNvPr id="3815" name="Рисунок 3814" descr="base_1_386202_36215"/>
        <xdr:cNvPicPr preferRelativeResize="0">
          <a:picLocks noChangeArrowheads="1"/>
        </xdr:cNvPicPr>
      </xdr:nvPicPr>
      <xdr:blipFill>
        <a:blip xmlns:r="http://schemas.openxmlformats.org/officeDocument/2006/relationships" r:embed="rId1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544172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1931</xdr:row>
      <xdr:rowOff>1</xdr:rowOff>
    </xdr:from>
    <xdr:to>
      <xdr:col>1</xdr:col>
      <xdr:colOff>1085850</xdr:colOff>
      <xdr:row>1931</xdr:row>
      <xdr:rowOff>400051</xdr:rowOff>
    </xdr:to>
    <xdr:pic>
      <xdr:nvPicPr>
        <xdr:cNvPr id="3816" name="Рисунок 3815" descr="base_1_386202_36216"/>
        <xdr:cNvPicPr preferRelativeResize="0">
          <a:picLocks noChangeArrowheads="1"/>
        </xdr:cNvPicPr>
      </xdr:nvPicPr>
      <xdr:blipFill>
        <a:blip xmlns:r="http://schemas.openxmlformats.org/officeDocument/2006/relationships" r:embed="rId1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5965601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1932</xdr:row>
      <xdr:rowOff>1</xdr:rowOff>
    </xdr:from>
    <xdr:to>
      <xdr:col>1</xdr:col>
      <xdr:colOff>1019174</xdr:colOff>
      <xdr:row>1932</xdr:row>
      <xdr:rowOff>381001</xdr:rowOff>
    </xdr:to>
    <xdr:pic>
      <xdr:nvPicPr>
        <xdr:cNvPr id="3817" name="Рисунок 3816" descr="base_1_386202_36217"/>
        <xdr:cNvPicPr preferRelativeResize="0">
          <a:picLocks noChangeArrowheads="1"/>
        </xdr:cNvPicPr>
      </xdr:nvPicPr>
      <xdr:blipFill>
        <a:blip xmlns:r="http://schemas.openxmlformats.org/officeDocument/2006/relationships" r:embed="rId1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6489476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1933</xdr:row>
      <xdr:rowOff>1</xdr:rowOff>
    </xdr:from>
    <xdr:to>
      <xdr:col>1</xdr:col>
      <xdr:colOff>1133474</xdr:colOff>
      <xdr:row>1933</xdr:row>
      <xdr:rowOff>361951</xdr:rowOff>
    </xdr:to>
    <xdr:pic>
      <xdr:nvPicPr>
        <xdr:cNvPr id="3818" name="Рисунок 3817" descr="base_1_386202_36218"/>
        <xdr:cNvPicPr preferRelativeResize="0">
          <a:picLocks noChangeArrowheads="1"/>
        </xdr:cNvPicPr>
      </xdr:nvPicPr>
      <xdr:blipFill>
        <a:blip xmlns:r="http://schemas.openxmlformats.org/officeDocument/2006/relationships" r:embed="rId1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7013351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1934</xdr:row>
      <xdr:rowOff>0</xdr:rowOff>
    </xdr:from>
    <xdr:to>
      <xdr:col>1</xdr:col>
      <xdr:colOff>1257300</xdr:colOff>
      <xdr:row>1934</xdr:row>
      <xdr:rowOff>409575</xdr:rowOff>
    </xdr:to>
    <xdr:pic>
      <xdr:nvPicPr>
        <xdr:cNvPr id="3819" name="Рисунок 3818" descr="base_1_386202_36219"/>
        <xdr:cNvPicPr preferRelativeResize="0">
          <a:picLocks noChangeArrowheads="1"/>
        </xdr:cNvPicPr>
      </xdr:nvPicPr>
      <xdr:blipFill>
        <a:blip xmlns:r="http://schemas.openxmlformats.org/officeDocument/2006/relationships" r:embed="rId1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7537225"/>
          <a:ext cx="12573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1935</xdr:row>
      <xdr:rowOff>1</xdr:rowOff>
    </xdr:from>
    <xdr:to>
      <xdr:col>1</xdr:col>
      <xdr:colOff>1190624</xdr:colOff>
      <xdr:row>1935</xdr:row>
      <xdr:rowOff>400051</xdr:rowOff>
    </xdr:to>
    <xdr:pic>
      <xdr:nvPicPr>
        <xdr:cNvPr id="3820" name="Рисунок 3819" descr="base_1_386202_36220"/>
        <xdr:cNvPicPr preferRelativeResize="0">
          <a:picLocks noChangeArrowheads="1"/>
        </xdr:cNvPicPr>
      </xdr:nvPicPr>
      <xdr:blipFill>
        <a:blip xmlns:r="http://schemas.openxmlformats.org/officeDocument/2006/relationships" r:embed="rId1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8061101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1936</xdr:row>
      <xdr:rowOff>0</xdr:rowOff>
    </xdr:from>
    <xdr:to>
      <xdr:col>1</xdr:col>
      <xdr:colOff>1038224</xdr:colOff>
      <xdr:row>1936</xdr:row>
      <xdr:rowOff>390525</xdr:rowOff>
    </xdr:to>
    <xdr:pic>
      <xdr:nvPicPr>
        <xdr:cNvPr id="3821" name="Рисунок 3820" descr="base_1_386202_36221"/>
        <xdr:cNvPicPr preferRelativeResize="0">
          <a:picLocks noChangeArrowheads="1"/>
        </xdr:cNvPicPr>
      </xdr:nvPicPr>
      <xdr:blipFill>
        <a:blip xmlns:r="http://schemas.openxmlformats.org/officeDocument/2006/relationships" r:embed="rId1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8584975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1937</xdr:row>
      <xdr:rowOff>1</xdr:rowOff>
    </xdr:from>
    <xdr:to>
      <xdr:col>1</xdr:col>
      <xdr:colOff>1057274</xdr:colOff>
      <xdr:row>1937</xdr:row>
      <xdr:rowOff>419101</xdr:rowOff>
    </xdr:to>
    <xdr:pic>
      <xdr:nvPicPr>
        <xdr:cNvPr id="3822" name="Рисунок 3821" descr="base_1_386202_36222"/>
        <xdr:cNvPicPr preferRelativeResize="0">
          <a:picLocks noChangeArrowheads="1"/>
        </xdr:cNvPicPr>
      </xdr:nvPicPr>
      <xdr:blipFill>
        <a:blip xmlns:r="http://schemas.openxmlformats.org/officeDocument/2006/relationships" r:embed="rId1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9108851"/>
          <a:ext cx="10572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1938</xdr:row>
      <xdr:rowOff>0</xdr:rowOff>
    </xdr:from>
    <xdr:to>
      <xdr:col>1</xdr:col>
      <xdr:colOff>1143000</xdr:colOff>
      <xdr:row>1938</xdr:row>
      <xdr:rowOff>371475</xdr:rowOff>
    </xdr:to>
    <xdr:pic>
      <xdr:nvPicPr>
        <xdr:cNvPr id="3823" name="Рисунок 3822" descr="base_1_386202_36223"/>
        <xdr:cNvPicPr preferRelativeResize="0">
          <a:picLocks noChangeArrowheads="1"/>
        </xdr:cNvPicPr>
      </xdr:nvPicPr>
      <xdr:blipFill>
        <a:blip xmlns:r="http://schemas.openxmlformats.org/officeDocument/2006/relationships" r:embed="rId1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963272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1939</xdr:row>
      <xdr:rowOff>1</xdr:rowOff>
    </xdr:from>
    <xdr:to>
      <xdr:col>1</xdr:col>
      <xdr:colOff>1247775</xdr:colOff>
      <xdr:row>1939</xdr:row>
      <xdr:rowOff>381001</xdr:rowOff>
    </xdr:to>
    <xdr:pic>
      <xdr:nvPicPr>
        <xdr:cNvPr id="3824" name="Рисунок 3823" descr="base_1_386202_36224"/>
        <xdr:cNvPicPr preferRelativeResize="0">
          <a:picLocks noChangeArrowheads="1"/>
        </xdr:cNvPicPr>
      </xdr:nvPicPr>
      <xdr:blipFill>
        <a:blip xmlns:r="http://schemas.openxmlformats.org/officeDocument/2006/relationships" r:embed="rId1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0156601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1940</xdr:row>
      <xdr:rowOff>1</xdr:rowOff>
    </xdr:from>
    <xdr:to>
      <xdr:col>1</xdr:col>
      <xdr:colOff>1171574</xdr:colOff>
      <xdr:row>1940</xdr:row>
      <xdr:rowOff>438151</xdr:rowOff>
    </xdr:to>
    <xdr:pic>
      <xdr:nvPicPr>
        <xdr:cNvPr id="3825" name="Рисунок 3824" descr="base_1_386202_36225"/>
        <xdr:cNvPicPr preferRelativeResize="0">
          <a:picLocks noChangeArrowheads="1"/>
        </xdr:cNvPicPr>
      </xdr:nvPicPr>
      <xdr:blipFill>
        <a:blip xmlns:r="http://schemas.openxmlformats.org/officeDocument/2006/relationships" r:embed="rId1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0680476"/>
          <a:ext cx="1171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1941</xdr:row>
      <xdr:rowOff>1</xdr:rowOff>
    </xdr:from>
    <xdr:to>
      <xdr:col>1</xdr:col>
      <xdr:colOff>1047750</xdr:colOff>
      <xdr:row>1941</xdr:row>
      <xdr:rowOff>381001</xdr:rowOff>
    </xdr:to>
    <xdr:pic>
      <xdr:nvPicPr>
        <xdr:cNvPr id="3826" name="Рисунок 3825" descr="base_1_386202_36226"/>
        <xdr:cNvPicPr preferRelativeResize="0">
          <a:picLocks noChangeArrowheads="1"/>
        </xdr:cNvPicPr>
      </xdr:nvPicPr>
      <xdr:blipFill>
        <a:blip xmlns:r="http://schemas.openxmlformats.org/officeDocument/2006/relationships" r:embed="rId1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1204351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1942</xdr:row>
      <xdr:rowOff>1</xdr:rowOff>
    </xdr:from>
    <xdr:to>
      <xdr:col>1</xdr:col>
      <xdr:colOff>1019174</xdr:colOff>
      <xdr:row>1942</xdr:row>
      <xdr:rowOff>400051</xdr:rowOff>
    </xdr:to>
    <xdr:pic>
      <xdr:nvPicPr>
        <xdr:cNvPr id="3827" name="Рисунок 3826" descr="base_1_386202_36227"/>
        <xdr:cNvPicPr preferRelativeResize="0">
          <a:picLocks noChangeArrowheads="1"/>
        </xdr:cNvPicPr>
      </xdr:nvPicPr>
      <xdr:blipFill>
        <a:blip xmlns:r="http://schemas.openxmlformats.org/officeDocument/2006/relationships" r:embed="rId1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1728226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1943</xdr:row>
      <xdr:rowOff>0</xdr:rowOff>
    </xdr:from>
    <xdr:to>
      <xdr:col>1</xdr:col>
      <xdr:colOff>1123950</xdr:colOff>
      <xdr:row>1943</xdr:row>
      <xdr:rowOff>390525</xdr:rowOff>
    </xdr:to>
    <xdr:pic>
      <xdr:nvPicPr>
        <xdr:cNvPr id="3828" name="Рисунок 3827" descr="base_1_386202_36228"/>
        <xdr:cNvPicPr preferRelativeResize="0">
          <a:picLocks noChangeArrowheads="1"/>
        </xdr:cNvPicPr>
      </xdr:nvPicPr>
      <xdr:blipFill>
        <a:blip xmlns:r="http://schemas.openxmlformats.org/officeDocument/2006/relationships" r:embed="rId1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2252100"/>
          <a:ext cx="1123951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1944</xdr:row>
      <xdr:rowOff>0</xdr:rowOff>
    </xdr:from>
    <xdr:to>
      <xdr:col>1</xdr:col>
      <xdr:colOff>1200150</xdr:colOff>
      <xdr:row>1944</xdr:row>
      <xdr:rowOff>390525</xdr:rowOff>
    </xdr:to>
    <xdr:pic>
      <xdr:nvPicPr>
        <xdr:cNvPr id="3829" name="Рисунок 3828" descr="base_1_386202_36229"/>
        <xdr:cNvPicPr preferRelativeResize="0">
          <a:picLocks noChangeArrowheads="1"/>
        </xdr:cNvPicPr>
      </xdr:nvPicPr>
      <xdr:blipFill>
        <a:blip xmlns:r="http://schemas.openxmlformats.org/officeDocument/2006/relationships" r:embed="rId1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277597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1945</xdr:row>
      <xdr:rowOff>0</xdr:rowOff>
    </xdr:from>
    <xdr:to>
      <xdr:col>1</xdr:col>
      <xdr:colOff>1152524</xdr:colOff>
      <xdr:row>1945</xdr:row>
      <xdr:rowOff>371475</xdr:rowOff>
    </xdr:to>
    <xdr:pic>
      <xdr:nvPicPr>
        <xdr:cNvPr id="3830" name="Рисунок 3829" descr="base_1_386202_36230"/>
        <xdr:cNvPicPr preferRelativeResize="0">
          <a:picLocks noChangeArrowheads="1"/>
        </xdr:cNvPicPr>
      </xdr:nvPicPr>
      <xdr:blipFill>
        <a:blip xmlns:r="http://schemas.openxmlformats.org/officeDocument/2006/relationships" r:embed="rId1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3299850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1946</xdr:row>
      <xdr:rowOff>0</xdr:rowOff>
    </xdr:from>
    <xdr:to>
      <xdr:col>1</xdr:col>
      <xdr:colOff>1000126</xdr:colOff>
      <xdr:row>1946</xdr:row>
      <xdr:rowOff>400050</xdr:rowOff>
    </xdr:to>
    <xdr:pic>
      <xdr:nvPicPr>
        <xdr:cNvPr id="3831" name="Рисунок 3830" descr="base_1_386202_36231"/>
        <xdr:cNvPicPr preferRelativeResize="0">
          <a:picLocks noChangeArrowheads="1"/>
        </xdr:cNvPicPr>
      </xdr:nvPicPr>
      <xdr:blipFill>
        <a:blip xmlns:r="http://schemas.openxmlformats.org/officeDocument/2006/relationships" r:embed="rId1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3823725"/>
          <a:ext cx="1000126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1947</xdr:row>
      <xdr:rowOff>1</xdr:rowOff>
    </xdr:from>
    <xdr:to>
      <xdr:col>1</xdr:col>
      <xdr:colOff>1057274</xdr:colOff>
      <xdr:row>1947</xdr:row>
      <xdr:rowOff>361951</xdr:rowOff>
    </xdr:to>
    <xdr:pic>
      <xdr:nvPicPr>
        <xdr:cNvPr id="3832" name="Рисунок 3831" descr="base_1_386202_36232"/>
        <xdr:cNvPicPr preferRelativeResize="0">
          <a:picLocks noChangeArrowheads="1"/>
        </xdr:cNvPicPr>
      </xdr:nvPicPr>
      <xdr:blipFill>
        <a:blip xmlns:r="http://schemas.openxmlformats.org/officeDocument/2006/relationships" r:embed="rId1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4347601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1948</xdr:row>
      <xdr:rowOff>0</xdr:rowOff>
    </xdr:from>
    <xdr:to>
      <xdr:col>1</xdr:col>
      <xdr:colOff>1076325</xdr:colOff>
      <xdr:row>1948</xdr:row>
      <xdr:rowOff>323850</xdr:rowOff>
    </xdr:to>
    <xdr:pic>
      <xdr:nvPicPr>
        <xdr:cNvPr id="3833" name="Рисунок 3832" descr="base_1_386202_36233"/>
        <xdr:cNvPicPr preferRelativeResize="0">
          <a:picLocks noChangeArrowheads="1"/>
        </xdr:cNvPicPr>
      </xdr:nvPicPr>
      <xdr:blipFill>
        <a:blip xmlns:r="http://schemas.openxmlformats.org/officeDocument/2006/relationships" r:embed="rId1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4871475"/>
          <a:ext cx="1076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1949</xdr:row>
      <xdr:rowOff>1</xdr:rowOff>
    </xdr:from>
    <xdr:to>
      <xdr:col>1</xdr:col>
      <xdr:colOff>1247775</xdr:colOff>
      <xdr:row>1949</xdr:row>
      <xdr:rowOff>400051</xdr:rowOff>
    </xdr:to>
    <xdr:pic>
      <xdr:nvPicPr>
        <xdr:cNvPr id="3834" name="Рисунок 3833" descr="base_1_386202_36234"/>
        <xdr:cNvPicPr preferRelativeResize="0">
          <a:picLocks noChangeArrowheads="1"/>
        </xdr:cNvPicPr>
      </xdr:nvPicPr>
      <xdr:blipFill>
        <a:blip xmlns:r="http://schemas.openxmlformats.org/officeDocument/2006/relationships" r:embed="rId1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5395351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1950</xdr:row>
      <xdr:rowOff>0</xdr:rowOff>
    </xdr:from>
    <xdr:to>
      <xdr:col>1</xdr:col>
      <xdr:colOff>1247775</xdr:colOff>
      <xdr:row>1950</xdr:row>
      <xdr:rowOff>371475</xdr:rowOff>
    </xdr:to>
    <xdr:pic>
      <xdr:nvPicPr>
        <xdr:cNvPr id="3835" name="Рисунок 3834" descr="base_1_386202_36235"/>
        <xdr:cNvPicPr preferRelativeResize="0">
          <a:picLocks noChangeArrowheads="1"/>
        </xdr:cNvPicPr>
      </xdr:nvPicPr>
      <xdr:blipFill>
        <a:blip xmlns:r="http://schemas.openxmlformats.org/officeDocument/2006/relationships" r:embed="rId1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5919225"/>
          <a:ext cx="12477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1951</xdr:row>
      <xdr:rowOff>0</xdr:rowOff>
    </xdr:from>
    <xdr:to>
      <xdr:col>1</xdr:col>
      <xdr:colOff>1009650</xdr:colOff>
      <xdr:row>1951</xdr:row>
      <xdr:rowOff>381000</xdr:rowOff>
    </xdr:to>
    <xdr:pic>
      <xdr:nvPicPr>
        <xdr:cNvPr id="3836" name="Рисунок 3835" descr="base_1_386202_36236"/>
        <xdr:cNvPicPr preferRelativeResize="0">
          <a:picLocks noChangeArrowheads="1"/>
        </xdr:cNvPicPr>
      </xdr:nvPicPr>
      <xdr:blipFill>
        <a:blip xmlns:r="http://schemas.openxmlformats.org/officeDocument/2006/relationships" r:embed="rId1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6443100"/>
          <a:ext cx="100965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1952</xdr:row>
      <xdr:rowOff>0</xdr:rowOff>
    </xdr:from>
    <xdr:to>
      <xdr:col>1</xdr:col>
      <xdr:colOff>1000126</xdr:colOff>
      <xdr:row>1952</xdr:row>
      <xdr:rowOff>361949</xdr:rowOff>
    </xdr:to>
    <xdr:pic>
      <xdr:nvPicPr>
        <xdr:cNvPr id="3837" name="Рисунок 3836" descr="base_1_386202_36237"/>
        <xdr:cNvPicPr preferRelativeResize="0">
          <a:picLocks noChangeArrowheads="1"/>
        </xdr:cNvPicPr>
      </xdr:nvPicPr>
      <xdr:blipFill>
        <a:blip xmlns:r="http://schemas.openxmlformats.org/officeDocument/2006/relationships" r:embed="rId1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6966975"/>
          <a:ext cx="1000126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1953</xdr:row>
      <xdr:rowOff>1</xdr:rowOff>
    </xdr:from>
    <xdr:to>
      <xdr:col>1</xdr:col>
      <xdr:colOff>1085850</xdr:colOff>
      <xdr:row>1953</xdr:row>
      <xdr:rowOff>352425</xdr:rowOff>
    </xdr:to>
    <xdr:pic>
      <xdr:nvPicPr>
        <xdr:cNvPr id="3838" name="Рисунок 3837" descr="base_1_386202_36238"/>
        <xdr:cNvPicPr preferRelativeResize="0">
          <a:picLocks noChangeArrowheads="1"/>
        </xdr:cNvPicPr>
      </xdr:nvPicPr>
      <xdr:blipFill>
        <a:blip xmlns:r="http://schemas.openxmlformats.org/officeDocument/2006/relationships" r:embed="rId1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7490851"/>
          <a:ext cx="1085851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1954</xdr:row>
      <xdr:rowOff>1</xdr:rowOff>
    </xdr:from>
    <xdr:to>
      <xdr:col>1</xdr:col>
      <xdr:colOff>1219200</xdr:colOff>
      <xdr:row>1954</xdr:row>
      <xdr:rowOff>361951</xdr:rowOff>
    </xdr:to>
    <xdr:pic>
      <xdr:nvPicPr>
        <xdr:cNvPr id="3839" name="Рисунок 3838" descr="base_1_386202_36239"/>
        <xdr:cNvPicPr preferRelativeResize="0">
          <a:picLocks noChangeArrowheads="1"/>
        </xdr:cNvPicPr>
      </xdr:nvPicPr>
      <xdr:blipFill>
        <a:blip xmlns:r="http://schemas.openxmlformats.org/officeDocument/2006/relationships" r:embed="rId1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8014726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1955</xdr:row>
      <xdr:rowOff>1</xdr:rowOff>
    </xdr:from>
    <xdr:to>
      <xdr:col>1</xdr:col>
      <xdr:colOff>1219200</xdr:colOff>
      <xdr:row>1955</xdr:row>
      <xdr:rowOff>381001</xdr:rowOff>
    </xdr:to>
    <xdr:pic>
      <xdr:nvPicPr>
        <xdr:cNvPr id="3840" name="Рисунок 3839" descr="base_1_386202_36240"/>
        <xdr:cNvPicPr preferRelativeResize="0">
          <a:picLocks noChangeArrowheads="1"/>
        </xdr:cNvPicPr>
      </xdr:nvPicPr>
      <xdr:blipFill>
        <a:blip xmlns:r="http://schemas.openxmlformats.org/officeDocument/2006/relationships" r:embed="rId1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8538601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1956</xdr:row>
      <xdr:rowOff>1</xdr:rowOff>
    </xdr:from>
    <xdr:to>
      <xdr:col>1</xdr:col>
      <xdr:colOff>981074</xdr:colOff>
      <xdr:row>1956</xdr:row>
      <xdr:rowOff>361951</xdr:rowOff>
    </xdr:to>
    <xdr:pic>
      <xdr:nvPicPr>
        <xdr:cNvPr id="3841" name="Рисунок 3840" descr="base_1_386202_36241"/>
        <xdr:cNvPicPr preferRelativeResize="0">
          <a:picLocks noChangeArrowheads="1"/>
        </xdr:cNvPicPr>
      </xdr:nvPicPr>
      <xdr:blipFill>
        <a:blip xmlns:r="http://schemas.openxmlformats.org/officeDocument/2006/relationships" r:embed="rId1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9062476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1957</xdr:row>
      <xdr:rowOff>0</xdr:rowOff>
    </xdr:from>
    <xdr:to>
      <xdr:col>1</xdr:col>
      <xdr:colOff>971550</xdr:colOff>
      <xdr:row>1957</xdr:row>
      <xdr:rowOff>371475</xdr:rowOff>
    </xdr:to>
    <xdr:pic>
      <xdr:nvPicPr>
        <xdr:cNvPr id="3842" name="Рисунок 3841" descr="base_1_386202_36242"/>
        <xdr:cNvPicPr preferRelativeResize="0">
          <a:picLocks noChangeArrowheads="1"/>
        </xdr:cNvPicPr>
      </xdr:nvPicPr>
      <xdr:blipFill>
        <a:blip xmlns:r="http://schemas.openxmlformats.org/officeDocument/2006/relationships" r:embed="rId1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9586350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1958</xdr:row>
      <xdr:rowOff>1</xdr:rowOff>
    </xdr:from>
    <xdr:to>
      <xdr:col>1</xdr:col>
      <xdr:colOff>1095375</xdr:colOff>
      <xdr:row>1958</xdr:row>
      <xdr:rowOff>361950</xdr:rowOff>
    </xdr:to>
    <xdr:pic>
      <xdr:nvPicPr>
        <xdr:cNvPr id="3843" name="Рисунок 3842" descr="base_1_386202_36243"/>
        <xdr:cNvPicPr preferRelativeResize="0">
          <a:picLocks noChangeArrowheads="1"/>
        </xdr:cNvPicPr>
      </xdr:nvPicPr>
      <xdr:blipFill>
        <a:blip xmlns:r="http://schemas.openxmlformats.org/officeDocument/2006/relationships" r:embed="rId1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20110226"/>
          <a:ext cx="1095376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1959</xdr:row>
      <xdr:rowOff>1</xdr:rowOff>
    </xdr:from>
    <xdr:to>
      <xdr:col>1</xdr:col>
      <xdr:colOff>1238250</xdr:colOff>
      <xdr:row>1959</xdr:row>
      <xdr:rowOff>361951</xdr:rowOff>
    </xdr:to>
    <xdr:pic>
      <xdr:nvPicPr>
        <xdr:cNvPr id="3844" name="Рисунок 3843" descr="base_1_386202_36244"/>
        <xdr:cNvPicPr preferRelativeResize="0">
          <a:picLocks noChangeArrowheads="1"/>
        </xdr:cNvPicPr>
      </xdr:nvPicPr>
      <xdr:blipFill>
        <a:blip xmlns:r="http://schemas.openxmlformats.org/officeDocument/2006/relationships" r:embed="rId1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0634101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1960</xdr:row>
      <xdr:rowOff>0</xdr:rowOff>
    </xdr:from>
    <xdr:to>
      <xdr:col>1</xdr:col>
      <xdr:colOff>1209675</xdr:colOff>
      <xdr:row>1960</xdr:row>
      <xdr:rowOff>400050</xdr:rowOff>
    </xdr:to>
    <xdr:pic>
      <xdr:nvPicPr>
        <xdr:cNvPr id="3845" name="Рисунок 3844" descr="base_1_386202_36245"/>
        <xdr:cNvPicPr preferRelativeResize="0">
          <a:picLocks noChangeArrowheads="1"/>
        </xdr:cNvPicPr>
      </xdr:nvPicPr>
      <xdr:blipFill>
        <a:blip xmlns:r="http://schemas.openxmlformats.org/officeDocument/2006/relationships" r:embed="rId1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21157975"/>
          <a:ext cx="1209676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1961</xdr:row>
      <xdr:rowOff>1</xdr:rowOff>
    </xdr:from>
    <xdr:to>
      <xdr:col>1</xdr:col>
      <xdr:colOff>962024</xdr:colOff>
      <xdr:row>1961</xdr:row>
      <xdr:rowOff>381001</xdr:rowOff>
    </xdr:to>
    <xdr:pic>
      <xdr:nvPicPr>
        <xdr:cNvPr id="3846" name="Рисунок 3845" descr="base_1_386202_36246"/>
        <xdr:cNvPicPr preferRelativeResize="0">
          <a:picLocks noChangeArrowheads="1"/>
        </xdr:cNvPicPr>
      </xdr:nvPicPr>
      <xdr:blipFill>
        <a:blip xmlns:r="http://schemas.openxmlformats.org/officeDocument/2006/relationships" r:embed="rId1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21681851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1962</xdr:row>
      <xdr:rowOff>1</xdr:rowOff>
    </xdr:from>
    <xdr:to>
      <xdr:col>1</xdr:col>
      <xdr:colOff>990600</xdr:colOff>
      <xdr:row>1962</xdr:row>
      <xdr:rowOff>381001</xdr:rowOff>
    </xdr:to>
    <xdr:pic>
      <xdr:nvPicPr>
        <xdr:cNvPr id="3847" name="Рисунок 3846" descr="base_1_386202_36247"/>
        <xdr:cNvPicPr preferRelativeResize="0">
          <a:picLocks noChangeArrowheads="1"/>
        </xdr:cNvPicPr>
      </xdr:nvPicPr>
      <xdr:blipFill>
        <a:blip xmlns:r="http://schemas.openxmlformats.org/officeDocument/2006/relationships" r:embed="rId1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2205726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1963</xdr:row>
      <xdr:rowOff>1</xdr:rowOff>
    </xdr:from>
    <xdr:to>
      <xdr:col>1</xdr:col>
      <xdr:colOff>1047750</xdr:colOff>
      <xdr:row>1963</xdr:row>
      <xdr:rowOff>361951</xdr:rowOff>
    </xdr:to>
    <xdr:pic>
      <xdr:nvPicPr>
        <xdr:cNvPr id="3848" name="Рисунок 3847" descr="base_1_386202_36248"/>
        <xdr:cNvPicPr preferRelativeResize="0">
          <a:picLocks noChangeArrowheads="1"/>
        </xdr:cNvPicPr>
      </xdr:nvPicPr>
      <xdr:blipFill>
        <a:blip xmlns:r="http://schemas.openxmlformats.org/officeDocument/2006/relationships" r:embed="rId1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2729601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1964</xdr:row>
      <xdr:rowOff>0</xdr:rowOff>
    </xdr:from>
    <xdr:to>
      <xdr:col>1</xdr:col>
      <xdr:colOff>1314449</xdr:colOff>
      <xdr:row>1964</xdr:row>
      <xdr:rowOff>390525</xdr:rowOff>
    </xdr:to>
    <xdr:pic>
      <xdr:nvPicPr>
        <xdr:cNvPr id="3849" name="Рисунок 3848" descr="base_1_386202_36249"/>
        <xdr:cNvPicPr preferRelativeResize="0">
          <a:picLocks noChangeArrowheads="1"/>
        </xdr:cNvPicPr>
      </xdr:nvPicPr>
      <xdr:blipFill>
        <a:blip xmlns:r="http://schemas.openxmlformats.org/officeDocument/2006/relationships" r:embed="rId1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3253475"/>
          <a:ext cx="131444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1965</xdr:row>
      <xdr:rowOff>0</xdr:rowOff>
    </xdr:from>
    <xdr:to>
      <xdr:col>1</xdr:col>
      <xdr:colOff>1247774</xdr:colOff>
      <xdr:row>1965</xdr:row>
      <xdr:rowOff>390525</xdr:rowOff>
    </xdr:to>
    <xdr:pic>
      <xdr:nvPicPr>
        <xdr:cNvPr id="3850" name="Рисунок 3849" descr="base_1_386202_36250"/>
        <xdr:cNvPicPr preferRelativeResize="0">
          <a:picLocks noChangeArrowheads="1"/>
        </xdr:cNvPicPr>
      </xdr:nvPicPr>
      <xdr:blipFill>
        <a:blip xmlns:r="http://schemas.openxmlformats.org/officeDocument/2006/relationships" r:embed="rId1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23777350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1966</xdr:row>
      <xdr:rowOff>0</xdr:rowOff>
    </xdr:from>
    <xdr:to>
      <xdr:col>1</xdr:col>
      <xdr:colOff>971550</xdr:colOff>
      <xdr:row>1966</xdr:row>
      <xdr:rowOff>381000</xdr:rowOff>
    </xdr:to>
    <xdr:pic>
      <xdr:nvPicPr>
        <xdr:cNvPr id="3851" name="Рисунок 3850" descr="base_1_386202_36251"/>
        <xdr:cNvPicPr preferRelativeResize="0">
          <a:picLocks noChangeArrowheads="1"/>
        </xdr:cNvPicPr>
      </xdr:nvPicPr>
      <xdr:blipFill>
        <a:blip xmlns:r="http://schemas.openxmlformats.org/officeDocument/2006/relationships" r:embed="rId1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4301225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1967</xdr:row>
      <xdr:rowOff>0</xdr:rowOff>
    </xdr:from>
    <xdr:to>
      <xdr:col>1</xdr:col>
      <xdr:colOff>1009650</xdr:colOff>
      <xdr:row>1967</xdr:row>
      <xdr:rowOff>352425</xdr:rowOff>
    </xdr:to>
    <xdr:pic>
      <xdr:nvPicPr>
        <xdr:cNvPr id="3852" name="Рисунок 3851" descr="base_1_386202_36252"/>
        <xdr:cNvPicPr preferRelativeResize="0">
          <a:picLocks noChangeArrowheads="1"/>
        </xdr:cNvPicPr>
      </xdr:nvPicPr>
      <xdr:blipFill>
        <a:blip xmlns:r="http://schemas.openxmlformats.org/officeDocument/2006/relationships" r:embed="rId1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4825100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1968</xdr:row>
      <xdr:rowOff>0</xdr:rowOff>
    </xdr:from>
    <xdr:to>
      <xdr:col>1</xdr:col>
      <xdr:colOff>1047750</xdr:colOff>
      <xdr:row>1968</xdr:row>
      <xdr:rowOff>390525</xdr:rowOff>
    </xdr:to>
    <xdr:pic>
      <xdr:nvPicPr>
        <xdr:cNvPr id="3853" name="Рисунок 3852" descr="base_1_386202_36253"/>
        <xdr:cNvPicPr preferRelativeResize="0">
          <a:picLocks noChangeArrowheads="1"/>
        </xdr:cNvPicPr>
      </xdr:nvPicPr>
      <xdr:blipFill>
        <a:blip xmlns:r="http://schemas.openxmlformats.org/officeDocument/2006/relationships" r:embed="rId1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5348975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1969</xdr:row>
      <xdr:rowOff>1</xdr:rowOff>
    </xdr:from>
    <xdr:to>
      <xdr:col>1</xdr:col>
      <xdr:colOff>1228725</xdr:colOff>
      <xdr:row>1969</xdr:row>
      <xdr:rowOff>381001</xdr:rowOff>
    </xdr:to>
    <xdr:pic>
      <xdr:nvPicPr>
        <xdr:cNvPr id="3854" name="Рисунок 3853" descr="base_1_386202_36254"/>
        <xdr:cNvPicPr preferRelativeResize="0">
          <a:picLocks noChangeArrowheads="1"/>
        </xdr:cNvPicPr>
      </xdr:nvPicPr>
      <xdr:blipFill>
        <a:blip xmlns:r="http://schemas.openxmlformats.org/officeDocument/2006/relationships" r:embed="rId1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5872851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1970</xdr:row>
      <xdr:rowOff>0</xdr:rowOff>
    </xdr:from>
    <xdr:to>
      <xdr:col>1</xdr:col>
      <xdr:colOff>1171574</xdr:colOff>
      <xdr:row>1970</xdr:row>
      <xdr:rowOff>352425</xdr:rowOff>
    </xdr:to>
    <xdr:pic>
      <xdr:nvPicPr>
        <xdr:cNvPr id="3855" name="Рисунок 3854" descr="base_1_386202_36255"/>
        <xdr:cNvPicPr preferRelativeResize="0">
          <a:picLocks noChangeArrowheads="1"/>
        </xdr:cNvPicPr>
      </xdr:nvPicPr>
      <xdr:blipFill>
        <a:blip xmlns:r="http://schemas.openxmlformats.org/officeDocument/2006/relationships" r:embed="rId1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26396725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1971</xdr:row>
      <xdr:rowOff>1</xdr:rowOff>
    </xdr:from>
    <xdr:to>
      <xdr:col>1</xdr:col>
      <xdr:colOff>942975</xdr:colOff>
      <xdr:row>1971</xdr:row>
      <xdr:rowOff>352425</xdr:rowOff>
    </xdr:to>
    <xdr:pic>
      <xdr:nvPicPr>
        <xdr:cNvPr id="3856" name="Рисунок 3855" descr="base_1_386202_36256"/>
        <xdr:cNvPicPr preferRelativeResize="0">
          <a:picLocks noChangeArrowheads="1"/>
        </xdr:cNvPicPr>
      </xdr:nvPicPr>
      <xdr:blipFill>
        <a:blip xmlns:r="http://schemas.openxmlformats.org/officeDocument/2006/relationships" r:embed="rId1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6920601"/>
          <a:ext cx="942975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1972</xdr:row>
      <xdr:rowOff>0</xdr:rowOff>
    </xdr:from>
    <xdr:to>
      <xdr:col>1</xdr:col>
      <xdr:colOff>1000124</xdr:colOff>
      <xdr:row>1972</xdr:row>
      <xdr:rowOff>390525</xdr:rowOff>
    </xdr:to>
    <xdr:pic>
      <xdr:nvPicPr>
        <xdr:cNvPr id="3857" name="Рисунок 3856" descr="base_1_386202_36257"/>
        <xdr:cNvPicPr preferRelativeResize="0">
          <a:picLocks noChangeArrowheads="1"/>
        </xdr:cNvPicPr>
      </xdr:nvPicPr>
      <xdr:blipFill>
        <a:blip xmlns:r="http://schemas.openxmlformats.org/officeDocument/2006/relationships" r:embed="rId1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2744447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1973</xdr:row>
      <xdr:rowOff>0</xdr:rowOff>
    </xdr:from>
    <xdr:to>
      <xdr:col>1</xdr:col>
      <xdr:colOff>1114424</xdr:colOff>
      <xdr:row>1973</xdr:row>
      <xdr:rowOff>352425</xdr:rowOff>
    </xdr:to>
    <xdr:pic>
      <xdr:nvPicPr>
        <xdr:cNvPr id="3858" name="Рисунок 3857" descr="base_1_386202_36258"/>
        <xdr:cNvPicPr preferRelativeResize="0">
          <a:picLocks noChangeArrowheads="1"/>
        </xdr:cNvPicPr>
      </xdr:nvPicPr>
      <xdr:blipFill>
        <a:blip xmlns:r="http://schemas.openxmlformats.org/officeDocument/2006/relationships" r:embed="rId1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27968350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1974</xdr:row>
      <xdr:rowOff>0</xdr:rowOff>
    </xdr:from>
    <xdr:to>
      <xdr:col>1</xdr:col>
      <xdr:colOff>1257300</xdr:colOff>
      <xdr:row>1974</xdr:row>
      <xdr:rowOff>371475</xdr:rowOff>
    </xdr:to>
    <xdr:pic>
      <xdr:nvPicPr>
        <xdr:cNvPr id="3859" name="Рисунок 3858" descr="base_1_386202_36259"/>
        <xdr:cNvPicPr preferRelativeResize="0">
          <a:picLocks noChangeArrowheads="1"/>
        </xdr:cNvPicPr>
      </xdr:nvPicPr>
      <xdr:blipFill>
        <a:blip xmlns:r="http://schemas.openxmlformats.org/officeDocument/2006/relationships" r:embed="rId1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849222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1975</xdr:row>
      <xdr:rowOff>1</xdr:rowOff>
    </xdr:from>
    <xdr:to>
      <xdr:col>1</xdr:col>
      <xdr:colOff>1171574</xdr:colOff>
      <xdr:row>1975</xdr:row>
      <xdr:rowOff>381001</xdr:rowOff>
    </xdr:to>
    <xdr:pic>
      <xdr:nvPicPr>
        <xdr:cNvPr id="3860" name="Рисунок 3859" descr="base_1_386202_36260"/>
        <xdr:cNvPicPr preferRelativeResize="0">
          <a:picLocks noChangeArrowheads="1"/>
        </xdr:cNvPicPr>
      </xdr:nvPicPr>
      <xdr:blipFill>
        <a:blip xmlns:r="http://schemas.openxmlformats.org/officeDocument/2006/relationships" r:embed="rId1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29539976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1976</xdr:row>
      <xdr:rowOff>0</xdr:rowOff>
    </xdr:from>
    <xdr:to>
      <xdr:col>1</xdr:col>
      <xdr:colOff>1019174</xdr:colOff>
      <xdr:row>1976</xdr:row>
      <xdr:rowOff>409575</xdr:rowOff>
    </xdr:to>
    <xdr:pic>
      <xdr:nvPicPr>
        <xdr:cNvPr id="3861" name="Рисунок 3860" descr="base_1_386202_36261"/>
        <xdr:cNvPicPr preferRelativeResize="0">
          <a:picLocks noChangeArrowheads="1"/>
        </xdr:cNvPicPr>
      </xdr:nvPicPr>
      <xdr:blipFill>
        <a:blip xmlns:r="http://schemas.openxmlformats.org/officeDocument/2006/relationships" r:embed="rId1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30063850"/>
          <a:ext cx="10191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1977</xdr:row>
      <xdr:rowOff>1</xdr:rowOff>
    </xdr:from>
    <xdr:to>
      <xdr:col>1</xdr:col>
      <xdr:colOff>981074</xdr:colOff>
      <xdr:row>1977</xdr:row>
      <xdr:rowOff>381001</xdr:rowOff>
    </xdr:to>
    <xdr:pic>
      <xdr:nvPicPr>
        <xdr:cNvPr id="3862" name="Рисунок 3861" descr="base_1_386202_36262"/>
        <xdr:cNvPicPr preferRelativeResize="0">
          <a:picLocks noChangeArrowheads="1"/>
        </xdr:cNvPicPr>
      </xdr:nvPicPr>
      <xdr:blipFill>
        <a:blip xmlns:r="http://schemas.openxmlformats.org/officeDocument/2006/relationships" r:embed="rId1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30587726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1978</xdr:row>
      <xdr:rowOff>1</xdr:rowOff>
    </xdr:from>
    <xdr:to>
      <xdr:col>1</xdr:col>
      <xdr:colOff>1133475</xdr:colOff>
      <xdr:row>1978</xdr:row>
      <xdr:rowOff>342900</xdr:rowOff>
    </xdr:to>
    <xdr:pic>
      <xdr:nvPicPr>
        <xdr:cNvPr id="3863" name="Рисунок 3862" descr="base_1_386202_36263"/>
        <xdr:cNvPicPr preferRelativeResize="0">
          <a:picLocks noChangeArrowheads="1"/>
        </xdr:cNvPicPr>
      </xdr:nvPicPr>
      <xdr:blipFill>
        <a:blip xmlns:r="http://schemas.openxmlformats.org/officeDocument/2006/relationships" r:embed="rId1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31111601"/>
          <a:ext cx="1133476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1979</xdr:row>
      <xdr:rowOff>0</xdr:rowOff>
    </xdr:from>
    <xdr:to>
      <xdr:col>1</xdr:col>
      <xdr:colOff>1219200</xdr:colOff>
      <xdr:row>1979</xdr:row>
      <xdr:rowOff>352425</xdr:rowOff>
    </xdr:to>
    <xdr:pic>
      <xdr:nvPicPr>
        <xdr:cNvPr id="3864" name="Рисунок 3863" descr="base_1_386202_36264"/>
        <xdr:cNvPicPr preferRelativeResize="0">
          <a:picLocks noChangeArrowheads="1"/>
        </xdr:cNvPicPr>
      </xdr:nvPicPr>
      <xdr:blipFill>
        <a:blip xmlns:r="http://schemas.openxmlformats.org/officeDocument/2006/relationships" r:embed="rId1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163547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1980</xdr:row>
      <xdr:rowOff>0</xdr:rowOff>
    </xdr:from>
    <xdr:to>
      <xdr:col>1</xdr:col>
      <xdr:colOff>1190624</xdr:colOff>
      <xdr:row>1980</xdr:row>
      <xdr:rowOff>428625</xdr:rowOff>
    </xdr:to>
    <xdr:pic>
      <xdr:nvPicPr>
        <xdr:cNvPr id="3865" name="Рисунок 3864" descr="base_1_386202_36265"/>
        <xdr:cNvPicPr preferRelativeResize="0">
          <a:picLocks noChangeArrowheads="1"/>
        </xdr:cNvPicPr>
      </xdr:nvPicPr>
      <xdr:blipFill>
        <a:blip xmlns:r="http://schemas.openxmlformats.org/officeDocument/2006/relationships" r:embed="rId1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32159350"/>
          <a:ext cx="1190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1981</xdr:row>
      <xdr:rowOff>0</xdr:rowOff>
    </xdr:from>
    <xdr:to>
      <xdr:col>1</xdr:col>
      <xdr:colOff>1000124</xdr:colOff>
      <xdr:row>1981</xdr:row>
      <xdr:rowOff>409575</xdr:rowOff>
    </xdr:to>
    <xdr:pic>
      <xdr:nvPicPr>
        <xdr:cNvPr id="3866" name="Рисунок 3865" descr="base_1_386202_36266"/>
        <xdr:cNvPicPr preferRelativeResize="0">
          <a:picLocks noChangeArrowheads="1"/>
        </xdr:cNvPicPr>
      </xdr:nvPicPr>
      <xdr:blipFill>
        <a:blip xmlns:r="http://schemas.openxmlformats.org/officeDocument/2006/relationships" r:embed="rId1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32683225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1982</xdr:row>
      <xdr:rowOff>1</xdr:rowOff>
    </xdr:from>
    <xdr:to>
      <xdr:col>1</xdr:col>
      <xdr:colOff>990600</xdr:colOff>
      <xdr:row>1982</xdr:row>
      <xdr:rowOff>400051</xdr:rowOff>
    </xdr:to>
    <xdr:pic>
      <xdr:nvPicPr>
        <xdr:cNvPr id="3867" name="Рисунок 3866" descr="base_1_386202_36267"/>
        <xdr:cNvPicPr preferRelativeResize="0">
          <a:picLocks noChangeArrowheads="1"/>
        </xdr:cNvPicPr>
      </xdr:nvPicPr>
      <xdr:blipFill>
        <a:blip xmlns:r="http://schemas.openxmlformats.org/officeDocument/2006/relationships" r:embed="rId1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3207101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1983</xdr:row>
      <xdr:rowOff>1</xdr:rowOff>
    </xdr:from>
    <xdr:to>
      <xdr:col>1</xdr:col>
      <xdr:colOff>1028700</xdr:colOff>
      <xdr:row>1983</xdr:row>
      <xdr:rowOff>400051</xdr:rowOff>
    </xdr:to>
    <xdr:pic>
      <xdr:nvPicPr>
        <xdr:cNvPr id="3868" name="Рисунок 3867" descr="base_1_386202_36268"/>
        <xdr:cNvPicPr preferRelativeResize="0">
          <a:picLocks noChangeArrowheads="1"/>
        </xdr:cNvPicPr>
      </xdr:nvPicPr>
      <xdr:blipFill>
        <a:blip xmlns:r="http://schemas.openxmlformats.org/officeDocument/2006/relationships" r:embed="rId1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3730976"/>
          <a:ext cx="1028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1984</xdr:row>
      <xdr:rowOff>1</xdr:rowOff>
    </xdr:from>
    <xdr:to>
      <xdr:col>1</xdr:col>
      <xdr:colOff>1257300</xdr:colOff>
      <xdr:row>1984</xdr:row>
      <xdr:rowOff>419101</xdr:rowOff>
    </xdr:to>
    <xdr:pic>
      <xdr:nvPicPr>
        <xdr:cNvPr id="3869" name="Рисунок 3868" descr="base_1_386202_36269"/>
        <xdr:cNvPicPr preferRelativeResize="0">
          <a:picLocks noChangeArrowheads="1"/>
        </xdr:cNvPicPr>
      </xdr:nvPicPr>
      <xdr:blipFill>
        <a:blip xmlns:r="http://schemas.openxmlformats.org/officeDocument/2006/relationships" r:embed="rId1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4254851"/>
          <a:ext cx="1257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1984</xdr:row>
      <xdr:rowOff>523874</xdr:rowOff>
    </xdr:from>
    <xdr:to>
      <xdr:col>1</xdr:col>
      <xdr:colOff>1171576</xdr:colOff>
      <xdr:row>1985</xdr:row>
      <xdr:rowOff>371474</xdr:rowOff>
    </xdr:to>
    <xdr:pic>
      <xdr:nvPicPr>
        <xdr:cNvPr id="4260" name="Рисунок 4259" descr="base_1_386202_36270"/>
        <xdr:cNvPicPr preferRelativeResize="0">
          <a:picLocks noChangeArrowheads="1"/>
        </xdr:cNvPicPr>
      </xdr:nvPicPr>
      <xdr:blipFill>
        <a:blip xmlns:r="http://schemas.openxmlformats.org/officeDocument/2006/relationships" r:embed="rId1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4254849"/>
          <a:ext cx="11715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1986</xdr:row>
      <xdr:rowOff>0</xdr:rowOff>
    </xdr:from>
    <xdr:to>
      <xdr:col>1</xdr:col>
      <xdr:colOff>904876</xdr:colOff>
      <xdr:row>1986</xdr:row>
      <xdr:rowOff>342900</xdr:rowOff>
    </xdr:to>
    <xdr:pic>
      <xdr:nvPicPr>
        <xdr:cNvPr id="4261" name="Рисунок 4260" descr="base_1_386202_36271"/>
        <xdr:cNvPicPr preferRelativeResize="0">
          <a:picLocks noChangeArrowheads="1"/>
        </xdr:cNvPicPr>
      </xdr:nvPicPr>
      <xdr:blipFill>
        <a:blip xmlns:r="http://schemas.openxmlformats.org/officeDocument/2006/relationships" r:embed="rId1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4731100"/>
          <a:ext cx="904876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1987</xdr:row>
      <xdr:rowOff>0</xdr:rowOff>
    </xdr:from>
    <xdr:to>
      <xdr:col>1</xdr:col>
      <xdr:colOff>1000125</xdr:colOff>
      <xdr:row>1987</xdr:row>
      <xdr:rowOff>342900</xdr:rowOff>
    </xdr:to>
    <xdr:pic>
      <xdr:nvPicPr>
        <xdr:cNvPr id="4262" name="Рисунок 4261" descr="base_1_386202_36272"/>
        <xdr:cNvPicPr preferRelativeResize="0">
          <a:picLocks noChangeArrowheads="1"/>
        </xdr:cNvPicPr>
      </xdr:nvPicPr>
      <xdr:blipFill>
        <a:blip xmlns:r="http://schemas.openxmlformats.org/officeDocument/2006/relationships" r:embed="rId1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5207350"/>
          <a:ext cx="10001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1988</xdr:row>
      <xdr:rowOff>0</xdr:rowOff>
    </xdr:from>
    <xdr:to>
      <xdr:col>1</xdr:col>
      <xdr:colOff>1095374</xdr:colOff>
      <xdr:row>1988</xdr:row>
      <xdr:rowOff>352425</xdr:rowOff>
    </xdr:to>
    <xdr:pic>
      <xdr:nvPicPr>
        <xdr:cNvPr id="4263" name="Рисунок 4262" descr="base_1_386202_36273"/>
        <xdr:cNvPicPr preferRelativeResize="0">
          <a:picLocks noChangeArrowheads="1"/>
        </xdr:cNvPicPr>
      </xdr:nvPicPr>
      <xdr:blipFill>
        <a:blip xmlns:r="http://schemas.openxmlformats.org/officeDocument/2006/relationships" r:embed="rId1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35683600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1989</xdr:row>
      <xdr:rowOff>0</xdr:rowOff>
    </xdr:from>
    <xdr:to>
      <xdr:col>1</xdr:col>
      <xdr:colOff>1257300</xdr:colOff>
      <xdr:row>1989</xdr:row>
      <xdr:rowOff>361950</xdr:rowOff>
    </xdr:to>
    <xdr:pic>
      <xdr:nvPicPr>
        <xdr:cNvPr id="4264" name="Рисунок 4263" descr="base_1_386202_36274"/>
        <xdr:cNvPicPr preferRelativeResize="0">
          <a:picLocks noChangeArrowheads="1"/>
        </xdr:cNvPicPr>
      </xdr:nvPicPr>
      <xdr:blipFill>
        <a:blip xmlns:r="http://schemas.openxmlformats.org/officeDocument/2006/relationships" r:embed="rId1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615985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1990</xdr:row>
      <xdr:rowOff>0</xdr:rowOff>
    </xdr:from>
    <xdr:to>
      <xdr:col>1</xdr:col>
      <xdr:colOff>1238250</xdr:colOff>
      <xdr:row>1990</xdr:row>
      <xdr:rowOff>371475</xdr:rowOff>
    </xdr:to>
    <xdr:pic>
      <xdr:nvPicPr>
        <xdr:cNvPr id="4265" name="Рисунок 4264" descr="base_1_386202_36275"/>
        <xdr:cNvPicPr preferRelativeResize="0">
          <a:picLocks noChangeArrowheads="1"/>
        </xdr:cNvPicPr>
      </xdr:nvPicPr>
      <xdr:blipFill>
        <a:blip xmlns:r="http://schemas.openxmlformats.org/officeDocument/2006/relationships" r:embed="rId1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6636100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1990</xdr:row>
      <xdr:rowOff>476249</xdr:rowOff>
    </xdr:from>
    <xdr:to>
      <xdr:col>1</xdr:col>
      <xdr:colOff>942975</xdr:colOff>
      <xdr:row>1991</xdr:row>
      <xdr:rowOff>352424</xdr:rowOff>
    </xdr:to>
    <xdr:pic>
      <xdr:nvPicPr>
        <xdr:cNvPr id="4266" name="Рисунок 4265" descr="base_1_386202_36276"/>
        <xdr:cNvPicPr preferRelativeResize="0">
          <a:picLocks noChangeArrowheads="1"/>
        </xdr:cNvPicPr>
      </xdr:nvPicPr>
      <xdr:blipFill>
        <a:blip xmlns:r="http://schemas.openxmlformats.org/officeDocument/2006/relationships" r:embed="rId1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7112349"/>
          <a:ext cx="942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1992</xdr:row>
      <xdr:rowOff>0</xdr:rowOff>
    </xdr:from>
    <xdr:to>
      <xdr:col>1</xdr:col>
      <xdr:colOff>1019175</xdr:colOff>
      <xdr:row>1992</xdr:row>
      <xdr:rowOff>381000</xdr:rowOff>
    </xdr:to>
    <xdr:pic>
      <xdr:nvPicPr>
        <xdr:cNvPr id="4267" name="Рисунок 4266" descr="base_1_386202_36277"/>
        <xdr:cNvPicPr preferRelativeResize="0">
          <a:picLocks noChangeArrowheads="1"/>
        </xdr:cNvPicPr>
      </xdr:nvPicPr>
      <xdr:blipFill>
        <a:blip xmlns:r="http://schemas.openxmlformats.org/officeDocument/2006/relationships" r:embed="rId1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7588600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1993</xdr:row>
      <xdr:rowOff>0</xdr:rowOff>
    </xdr:from>
    <xdr:to>
      <xdr:col>1</xdr:col>
      <xdr:colOff>1076324</xdr:colOff>
      <xdr:row>1993</xdr:row>
      <xdr:rowOff>371475</xdr:rowOff>
    </xdr:to>
    <xdr:pic>
      <xdr:nvPicPr>
        <xdr:cNvPr id="4268" name="Рисунок 4267" descr="base_1_386202_36278"/>
        <xdr:cNvPicPr preferRelativeResize="0">
          <a:picLocks noChangeArrowheads="1"/>
        </xdr:cNvPicPr>
      </xdr:nvPicPr>
      <xdr:blipFill>
        <a:blip xmlns:r="http://schemas.openxmlformats.org/officeDocument/2006/relationships" r:embed="rId1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38064850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1994</xdr:row>
      <xdr:rowOff>1</xdr:rowOff>
    </xdr:from>
    <xdr:to>
      <xdr:col>1</xdr:col>
      <xdr:colOff>1171575</xdr:colOff>
      <xdr:row>1994</xdr:row>
      <xdr:rowOff>381001</xdr:rowOff>
    </xdr:to>
    <xdr:pic>
      <xdr:nvPicPr>
        <xdr:cNvPr id="4269" name="Рисунок 4268" descr="base_1_386202_36279"/>
        <xdr:cNvPicPr preferRelativeResize="0">
          <a:picLocks noChangeArrowheads="1"/>
        </xdr:cNvPicPr>
      </xdr:nvPicPr>
      <xdr:blipFill>
        <a:blip xmlns:r="http://schemas.openxmlformats.org/officeDocument/2006/relationships" r:embed="rId1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8541101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1995</xdr:row>
      <xdr:rowOff>0</xdr:rowOff>
    </xdr:from>
    <xdr:to>
      <xdr:col>1</xdr:col>
      <xdr:colOff>1200150</xdr:colOff>
      <xdr:row>1995</xdr:row>
      <xdr:rowOff>361950</xdr:rowOff>
    </xdr:to>
    <xdr:pic>
      <xdr:nvPicPr>
        <xdr:cNvPr id="4270" name="Рисунок 4269" descr="base_1_386202_36280"/>
        <xdr:cNvPicPr preferRelativeResize="0">
          <a:picLocks noChangeArrowheads="1"/>
        </xdr:cNvPicPr>
      </xdr:nvPicPr>
      <xdr:blipFill>
        <a:blip xmlns:r="http://schemas.openxmlformats.org/officeDocument/2006/relationships" r:embed="rId1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9017350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1996</xdr:row>
      <xdr:rowOff>0</xdr:rowOff>
    </xdr:from>
    <xdr:to>
      <xdr:col>1</xdr:col>
      <xdr:colOff>1009651</xdr:colOff>
      <xdr:row>1996</xdr:row>
      <xdr:rowOff>352425</xdr:rowOff>
    </xdr:to>
    <xdr:pic>
      <xdr:nvPicPr>
        <xdr:cNvPr id="4271" name="Рисунок 4270" descr="base_1_386202_36281"/>
        <xdr:cNvPicPr preferRelativeResize="0">
          <a:picLocks noChangeArrowheads="1"/>
        </xdr:cNvPicPr>
      </xdr:nvPicPr>
      <xdr:blipFill>
        <a:blip xmlns:r="http://schemas.openxmlformats.org/officeDocument/2006/relationships" r:embed="rId1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739493600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1997</xdr:row>
      <xdr:rowOff>1</xdr:rowOff>
    </xdr:from>
    <xdr:to>
      <xdr:col>1</xdr:col>
      <xdr:colOff>942974</xdr:colOff>
      <xdr:row>1997</xdr:row>
      <xdr:rowOff>342901</xdr:rowOff>
    </xdr:to>
    <xdr:pic>
      <xdr:nvPicPr>
        <xdr:cNvPr id="4272" name="Рисунок 4271" descr="base_1_386202_36282"/>
        <xdr:cNvPicPr preferRelativeResize="0">
          <a:picLocks noChangeArrowheads="1"/>
        </xdr:cNvPicPr>
      </xdr:nvPicPr>
      <xdr:blipFill>
        <a:blip xmlns:r="http://schemas.openxmlformats.org/officeDocument/2006/relationships" r:embed="rId1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39969851"/>
          <a:ext cx="9429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1998</xdr:row>
      <xdr:rowOff>0</xdr:rowOff>
    </xdr:from>
    <xdr:to>
      <xdr:col>1</xdr:col>
      <xdr:colOff>1095374</xdr:colOff>
      <xdr:row>1998</xdr:row>
      <xdr:rowOff>361950</xdr:rowOff>
    </xdr:to>
    <xdr:pic>
      <xdr:nvPicPr>
        <xdr:cNvPr id="4273" name="Рисунок 4272" descr="base_1_386202_36283"/>
        <xdr:cNvPicPr preferRelativeResize="0">
          <a:picLocks noChangeArrowheads="1"/>
        </xdr:cNvPicPr>
      </xdr:nvPicPr>
      <xdr:blipFill>
        <a:blip xmlns:r="http://schemas.openxmlformats.org/officeDocument/2006/relationships" r:embed="rId1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40446100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1999</xdr:row>
      <xdr:rowOff>0</xdr:rowOff>
    </xdr:from>
    <xdr:to>
      <xdr:col>1</xdr:col>
      <xdr:colOff>1228725</xdr:colOff>
      <xdr:row>1999</xdr:row>
      <xdr:rowOff>390525</xdr:rowOff>
    </xdr:to>
    <xdr:pic>
      <xdr:nvPicPr>
        <xdr:cNvPr id="4274" name="Рисунок 4273" descr="base_1_386202_36284"/>
        <xdr:cNvPicPr preferRelativeResize="0">
          <a:picLocks noChangeArrowheads="1"/>
        </xdr:cNvPicPr>
      </xdr:nvPicPr>
      <xdr:blipFill>
        <a:blip xmlns:r="http://schemas.openxmlformats.org/officeDocument/2006/relationships" r:embed="rId1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740922350"/>
          <a:ext cx="1228724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2000</xdr:row>
      <xdr:rowOff>0</xdr:rowOff>
    </xdr:from>
    <xdr:to>
      <xdr:col>1</xdr:col>
      <xdr:colOff>1200150</xdr:colOff>
      <xdr:row>2000</xdr:row>
      <xdr:rowOff>314325</xdr:rowOff>
    </xdr:to>
    <xdr:pic>
      <xdr:nvPicPr>
        <xdr:cNvPr id="4275" name="Рисунок 4274" descr="base_1_386202_36285"/>
        <xdr:cNvPicPr preferRelativeResize="0">
          <a:picLocks noChangeArrowheads="1"/>
        </xdr:cNvPicPr>
      </xdr:nvPicPr>
      <xdr:blipFill>
        <a:blip xmlns:r="http://schemas.openxmlformats.org/officeDocument/2006/relationships" r:embed="rId1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1398600"/>
          <a:ext cx="12001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2001</xdr:row>
      <xdr:rowOff>0</xdr:rowOff>
    </xdr:from>
    <xdr:to>
      <xdr:col>1</xdr:col>
      <xdr:colOff>981075</xdr:colOff>
      <xdr:row>2001</xdr:row>
      <xdr:rowOff>342900</xdr:rowOff>
    </xdr:to>
    <xdr:pic>
      <xdr:nvPicPr>
        <xdr:cNvPr id="4276" name="Рисунок 4275" descr="base_1_386202_36286"/>
        <xdr:cNvPicPr preferRelativeResize="0">
          <a:picLocks noChangeArrowheads="1"/>
        </xdr:cNvPicPr>
      </xdr:nvPicPr>
      <xdr:blipFill>
        <a:blip xmlns:r="http://schemas.openxmlformats.org/officeDocument/2006/relationships" r:embed="rId1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1874850"/>
          <a:ext cx="981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2002</xdr:row>
      <xdr:rowOff>0</xdr:rowOff>
    </xdr:from>
    <xdr:to>
      <xdr:col>1</xdr:col>
      <xdr:colOff>952500</xdr:colOff>
      <xdr:row>2002</xdr:row>
      <xdr:rowOff>333375</xdr:rowOff>
    </xdr:to>
    <xdr:pic>
      <xdr:nvPicPr>
        <xdr:cNvPr id="4277" name="Рисунок 4276" descr="base_1_386202_36287"/>
        <xdr:cNvPicPr preferRelativeResize="0">
          <a:picLocks noChangeArrowheads="1"/>
        </xdr:cNvPicPr>
      </xdr:nvPicPr>
      <xdr:blipFill>
        <a:blip xmlns:r="http://schemas.openxmlformats.org/officeDocument/2006/relationships" r:embed="rId1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742351100"/>
          <a:ext cx="952499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2003</xdr:row>
      <xdr:rowOff>0</xdr:rowOff>
    </xdr:from>
    <xdr:to>
      <xdr:col>1</xdr:col>
      <xdr:colOff>1095375</xdr:colOff>
      <xdr:row>2003</xdr:row>
      <xdr:rowOff>342900</xdr:rowOff>
    </xdr:to>
    <xdr:pic>
      <xdr:nvPicPr>
        <xdr:cNvPr id="4278" name="Рисунок 4277" descr="base_1_386202_36288"/>
        <xdr:cNvPicPr preferRelativeResize="0">
          <a:picLocks noChangeArrowheads="1"/>
        </xdr:cNvPicPr>
      </xdr:nvPicPr>
      <xdr:blipFill>
        <a:blip xmlns:r="http://schemas.openxmlformats.org/officeDocument/2006/relationships" r:embed="rId2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42827350"/>
          <a:ext cx="1095376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2004</xdr:row>
      <xdr:rowOff>0</xdr:rowOff>
    </xdr:from>
    <xdr:to>
      <xdr:col>1</xdr:col>
      <xdr:colOff>1200150</xdr:colOff>
      <xdr:row>2004</xdr:row>
      <xdr:rowOff>361950</xdr:rowOff>
    </xdr:to>
    <xdr:pic>
      <xdr:nvPicPr>
        <xdr:cNvPr id="4279" name="Рисунок 4278" descr="base_1_386202_36289"/>
        <xdr:cNvPicPr preferRelativeResize="0">
          <a:picLocks noChangeArrowheads="1"/>
        </xdr:cNvPicPr>
      </xdr:nvPicPr>
      <xdr:blipFill>
        <a:blip xmlns:r="http://schemas.openxmlformats.org/officeDocument/2006/relationships" r:embed="rId2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3303600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2005</xdr:row>
      <xdr:rowOff>0</xdr:rowOff>
    </xdr:from>
    <xdr:to>
      <xdr:col>1</xdr:col>
      <xdr:colOff>1152524</xdr:colOff>
      <xdr:row>2005</xdr:row>
      <xdr:rowOff>342900</xdr:rowOff>
    </xdr:to>
    <xdr:pic>
      <xdr:nvPicPr>
        <xdr:cNvPr id="4280" name="Рисунок 4279" descr="base_1_386202_36290"/>
        <xdr:cNvPicPr preferRelativeResize="0">
          <a:picLocks noChangeArrowheads="1"/>
        </xdr:cNvPicPr>
      </xdr:nvPicPr>
      <xdr:blipFill>
        <a:blip xmlns:r="http://schemas.openxmlformats.org/officeDocument/2006/relationships" r:embed="rId2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43779850"/>
          <a:ext cx="11525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2006</xdr:row>
      <xdr:rowOff>0</xdr:rowOff>
    </xdr:from>
    <xdr:to>
      <xdr:col>1</xdr:col>
      <xdr:colOff>981075</xdr:colOff>
      <xdr:row>2006</xdr:row>
      <xdr:rowOff>352425</xdr:rowOff>
    </xdr:to>
    <xdr:pic>
      <xdr:nvPicPr>
        <xdr:cNvPr id="4281" name="Рисунок 4280" descr="base_1_386202_36291"/>
        <xdr:cNvPicPr preferRelativeResize="0">
          <a:picLocks noChangeArrowheads="1"/>
        </xdr:cNvPicPr>
      </xdr:nvPicPr>
      <xdr:blipFill>
        <a:blip xmlns:r="http://schemas.openxmlformats.org/officeDocument/2006/relationships" r:embed="rId2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4256100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2007</xdr:row>
      <xdr:rowOff>0</xdr:rowOff>
    </xdr:from>
    <xdr:to>
      <xdr:col>1</xdr:col>
      <xdr:colOff>981075</xdr:colOff>
      <xdr:row>2007</xdr:row>
      <xdr:rowOff>352425</xdr:rowOff>
    </xdr:to>
    <xdr:pic>
      <xdr:nvPicPr>
        <xdr:cNvPr id="4282" name="Рисунок 4281" descr="base_1_386202_36292"/>
        <xdr:cNvPicPr preferRelativeResize="0">
          <a:picLocks noChangeArrowheads="1"/>
        </xdr:cNvPicPr>
      </xdr:nvPicPr>
      <xdr:blipFill>
        <a:blip xmlns:r="http://schemas.openxmlformats.org/officeDocument/2006/relationships" r:embed="rId2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4732350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2008</xdr:row>
      <xdr:rowOff>0</xdr:rowOff>
    </xdr:from>
    <xdr:to>
      <xdr:col>1</xdr:col>
      <xdr:colOff>1000124</xdr:colOff>
      <xdr:row>2008</xdr:row>
      <xdr:rowOff>333375</xdr:rowOff>
    </xdr:to>
    <xdr:pic>
      <xdr:nvPicPr>
        <xdr:cNvPr id="4283" name="Рисунок 4282" descr="base_1_386202_36293"/>
        <xdr:cNvPicPr preferRelativeResize="0">
          <a:picLocks noChangeArrowheads="1"/>
        </xdr:cNvPicPr>
      </xdr:nvPicPr>
      <xdr:blipFill>
        <a:blip xmlns:r="http://schemas.openxmlformats.org/officeDocument/2006/relationships" r:embed="rId2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45208600"/>
          <a:ext cx="10001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2009</xdr:row>
      <xdr:rowOff>0</xdr:rowOff>
    </xdr:from>
    <xdr:to>
      <xdr:col>1</xdr:col>
      <xdr:colOff>1228725</xdr:colOff>
      <xdr:row>2009</xdr:row>
      <xdr:rowOff>361950</xdr:rowOff>
    </xdr:to>
    <xdr:pic>
      <xdr:nvPicPr>
        <xdr:cNvPr id="4284" name="Рисунок 4283" descr="base_1_386202_36294"/>
        <xdr:cNvPicPr preferRelativeResize="0">
          <a:picLocks noChangeArrowheads="1"/>
        </xdr:cNvPicPr>
      </xdr:nvPicPr>
      <xdr:blipFill>
        <a:blip xmlns:r="http://schemas.openxmlformats.org/officeDocument/2006/relationships" r:embed="rId2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5684850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2010</xdr:row>
      <xdr:rowOff>0</xdr:rowOff>
    </xdr:from>
    <xdr:to>
      <xdr:col>1</xdr:col>
      <xdr:colOff>1171574</xdr:colOff>
      <xdr:row>2010</xdr:row>
      <xdr:rowOff>352425</xdr:rowOff>
    </xdr:to>
    <xdr:pic>
      <xdr:nvPicPr>
        <xdr:cNvPr id="4285" name="Рисунок 4284" descr="base_1_386202_36295"/>
        <xdr:cNvPicPr preferRelativeResize="0">
          <a:picLocks noChangeArrowheads="1"/>
        </xdr:cNvPicPr>
      </xdr:nvPicPr>
      <xdr:blipFill>
        <a:blip xmlns:r="http://schemas.openxmlformats.org/officeDocument/2006/relationships" r:embed="rId2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46161100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2011</xdr:row>
      <xdr:rowOff>0</xdr:rowOff>
    </xdr:from>
    <xdr:to>
      <xdr:col>1</xdr:col>
      <xdr:colOff>971550</xdr:colOff>
      <xdr:row>2011</xdr:row>
      <xdr:rowOff>352425</xdr:rowOff>
    </xdr:to>
    <xdr:pic>
      <xdr:nvPicPr>
        <xdr:cNvPr id="4286" name="Рисунок 4285" descr="base_1_386202_36296"/>
        <xdr:cNvPicPr preferRelativeResize="0">
          <a:picLocks noChangeArrowheads="1"/>
        </xdr:cNvPicPr>
      </xdr:nvPicPr>
      <xdr:blipFill>
        <a:blip xmlns:r="http://schemas.openxmlformats.org/officeDocument/2006/relationships" r:embed="rId2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6637350"/>
          <a:ext cx="971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2012</xdr:row>
      <xdr:rowOff>0</xdr:rowOff>
    </xdr:from>
    <xdr:to>
      <xdr:col>1</xdr:col>
      <xdr:colOff>981075</xdr:colOff>
      <xdr:row>2012</xdr:row>
      <xdr:rowOff>342900</xdr:rowOff>
    </xdr:to>
    <xdr:pic>
      <xdr:nvPicPr>
        <xdr:cNvPr id="4287" name="Рисунок 4286" descr="base_1_386202_36297"/>
        <xdr:cNvPicPr preferRelativeResize="0">
          <a:picLocks noChangeArrowheads="1"/>
        </xdr:cNvPicPr>
      </xdr:nvPicPr>
      <xdr:blipFill>
        <a:blip xmlns:r="http://schemas.openxmlformats.org/officeDocument/2006/relationships" r:embed="rId2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7113600"/>
          <a:ext cx="981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2013</xdr:row>
      <xdr:rowOff>0</xdr:rowOff>
    </xdr:from>
    <xdr:to>
      <xdr:col>1</xdr:col>
      <xdr:colOff>1047750</xdr:colOff>
      <xdr:row>2013</xdr:row>
      <xdr:rowOff>361950</xdr:rowOff>
    </xdr:to>
    <xdr:pic>
      <xdr:nvPicPr>
        <xdr:cNvPr id="4288" name="Рисунок 4287" descr="base_1_386202_36298"/>
        <xdr:cNvPicPr preferRelativeResize="0">
          <a:picLocks noChangeArrowheads="1"/>
        </xdr:cNvPicPr>
      </xdr:nvPicPr>
      <xdr:blipFill>
        <a:blip xmlns:r="http://schemas.openxmlformats.org/officeDocument/2006/relationships" r:embed="rId2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7589850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2014</xdr:row>
      <xdr:rowOff>0</xdr:rowOff>
    </xdr:from>
    <xdr:to>
      <xdr:col>1</xdr:col>
      <xdr:colOff>1200150</xdr:colOff>
      <xdr:row>2014</xdr:row>
      <xdr:rowOff>371475</xdr:rowOff>
    </xdr:to>
    <xdr:pic>
      <xdr:nvPicPr>
        <xdr:cNvPr id="4289" name="Рисунок 4288" descr="base_1_386202_36299"/>
        <xdr:cNvPicPr preferRelativeResize="0">
          <a:picLocks noChangeArrowheads="1"/>
        </xdr:cNvPicPr>
      </xdr:nvPicPr>
      <xdr:blipFill>
        <a:blip xmlns:r="http://schemas.openxmlformats.org/officeDocument/2006/relationships" r:embed="rId2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8066100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2015</xdr:row>
      <xdr:rowOff>0</xdr:rowOff>
    </xdr:from>
    <xdr:to>
      <xdr:col>1</xdr:col>
      <xdr:colOff>1162050</xdr:colOff>
      <xdr:row>2015</xdr:row>
      <xdr:rowOff>371475</xdr:rowOff>
    </xdr:to>
    <xdr:pic>
      <xdr:nvPicPr>
        <xdr:cNvPr id="4290" name="Рисунок 4289" descr="base_1_386202_36300"/>
        <xdr:cNvPicPr preferRelativeResize="0">
          <a:picLocks noChangeArrowheads="1"/>
        </xdr:cNvPicPr>
      </xdr:nvPicPr>
      <xdr:blipFill>
        <a:blip xmlns:r="http://schemas.openxmlformats.org/officeDocument/2006/relationships" r:embed="rId2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8542350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2016</xdr:row>
      <xdr:rowOff>0</xdr:rowOff>
    </xdr:from>
    <xdr:to>
      <xdr:col>1</xdr:col>
      <xdr:colOff>990600</xdr:colOff>
      <xdr:row>2016</xdr:row>
      <xdr:rowOff>381000</xdr:rowOff>
    </xdr:to>
    <xdr:pic>
      <xdr:nvPicPr>
        <xdr:cNvPr id="4291" name="Рисунок 4290" descr="base_1_386202_36301"/>
        <xdr:cNvPicPr preferRelativeResize="0">
          <a:picLocks noChangeArrowheads="1"/>
        </xdr:cNvPicPr>
      </xdr:nvPicPr>
      <xdr:blipFill>
        <a:blip xmlns:r="http://schemas.openxmlformats.org/officeDocument/2006/relationships" r:embed="rId2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9018600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2017</xdr:row>
      <xdr:rowOff>0</xdr:rowOff>
    </xdr:from>
    <xdr:to>
      <xdr:col>1</xdr:col>
      <xdr:colOff>990600</xdr:colOff>
      <xdr:row>2017</xdr:row>
      <xdr:rowOff>333375</xdr:rowOff>
    </xdr:to>
    <xdr:pic>
      <xdr:nvPicPr>
        <xdr:cNvPr id="4292" name="Рисунок 4291" descr="base_1_386202_36302"/>
        <xdr:cNvPicPr preferRelativeResize="0">
          <a:picLocks noChangeArrowheads="1"/>
        </xdr:cNvPicPr>
      </xdr:nvPicPr>
      <xdr:blipFill>
        <a:blip xmlns:r="http://schemas.openxmlformats.org/officeDocument/2006/relationships" r:embed="rId2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9494850"/>
          <a:ext cx="9906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2018</xdr:row>
      <xdr:rowOff>0</xdr:rowOff>
    </xdr:from>
    <xdr:to>
      <xdr:col>1</xdr:col>
      <xdr:colOff>1038224</xdr:colOff>
      <xdr:row>2018</xdr:row>
      <xdr:rowOff>371475</xdr:rowOff>
    </xdr:to>
    <xdr:pic>
      <xdr:nvPicPr>
        <xdr:cNvPr id="4293" name="Рисунок 4292" descr="base_1_386202_36303"/>
        <xdr:cNvPicPr preferRelativeResize="0">
          <a:picLocks noChangeArrowheads="1"/>
        </xdr:cNvPicPr>
      </xdr:nvPicPr>
      <xdr:blipFill>
        <a:blip xmlns:r="http://schemas.openxmlformats.org/officeDocument/2006/relationships" r:embed="rId2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49971100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2019</xdr:row>
      <xdr:rowOff>0</xdr:rowOff>
    </xdr:from>
    <xdr:to>
      <xdr:col>1</xdr:col>
      <xdr:colOff>1200150</xdr:colOff>
      <xdr:row>2019</xdr:row>
      <xdr:rowOff>361950</xdr:rowOff>
    </xdr:to>
    <xdr:pic>
      <xdr:nvPicPr>
        <xdr:cNvPr id="4294" name="Рисунок 4293" descr="base_1_386202_36304"/>
        <xdr:cNvPicPr preferRelativeResize="0">
          <a:picLocks noChangeArrowheads="1"/>
        </xdr:cNvPicPr>
      </xdr:nvPicPr>
      <xdr:blipFill>
        <a:blip xmlns:r="http://schemas.openxmlformats.org/officeDocument/2006/relationships" r:embed="rId2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0447350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2020</xdr:row>
      <xdr:rowOff>0</xdr:rowOff>
    </xdr:from>
    <xdr:to>
      <xdr:col>1</xdr:col>
      <xdr:colOff>1162050</xdr:colOff>
      <xdr:row>2020</xdr:row>
      <xdr:rowOff>342900</xdr:rowOff>
    </xdr:to>
    <xdr:pic>
      <xdr:nvPicPr>
        <xdr:cNvPr id="4295" name="Рисунок 4294" descr="base_1_386202_36305"/>
        <xdr:cNvPicPr preferRelativeResize="0">
          <a:picLocks noChangeArrowheads="1"/>
        </xdr:cNvPicPr>
      </xdr:nvPicPr>
      <xdr:blipFill>
        <a:blip xmlns:r="http://schemas.openxmlformats.org/officeDocument/2006/relationships" r:embed="rId2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0923600"/>
          <a:ext cx="1162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2021</xdr:row>
      <xdr:rowOff>0</xdr:rowOff>
    </xdr:from>
    <xdr:to>
      <xdr:col>1</xdr:col>
      <xdr:colOff>923925</xdr:colOff>
      <xdr:row>2021</xdr:row>
      <xdr:rowOff>361950</xdr:rowOff>
    </xdr:to>
    <xdr:pic>
      <xdr:nvPicPr>
        <xdr:cNvPr id="4296" name="Рисунок 4295" descr="base_1_386202_36306"/>
        <xdr:cNvPicPr preferRelativeResize="0">
          <a:picLocks noChangeArrowheads="1"/>
        </xdr:cNvPicPr>
      </xdr:nvPicPr>
      <xdr:blipFill>
        <a:blip xmlns:r="http://schemas.openxmlformats.org/officeDocument/2006/relationships" r:embed="rId2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1399850"/>
          <a:ext cx="923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2022</xdr:row>
      <xdr:rowOff>9524</xdr:rowOff>
    </xdr:from>
    <xdr:to>
      <xdr:col>1</xdr:col>
      <xdr:colOff>914400</xdr:colOff>
      <xdr:row>2022</xdr:row>
      <xdr:rowOff>361949</xdr:rowOff>
    </xdr:to>
    <xdr:pic>
      <xdr:nvPicPr>
        <xdr:cNvPr id="4297" name="Рисунок 4296" descr="base_1_386202_36307"/>
        <xdr:cNvPicPr preferRelativeResize="0">
          <a:picLocks noChangeArrowheads="1"/>
        </xdr:cNvPicPr>
      </xdr:nvPicPr>
      <xdr:blipFill>
        <a:blip xmlns:r="http://schemas.openxmlformats.org/officeDocument/2006/relationships" r:embed="rId2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751885624"/>
          <a:ext cx="904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2023</xdr:row>
      <xdr:rowOff>1</xdr:rowOff>
    </xdr:from>
    <xdr:to>
      <xdr:col>1</xdr:col>
      <xdr:colOff>1076325</xdr:colOff>
      <xdr:row>2023</xdr:row>
      <xdr:rowOff>323851</xdr:rowOff>
    </xdr:to>
    <xdr:pic>
      <xdr:nvPicPr>
        <xdr:cNvPr id="4298" name="Рисунок 4297" descr="base_1_386202_36308"/>
        <xdr:cNvPicPr preferRelativeResize="0">
          <a:picLocks noChangeArrowheads="1"/>
        </xdr:cNvPicPr>
      </xdr:nvPicPr>
      <xdr:blipFill>
        <a:blip xmlns:r="http://schemas.openxmlformats.org/officeDocument/2006/relationships" r:embed="rId2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52352351"/>
          <a:ext cx="1076326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2024</xdr:row>
      <xdr:rowOff>0</xdr:rowOff>
    </xdr:from>
    <xdr:to>
      <xdr:col>1</xdr:col>
      <xdr:colOff>1209675</xdr:colOff>
      <xdr:row>2024</xdr:row>
      <xdr:rowOff>352425</xdr:rowOff>
    </xdr:to>
    <xdr:pic>
      <xdr:nvPicPr>
        <xdr:cNvPr id="4299" name="Рисунок 4298" descr="base_1_386202_36309"/>
        <xdr:cNvPicPr preferRelativeResize="0">
          <a:picLocks noChangeArrowheads="1"/>
        </xdr:cNvPicPr>
      </xdr:nvPicPr>
      <xdr:blipFill>
        <a:blip xmlns:r="http://schemas.openxmlformats.org/officeDocument/2006/relationships" r:embed="rId2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2828600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2025</xdr:row>
      <xdr:rowOff>0</xdr:rowOff>
    </xdr:from>
    <xdr:to>
      <xdr:col>1</xdr:col>
      <xdr:colOff>1181100</xdr:colOff>
      <xdr:row>2025</xdr:row>
      <xdr:rowOff>352425</xdr:rowOff>
    </xdr:to>
    <xdr:pic>
      <xdr:nvPicPr>
        <xdr:cNvPr id="4300" name="Рисунок 4299" descr="base_1_386202_36310"/>
        <xdr:cNvPicPr preferRelativeResize="0">
          <a:picLocks noChangeArrowheads="1"/>
        </xdr:cNvPicPr>
      </xdr:nvPicPr>
      <xdr:blipFill>
        <a:blip xmlns:r="http://schemas.openxmlformats.org/officeDocument/2006/relationships" r:embed="rId2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3304850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2026</xdr:row>
      <xdr:rowOff>0</xdr:rowOff>
    </xdr:from>
    <xdr:to>
      <xdr:col>1</xdr:col>
      <xdr:colOff>981075</xdr:colOff>
      <xdr:row>2026</xdr:row>
      <xdr:rowOff>352425</xdr:rowOff>
    </xdr:to>
    <xdr:pic>
      <xdr:nvPicPr>
        <xdr:cNvPr id="4301" name="Рисунок 4300" descr="base_1_386202_36311"/>
        <xdr:cNvPicPr preferRelativeResize="0">
          <a:picLocks noChangeArrowheads="1"/>
        </xdr:cNvPicPr>
      </xdr:nvPicPr>
      <xdr:blipFill>
        <a:blip xmlns:r="http://schemas.openxmlformats.org/officeDocument/2006/relationships" r:embed="rId2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3781100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2027</xdr:row>
      <xdr:rowOff>0</xdr:rowOff>
    </xdr:from>
    <xdr:to>
      <xdr:col>1</xdr:col>
      <xdr:colOff>962025</xdr:colOff>
      <xdr:row>2027</xdr:row>
      <xdr:rowOff>342900</xdr:rowOff>
    </xdr:to>
    <xdr:pic>
      <xdr:nvPicPr>
        <xdr:cNvPr id="4302" name="Рисунок 4301" descr="base_1_386202_36312"/>
        <xdr:cNvPicPr preferRelativeResize="0">
          <a:picLocks noChangeArrowheads="1"/>
        </xdr:cNvPicPr>
      </xdr:nvPicPr>
      <xdr:blipFill>
        <a:blip xmlns:r="http://schemas.openxmlformats.org/officeDocument/2006/relationships" r:embed="rId2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4257350"/>
          <a:ext cx="962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2028</xdr:row>
      <xdr:rowOff>0</xdr:rowOff>
    </xdr:from>
    <xdr:to>
      <xdr:col>1</xdr:col>
      <xdr:colOff>1019174</xdr:colOff>
      <xdr:row>2028</xdr:row>
      <xdr:rowOff>371475</xdr:rowOff>
    </xdr:to>
    <xdr:pic>
      <xdr:nvPicPr>
        <xdr:cNvPr id="4303" name="Рисунок 4302" descr="base_1_386202_36313"/>
        <xdr:cNvPicPr preferRelativeResize="0">
          <a:picLocks noChangeArrowheads="1"/>
        </xdr:cNvPicPr>
      </xdr:nvPicPr>
      <xdr:blipFill>
        <a:blip xmlns:r="http://schemas.openxmlformats.org/officeDocument/2006/relationships" r:embed="rId2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54733600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2029</xdr:row>
      <xdr:rowOff>0</xdr:rowOff>
    </xdr:from>
    <xdr:to>
      <xdr:col>1</xdr:col>
      <xdr:colOff>1190625</xdr:colOff>
      <xdr:row>2029</xdr:row>
      <xdr:rowOff>361950</xdr:rowOff>
    </xdr:to>
    <xdr:pic>
      <xdr:nvPicPr>
        <xdr:cNvPr id="4304" name="Рисунок 4303" descr="base_1_386202_36314"/>
        <xdr:cNvPicPr preferRelativeResize="0">
          <a:picLocks noChangeArrowheads="1"/>
        </xdr:cNvPicPr>
      </xdr:nvPicPr>
      <xdr:blipFill>
        <a:blip xmlns:r="http://schemas.openxmlformats.org/officeDocument/2006/relationships" r:embed="rId2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5209850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2030</xdr:row>
      <xdr:rowOff>0</xdr:rowOff>
    </xdr:from>
    <xdr:to>
      <xdr:col>1</xdr:col>
      <xdr:colOff>1133474</xdr:colOff>
      <xdr:row>2030</xdr:row>
      <xdr:rowOff>371475</xdr:rowOff>
    </xdr:to>
    <xdr:pic>
      <xdr:nvPicPr>
        <xdr:cNvPr id="4305" name="Рисунок 4304" descr="base_1_386202_36315"/>
        <xdr:cNvPicPr preferRelativeResize="0">
          <a:picLocks noChangeArrowheads="1"/>
        </xdr:cNvPicPr>
      </xdr:nvPicPr>
      <xdr:blipFill>
        <a:blip xmlns:r="http://schemas.openxmlformats.org/officeDocument/2006/relationships" r:embed="rId2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55686100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2031</xdr:row>
      <xdr:rowOff>0</xdr:rowOff>
    </xdr:from>
    <xdr:to>
      <xdr:col>1</xdr:col>
      <xdr:colOff>971550</xdr:colOff>
      <xdr:row>2031</xdr:row>
      <xdr:rowOff>390525</xdr:rowOff>
    </xdr:to>
    <xdr:pic>
      <xdr:nvPicPr>
        <xdr:cNvPr id="4306" name="Рисунок 4305" descr="base_1_386202_36316"/>
        <xdr:cNvPicPr preferRelativeResize="0">
          <a:picLocks noChangeArrowheads="1"/>
        </xdr:cNvPicPr>
      </xdr:nvPicPr>
      <xdr:blipFill>
        <a:blip xmlns:r="http://schemas.openxmlformats.org/officeDocument/2006/relationships" r:embed="rId2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6162350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2032</xdr:row>
      <xdr:rowOff>0</xdr:rowOff>
    </xdr:from>
    <xdr:to>
      <xdr:col>1</xdr:col>
      <xdr:colOff>952500</xdr:colOff>
      <xdr:row>2032</xdr:row>
      <xdr:rowOff>361950</xdr:rowOff>
    </xdr:to>
    <xdr:pic>
      <xdr:nvPicPr>
        <xdr:cNvPr id="4307" name="Рисунок 4306" descr="base_1_386202_36317"/>
        <xdr:cNvPicPr preferRelativeResize="0">
          <a:picLocks noChangeArrowheads="1"/>
        </xdr:cNvPicPr>
      </xdr:nvPicPr>
      <xdr:blipFill>
        <a:blip xmlns:r="http://schemas.openxmlformats.org/officeDocument/2006/relationships" r:embed="rId2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6638600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2033</xdr:row>
      <xdr:rowOff>0</xdr:rowOff>
    </xdr:from>
    <xdr:to>
      <xdr:col>1</xdr:col>
      <xdr:colOff>1038225</xdr:colOff>
      <xdr:row>2033</xdr:row>
      <xdr:rowOff>314325</xdr:rowOff>
    </xdr:to>
    <xdr:pic>
      <xdr:nvPicPr>
        <xdr:cNvPr id="4308" name="Рисунок 4307" descr="base_1_386202_36318"/>
        <xdr:cNvPicPr preferRelativeResize="0">
          <a:picLocks noChangeArrowheads="1"/>
        </xdr:cNvPicPr>
      </xdr:nvPicPr>
      <xdr:blipFill>
        <a:blip xmlns:r="http://schemas.openxmlformats.org/officeDocument/2006/relationships" r:embed="rId2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57114850"/>
          <a:ext cx="1038226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2034</xdr:row>
      <xdr:rowOff>0</xdr:rowOff>
    </xdr:from>
    <xdr:to>
      <xdr:col>1</xdr:col>
      <xdr:colOff>1152525</xdr:colOff>
      <xdr:row>2034</xdr:row>
      <xdr:rowOff>381000</xdr:rowOff>
    </xdr:to>
    <xdr:pic>
      <xdr:nvPicPr>
        <xdr:cNvPr id="4309" name="Рисунок 4308" descr="base_1_386202_36319"/>
        <xdr:cNvPicPr preferRelativeResize="0">
          <a:picLocks noChangeArrowheads="1"/>
        </xdr:cNvPicPr>
      </xdr:nvPicPr>
      <xdr:blipFill>
        <a:blip xmlns:r="http://schemas.openxmlformats.org/officeDocument/2006/relationships" r:embed="rId2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7591100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2035</xdr:row>
      <xdr:rowOff>0</xdr:rowOff>
    </xdr:from>
    <xdr:to>
      <xdr:col>1</xdr:col>
      <xdr:colOff>1133474</xdr:colOff>
      <xdr:row>2035</xdr:row>
      <xdr:rowOff>352425</xdr:rowOff>
    </xdr:to>
    <xdr:pic>
      <xdr:nvPicPr>
        <xdr:cNvPr id="4310" name="Рисунок 4309" descr="base_1_386202_36320"/>
        <xdr:cNvPicPr preferRelativeResize="0">
          <a:picLocks noChangeArrowheads="1"/>
        </xdr:cNvPicPr>
      </xdr:nvPicPr>
      <xdr:blipFill>
        <a:blip xmlns:r="http://schemas.openxmlformats.org/officeDocument/2006/relationships" r:embed="rId2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58067350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2036</xdr:row>
      <xdr:rowOff>0</xdr:rowOff>
    </xdr:from>
    <xdr:to>
      <xdr:col>1</xdr:col>
      <xdr:colOff>962025</xdr:colOff>
      <xdr:row>2036</xdr:row>
      <xdr:rowOff>371475</xdr:rowOff>
    </xdr:to>
    <xdr:pic>
      <xdr:nvPicPr>
        <xdr:cNvPr id="4311" name="Рисунок 4310" descr="base_1_386202_36321"/>
        <xdr:cNvPicPr preferRelativeResize="0">
          <a:picLocks noChangeArrowheads="1"/>
        </xdr:cNvPicPr>
      </xdr:nvPicPr>
      <xdr:blipFill>
        <a:blip xmlns:r="http://schemas.openxmlformats.org/officeDocument/2006/relationships" r:embed="rId2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8543600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2037</xdr:row>
      <xdr:rowOff>0</xdr:rowOff>
    </xdr:from>
    <xdr:to>
      <xdr:col>1</xdr:col>
      <xdr:colOff>962025</xdr:colOff>
      <xdr:row>2037</xdr:row>
      <xdr:rowOff>342900</xdr:rowOff>
    </xdr:to>
    <xdr:pic>
      <xdr:nvPicPr>
        <xdr:cNvPr id="4312" name="Рисунок 4311" descr="base_1_386202_36322"/>
        <xdr:cNvPicPr preferRelativeResize="0">
          <a:picLocks noChangeArrowheads="1"/>
        </xdr:cNvPicPr>
      </xdr:nvPicPr>
      <xdr:blipFill>
        <a:blip xmlns:r="http://schemas.openxmlformats.org/officeDocument/2006/relationships" r:embed="rId2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9019850"/>
          <a:ext cx="962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2038</xdr:row>
      <xdr:rowOff>0</xdr:rowOff>
    </xdr:from>
    <xdr:to>
      <xdr:col>1</xdr:col>
      <xdr:colOff>1038224</xdr:colOff>
      <xdr:row>2038</xdr:row>
      <xdr:rowOff>352425</xdr:rowOff>
    </xdr:to>
    <xdr:pic>
      <xdr:nvPicPr>
        <xdr:cNvPr id="4313" name="Рисунок 4312" descr="base_1_386202_36323"/>
        <xdr:cNvPicPr preferRelativeResize="0">
          <a:picLocks noChangeArrowheads="1"/>
        </xdr:cNvPicPr>
      </xdr:nvPicPr>
      <xdr:blipFill>
        <a:blip xmlns:r="http://schemas.openxmlformats.org/officeDocument/2006/relationships" r:embed="rId2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59496100"/>
          <a:ext cx="1038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2039</xdr:row>
      <xdr:rowOff>0</xdr:rowOff>
    </xdr:from>
    <xdr:to>
      <xdr:col>1</xdr:col>
      <xdr:colOff>1219200</xdr:colOff>
      <xdr:row>2039</xdr:row>
      <xdr:rowOff>390525</xdr:rowOff>
    </xdr:to>
    <xdr:pic>
      <xdr:nvPicPr>
        <xdr:cNvPr id="4314" name="Рисунок 4313" descr="base_1_386202_36324"/>
        <xdr:cNvPicPr preferRelativeResize="0">
          <a:picLocks noChangeArrowheads="1"/>
        </xdr:cNvPicPr>
      </xdr:nvPicPr>
      <xdr:blipFill>
        <a:blip xmlns:r="http://schemas.openxmlformats.org/officeDocument/2006/relationships" r:embed="rId2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997235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2040</xdr:row>
      <xdr:rowOff>0</xdr:rowOff>
    </xdr:from>
    <xdr:to>
      <xdr:col>1</xdr:col>
      <xdr:colOff>1123950</xdr:colOff>
      <xdr:row>2040</xdr:row>
      <xdr:rowOff>361950</xdr:rowOff>
    </xdr:to>
    <xdr:pic>
      <xdr:nvPicPr>
        <xdr:cNvPr id="4315" name="Рисунок 4314" descr="base_1_386202_36325"/>
        <xdr:cNvPicPr preferRelativeResize="0">
          <a:picLocks noChangeArrowheads="1"/>
        </xdr:cNvPicPr>
      </xdr:nvPicPr>
      <xdr:blipFill>
        <a:blip xmlns:r="http://schemas.openxmlformats.org/officeDocument/2006/relationships" r:embed="rId2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0448600"/>
          <a:ext cx="1123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2041</xdr:row>
      <xdr:rowOff>0</xdr:rowOff>
    </xdr:from>
    <xdr:to>
      <xdr:col>1</xdr:col>
      <xdr:colOff>962025</xdr:colOff>
      <xdr:row>2041</xdr:row>
      <xdr:rowOff>342900</xdr:rowOff>
    </xdr:to>
    <xdr:pic>
      <xdr:nvPicPr>
        <xdr:cNvPr id="4316" name="Рисунок 4315" descr="base_1_386202_36326"/>
        <xdr:cNvPicPr preferRelativeResize="0">
          <a:picLocks noChangeArrowheads="1"/>
        </xdr:cNvPicPr>
      </xdr:nvPicPr>
      <xdr:blipFill>
        <a:blip xmlns:r="http://schemas.openxmlformats.org/officeDocument/2006/relationships" r:embed="rId2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0924850"/>
          <a:ext cx="962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2042</xdr:row>
      <xdr:rowOff>0</xdr:rowOff>
    </xdr:from>
    <xdr:to>
      <xdr:col>1</xdr:col>
      <xdr:colOff>962025</xdr:colOff>
      <xdr:row>2042</xdr:row>
      <xdr:rowOff>342900</xdr:rowOff>
    </xdr:to>
    <xdr:pic>
      <xdr:nvPicPr>
        <xdr:cNvPr id="4317" name="Рисунок 4316" descr="base_1_386202_36327"/>
        <xdr:cNvPicPr preferRelativeResize="0">
          <a:picLocks noChangeArrowheads="1"/>
        </xdr:cNvPicPr>
      </xdr:nvPicPr>
      <xdr:blipFill>
        <a:blip xmlns:r="http://schemas.openxmlformats.org/officeDocument/2006/relationships" r:embed="rId2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1401100"/>
          <a:ext cx="962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2043</xdr:row>
      <xdr:rowOff>0</xdr:rowOff>
    </xdr:from>
    <xdr:to>
      <xdr:col>1</xdr:col>
      <xdr:colOff>1066800</xdr:colOff>
      <xdr:row>2043</xdr:row>
      <xdr:rowOff>371475</xdr:rowOff>
    </xdr:to>
    <xdr:pic>
      <xdr:nvPicPr>
        <xdr:cNvPr id="4318" name="Рисунок 4317" descr="base_1_386202_36328"/>
        <xdr:cNvPicPr preferRelativeResize="0">
          <a:picLocks noChangeArrowheads="1"/>
        </xdr:cNvPicPr>
      </xdr:nvPicPr>
      <xdr:blipFill>
        <a:blip xmlns:r="http://schemas.openxmlformats.org/officeDocument/2006/relationships" r:embed="rId2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1877350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2044</xdr:row>
      <xdr:rowOff>0</xdr:rowOff>
    </xdr:from>
    <xdr:to>
      <xdr:col>1</xdr:col>
      <xdr:colOff>1219200</xdr:colOff>
      <xdr:row>2044</xdr:row>
      <xdr:rowOff>361950</xdr:rowOff>
    </xdr:to>
    <xdr:pic>
      <xdr:nvPicPr>
        <xdr:cNvPr id="4319" name="Рисунок 4318" descr="base_1_386202_36329"/>
        <xdr:cNvPicPr preferRelativeResize="0">
          <a:picLocks noChangeArrowheads="1"/>
        </xdr:cNvPicPr>
      </xdr:nvPicPr>
      <xdr:blipFill>
        <a:blip xmlns:r="http://schemas.openxmlformats.org/officeDocument/2006/relationships" r:embed="rId2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2353600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2045</xdr:row>
      <xdr:rowOff>0</xdr:rowOff>
    </xdr:from>
    <xdr:to>
      <xdr:col>1</xdr:col>
      <xdr:colOff>1104900</xdr:colOff>
      <xdr:row>2045</xdr:row>
      <xdr:rowOff>390525</xdr:rowOff>
    </xdr:to>
    <xdr:pic>
      <xdr:nvPicPr>
        <xdr:cNvPr id="4320" name="Рисунок 4319" descr="base_1_386202_36330"/>
        <xdr:cNvPicPr preferRelativeResize="0">
          <a:picLocks noChangeArrowheads="1"/>
        </xdr:cNvPicPr>
      </xdr:nvPicPr>
      <xdr:blipFill>
        <a:blip xmlns:r="http://schemas.openxmlformats.org/officeDocument/2006/relationships" r:embed="rId2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2829850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2046</xdr:row>
      <xdr:rowOff>1</xdr:rowOff>
    </xdr:from>
    <xdr:to>
      <xdr:col>1</xdr:col>
      <xdr:colOff>1057275</xdr:colOff>
      <xdr:row>2046</xdr:row>
      <xdr:rowOff>342901</xdr:rowOff>
    </xdr:to>
    <xdr:pic>
      <xdr:nvPicPr>
        <xdr:cNvPr id="4321" name="Рисунок 4320" descr="base_1_386202_36331"/>
        <xdr:cNvPicPr preferRelativeResize="0">
          <a:picLocks noChangeArrowheads="1"/>
        </xdr:cNvPicPr>
      </xdr:nvPicPr>
      <xdr:blipFill>
        <a:blip xmlns:r="http://schemas.openxmlformats.org/officeDocument/2006/relationships" r:embed="rId2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3306101"/>
          <a:ext cx="1057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2047</xdr:row>
      <xdr:rowOff>0</xdr:rowOff>
    </xdr:from>
    <xdr:to>
      <xdr:col>1</xdr:col>
      <xdr:colOff>1009650</xdr:colOff>
      <xdr:row>2047</xdr:row>
      <xdr:rowOff>342900</xdr:rowOff>
    </xdr:to>
    <xdr:pic>
      <xdr:nvPicPr>
        <xdr:cNvPr id="4322" name="Рисунок 4321" descr="base_1_386202_36332"/>
        <xdr:cNvPicPr preferRelativeResize="0">
          <a:picLocks noChangeArrowheads="1"/>
        </xdr:cNvPicPr>
      </xdr:nvPicPr>
      <xdr:blipFill>
        <a:blip xmlns:r="http://schemas.openxmlformats.org/officeDocument/2006/relationships" r:embed="rId2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3782350"/>
          <a:ext cx="10096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2048</xdr:row>
      <xdr:rowOff>0</xdr:rowOff>
    </xdr:from>
    <xdr:to>
      <xdr:col>1</xdr:col>
      <xdr:colOff>1066800</xdr:colOff>
      <xdr:row>2048</xdr:row>
      <xdr:rowOff>371475</xdr:rowOff>
    </xdr:to>
    <xdr:pic>
      <xdr:nvPicPr>
        <xdr:cNvPr id="4323" name="Рисунок 4322" descr="base_1_386202_36333"/>
        <xdr:cNvPicPr preferRelativeResize="0">
          <a:picLocks noChangeArrowheads="1"/>
        </xdr:cNvPicPr>
      </xdr:nvPicPr>
      <xdr:blipFill>
        <a:blip xmlns:r="http://schemas.openxmlformats.org/officeDocument/2006/relationships" r:embed="rId2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4258600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2049</xdr:row>
      <xdr:rowOff>0</xdr:rowOff>
    </xdr:from>
    <xdr:to>
      <xdr:col>1</xdr:col>
      <xdr:colOff>1247775</xdr:colOff>
      <xdr:row>2049</xdr:row>
      <xdr:rowOff>400050</xdr:rowOff>
    </xdr:to>
    <xdr:pic>
      <xdr:nvPicPr>
        <xdr:cNvPr id="4324" name="Рисунок 4323" descr="base_1_386202_36334"/>
        <xdr:cNvPicPr preferRelativeResize="0">
          <a:picLocks noChangeArrowheads="1"/>
        </xdr:cNvPicPr>
      </xdr:nvPicPr>
      <xdr:blipFill>
        <a:blip xmlns:r="http://schemas.openxmlformats.org/officeDocument/2006/relationships" r:embed="rId2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4734850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2050</xdr:row>
      <xdr:rowOff>0</xdr:rowOff>
    </xdr:from>
    <xdr:to>
      <xdr:col>1</xdr:col>
      <xdr:colOff>1190624</xdr:colOff>
      <xdr:row>2050</xdr:row>
      <xdr:rowOff>400050</xdr:rowOff>
    </xdr:to>
    <xdr:pic>
      <xdr:nvPicPr>
        <xdr:cNvPr id="4325" name="Рисунок 4324" descr="base_1_386202_36335"/>
        <xdr:cNvPicPr preferRelativeResize="0">
          <a:picLocks noChangeArrowheads="1"/>
        </xdr:cNvPicPr>
      </xdr:nvPicPr>
      <xdr:blipFill>
        <a:blip xmlns:r="http://schemas.openxmlformats.org/officeDocument/2006/relationships" r:embed="rId2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65211100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2050</xdr:row>
      <xdr:rowOff>476249</xdr:rowOff>
    </xdr:from>
    <xdr:to>
      <xdr:col>1</xdr:col>
      <xdr:colOff>885825</xdr:colOff>
      <xdr:row>2051</xdr:row>
      <xdr:rowOff>352425</xdr:rowOff>
    </xdr:to>
    <xdr:pic>
      <xdr:nvPicPr>
        <xdr:cNvPr id="4326" name="Рисунок 4325" descr="base_1_386202_36336"/>
        <xdr:cNvPicPr preferRelativeResize="0">
          <a:picLocks noChangeArrowheads="1"/>
        </xdr:cNvPicPr>
      </xdr:nvPicPr>
      <xdr:blipFill>
        <a:blip xmlns:r="http://schemas.openxmlformats.org/officeDocument/2006/relationships" r:embed="rId2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5687349"/>
          <a:ext cx="885825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2052</xdr:row>
      <xdr:rowOff>0</xdr:rowOff>
    </xdr:from>
    <xdr:to>
      <xdr:col>1</xdr:col>
      <xdr:colOff>990600</xdr:colOff>
      <xdr:row>2052</xdr:row>
      <xdr:rowOff>371475</xdr:rowOff>
    </xdr:to>
    <xdr:pic>
      <xdr:nvPicPr>
        <xdr:cNvPr id="4327" name="Рисунок 4326" descr="base_1_386202_36337"/>
        <xdr:cNvPicPr preferRelativeResize="0">
          <a:picLocks noChangeArrowheads="1"/>
        </xdr:cNvPicPr>
      </xdr:nvPicPr>
      <xdr:blipFill>
        <a:blip xmlns:r="http://schemas.openxmlformats.org/officeDocument/2006/relationships" r:embed="rId2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616360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2053</xdr:row>
      <xdr:rowOff>0</xdr:rowOff>
    </xdr:from>
    <xdr:to>
      <xdr:col>1</xdr:col>
      <xdr:colOff>1019174</xdr:colOff>
      <xdr:row>2053</xdr:row>
      <xdr:rowOff>371475</xdr:rowOff>
    </xdr:to>
    <xdr:pic>
      <xdr:nvPicPr>
        <xdr:cNvPr id="4328" name="Рисунок 4327" descr="base_1_386202_36338"/>
        <xdr:cNvPicPr preferRelativeResize="0">
          <a:picLocks noChangeArrowheads="1"/>
        </xdr:cNvPicPr>
      </xdr:nvPicPr>
      <xdr:blipFill>
        <a:blip xmlns:r="http://schemas.openxmlformats.org/officeDocument/2006/relationships" r:embed="rId2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66639850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2054</xdr:row>
      <xdr:rowOff>0</xdr:rowOff>
    </xdr:from>
    <xdr:to>
      <xdr:col>1</xdr:col>
      <xdr:colOff>1219200</xdr:colOff>
      <xdr:row>2054</xdr:row>
      <xdr:rowOff>361950</xdr:rowOff>
    </xdr:to>
    <xdr:pic>
      <xdr:nvPicPr>
        <xdr:cNvPr id="4329" name="Рисунок 4328" descr="base_1_386202_36339"/>
        <xdr:cNvPicPr preferRelativeResize="0">
          <a:picLocks noChangeArrowheads="1"/>
        </xdr:cNvPicPr>
      </xdr:nvPicPr>
      <xdr:blipFill>
        <a:blip xmlns:r="http://schemas.openxmlformats.org/officeDocument/2006/relationships" r:embed="rId2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7116100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2055</xdr:row>
      <xdr:rowOff>0</xdr:rowOff>
    </xdr:from>
    <xdr:to>
      <xdr:col>1</xdr:col>
      <xdr:colOff>1143000</xdr:colOff>
      <xdr:row>2055</xdr:row>
      <xdr:rowOff>400050</xdr:rowOff>
    </xdr:to>
    <xdr:pic>
      <xdr:nvPicPr>
        <xdr:cNvPr id="4330" name="Рисунок 4329" descr="base_1_386202_36340"/>
        <xdr:cNvPicPr preferRelativeResize="0">
          <a:picLocks noChangeArrowheads="1"/>
        </xdr:cNvPicPr>
      </xdr:nvPicPr>
      <xdr:blipFill>
        <a:blip xmlns:r="http://schemas.openxmlformats.org/officeDocument/2006/relationships" r:embed="rId2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7592350"/>
          <a:ext cx="1143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2056</xdr:row>
      <xdr:rowOff>0</xdr:rowOff>
    </xdr:from>
    <xdr:to>
      <xdr:col>1</xdr:col>
      <xdr:colOff>933450</xdr:colOff>
      <xdr:row>2056</xdr:row>
      <xdr:rowOff>352425</xdr:rowOff>
    </xdr:to>
    <xdr:pic>
      <xdr:nvPicPr>
        <xdr:cNvPr id="4331" name="Рисунок 4330" descr="base_1_386202_36341"/>
        <xdr:cNvPicPr preferRelativeResize="0">
          <a:picLocks noChangeArrowheads="1"/>
        </xdr:cNvPicPr>
      </xdr:nvPicPr>
      <xdr:blipFill>
        <a:blip xmlns:r="http://schemas.openxmlformats.org/officeDocument/2006/relationships" r:embed="rId2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8068600"/>
          <a:ext cx="9334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2057</xdr:row>
      <xdr:rowOff>0</xdr:rowOff>
    </xdr:from>
    <xdr:to>
      <xdr:col>1</xdr:col>
      <xdr:colOff>981075</xdr:colOff>
      <xdr:row>2057</xdr:row>
      <xdr:rowOff>361950</xdr:rowOff>
    </xdr:to>
    <xdr:pic>
      <xdr:nvPicPr>
        <xdr:cNvPr id="4332" name="Рисунок 4331" descr="base_1_386202_36342"/>
        <xdr:cNvPicPr preferRelativeResize="0">
          <a:picLocks noChangeArrowheads="1"/>
        </xdr:cNvPicPr>
      </xdr:nvPicPr>
      <xdr:blipFill>
        <a:blip xmlns:r="http://schemas.openxmlformats.org/officeDocument/2006/relationships" r:embed="rId2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8544850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2058</xdr:row>
      <xdr:rowOff>0</xdr:rowOff>
    </xdr:from>
    <xdr:to>
      <xdr:col>1</xdr:col>
      <xdr:colOff>1019174</xdr:colOff>
      <xdr:row>2058</xdr:row>
      <xdr:rowOff>390525</xdr:rowOff>
    </xdr:to>
    <xdr:pic>
      <xdr:nvPicPr>
        <xdr:cNvPr id="4333" name="Рисунок 4332" descr="base_1_386202_36343"/>
        <xdr:cNvPicPr preferRelativeResize="0">
          <a:picLocks noChangeArrowheads="1"/>
        </xdr:cNvPicPr>
      </xdr:nvPicPr>
      <xdr:blipFill>
        <a:blip xmlns:r="http://schemas.openxmlformats.org/officeDocument/2006/relationships" r:embed="rId2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69021100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2059</xdr:row>
      <xdr:rowOff>0</xdr:rowOff>
    </xdr:from>
    <xdr:to>
      <xdr:col>1</xdr:col>
      <xdr:colOff>1171575</xdr:colOff>
      <xdr:row>2059</xdr:row>
      <xdr:rowOff>381000</xdr:rowOff>
    </xdr:to>
    <xdr:pic>
      <xdr:nvPicPr>
        <xdr:cNvPr id="4334" name="Рисунок 4333" descr="base_1_386202_36344"/>
        <xdr:cNvPicPr preferRelativeResize="0">
          <a:picLocks noChangeArrowheads="1"/>
        </xdr:cNvPicPr>
      </xdr:nvPicPr>
      <xdr:blipFill>
        <a:blip xmlns:r="http://schemas.openxmlformats.org/officeDocument/2006/relationships" r:embed="rId2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9497350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2060</xdr:row>
      <xdr:rowOff>0</xdr:rowOff>
    </xdr:from>
    <xdr:to>
      <xdr:col>1</xdr:col>
      <xdr:colOff>1123950</xdr:colOff>
      <xdr:row>2060</xdr:row>
      <xdr:rowOff>390525</xdr:rowOff>
    </xdr:to>
    <xdr:pic>
      <xdr:nvPicPr>
        <xdr:cNvPr id="4335" name="Рисунок 4334" descr="base_1_386202_36345"/>
        <xdr:cNvPicPr preferRelativeResize="0">
          <a:picLocks noChangeArrowheads="1"/>
        </xdr:cNvPicPr>
      </xdr:nvPicPr>
      <xdr:blipFill>
        <a:blip xmlns:r="http://schemas.openxmlformats.org/officeDocument/2006/relationships" r:embed="rId2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9973600"/>
          <a:ext cx="1123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2061</xdr:row>
      <xdr:rowOff>0</xdr:rowOff>
    </xdr:from>
    <xdr:to>
      <xdr:col>1</xdr:col>
      <xdr:colOff>990600</xdr:colOff>
      <xdr:row>2061</xdr:row>
      <xdr:rowOff>361950</xdr:rowOff>
    </xdr:to>
    <xdr:pic>
      <xdr:nvPicPr>
        <xdr:cNvPr id="4336" name="Рисунок 4335" descr="base_1_386202_36346"/>
        <xdr:cNvPicPr preferRelativeResize="0">
          <a:picLocks noChangeArrowheads="1"/>
        </xdr:cNvPicPr>
      </xdr:nvPicPr>
      <xdr:blipFill>
        <a:blip xmlns:r="http://schemas.openxmlformats.org/officeDocument/2006/relationships" r:embed="rId2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0449850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2062</xdr:row>
      <xdr:rowOff>0</xdr:rowOff>
    </xdr:from>
    <xdr:to>
      <xdr:col>1</xdr:col>
      <xdr:colOff>942975</xdr:colOff>
      <xdr:row>2062</xdr:row>
      <xdr:rowOff>352425</xdr:rowOff>
    </xdr:to>
    <xdr:pic>
      <xdr:nvPicPr>
        <xdr:cNvPr id="4337" name="Рисунок 4336" descr="base_1_386202_36347"/>
        <xdr:cNvPicPr preferRelativeResize="0">
          <a:picLocks noChangeArrowheads="1"/>
        </xdr:cNvPicPr>
      </xdr:nvPicPr>
      <xdr:blipFill>
        <a:blip xmlns:r="http://schemas.openxmlformats.org/officeDocument/2006/relationships" r:embed="rId2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0926100"/>
          <a:ext cx="942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2063</xdr:row>
      <xdr:rowOff>0</xdr:rowOff>
    </xdr:from>
    <xdr:to>
      <xdr:col>1</xdr:col>
      <xdr:colOff>1000124</xdr:colOff>
      <xdr:row>2063</xdr:row>
      <xdr:rowOff>400050</xdr:rowOff>
    </xdr:to>
    <xdr:pic>
      <xdr:nvPicPr>
        <xdr:cNvPr id="4338" name="Рисунок 4337" descr="base_1_386202_36348"/>
        <xdr:cNvPicPr preferRelativeResize="0">
          <a:picLocks noChangeArrowheads="1"/>
        </xdr:cNvPicPr>
      </xdr:nvPicPr>
      <xdr:blipFill>
        <a:blip xmlns:r="http://schemas.openxmlformats.org/officeDocument/2006/relationships" r:embed="rId2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71402350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2064</xdr:row>
      <xdr:rowOff>0</xdr:rowOff>
    </xdr:from>
    <xdr:to>
      <xdr:col>1</xdr:col>
      <xdr:colOff>1181100</xdr:colOff>
      <xdr:row>2064</xdr:row>
      <xdr:rowOff>342900</xdr:rowOff>
    </xdr:to>
    <xdr:pic>
      <xdr:nvPicPr>
        <xdr:cNvPr id="4339" name="Рисунок 4338" descr="base_1_386202_36349"/>
        <xdr:cNvPicPr preferRelativeResize="0">
          <a:picLocks noChangeArrowheads="1"/>
        </xdr:cNvPicPr>
      </xdr:nvPicPr>
      <xdr:blipFill>
        <a:blip xmlns:r="http://schemas.openxmlformats.org/officeDocument/2006/relationships" r:embed="rId2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1878600"/>
          <a:ext cx="1181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2065</xdr:row>
      <xdr:rowOff>0</xdr:rowOff>
    </xdr:from>
    <xdr:to>
      <xdr:col>1</xdr:col>
      <xdr:colOff>1152524</xdr:colOff>
      <xdr:row>2065</xdr:row>
      <xdr:rowOff>371475</xdr:rowOff>
    </xdr:to>
    <xdr:pic>
      <xdr:nvPicPr>
        <xdr:cNvPr id="4340" name="Рисунок 4339" descr="base_1_386202_36350"/>
        <xdr:cNvPicPr preferRelativeResize="0">
          <a:picLocks noChangeArrowheads="1"/>
        </xdr:cNvPicPr>
      </xdr:nvPicPr>
      <xdr:blipFill>
        <a:blip xmlns:r="http://schemas.openxmlformats.org/officeDocument/2006/relationships" r:embed="rId2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72354850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2066</xdr:row>
      <xdr:rowOff>0</xdr:rowOff>
    </xdr:from>
    <xdr:to>
      <xdr:col>1</xdr:col>
      <xdr:colOff>981075</xdr:colOff>
      <xdr:row>2066</xdr:row>
      <xdr:rowOff>361950</xdr:rowOff>
    </xdr:to>
    <xdr:pic>
      <xdr:nvPicPr>
        <xdr:cNvPr id="4341" name="Рисунок 4340" descr="base_1_386202_36351"/>
        <xdr:cNvPicPr preferRelativeResize="0">
          <a:picLocks noChangeArrowheads="1"/>
        </xdr:cNvPicPr>
      </xdr:nvPicPr>
      <xdr:blipFill>
        <a:blip xmlns:r="http://schemas.openxmlformats.org/officeDocument/2006/relationships" r:embed="rId2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2831100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2067</xdr:row>
      <xdr:rowOff>0</xdr:rowOff>
    </xdr:from>
    <xdr:to>
      <xdr:col>1</xdr:col>
      <xdr:colOff>942975</xdr:colOff>
      <xdr:row>2067</xdr:row>
      <xdr:rowOff>390525</xdr:rowOff>
    </xdr:to>
    <xdr:pic>
      <xdr:nvPicPr>
        <xdr:cNvPr id="4342" name="Рисунок 4341" descr="base_1_386202_36352"/>
        <xdr:cNvPicPr preferRelativeResize="0">
          <a:picLocks noChangeArrowheads="1"/>
        </xdr:cNvPicPr>
      </xdr:nvPicPr>
      <xdr:blipFill>
        <a:blip xmlns:r="http://schemas.openxmlformats.org/officeDocument/2006/relationships" r:embed="rId2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3307350"/>
          <a:ext cx="942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2068</xdr:row>
      <xdr:rowOff>0</xdr:rowOff>
    </xdr:from>
    <xdr:to>
      <xdr:col>1</xdr:col>
      <xdr:colOff>1038224</xdr:colOff>
      <xdr:row>2068</xdr:row>
      <xdr:rowOff>400050</xdr:rowOff>
    </xdr:to>
    <xdr:pic>
      <xdr:nvPicPr>
        <xdr:cNvPr id="4343" name="Рисунок 4342" descr="base_1_386202_36353"/>
        <xdr:cNvPicPr preferRelativeResize="0">
          <a:picLocks noChangeArrowheads="1"/>
        </xdr:cNvPicPr>
      </xdr:nvPicPr>
      <xdr:blipFill>
        <a:blip xmlns:r="http://schemas.openxmlformats.org/officeDocument/2006/relationships" r:embed="rId2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73783600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2069</xdr:row>
      <xdr:rowOff>0</xdr:rowOff>
    </xdr:from>
    <xdr:to>
      <xdr:col>1</xdr:col>
      <xdr:colOff>1219200</xdr:colOff>
      <xdr:row>2069</xdr:row>
      <xdr:rowOff>390525</xdr:rowOff>
    </xdr:to>
    <xdr:pic>
      <xdr:nvPicPr>
        <xdr:cNvPr id="4344" name="Рисунок 4343" descr="base_1_386202_36354"/>
        <xdr:cNvPicPr preferRelativeResize="0">
          <a:picLocks noChangeArrowheads="1"/>
        </xdr:cNvPicPr>
      </xdr:nvPicPr>
      <xdr:blipFill>
        <a:blip xmlns:r="http://schemas.openxmlformats.org/officeDocument/2006/relationships" r:embed="rId2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425985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2070</xdr:row>
      <xdr:rowOff>0</xdr:rowOff>
    </xdr:from>
    <xdr:to>
      <xdr:col>1</xdr:col>
      <xdr:colOff>1143000</xdr:colOff>
      <xdr:row>2070</xdr:row>
      <xdr:rowOff>390525</xdr:rowOff>
    </xdr:to>
    <xdr:pic>
      <xdr:nvPicPr>
        <xdr:cNvPr id="4345" name="Рисунок 4344" descr="base_1_386202_36355"/>
        <xdr:cNvPicPr preferRelativeResize="0">
          <a:picLocks noChangeArrowheads="1"/>
        </xdr:cNvPicPr>
      </xdr:nvPicPr>
      <xdr:blipFill>
        <a:blip xmlns:r="http://schemas.openxmlformats.org/officeDocument/2006/relationships" r:embed="rId2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4736100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2071</xdr:row>
      <xdr:rowOff>0</xdr:rowOff>
    </xdr:from>
    <xdr:to>
      <xdr:col>1</xdr:col>
      <xdr:colOff>1009650</xdr:colOff>
      <xdr:row>2071</xdr:row>
      <xdr:rowOff>381000</xdr:rowOff>
    </xdr:to>
    <xdr:pic>
      <xdr:nvPicPr>
        <xdr:cNvPr id="4346" name="Рисунок 4345" descr="base_1_386202_36356"/>
        <xdr:cNvPicPr preferRelativeResize="0">
          <a:picLocks noChangeArrowheads="1"/>
        </xdr:cNvPicPr>
      </xdr:nvPicPr>
      <xdr:blipFill>
        <a:blip xmlns:r="http://schemas.openxmlformats.org/officeDocument/2006/relationships" r:embed="rId2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5212350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2072</xdr:row>
      <xdr:rowOff>0</xdr:rowOff>
    </xdr:from>
    <xdr:to>
      <xdr:col>1</xdr:col>
      <xdr:colOff>962025</xdr:colOff>
      <xdr:row>2072</xdr:row>
      <xdr:rowOff>361950</xdr:rowOff>
    </xdr:to>
    <xdr:pic>
      <xdr:nvPicPr>
        <xdr:cNvPr id="4347" name="Рисунок 4346" descr="base_1_386202_36357"/>
        <xdr:cNvPicPr preferRelativeResize="0">
          <a:picLocks noChangeArrowheads="1"/>
        </xdr:cNvPicPr>
      </xdr:nvPicPr>
      <xdr:blipFill>
        <a:blip xmlns:r="http://schemas.openxmlformats.org/officeDocument/2006/relationships" r:embed="rId2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5688600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2073</xdr:row>
      <xdr:rowOff>0</xdr:rowOff>
    </xdr:from>
    <xdr:to>
      <xdr:col>1</xdr:col>
      <xdr:colOff>1028700</xdr:colOff>
      <xdr:row>2073</xdr:row>
      <xdr:rowOff>342900</xdr:rowOff>
    </xdr:to>
    <xdr:pic>
      <xdr:nvPicPr>
        <xdr:cNvPr id="4348" name="Рисунок 4347" descr="base_1_386202_36358"/>
        <xdr:cNvPicPr preferRelativeResize="0">
          <a:picLocks noChangeArrowheads="1"/>
        </xdr:cNvPicPr>
      </xdr:nvPicPr>
      <xdr:blipFill>
        <a:blip xmlns:r="http://schemas.openxmlformats.org/officeDocument/2006/relationships" r:embed="rId2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6164850"/>
          <a:ext cx="10287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2074</xdr:row>
      <xdr:rowOff>0</xdr:rowOff>
    </xdr:from>
    <xdr:to>
      <xdr:col>1</xdr:col>
      <xdr:colOff>1190625</xdr:colOff>
      <xdr:row>2074</xdr:row>
      <xdr:rowOff>361950</xdr:rowOff>
    </xdr:to>
    <xdr:pic>
      <xdr:nvPicPr>
        <xdr:cNvPr id="4349" name="Рисунок 4348" descr="base_1_386202_36359"/>
        <xdr:cNvPicPr preferRelativeResize="0">
          <a:picLocks noChangeArrowheads="1"/>
        </xdr:cNvPicPr>
      </xdr:nvPicPr>
      <xdr:blipFill>
        <a:blip xmlns:r="http://schemas.openxmlformats.org/officeDocument/2006/relationships" r:embed="rId2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6641100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2075</xdr:row>
      <xdr:rowOff>0</xdr:rowOff>
    </xdr:from>
    <xdr:to>
      <xdr:col>1</xdr:col>
      <xdr:colOff>1114424</xdr:colOff>
      <xdr:row>2075</xdr:row>
      <xdr:rowOff>371475</xdr:rowOff>
    </xdr:to>
    <xdr:pic>
      <xdr:nvPicPr>
        <xdr:cNvPr id="4350" name="Рисунок 4349" descr="base_1_386202_36360"/>
        <xdr:cNvPicPr preferRelativeResize="0">
          <a:picLocks noChangeArrowheads="1"/>
        </xdr:cNvPicPr>
      </xdr:nvPicPr>
      <xdr:blipFill>
        <a:blip xmlns:r="http://schemas.openxmlformats.org/officeDocument/2006/relationships" r:embed="rId2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77117350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2076</xdr:row>
      <xdr:rowOff>0</xdr:rowOff>
    </xdr:from>
    <xdr:to>
      <xdr:col>1</xdr:col>
      <xdr:colOff>952500</xdr:colOff>
      <xdr:row>2076</xdr:row>
      <xdr:rowOff>400050</xdr:rowOff>
    </xdr:to>
    <xdr:pic>
      <xdr:nvPicPr>
        <xdr:cNvPr id="4351" name="Рисунок 4350" descr="base_1_386202_36361"/>
        <xdr:cNvPicPr preferRelativeResize="0">
          <a:picLocks noChangeArrowheads="1"/>
        </xdr:cNvPicPr>
      </xdr:nvPicPr>
      <xdr:blipFill>
        <a:blip xmlns:r="http://schemas.openxmlformats.org/officeDocument/2006/relationships" r:embed="rId2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7593600"/>
          <a:ext cx="952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1352550</xdr:colOff>
      <xdr:row>2077</xdr:row>
      <xdr:rowOff>1</xdr:rowOff>
    </xdr:from>
    <xdr:to>
      <xdr:col>1</xdr:col>
      <xdr:colOff>933451</xdr:colOff>
      <xdr:row>2077</xdr:row>
      <xdr:rowOff>381001</xdr:rowOff>
    </xdr:to>
    <xdr:pic>
      <xdr:nvPicPr>
        <xdr:cNvPr id="4352" name="Рисунок 4351" descr="base_1_386202_36362"/>
        <xdr:cNvPicPr preferRelativeResize="0">
          <a:picLocks noChangeArrowheads="1"/>
        </xdr:cNvPicPr>
      </xdr:nvPicPr>
      <xdr:blipFill>
        <a:blip xmlns:r="http://schemas.openxmlformats.org/officeDocument/2006/relationships" r:embed="rId2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1778069851"/>
          <a:ext cx="94297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2078</xdr:row>
      <xdr:rowOff>0</xdr:rowOff>
    </xdr:from>
    <xdr:to>
      <xdr:col>1</xdr:col>
      <xdr:colOff>1019174</xdr:colOff>
      <xdr:row>2078</xdr:row>
      <xdr:rowOff>361950</xdr:rowOff>
    </xdr:to>
    <xdr:pic>
      <xdr:nvPicPr>
        <xdr:cNvPr id="4353" name="Рисунок 4352" descr="base_1_386202_36363"/>
        <xdr:cNvPicPr preferRelativeResize="0">
          <a:picLocks noChangeArrowheads="1"/>
        </xdr:cNvPicPr>
      </xdr:nvPicPr>
      <xdr:blipFill>
        <a:blip xmlns:r="http://schemas.openxmlformats.org/officeDocument/2006/relationships" r:embed="rId2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78546100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2079</xdr:row>
      <xdr:rowOff>0</xdr:rowOff>
    </xdr:from>
    <xdr:to>
      <xdr:col>1</xdr:col>
      <xdr:colOff>1219200</xdr:colOff>
      <xdr:row>2079</xdr:row>
      <xdr:rowOff>371475</xdr:rowOff>
    </xdr:to>
    <xdr:pic>
      <xdr:nvPicPr>
        <xdr:cNvPr id="4354" name="Рисунок 4353" descr="base_1_386202_36364"/>
        <xdr:cNvPicPr preferRelativeResize="0">
          <a:picLocks noChangeArrowheads="1"/>
        </xdr:cNvPicPr>
      </xdr:nvPicPr>
      <xdr:blipFill>
        <a:blip xmlns:r="http://schemas.openxmlformats.org/officeDocument/2006/relationships" r:embed="rId2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902235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2080</xdr:row>
      <xdr:rowOff>0</xdr:rowOff>
    </xdr:from>
    <xdr:to>
      <xdr:col>1</xdr:col>
      <xdr:colOff>1171574</xdr:colOff>
      <xdr:row>2080</xdr:row>
      <xdr:rowOff>352425</xdr:rowOff>
    </xdr:to>
    <xdr:pic>
      <xdr:nvPicPr>
        <xdr:cNvPr id="4355" name="Рисунок 4354" descr="base_1_386202_36365"/>
        <xdr:cNvPicPr preferRelativeResize="0">
          <a:picLocks noChangeArrowheads="1"/>
        </xdr:cNvPicPr>
      </xdr:nvPicPr>
      <xdr:blipFill>
        <a:blip xmlns:r="http://schemas.openxmlformats.org/officeDocument/2006/relationships" r:embed="rId2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79498600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2081</xdr:row>
      <xdr:rowOff>0</xdr:rowOff>
    </xdr:from>
    <xdr:to>
      <xdr:col>1</xdr:col>
      <xdr:colOff>904875</xdr:colOff>
      <xdr:row>2081</xdr:row>
      <xdr:rowOff>333375</xdr:rowOff>
    </xdr:to>
    <xdr:pic>
      <xdr:nvPicPr>
        <xdr:cNvPr id="4356" name="Рисунок 4355" descr="base_1_386202_36366"/>
        <xdr:cNvPicPr preferRelativeResize="0">
          <a:picLocks noChangeArrowheads="1"/>
        </xdr:cNvPicPr>
      </xdr:nvPicPr>
      <xdr:blipFill>
        <a:blip xmlns:r="http://schemas.openxmlformats.org/officeDocument/2006/relationships" r:embed="rId2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9974850"/>
          <a:ext cx="9048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2082</xdr:row>
      <xdr:rowOff>1</xdr:rowOff>
    </xdr:from>
    <xdr:to>
      <xdr:col>1</xdr:col>
      <xdr:colOff>1028700</xdr:colOff>
      <xdr:row>2082</xdr:row>
      <xdr:rowOff>361951</xdr:rowOff>
    </xdr:to>
    <xdr:pic>
      <xdr:nvPicPr>
        <xdr:cNvPr id="4357" name="Рисунок 4356" descr="base_1_386202_36367"/>
        <xdr:cNvPicPr preferRelativeResize="0">
          <a:picLocks noChangeArrowheads="1"/>
        </xdr:cNvPicPr>
      </xdr:nvPicPr>
      <xdr:blipFill>
        <a:blip xmlns:r="http://schemas.openxmlformats.org/officeDocument/2006/relationships" r:embed="rId2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0451101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2083</xdr:row>
      <xdr:rowOff>0</xdr:rowOff>
    </xdr:from>
    <xdr:to>
      <xdr:col>1</xdr:col>
      <xdr:colOff>1019174</xdr:colOff>
      <xdr:row>2083</xdr:row>
      <xdr:rowOff>352425</xdr:rowOff>
    </xdr:to>
    <xdr:pic>
      <xdr:nvPicPr>
        <xdr:cNvPr id="4358" name="Рисунок 4357" descr="base_1_386202_36368"/>
        <xdr:cNvPicPr preferRelativeResize="0">
          <a:picLocks noChangeArrowheads="1"/>
        </xdr:cNvPicPr>
      </xdr:nvPicPr>
      <xdr:blipFill>
        <a:blip xmlns:r="http://schemas.openxmlformats.org/officeDocument/2006/relationships" r:embed="rId2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80927350"/>
          <a:ext cx="1019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2084</xdr:row>
      <xdr:rowOff>0</xdr:rowOff>
    </xdr:from>
    <xdr:to>
      <xdr:col>1</xdr:col>
      <xdr:colOff>1238250</xdr:colOff>
      <xdr:row>2084</xdr:row>
      <xdr:rowOff>371475</xdr:rowOff>
    </xdr:to>
    <xdr:pic>
      <xdr:nvPicPr>
        <xdr:cNvPr id="4359" name="Рисунок 4358" descr="base_1_386202_36369"/>
        <xdr:cNvPicPr preferRelativeResize="0">
          <a:picLocks noChangeArrowheads="1"/>
        </xdr:cNvPicPr>
      </xdr:nvPicPr>
      <xdr:blipFill>
        <a:blip xmlns:r="http://schemas.openxmlformats.org/officeDocument/2006/relationships" r:embed="rId2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1403600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2085</xdr:row>
      <xdr:rowOff>0</xdr:rowOff>
    </xdr:from>
    <xdr:to>
      <xdr:col>1</xdr:col>
      <xdr:colOff>1181100</xdr:colOff>
      <xdr:row>2085</xdr:row>
      <xdr:rowOff>400050</xdr:rowOff>
    </xdr:to>
    <xdr:pic>
      <xdr:nvPicPr>
        <xdr:cNvPr id="4360" name="Рисунок 4359" descr="base_1_386202_36370"/>
        <xdr:cNvPicPr preferRelativeResize="0">
          <a:picLocks noChangeArrowheads="1"/>
        </xdr:cNvPicPr>
      </xdr:nvPicPr>
      <xdr:blipFill>
        <a:blip xmlns:r="http://schemas.openxmlformats.org/officeDocument/2006/relationships" r:embed="rId2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1879850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2086</xdr:row>
      <xdr:rowOff>0</xdr:rowOff>
    </xdr:from>
    <xdr:to>
      <xdr:col>1</xdr:col>
      <xdr:colOff>990600</xdr:colOff>
      <xdr:row>2086</xdr:row>
      <xdr:rowOff>352425</xdr:rowOff>
    </xdr:to>
    <xdr:pic>
      <xdr:nvPicPr>
        <xdr:cNvPr id="4361" name="Рисунок 4360" descr="base_1_386202_36371"/>
        <xdr:cNvPicPr preferRelativeResize="0">
          <a:picLocks noChangeArrowheads="1"/>
        </xdr:cNvPicPr>
      </xdr:nvPicPr>
      <xdr:blipFill>
        <a:blip xmlns:r="http://schemas.openxmlformats.org/officeDocument/2006/relationships" r:embed="rId2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2356100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2087</xdr:row>
      <xdr:rowOff>0</xdr:rowOff>
    </xdr:from>
    <xdr:to>
      <xdr:col>1</xdr:col>
      <xdr:colOff>990600</xdr:colOff>
      <xdr:row>2087</xdr:row>
      <xdr:rowOff>352425</xdr:rowOff>
    </xdr:to>
    <xdr:pic>
      <xdr:nvPicPr>
        <xdr:cNvPr id="4362" name="Рисунок 4361" descr="base_1_386202_36372"/>
        <xdr:cNvPicPr preferRelativeResize="0">
          <a:picLocks noChangeArrowheads="1"/>
        </xdr:cNvPicPr>
      </xdr:nvPicPr>
      <xdr:blipFill>
        <a:blip xmlns:r="http://schemas.openxmlformats.org/officeDocument/2006/relationships" r:embed="rId2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2832350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2088</xdr:row>
      <xdr:rowOff>0</xdr:rowOff>
    </xdr:from>
    <xdr:to>
      <xdr:col>1</xdr:col>
      <xdr:colOff>1019174</xdr:colOff>
      <xdr:row>2088</xdr:row>
      <xdr:rowOff>371475</xdr:rowOff>
    </xdr:to>
    <xdr:pic>
      <xdr:nvPicPr>
        <xdr:cNvPr id="4363" name="Рисунок 4362" descr="base_1_386202_36373"/>
        <xdr:cNvPicPr preferRelativeResize="0">
          <a:picLocks noChangeArrowheads="1"/>
        </xdr:cNvPicPr>
      </xdr:nvPicPr>
      <xdr:blipFill>
        <a:blip xmlns:r="http://schemas.openxmlformats.org/officeDocument/2006/relationships" r:embed="rId2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83308600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2089</xdr:row>
      <xdr:rowOff>0</xdr:rowOff>
    </xdr:from>
    <xdr:to>
      <xdr:col>1</xdr:col>
      <xdr:colOff>1219200</xdr:colOff>
      <xdr:row>2089</xdr:row>
      <xdr:rowOff>390525</xdr:rowOff>
    </xdr:to>
    <xdr:pic>
      <xdr:nvPicPr>
        <xdr:cNvPr id="4364" name="Рисунок 4363" descr="base_1_386202_36374"/>
        <xdr:cNvPicPr preferRelativeResize="0">
          <a:picLocks noChangeArrowheads="1"/>
        </xdr:cNvPicPr>
      </xdr:nvPicPr>
      <xdr:blipFill>
        <a:blip xmlns:r="http://schemas.openxmlformats.org/officeDocument/2006/relationships" r:embed="rId2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378485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2090</xdr:row>
      <xdr:rowOff>0</xdr:rowOff>
    </xdr:from>
    <xdr:to>
      <xdr:col>1</xdr:col>
      <xdr:colOff>1133474</xdr:colOff>
      <xdr:row>2090</xdr:row>
      <xdr:rowOff>381000</xdr:rowOff>
    </xdr:to>
    <xdr:pic>
      <xdr:nvPicPr>
        <xdr:cNvPr id="4365" name="Рисунок 4364" descr="base_1_386202_36375"/>
        <xdr:cNvPicPr preferRelativeResize="0">
          <a:picLocks noChangeArrowheads="1"/>
        </xdr:cNvPicPr>
      </xdr:nvPicPr>
      <xdr:blipFill>
        <a:blip xmlns:r="http://schemas.openxmlformats.org/officeDocument/2006/relationships" r:embed="rId2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84261100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2091</xdr:row>
      <xdr:rowOff>0</xdr:rowOff>
    </xdr:from>
    <xdr:to>
      <xdr:col>1</xdr:col>
      <xdr:colOff>990600</xdr:colOff>
      <xdr:row>2091</xdr:row>
      <xdr:rowOff>352425</xdr:rowOff>
    </xdr:to>
    <xdr:pic>
      <xdr:nvPicPr>
        <xdr:cNvPr id="4366" name="Рисунок 4365" descr="base_1_386202_36376"/>
        <xdr:cNvPicPr preferRelativeResize="0">
          <a:picLocks noChangeArrowheads="1"/>
        </xdr:cNvPicPr>
      </xdr:nvPicPr>
      <xdr:blipFill>
        <a:blip xmlns:r="http://schemas.openxmlformats.org/officeDocument/2006/relationships" r:embed="rId2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4737350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2092</xdr:row>
      <xdr:rowOff>0</xdr:rowOff>
    </xdr:from>
    <xdr:to>
      <xdr:col>1</xdr:col>
      <xdr:colOff>971550</xdr:colOff>
      <xdr:row>2092</xdr:row>
      <xdr:rowOff>390525</xdr:rowOff>
    </xdr:to>
    <xdr:pic>
      <xdr:nvPicPr>
        <xdr:cNvPr id="4367" name="Рисунок 4366" descr="base_1_386202_36377"/>
        <xdr:cNvPicPr preferRelativeResize="0">
          <a:picLocks noChangeArrowheads="1"/>
        </xdr:cNvPicPr>
      </xdr:nvPicPr>
      <xdr:blipFill>
        <a:blip xmlns:r="http://schemas.openxmlformats.org/officeDocument/2006/relationships" r:embed="rId2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5213600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2093</xdr:row>
      <xdr:rowOff>0</xdr:rowOff>
    </xdr:from>
    <xdr:to>
      <xdr:col>1</xdr:col>
      <xdr:colOff>1047750</xdr:colOff>
      <xdr:row>2093</xdr:row>
      <xdr:rowOff>361950</xdr:rowOff>
    </xdr:to>
    <xdr:pic>
      <xdr:nvPicPr>
        <xdr:cNvPr id="4368" name="Рисунок 4367" descr="base_1_386202_36378"/>
        <xdr:cNvPicPr preferRelativeResize="0">
          <a:picLocks noChangeArrowheads="1"/>
        </xdr:cNvPicPr>
      </xdr:nvPicPr>
      <xdr:blipFill>
        <a:blip xmlns:r="http://schemas.openxmlformats.org/officeDocument/2006/relationships" r:embed="rId2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5689850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2094</xdr:row>
      <xdr:rowOff>0</xdr:rowOff>
    </xdr:from>
    <xdr:to>
      <xdr:col>1</xdr:col>
      <xdr:colOff>1219200</xdr:colOff>
      <xdr:row>2094</xdr:row>
      <xdr:rowOff>352425</xdr:rowOff>
    </xdr:to>
    <xdr:pic>
      <xdr:nvPicPr>
        <xdr:cNvPr id="4369" name="Рисунок 4368" descr="base_1_386202_36379"/>
        <xdr:cNvPicPr preferRelativeResize="0">
          <a:picLocks noChangeArrowheads="1"/>
        </xdr:cNvPicPr>
      </xdr:nvPicPr>
      <xdr:blipFill>
        <a:blip xmlns:r="http://schemas.openxmlformats.org/officeDocument/2006/relationships" r:embed="rId2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616610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2095</xdr:row>
      <xdr:rowOff>0</xdr:rowOff>
    </xdr:from>
    <xdr:to>
      <xdr:col>1</xdr:col>
      <xdr:colOff>1133474</xdr:colOff>
      <xdr:row>2095</xdr:row>
      <xdr:rowOff>371475</xdr:rowOff>
    </xdr:to>
    <xdr:pic>
      <xdr:nvPicPr>
        <xdr:cNvPr id="4370" name="Рисунок 4369" descr="base_1_386202_36380"/>
        <xdr:cNvPicPr preferRelativeResize="0">
          <a:picLocks noChangeArrowheads="1"/>
        </xdr:cNvPicPr>
      </xdr:nvPicPr>
      <xdr:blipFill>
        <a:blip xmlns:r="http://schemas.openxmlformats.org/officeDocument/2006/relationships" r:embed="rId2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86642350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2096</xdr:row>
      <xdr:rowOff>0</xdr:rowOff>
    </xdr:from>
    <xdr:to>
      <xdr:col>1</xdr:col>
      <xdr:colOff>1019175</xdr:colOff>
      <xdr:row>2096</xdr:row>
      <xdr:rowOff>371475</xdr:rowOff>
    </xdr:to>
    <xdr:pic>
      <xdr:nvPicPr>
        <xdr:cNvPr id="4371" name="Рисунок 4370" descr="base_1_386202_36381"/>
        <xdr:cNvPicPr preferRelativeResize="0">
          <a:picLocks noChangeArrowheads="1"/>
        </xdr:cNvPicPr>
      </xdr:nvPicPr>
      <xdr:blipFill>
        <a:blip xmlns:r="http://schemas.openxmlformats.org/officeDocument/2006/relationships" r:embed="rId2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7118600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2097</xdr:row>
      <xdr:rowOff>0</xdr:rowOff>
    </xdr:from>
    <xdr:to>
      <xdr:col>1</xdr:col>
      <xdr:colOff>1000125</xdr:colOff>
      <xdr:row>2097</xdr:row>
      <xdr:rowOff>381000</xdr:rowOff>
    </xdr:to>
    <xdr:pic>
      <xdr:nvPicPr>
        <xdr:cNvPr id="4372" name="Рисунок 4371" descr="base_1_386202_36382"/>
        <xdr:cNvPicPr preferRelativeResize="0">
          <a:picLocks noChangeArrowheads="1"/>
        </xdr:cNvPicPr>
      </xdr:nvPicPr>
      <xdr:blipFill>
        <a:blip xmlns:r="http://schemas.openxmlformats.org/officeDocument/2006/relationships" r:embed="rId2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7594850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2098</xdr:row>
      <xdr:rowOff>0</xdr:rowOff>
    </xdr:from>
    <xdr:to>
      <xdr:col>1</xdr:col>
      <xdr:colOff>1085850</xdr:colOff>
      <xdr:row>2098</xdr:row>
      <xdr:rowOff>333375</xdr:rowOff>
    </xdr:to>
    <xdr:pic>
      <xdr:nvPicPr>
        <xdr:cNvPr id="4373" name="Рисунок 4372" descr="base_1_386202_36383"/>
        <xdr:cNvPicPr preferRelativeResize="0">
          <a:picLocks noChangeArrowheads="1"/>
        </xdr:cNvPicPr>
      </xdr:nvPicPr>
      <xdr:blipFill>
        <a:blip xmlns:r="http://schemas.openxmlformats.org/officeDocument/2006/relationships" r:embed="rId2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88071100"/>
          <a:ext cx="108585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2099</xdr:row>
      <xdr:rowOff>1</xdr:rowOff>
    </xdr:from>
    <xdr:to>
      <xdr:col>1</xdr:col>
      <xdr:colOff>1200150</xdr:colOff>
      <xdr:row>2099</xdr:row>
      <xdr:rowOff>381001</xdr:rowOff>
    </xdr:to>
    <xdr:pic>
      <xdr:nvPicPr>
        <xdr:cNvPr id="4374" name="Рисунок 4373" descr="base_1_386202_36384"/>
        <xdr:cNvPicPr preferRelativeResize="0">
          <a:picLocks noChangeArrowheads="1"/>
        </xdr:cNvPicPr>
      </xdr:nvPicPr>
      <xdr:blipFill>
        <a:blip xmlns:r="http://schemas.openxmlformats.org/officeDocument/2006/relationships" r:embed="rId2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8547351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2100</xdr:row>
      <xdr:rowOff>1</xdr:rowOff>
    </xdr:from>
    <xdr:to>
      <xdr:col>1</xdr:col>
      <xdr:colOff>1181100</xdr:colOff>
      <xdr:row>2100</xdr:row>
      <xdr:rowOff>381001</xdr:rowOff>
    </xdr:to>
    <xdr:pic>
      <xdr:nvPicPr>
        <xdr:cNvPr id="4375" name="Рисунок 4374" descr="base_1_386202_36385"/>
        <xdr:cNvPicPr preferRelativeResize="0">
          <a:picLocks noChangeArrowheads="1"/>
        </xdr:cNvPicPr>
      </xdr:nvPicPr>
      <xdr:blipFill>
        <a:blip xmlns:r="http://schemas.openxmlformats.org/officeDocument/2006/relationships" r:embed="rId2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89023601"/>
          <a:ext cx="11811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2101</xdr:row>
      <xdr:rowOff>0</xdr:rowOff>
    </xdr:from>
    <xdr:to>
      <xdr:col>1</xdr:col>
      <xdr:colOff>952500</xdr:colOff>
      <xdr:row>2101</xdr:row>
      <xdr:rowOff>390525</xdr:rowOff>
    </xdr:to>
    <xdr:pic>
      <xdr:nvPicPr>
        <xdr:cNvPr id="4376" name="Рисунок 4375" descr="base_1_386202_36386"/>
        <xdr:cNvPicPr preferRelativeResize="0">
          <a:picLocks noChangeArrowheads="1"/>
        </xdr:cNvPicPr>
      </xdr:nvPicPr>
      <xdr:blipFill>
        <a:blip xmlns:r="http://schemas.openxmlformats.org/officeDocument/2006/relationships" r:embed="rId2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94998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2102</xdr:row>
      <xdr:rowOff>0</xdr:rowOff>
    </xdr:from>
    <xdr:to>
      <xdr:col>1</xdr:col>
      <xdr:colOff>952500</xdr:colOff>
      <xdr:row>2102</xdr:row>
      <xdr:rowOff>342900</xdr:rowOff>
    </xdr:to>
    <xdr:pic>
      <xdr:nvPicPr>
        <xdr:cNvPr id="4377" name="Рисунок 4376" descr="base_1_386202_36387"/>
        <xdr:cNvPicPr preferRelativeResize="0">
          <a:picLocks noChangeArrowheads="1"/>
        </xdr:cNvPicPr>
      </xdr:nvPicPr>
      <xdr:blipFill>
        <a:blip xmlns:r="http://schemas.openxmlformats.org/officeDocument/2006/relationships" r:embed="rId2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9976100"/>
          <a:ext cx="952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2103</xdr:row>
      <xdr:rowOff>1</xdr:rowOff>
    </xdr:from>
    <xdr:to>
      <xdr:col>1</xdr:col>
      <xdr:colOff>1104900</xdr:colOff>
      <xdr:row>2103</xdr:row>
      <xdr:rowOff>342901</xdr:rowOff>
    </xdr:to>
    <xdr:pic>
      <xdr:nvPicPr>
        <xdr:cNvPr id="4378" name="Рисунок 4377" descr="base_1_386202_36388"/>
        <xdr:cNvPicPr preferRelativeResize="0">
          <a:picLocks noChangeArrowheads="1"/>
        </xdr:cNvPicPr>
      </xdr:nvPicPr>
      <xdr:blipFill>
        <a:blip xmlns:r="http://schemas.openxmlformats.org/officeDocument/2006/relationships" r:embed="rId2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90452351"/>
          <a:ext cx="110490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2103</xdr:row>
      <xdr:rowOff>447675</xdr:rowOff>
    </xdr:from>
    <xdr:to>
      <xdr:col>1</xdr:col>
      <xdr:colOff>1304925</xdr:colOff>
      <xdr:row>2104</xdr:row>
      <xdr:rowOff>361950</xdr:rowOff>
    </xdr:to>
    <xdr:pic>
      <xdr:nvPicPr>
        <xdr:cNvPr id="4379" name="Рисунок 4378" descr="base_1_386202_36389"/>
        <xdr:cNvPicPr preferRelativeResize="0">
          <a:picLocks noChangeArrowheads="1"/>
        </xdr:cNvPicPr>
      </xdr:nvPicPr>
      <xdr:blipFill>
        <a:blip xmlns:r="http://schemas.openxmlformats.org/officeDocument/2006/relationships" r:embed="rId2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0900025"/>
          <a:ext cx="1304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2105</xdr:row>
      <xdr:rowOff>0</xdr:rowOff>
    </xdr:from>
    <xdr:to>
      <xdr:col>1</xdr:col>
      <xdr:colOff>1152524</xdr:colOff>
      <xdr:row>2105</xdr:row>
      <xdr:rowOff>400050</xdr:rowOff>
    </xdr:to>
    <xdr:pic>
      <xdr:nvPicPr>
        <xdr:cNvPr id="4380" name="Рисунок 4379" descr="base_1_386202_36390"/>
        <xdr:cNvPicPr preferRelativeResize="0">
          <a:picLocks noChangeArrowheads="1"/>
        </xdr:cNvPicPr>
      </xdr:nvPicPr>
      <xdr:blipFill>
        <a:blip xmlns:r="http://schemas.openxmlformats.org/officeDocument/2006/relationships" r:embed="rId2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91404850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2106</xdr:row>
      <xdr:rowOff>0</xdr:rowOff>
    </xdr:from>
    <xdr:to>
      <xdr:col>1</xdr:col>
      <xdr:colOff>1000125</xdr:colOff>
      <xdr:row>2106</xdr:row>
      <xdr:rowOff>361950</xdr:rowOff>
    </xdr:to>
    <xdr:pic>
      <xdr:nvPicPr>
        <xdr:cNvPr id="4381" name="Рисунок 4380" descr="base_1_386202_36391"/>
        <xdr:cNvPicPr preferRelativeResize="0">
          <a:picLocks noChangeArrowheads="1"/>
        </xdr:cNvPicPr>
      </xdr:nvPicPr>
      <xdr:blipFill>
        <a:blip xmlns:r="http://schemas.openxmlformats.org/officeDocument/2006/relationships" r:embed="rId2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1881100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2107</xdr:row>
      <xdr:rowOff>0</xdr:rowOff>
    </xdr:from>
    <xdr:to>
      <xdr:col>1</xdr:col>
      <xdr:colOff>981075</xdr:colOff>
      <xdr:row>2107</xdr:row>
      <xdr:rowOff>381000</xdr:rowOff>
    </xdr:to>
    <xdr:pic>
      <xdr:nvPicPr>
        <xdr:cNvPr id="4382" name="Рисунок 4381" descr="base_1_386202_36392"/>
        <xdr:cNvPicPr preferRelativeResize="0">
          <a:picLocks noChangeArrowheads="1"/>
        </xdr:cNvPicPr>
      </xdr:nvPicPr>
      <xdr:blipFill>
        <a:blip xmlns:r="http://schemas.openxmlformats.org/officeDocument/2006/relationships" r:embed="rId2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2357350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2108</xdr:row>
      <xdr:rowOff>0</xdr:rowOff>
    </xdr:from>
    <xdr:to>
      <xdr:col>1</xdr:col>
      <xdr:colOff>1057274</xdr:colOff>
      <xdr:row>2108</xdr:row>
      <xdr:rowOff>400050</xdr:rowOff>
    </xdr:to>
    <xdr:pic>
      <xdr:nvPicPr>
        <xdr:cNvPr id="4383" name="Рисунок 4382" descr="base_1_386202_36393"/>
        <xdr:cNvPicPr preferRelativeResize="0">
          <a:picLocks noChangeArrowheads="1"/>
        </xdr:cNvPicPr>
      </xdr:nvPicPr>
      <xdr:blipFill>
        <a:blip xmlns:r="http://schemas.openxmlformats.org/officeDocument/2006/relationships" r:embed="rId2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92833600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2109</xdr:row>
      <xdr:rowOff>0</xdr:rowOff>
    </xdr:from>
    <xdr:to>
      <xdr:col>1</xdr:col>
      <xdr:colOff>1257300</xdr:colOff>
      <xdr:row>2109</xdr:row>
      <xdr:rowOff>352425</xdr:rowOff>
    </xdr:to>
    <xdr:pic>
      <xdr:nvPicPr>
        <xdr:cNvPr id="4384" name="Рисунок 4383" descr="base_1_386202_36394"/>
        <xdr:cNvPicPr preferRelativeResize="0">
          <a:picLocks noChangeArrowheads="1"/>
        </xdr:cNvPicPr>
      </xdr:nvPicPr>
      <xdr:blipFill>
        <a:blip xmlns:r="http://schemas.openxmlformats.org/officeDocument/2006/relationships" r:embed="rId2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3309850"/>
          <a:ext cx="12573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2110</xdr:row>
      <xdr:rowOff>0</xdr:rowOff>
    </xdr:from>
    <xdr:to>
      <xdr:col>1</xdr:col>
      <xdr:colOff>1171574</xdr:colOff>
      <xdr:row>2110</xdr:row>
      <xdr:rowOff>371475</xdr:rowOff>
    </xdr:to>
    <xdr:pic>
      <xdr:nvPicPr>
        <xdr:cNvPr id="4385" name="Рисунок 4384" descr="base_1_386202_36395"/>
        <xdr:cNvPicPr preferRelativeResize="0">
          <a:picLocks noChangeArrowheads="1"/>
        </xdr:cNvPicPr>
      </xdr:nvPicPr>
      <xdr:blipFill>
        <a:blip xmlns:r="http://schemas.openxmlformats.org/officeDocument/2006/relationships" r:embed="rId2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93786100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2111</xdr:row>
      <xdr:rowOff>0</xdr:rowOff>
    </xdr:from>
    <xdr:to>
      <xdr:col>1</xdr:col>
      <xdr:colOff>962025</xdr:colOff>
      <xdr:row>2111</xdr:row>
      <xdr:rowOff>352425</xdr:rowOff>
    </xdr:to>
    <xdr:pic>
      <xdr:nvPicPr>
        <xdr:cNvPr id="4386" name="Рисунок 4385" descr="base_1_386202_36396"/>
        <xdr:cNvPicPr preferRelativeResize="0">
          <a:picLocks noChangeArrowheads="1"/>
        </xdr:cNvPicPr>
      </xdr:nvPicPr>
      <xdr:blipFill>
        <a:blip xmlns:r="http://schemas.openxmlformats.org/officeDocument/2006/relationships" r:embed="rId2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4262350"/>
          <a:ext cx="9620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2112</xdr:row>
      <xdr:rowOff>0</xdr:rowOff>
    </xdr:from>
    <xdr:to>
      <xdr:col>1</xdr:col>
      <xdr:colOff>971550</xdr:colOff>
      <xdr:row>2112</xdr:row>
      <xdr:rowOff>371475</xdr:rowOff>
    </xdr:to>
    <xdr:pic>
      <xdr:nvPicPr>
        <xdr:cNvPr id="4387" name="Рисунок 4386" descr="base_1_386202_36397"/>
        <xdr:cNvPicPr preferRelativeResize="0">
          <a:picLocks noChangeArrowheads="1"/>
        </xdr:cNvPicPr>
      </xdr:nvPicPr>
      <xdr:blipFill>
        <a:blip xmlns:r="http://schemas.openxmlformats.org/officeDocument/2006/relationships" r:embed="rId2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4738600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2113</xdr:row>
      <xdr:rowOff>0</xdr:rowOff>
    </xdr:from>
    <xdr:to>
      <xdr:col>1</xdr:col>
      <xdr:colOff>1066800</xdr:colOff>
      <xdr:row>2113</xdr:row>
      <xdr:rowOff>333375</xdr:rowOff>
    </xdr:to>
    <xdr:pic>
      <xdr:nvPicPr>
        <xdr:cNvPr id="4388" name="Рисунок 4387" descr="base_1_386202_36398"/>
        <xdr:cNvPicPr preferRelativeResize="0">
          <a:picLocks noChangeArrowheads="1"/>
        </xdr:cNvPicPr>
      </xdr:nvPicPr>
      <xdr:blipFill>
        <a:blip xmlns:r="http://schemas.openxmlformats.org/officeDocument/2006/relationships" r:embed="rId2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5214850"/>
          <a:ext cx="1066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2114</xdr:row>
      <xdr:rowOff>0</xdr:rowOff>
    </xdr:from>
    <xdr:to>
      <xdr:col>1</xdr:col>
      <xdr:colOff>1190625</xdr:colOff>
      <xdr:row>2114</xdr:row>
      <xdr:rowOff>352425</xdr:rowOff>
    </xdr:to>
    <xdr:pic>
      <xdr:nvPicPr>
        <xdr:cNvPr id="4389" name="Рисунок 4388" descr="base_1_386202_36399"/>
        <xdr:cNvPicPr preferRelativeResize="0">
          <a:picLocks noChangeArrowheads="1"/>
        </xdr:cNvPicPr>
      </xdr:nvPicPr>
      <xdr:blipFill>
        <a:blip xmlns:r="http://schemas.openxmlformats.org/officeDocument/2006/relationships" r:embed="rId2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5691100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2115</xdr:row>
      <xdr:rowOff>0</xdr:rowOff>
    </xdr:from>
    <xdr:to>
      <xdr:col>1</xdr:col>
      <xdr:colOff>1123950</xdr:colOff>
      <xdr:row>2115</xdr:row>
      <xdr:rowOff>390525</xdr:rowOff>
    </xdr:to>
    <xdr:pic>
      <xdr:nvPicPr>
        <xdr:cNvPr id="4390" name="Рисунок 4389" descr="base_1_386202_36400"/>
        <xdr:cNvPicPr preferRelativeResize="0">
          <a:picLocks noChangeArrowheads="1"/>
        </xdr:cNvPicPr>
      </xdr:nvPicPr>
      <xdr:blipFill>
        <a:blip xmlns:r="http://schemas.openxmlformats.org/officeDocument/2006/relationships" r:embed="rId2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6167350"/>
          <a:ext cx="1123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2116</xdr:row>
      <xdr:rowOff>0</xdr:rowOff>
    </xdr:from>
    <xdr:to>
      <xdr:col>1</xdr:col>
      <xdr:colOff>981075</xdr:colOff>
      <xdr:row>2116</xdr:row>
      <xdr:rowOff>361950</xdr:rowOff>
    </xdr:to>
    <xdr:pic>
      <xdr:nvPicPr>
        <xdr:cNvPr id="4391" name="Рисунок 4390" descr="base_1_386202_36401"/>
        <xdr:cNvPicPr preferRelativeResize="0">
          <a:picLocks noChangeArrowheads="1"/>
        </xdr:cNvPicPr>
      </xdr:nvPicPr>
      <xdr:blipFill>
        <a:blip xmlns:r="http://schemas.openxmlformats.org/officeDocument/2006/relationships" r:embed="rId2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6643600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2117</xdr:row>
      <xdr:rowOff>0</xdr:rowOff>
    </xdr:from>
    <xdr:to>
      <xdr:col>1</xdr:col>
      <xdr:colOff>981075</xdr:colOff>
      <xdr:row>2117</xdr:row>
      <xdr:rowOff>342900</xdr:rowOff>
    </xdr:to>
    <xdr:pic>
      <xdr:nvPicPr>
        <xdr:cNvPr id="4392" name="Рисунок 4391" descr="base_1_386202_36402"/>
        <xdr:cNvPicPr preferRelativeResize="0">
          <a:picLocks noChangeArrowheads="1"/>
        </xdr:cNvPicPr>
      </xdr:nvPicPr>
      <xdr:blipFill>
        <a:blip xmlns:r="http://schemas.openxmlformats.org/officeDocument/2006/relationships" r:embed="rId2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7119850"/>
          <a:ext cx="981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2118</xdr:row>
      <xdr:rowOff>0</xdr:rowOff>
    </xdr:from>
    <xdr:to>
      <xdr:col>1</xdr:col>
      <xdr:colOff>1019174</xdr:colOff>
      <xdr:row>2118</xdr:row>
      <xdr:rowOff>400050</xdr:rowOff>
    </xdr:to>
    <xdr:pic>
      <xdr:nvPicPr>
        <xdr:cNvPr id="4393" name="Рисунок 4392" descr="base_1_386202_36403"/>
        <xdr:cNvPicPr preferRelativeResize="0">
          <a:picLocks noChangeArrowheads="1"/>
        </xdr:cNvPicPr>
      </xdr:nvPicPr>
      <xdr:blipFill>
        <a:blip xmlns:r="http://schemas.openxmlformats.org/officeDocument/2006/relationships" r:embed="rId2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97596100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2119</xdr:row>
      <xdr:rowOff>0</xdr:rowOff>
    </xdr:from>
    <xdr:to>
      <xdr:col>1</xdr:col>
      <xdr:colOff>1181100</xdr:colOff>
      <xdr:row>2119</xdr:row>
      <xdr:rowOff>361950</xdr:rowOff>
    </xdr:to>
    <xdr:pic>
      <xdr:nvPicPr>
        <xdr:cNvPr id="4394" name="Рисунок 4393" descr="base_1_386202_36404"/>
        <xdr:cNvPicPr preferRelativeResize="0">
          <a:picLocks noChangeArrowheads="1"/>
        </xdr:cNvPicPr>
      </xdr:nvPicPr>
      <xdr:blipFill>
        <a:blip xmlns:r="http://schemas.openxmlformats.org/officeDocument/2006/relationships" r:embed="rId2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8072350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2120</xdr:row>
      <xdr:rowOff>0</xdr:rowOff>
    </xdr:from>
    <xdr:to>
      <xdr:col>1</xdr:col>
      <xdr:colOff>1133474</xdr:colOff>
      <xdr:row>2120</xdr:row>
      <xdr:rowOff>352425</xdr:rowOff>
    </xdr:to>
    <xdr:pic>
      <xdr:nvPicPr>
        <xdr:cNvPr id="4395" name="Рисунок 4394" descr="base_1_386202_36405"/>
        <xdr:cNvPicPr preferRelativeResize="0">
          <a:picLocks noChangeArrowheads="1"/>
        </xdr:cNvPicPr>
      </xdr:nvPicPr>
      <xdr:blipFill>
        <a:blip xmlns:r="http://schemas.openxmlformats.org/officeDocument/2006/relationships" r:embed="rId2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98548600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2121</xdr:row>
      <xdr:rowOff>0</xdr:rowOff>
    </xdr:from>
    <xdr:to>
      <xdr:col>1</xdr:col>
      <xdr:colOff>952500</xdr:colOff>
      <xdr:row>2121</xdr:row>
      <xdr:rowOff>342900</xdr:rowOff>
    </xdr:to>
    <xdr:pic>
      <xdr:nvPicPr>
        <xdr:cNvPr id="4396" name="Рисунок 4395" descr="base_1_386202_36406"/>
        <xdr:cNvPicPr preferRelativeResize="0">
          <a:picLocks noChangeArrowheads="1"/>
        </xdr:cNvPicPr>
      </xdr:nvPicPr>
      <xdr:blipFill>
        <a:blip xmlns:r="http://schemas.openxmlformats.org/officeDocument/2006/relationships" r:embed="rId2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9024850"/>
          <a:ext cx="952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2122</xdr:row>
      <xdr:rowOff>0</xdr:rowOff>
    </xdr:from>
    <xdr:to>
      <xdr:col>1</xdr:col>
      <xdr:colOff>971550</xdr:colOff>
      <xdr:row>2122</xdr:row>
      <xdr:rowOff>314325</xdr:rowOff>
    </xdr:to>
    <xdr:pic>
      <xdr:nvPicPr>
        <xdr:cNvPr id="4397" name="Рисунок 4396" descr="base_1_386202_36407"/>
        <xdr:cNvPicPr preferRelativeResize="0">
          <a:picLocks noChangeArrowheads="1"/>
        </xdr:cNvPicPr>
      </xdr:nvPicPr>
      <xdr:blipFill>
        <a:blip xmlns:r="http://schemas.openxmlformats.org/officeDocument/2006/relationships" r:embed="rId2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9501100"/>
          <a:ext cx="971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2123</xdr:row>
      <xdr:rowOff>0</xdr:rowOff>
    </xdr:from>
    <xdr:to>
      <xdr:col>1</xdr:col>
      <xdr:colOff>1028700</xdr:colOff>
      <xdr:row>2123</xdr:row>
      <xdr:rowOff>361950</xdr:rowOff>
    </xdr:to>
    <xdr:pic>
      <xdr:nvPicPr>
        <xdr:cNvPr id="4398" name="Рисунок 4397" descr="base_1_386202_36408"/>
        <xdr:cNvPicPr preferRelativeResize="0">
          <a:picLocks noChangeArrowheads="1"/>
        </xdr:cNvPicPr>
      </xdr:nvPicPr>
      <xdr:blipFill>
        <a:blip xmlns:r="http://schemas.openxmlformats.org/officeDocument/2006/relationships" r:embed="rId2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99773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2124</xdr:row>
      <xdr:rowOff>0</xdr:rowOff>
    </xdr:from>
    <xdr:to>
      <xdr:col>1</xdr:col>
      <xdr:colOff>1228725</xdr:colOff>
      <xdr:row>2124</xdr:row>
      <xdr:rowOff>323850</xdr:rowOff>
    </xdr:to>
    <xdr:pic>
      <xdr:nvPicPr>
        <xdr:cNvPr id="4399" name="Рисунок 4398" descr="base_1_386202_36409"/>
        <xdr:cNvPicPr preferRelativeResize="0">
          <a:picLocks noChangeArrowheads="1"/>
        </xdr:cNvPicPr>
      </xdr:nvPicPr>
      <xdr:blipFill>
        <a:blip xmlns:r="http://schemas.openxmlformats.org/officeDocument/2006/relationships" r:embed="rId2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0453600"/>
          <a:ext cx="1228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2125</xdr:row>
      <xdr:rowOff>0</xdr:rowOff>
    </xdr:from>
    <xdr:to>
      <xdr:col>1</xdr:col>
      <xdr:colOff>1181100</xdr:colOff>
      <xdr:row>2125</xdr:row>
      <xdr:rowOff>371475</xdr:rowOff>
    </xdr:to>
    <xdr:pic>
      <xdr:nvPicPr>
        <xdr:cNvPr id="4400" name="Рисунок 4399" descr="base_1_386202_36410"/>
        <xdr:cNvPicPr preferRelativeResize="0">
          <a:picLocks noChangeArrowheads="1"/>
        </xdr:cNvPicPr>
      </xdr:nvPicPr>
      <xdr:blipFill>
        <a:blip xmlns:r="http://schemas.openxmlformats.org/officeDocument/2006/relationships" r:embed="rId2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092985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2126</xdr:row>
      <xdr:rowOff>0</xdr:rowOff>
    </xdr:from>
    <xdr:to>
      <xdr:col>1</xdr:col>
      <xdr:colOff>1000125</xdr:colOff>
      <xdr:row>2126</xdr:row>
      <xdr:rowOff>400050</xdr:rowOff>
    </xdr:to>
    <xdr:pic>
      <xdr:nvPicPr>
        <xdr:cNvPr id="4401" name="Рисунок 4400" descr="base_1_386202_36411"/>
        <xdr:cNvPicPr preferRelativeResize="0">
          <a:picLocks noChangeArrowheads="1"/>
        </xdr:cNvPicPr>
      </xdr:nvPicPr>
      <xdr:blipFill>
        <a:blip xmlns:r="http://schemas.openxmlformats.org/officeDocument/2006/relationships" r:embed="rId2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1406100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2127</xdr:row>
      <xdr:rowOff>0</xdr:rowOff>
    </xdr:from>
    <xdr:to>
      <xdr:col>1</xdr:col>
      <xdr:colOff>952500</xdr:colOff>
      <xdr:row>2127</xdr:row>
      <xdr:rowOff>390525</xdr:rowOff>
    </xdr:to>
    <xdr:pic>
      <xdr:nvPicPr>
        <xdr:cNvPr id="4402" name="Рисунок 4401" descr="base_1_386202_36412"/>
        <xdr:cNvPicPr preferRelativeResize="0">
          <a:picLocks noChangeArrowheads="1"/>
        </xdr:cNvPicPr>
      </xdr:nvPicPr>
      <xdr:blipFill>
        <a:blip xmlns:r="http://schemas.openxmlformats.org/officeDocument/2006/relationships" r:embed="rId2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18823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2128</xdr:row>
      <xdr:rowOff>0</xdr:rowOff>
    </xdr:from>
    <xdr:to>
      <xdr:col>1</xdr:col>
      <xdr:colOff>1038224</xdr:colOff>
      <xdr:row>2128</xdr:row>
      <xdr:rowOff>400050</xdr:rowOff>
    </xdr:to>
    <xdr:pic>
      <xdr:nvPicPr>
        <xdr:cNvPr id="4403" name="Рисунок 4402" descr="base_1_386202_36413"/>
        <xdr:cNvPicPr preferRelativeResize="0">
          <a:picLocks noChangeArrowheads="1"/>
        </xdr:cNvPicPr>
      </xdr:nvPicPr>
      <xdr:blipFill>
        <a:blip xmlns:r="http://schemas.openxmlformats.org/officeDocument/2006/relationships" r:embed="rId2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02358600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2129</xdr:row>
      <xdr:rowOff>0</xdr:rowOff>
    </xdr:from>
    <xdr:to>
      <xdr:col>1</xdr:col>
      <xdr:colOff>1209675</xdr:colOff>
      <xdr:row>2129</xdr:row>
      <xdr:rowOff>381000</xdr:rowOff>
    </xdr:to>
    <xdr:pic>
      <xdr:nvPicPr>
        <xdr:cNvPr id="4404" name="Рисунок 4403" descr="base_1_386202_36414"/>
        <xdr:cNvPicPr preferRelativeResize="0">
          <a:picLocks noChangeArrowheads="1"/>
        </xdr:cNvPicPr>
      </xdr:nvPicPr>
      <xdr:blipFill>
        <a:blip xmlns:r="http://schemas.openxmlformats.org/officeDocument/2006/relationships" r:embed="rId2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2834850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2130</xdr:row>
      <xdr:rowOff>0</xdr:rowOff>
    </xdr:from>
    <xdr:to>
      <xdr:col>1</xdr:col>
      <xdr:colOff>1114424</xdr:colOff>
      <xdr:row>2130</xdr:row>
      <xdr:rowOff>371475</xdr:rowOff>
    </xdr:to>
    <xdr:pic>
      <xdr:nvPicPr>
        <xdr:cNvPr id="4405" name="Рисунок 4404" descr="base_1_386202_36415"/>
        <xdr:cNvPicPr preferRelativeResize="0">
          <a:picLocks noChangeArrowheads="1"/>
        </xdr:cNvPicPr>
      </xdr:nvPicPr>
      <xdr:blipFill>
        <a:blip xmlns:r="http://schemas.openxmlformats.org/officeDocument/2006/relationships" r:embed="rId2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03311100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2130</xdr:row>
      <xdr:rowOff>476249</xdr:rowOff>
    </xdr:from>
    <xdr:to>
      <xdr:col>1</xdr:col>
      <xdr:colOff>952500</xdr:colOff>
      <xdr:row>2131</xdr:row>
      <xdr:rowOff>333374</xdr:rowOff>
    </xdr:to>
    <xdr:pic>
      <xdr:nvPicPr>
        <xdr:cNvPr id="4406" name="Рисунок 4405" descr="base_1_386202_36416"/>
        <xdr:cNvPicPr preferRelativeResize="0">
          <a:picLocks noChangeArrowheads="1"/>
        </xdr:cNvPicPr>
      </xdr:nvPicPr>
      <xdr:blipFill>
        <a:blip xmlns:r="http://schemas.openxmlformats.org/officeDocument/2006/relationships" r:embed="rId2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3787349"/>
          <a:ext cx="952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2132</xdr:row>
      <xdr:rowOff>1</xdr:rowOff>
    </xdr:from>
    <xdr:to>
      <xdr:col>1</xdr:col>
      <xdr:colOff>1009650</xdr:colOff>
      <xdr:row>2132</xdr:row>
      <xdr:rowOff>361951</xdr:rowOff>
    </xdr:to>
    <xdr:pic>
      <xdr:nvPicPr>
        <xdr:cNvPr id="4407" name="Рисунок 4406" descr="base_1_386202_36417"/>
        <xdr:cNvPicPr preferRelativeResize="0">
          <a:picLocks noChangeArrowheads="1"/>
        </xdr:cNvPicPr>
      </xdr:nvPicPr>
      <xdr:blipFill>
        <a:blip xmlns:r="http://schemas.openxmlformats.org/officeDocument/2006/relationships" r:embed="rId2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4263601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2133</xdr:row>
      <xdr:rowOff>0</xdr:rowOff>
    </xdr:from>
    <xdr:to>
      <xdr:col>1</xdr:col>
      <xdr:colOff>1047750</xdr:colOff>
      <xdr:row>2133</xdr:row>
      <xdr:rowOff>371475</xdr:rowOff>
    </xdr:to>
    <xdr:pic>
      <xdr:nvPicPr>
        <xdr:cNvPr id="4408" name="Рисунок 4407" descr="base_1_386202_36418"/>
        <xdr:cNvPicPr preferRelativeResize="0">
          <a:picLocks noChangeArrowheads="1"/>
        </xdr:cNvPicPr>
      </xdr:nvPicPr>
      <xdr:blipFill>
        <a:blip xmlns:r="http://schemas.openxmlformats.org/officeDocument/2006/relationships" r:embed="rId2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4739850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2134</xdr:row>
      <xdr:rowOff>0</xdr:rowOff>
    </xdr:from>
    <xdr:to>
      <xdr:col>1</xdr:col>
      <xdr:colOff>1219200</xdr:colOff>
      <xdr:row>2134</xdr:row>
      <xdr:rowOff>381000</xdr:rowOff>
    </xdr:to>
    <xdr:pic>
      <xdr:nvPicPr>
        <xdr:cNvPr id="4409" name="Рисунок 4408" descr="base_1_386202_36419"/>
        <xdr:cNvPicPr preferRelativeResize="0">
          <a:picLocks noChangeArrowheads="1"/>
        </xdr:cNvPicPr>
      </xdr:nvPicPr>
      <xdr:blipFill>
        <a:blip xmlns:r="http://schemas.openxmlformats.org/officeDocument/2006/relationships" r:embed="rId2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5216100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2135</xdr:row>
      <xdr:rowOff>0</xdr:rowOff>
    </xdr:from>
    <xdr:to>
      <xdr:col>1</xdr:col>
      <xdr:colOff>1143000</xdr:colOff>
      <xdr:row>2135</xdr:row>
      <xdr:rowOff>381000</xdr:rowOff>
    </xdr:to>
    <xdr:pic>
      <xdr:nvPicPr>
        <xdr:cNvPr id="4410" name="Рисунок 4409" descr="base_1_386202_36420"/>
        <xdr:cNvPicPr preferRelativeResize="0">
          <a:picLocks noChangeArrowheads="1"/>
        </xdr:cNvPicPr>
      </xdr:nvPicPr>
      <xdr:blipFill>
        <a:blip xmlns:r="http://schemas.openxmlformats.org/officeDocument/2006/relationships" r:embed="rId2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5692350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2136</xdr:row>
      <xdr:rowOff>0</xdr:rowOff>
    </xdr:from>
    <xdr:to>
      <xdr:col>1</xdr:col>
      <xdr:colOff>971550</xdr:colOff>
      <xdr:row>2136</xdr:row>
      <xdr:rowOff>381000</xdr:rowOff>
    </xdr:to>
    <xdr:pic>
      <xdr:nvPicPr>
        <xdr:cNvPr id="4411" name="Рисунок 4410" descr="base_1_386202_36421"/>
        <xdr:cNvPicPr preferRelativeResize="0">
          <a:picLocks noChangeArrowheads="1"/>
        </xdr:cNvPicPr>
      </xdr:nvPicPr>
      <xdr:blipFill>
        <a:blip xmlns:r="http://schemas.openxmlformats.org/officeDocument/2006/relationships" r:embed="rId2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6168600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2137</xdr:row>
      <xdr:rowOff>0</xdr:rowOff>
    </xdr:from>
    <xdr:to>
      <xdr:col>1</xdr:col>
      <xdr:colOff>981075</xdr:colOff>
      <xdr:row>2137</xdr:row>
      <xdr:rowOff>371475</xdr:rowOff>
    </xdr:to>
    <xdr:pic>
      <xdr:nvPicPr>
        <xdr:cNvPr id="4412" name="Рисунок 4411" descr="base_1_386202_36422"/>
        <xdr:cNvPicPr preferRelativeResize="0">
          <a:picLocks noChangeArrowheads="1"/>
        </xdr:cNvPicPr>
      </xdr:nvPicPr>
      <xdr:blipFill>
        <a:blip xmlns:r="http://schemas.openxmlformats.org/officeDocument/2006/relationships" r:embed="rId2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664485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2138</xdr:row>
      <xdr:rowOff>0</xdr:rowOff>
    </xdr:from>
    <xdr:to>
      <xdr:col>1</xdr:col>
      <xdr:colOff>1009650</xdr:colOff>
      <xdr:row>2138</xdr:row>
      <xdr:rowOff>352425</xdr:rowOff>
    </xdr:to>
    <xdr:pic>
      <xdr:nvPicPr>
        <xdr:cNvPr id="4413" name="Рисунок 4412" descr="base_1_386202_36423"/>
        <xdr:cNvPicPr preferRelativeResize="0">
          <a:picLocks noChangeArrowheads="1"/>
        </xdr:cNvPicPr>
      </xdr:nvPicPr>
      <xdr:blipFill>
        <a:blip xmlns:r="http://schemas.openxmlformats.org/officeDocument/2006/relationships" r:embed="rId2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7121100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2139</xdr:row>
      <xdr:rowOff>0</xdr:rowOff>
    </xdr:from>
    <xdr:to>
      <xdr:col>1</xdr:col>
      <xdr:colOff>1200150</xdr:colOff>
      <xdr:row>2139</xdr:row>
      <xdr:rowOff>352425</xdr:rowOff>
    </xdr:to>
    <xdr:pic>
      <xdr:nvPicPr>
        <xdr:cNvPr id="4414" name="Рисунок 4413" descr="base_1_386202_36424"/>
        <xdr:cNvPicPr preferRelativeResize="0">
          <a:picLocks noChangeArrowheads="1"/>
        </xdr:cNvPicPr>
      </xdr:nvPicPr>
      <xdr:blipFill>
        <a:blip xmlns:r="http://schemas.openxmlformats.org/officeDocument/2006/relationships" r:embed="rId2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7597350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2140</xdr:row>
      <xdr:rowOff>0</xdr:rowOff>
    </xdr:from>
    <xdr:to>
      <xdr:col>1</xdr:col>
      <xdr:colOff>1143000</xdr:colOff>
      <xdr:row>2140</xdr:row>
      <xdr:rowOff>400050</xdr:rowOff>
    </xdr:to>
    <xdr:pic>
      <xdr:nvPicPr>
        <xdr:cNvPr id="4415" name="Рисунок 4414" descr="base_1_386202_36425"/>
        <xdr:cNvPicPr preferRelativeResize="0">
          <a:picLocks noChangeArrowheads="1"/>
        </xdr:cNvPicPr>
      </xdr:nvPicPr>
      <xdr:blipFill>
        <a:blip xmlns:r="http://schemas.openxmlformats.org/officeDocument/2006/relationships" r:embed="rId2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8073600"/>
          <a:ext cx="1143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2141</xdr:row>
      <xdr:rowOff>0</xdr:rowOff>
    </xdr:from>
    <xdr:to>
      <xdr:col>1</xdr:col>
      <xdr:colOff>990600</xdr:colOff>
      <xdr:row>2141</xdr:row>
      <xdr:rowOff>381000</xdr:rowOff>
    </xdr:to>
    <xdr:pic>
      <xdr:nvPicPr>
        <xdr:cNvPr id="4416" name="Рисунок 4415" descr="base_1_386202_36426"/>
        <xdr:cNvPicPr preferRelativeResize="0">
          <a:picLocks noChangeArrowheads="1"/>
        </xdr:cNvPicPr>
      </xdr:nvPicPr>
      <xdr:blipFill>
        <a:blip xmlns:r="http://schemas.openxmlformats.org/officeDocument/2006/relationships" r:embed="rId2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8549850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2142</xdr:row>
      <xdr:rowOff>0</xdr:rowOff>
    </xdr:from>
    <xdr:to>
      <xdr:col>1</xdr:col>
      <xdr:colOff>962025</xdr:colOff>
      <xdr:row>2142</xdr:row>
      <xdr:rowOff>371475</xdr:rowOff>
    </xdr:to>
    <xdr:pic>
      <xdr:nvPicPr>
        <xdr:cNvPr id="4417" name="Рисунок 4416" descr="base_1_386202_36427"/>
        <xdr:cNvPicPr preferRelativeResize="0">
          <a:picLocks noChangeArrowheads="1"/>
        </xdr:cNvPicPr>
      </xdr:nvPicPr>
      <xdr:blipFill>
        <a:blip xmlns:r="http://schemas.openxmlformats.org/officeDocument/2006/relationships" r:embed="rId2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9026100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2143</xdr:row>
      <xdr:rowOff>0</xdr:rowOff>
    </xdr:from>
    <xdr:to>
      <xdr:col>1</xdr:col>
      <xdr:colOff>1076324</xdr:colOff>
      <xdr:row>2143</xdr:row>
      <xdr:rowOff>381000</xdr:rowOff>
    </xdr:to>
    <xdr:pic>
      <xdr:nvPicPr>
        <xdr:cNvPr id="4418" name="Рисунок 4417" descr="base_1_386202_36428"/>
        <xdr:cNvPicPr preferRelativeResize="0">
          <a:picLocks noChangeArrowheads="1"/>
        </xdr:cNvPicPr>
      </xdr:nvPicPr>
      <xdr:blipFill>
        <a:blip xmlns:r="http://schemas.openxmlformats.org/officeDocument/2006/relationships" r:embed="rId2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09502350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2144</xdr:row>
      <xdr:rowOff>0</xdr:rowOff>
    </xdr:from>
    <xdr:to>
      <xdr:col>1</xdr:col>
      <xdr:colOff>1209675</xdr:colOff>
      <xdr:row>2144</xdr:row>
      <xdr:rowOff>409575</xdr:rowOff>
    </xdr:to>
    <xdr:pic>
      <xdr:nvPicPr>
        <xdr:cNvPr id="4419" name="Рисунок 4418" descr="base_1_386202_36429"/>
        <xdr:cNvPicPr preferRelativeResize="0">
          <a:picLocks noChangeArrowheads="1"/>
        </xdr:cNvPicPr>
      </xdr:nvPicPr>
      <xdr:blipFill>
        <a:blip xmlns:r="http://schemas.openxmlformats.org/officeDocument/2006/relationships" r:embed="rId2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9978600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2145</xdr:row>
      <xdr:rowOff>0</xdr:rowOff>
    </xdr:from>
    <xdr:to>
      <xdr:col>1</xdr:col>
      <xdr:colOff>1200150</xdr:colOff>
      <xdr:row>2145</xdr:row>
      <xdr:rowOff>381000</xdr:rowOff>
    </xdr:to>
    <xdr:pic>
      <xdr:nvPicPr>
        <xdr:cNvPr id="4420" name="Рисунок 4419" descr="base_1_386202_36430"/>
        <xdr:cNvPicPr preferRelativeResize="0">
          <a:picLocks noChangeArrowheads="1"/>
        </xdr:cNvPicPr>
      </xdr:nvPicPr>
      <xdr:blipFill>
        <a:blip xmlns:r="http://schemas.openxmlformats.org/officeDocument/2006/relationships" r:embed="rId2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0454850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2146</xdr:row>
      <xdr:rowOff>0</xdr:rowOff>
    </xdr:from>
    <xdr:to>
      <xdr:col>1</xdr:col>
      <xdr:colOff>1000125</xdr:colOff>
      <xdr:row>2146</xdr:row>
      <xdr:rowOff>381000</xdr:rowOff>
    </xdr:to>
    <xdr:pic>
      <xdr:nvPicPr>
        <xdr:cNvPr id="4421" name="Рисунок 4420" descr="base_1_386202_36431"/>
        <xdr:cNvPicPr preferRelativeResize="0">
          <a:picLocks noChangeArrowheads="1"/>
        </xdr:cNvPicPr>
      </xdr:nvPicPr>
      <xdr:blipFill>
        <a:blip xmlns:r="http://schemas.openxmlformats.org/officeDocument/2006/relationships" r:embed="rId2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0931100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2147</xdr:row>
      <xdr:rowOff>0</xdr:rowOff>
    </xdr:from>
    <xdr:to>
      <xdr:col>1</xdr:col>
      <xdr:colOff>981075</xdr:colOff>
      <xdr:row>2147</xdr:row>
      <xdr:rowOff>400050</xdr:rowOff>
    </xdr:to>
    <xdr:pic>
      <xdr:nvPicPr>
        <xdr:cNvPr id="4422" name="Рисунок 4421" descr="base_1_386202_36432"/>
        <xdr:cNvPicPr preferRelativeResize="0">
          <a:picLocks noChangeArrowheads="1"/>
        </xdr:cNvPicPr>
      </xdr:nvPicPr>
      <xdr:blipFill>
        <a:blip xmlns:r="http://schemas.openxmlformats.org/officeDocument/2006/relationships" r:embed="rId2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1407350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2148</xdr:row>
      <xdr:rowOff>0</xdr:rowOff>
    </xdr:from>
    <xdr:to>
      <xdr:col>1</xdr:col>
      <xdr:colOff>1066800</xdr:colOff>
      <xdr:row>2148</xdr:row>
      <xdr:rowOff>371475</xdr:rowOff>
    </xdr:to>
    <xdr:pic>
      <xdr:nvPicPr>
        <xdr:cNvPr id="4423" name="Рисунок 4422" descr="base_1_386202_36433"/>
        <xdr:cNvPicPr preferRelativeResize="0">
          <a:picLocks noChangeArrowheads="1"/>
        </xdr:cNvPicPr>
      </xdr:nvPicPr>
      <xdr:blipFill>
        <a:blip xmlns:r="http://schemas.openxmlformats.org/officeDocument/2006/relationships" r:embed="rId2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1883600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2149</xdr:row>
      <xdr:rowOff>0</xdr:rowOff>
    </xdr:from>
    <xdr:to>
      <xdr:col>1</xdr:col>
      <xdr:colOff>1219200</xdr:colOff>
      <xdr:row>2149</xdr:row>
      <xdr:rowOff>361950</xdr:rowOff>
    </xdr:to>
    <xdr:pic>
      <xdr:nvPicPr>
        <xdr:cNvPr id="4424" name="Рисунок 4423" descr="base_1_386202_36434"/>
        <xdr:cNvPicPr preferRelativeResize="0">
          <a:picLocks noChangeArrowheads="1"/>
        </xdr:cNvPicPr>
      </xdr:nvPicPr>
      <xdr:blipFill>
        <a:blip xmlns:r="http://schemas.openxmlformats.org/officeDocument/2006/relationships" r:embed="rId2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2359850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2150</xdr:row>
      <xdr:rowOff>0</xdr:rowOff>
    </xdr:from>
    <xdr:to>
      <xdr:col>1</xdr:col>
      <xdr:colOff>1171574</xdr:colOff>
      <xdr:row>2150</xdr:row>
      <xdr:rowOff>381000</xdr:rowOff>
    </xdr:to>
    <xdr:pic>
      <xdr:nvPicPr>
        <xdr:cNvPr id="4425" name="Рисунок 4424" descr="base_1_386202_36435"/>
        <xdr:cNvPicPr preferRelativeResize="0">
          <a:picLocks noChangeArrowheads="1"/>
        </xdr:cNvPicPr>
      </xdr:nvPicPr>
      <xdr:blipFill>
        <a:blip xmlns:r="http://schemas.openxmlformats.org/officeDocument/2006/relationships" r:embed="rId2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12836100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2151</xdr:row>
      <xdr:rowOff>0</xdr:rowOff>
    </xdr:from>
    <xdr:to>
      <xdr:col>1</xdr:col>
      <xdr:colOff>981075</xdr:colOff>
      <xdr:row>2151</xdr:row>
      <xdr:rowOff>381000</xdr:rowOff>
    </xdr:to>
    <xdr:pic>
      <xdr:nvPicPr>
        <xdr:cNvPr id="4426" name="Рисунок 4425" descr="base_1_386202_36436"/>
        <xdr:cNvPicPr preferRelativeResize="0">
          <a:picLocks noChangeArrowheads="1"/>
        </xdr:cNvPicPr>
      </xdr:nvPicPr>
      <xdr:blipFill>
        <a:blip xmlns:r="http://schemas.openxmlformats.org/officeDocument/2006/relationships" r:embed="rId2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3312350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2152</xdr:row>
      <xdr:rowOff>0</xdr:rowOff>
    </xdr:from>
    <xdr:to>
      <xdr:col>1</xdr:col>
      <xdr:colOff>962025</xdr:colOff>
      <xdr:row>2152</xdr:row>
      <xdr:rowOff>390525</xdr:rowOff>
    </xdr:to>
    <xdr:pic>
      <xdr:nvPicPr>
        <xdr:cNvPr id="4427" name="Рисунок 4426" descr="base_1_386202_36437"/>
        <xdr:cNvPicPr preferRelativeResize="0">
          <a:picLocks noChangeArrowheads="1"/>
        </xdr:cNvPicPr>
      </xdr:nvPicPr>
      <xdr:blipFill>
        <a:blip xmlns:r="http://schemas.openxmlformats.org/officeDocument/2006/relationships" r:embed="rId2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3788600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2153</xdr:row>
      <xdr:rowOff>1</xdr:rowOff>
    </xdr:from>
    <xdr:to>
      <xdr:col>1</xdr:col>
      <xdr:colOff>1104900</xdr:colOff>
      <xdr:row>2153</xdr:row>
      <xdr:rowOff>361951</xdr:rowOff>
    </xdr:to>
    <xdr:pic>
      <xdr:nvPicPr>
        <xdr:cNvPr id="4428" name="Рисунок 4427" descr="base_1_386202_36438"/>
        <xdr:cNvPicPr preferRelativeResize="0">
          <a:picLocks noChangeArrowheads="1"/>
        </xdr:cNvPicPr>
      </xdr:nvPicPr>
      <xdr:blipFill>
        <a:blip xmlns:r="http://schemas.openxmlformats.org/officeDocument/2006/relationships" r:embed="rId2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14264851"/>
          <a:ext cx="11049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2154</xdr:row>
      <xdr:rowOff>0</xdr:rowOff>
    </xdr:from>
    <xdr:to>
      <xdr:col>1</xdr:col>
      <xdr:colOff>1228725</xdr:colOff>
      <xdr:row>2154</xdr:row>
      <xdr:rowOff>361950</xdr:rowOff>
    </xdr:to>
    <xdr:pic>
      <xdr:nvPicPr>
        <xdr:cNvPr id="4429" name="Рисунок 4428" descr="base_1_386202_36439"/>
        <xdr:cNvPicPr preferRelativeResize="0">
          <a:picLocks noChangeArrowheads="1"/>
        </xdr:cNvPicPr>
      </xdr:nvPicPr>
      <xdr:blipFill>
        <a:blip xmlns:r="http://schemas.openxmlformats.org/officeDocument/2006/relationships" r:embed="rId2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4741100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2155</xdr:row>
      <xdr:rowOff>0</xdr:rowOff>
    </xdr:from>
    <xdr:to>
      <xdr:col>1</xdr:col>
      <xdr:colOff>1162050</xdr:colOff>
      <xdr:row>2155</xdr:row>
      <xdr:rowOff>419100</xdr:rowOff>
    </xdr:to>
    <xdr:pic>
      <xdr:nvPicPr>
        <xdr:cNvPr id="4430" name="Рисунок 4429" descr="base_1_386202_36440"/>
        <xdr:cNvPicPr preferRelativeResize="0">
          <a:picLocks noChangeArrowheads="1"/>
        </xdr:cNvPicPr>
      </xdr:nvPicPr>
      <xdr:blipFill>
        <a:blip xmlns:r="http://schemas.openxmlformats.org/officeDocument/2006/relationships" r:embed="rId2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5217350"/>
          <a:ext cx="1162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2156</xdr:row>
      <xdr:rowOff>0</xdr:rowOff>
    </xdr:from>
    <xdr:to>
      <xdr:col>1</xdr:col>
      <xdr:colOff>981075</xdr:colOff>
      <xdr:row>2156</xdr:row>
      <xdr:rowOff>361950</xdr:rowOff>
    </xdr:to>
    <xdr:pic>
      <xdr:nvPicPr>
        <xdr:cNvPr id="4431" name="Рисунок 4430" descr="base_1_386202_36441"/>
        <xdr:cNvPicPr preferRelativeResize="0">
          <a:picLocks noChangeArrowheads="1"/>
        </xdr:cNvPicPr>
      </xdr:nvPicPr>
      <xdr:blipFill>
        <a:blip xmlns:r="http://schemas.openxmlformats.org/officeDocument/2006/relationships" r:embed="rId2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5693600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2157</xdr:row>
      <xdr:rowOff>0</xdr:rowOff>
    </xdr:from>
    <xdr:to>
      <xdr:col>1</xdr:col>
      <xdr:colOff>952500</xdr:colOff>
      <xdr:row>2157</xdr:row>
      <xdr:rowOff>381000</xdr:rowOff>
    </xdr:to>
    <xdr:pic>
      <xdr:nvPicPr>
        <xdr:cNvPr id="4432" name="Рисунок 4431" descr="base_1_386202_36442"/>
        <xdr:cNvPicPr preferRelativeResize="0">
          <a:picLocks noChangeArrowheads="1"/>
        </xdr:cNvPicPr>
      </xdr:nvPicPr>
      <xdr:blipFill>
        <a:blip xmlns:r="http://schemas.openxmlformats.org/officeDocument/2006/relationships" r:embed="rId2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6169850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2158</xdr:row>
      <xdr:rowOff>1</xdr:rowOff>
    </xdr:from>
    <xdr:to>
      <xdr:col>1</xdr:col>
      <xdr:colOff>1104900</xdr:colOff>
      <xdr:row>2158</xdr:row>
      <xdr:rowOff>361950</xdr:rowOff>
    </xdr:to>
    <xdr:pic>
      <xdr:nvPicPr>
        <xdr:cNvPr id="4433" name="Рисунок 4432" descr="base_1_386202_36443"/>
        <xdr:cNvPicPr preferRelativeResize="0">
          <a:picLocks noChangeArrowheads="1"/>
        </xdr:cNvPicPr>
      </xdr:nvPicPr>
      <xdr:blipFill>
        <a:blip xmlns:r="http://schemas.openxmlformats.org/officeDocument/2006/relationships" r:embed="rId2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16646101"/>
          <a:ext cx="1104901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2159</xdr:row>
      <xdr:rowOff>0</xdr:rowOff>
    </xdr:from>
    <xdr:to>
      <xdr:col>1</xdr:col>
      <xdr:colOff>1209675</xdr:colOff>
      <xdr:row>2159</xdr:row>
      <xdr:rowOff>400050</xdr:rowOff>
    </xdr:to>
    <xdr:pic>
      <xdr:nvPicPr>
        <xdr:cNvPr id="4434" name="Рисунок 4433" descr="base_1_386202_36444"/>
        <xdr:cNvPicPr preferRelativeResize="0">
          <a:picLocks noChangeArrowheads="1"/>
        </xdr:cNvPicPr>
      </xdr:nvPicPr>
      <xdr:blipFill>
        <a:blip xmlns:r="http://schemas.openxmlformats.org/officeDocument/2006/relationships" r:embed="rId2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7122350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2160</xdr:row>
      <xdr:rowOff>0</xdr:rowOff>
    </xdr:from>
    <xdr:to>
      <xdr:col>1</xdr:col>
      <xdr:colOff>1190624</xdr:colOff>
      <xdr:row>2160</xdr:row>
      <xdr:rowOff>381000</xdr:rowOff>
    </xdr:to>
    <xdr:pic>
      <xdr:nvPicPr>
        <xdr:cNvPr id="4435" name="Рисунок 4434" descr="base_1_386202_36445"/>
        <xdr:cNvPicPr preferRelativeResize="0">
          <a:picLocks noChangeArrowheads="1"/>
        </xdr:cNvPicPr>
      </xdr:nvPicPr>
      <xdr:blipFill>
        <a:blip xmlns:r="http://schemas.openxmlformats.org/officeDocument/2006/relationships" r:embed="rId2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17598600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2161</xdr:row>
      <xdr:rowOff>0</xdr:rowOff>
    </xdr:from>
    <xdr:to>
      <xdr:col>1</xdr:col>
      <xdr:colOff>933450</xdr:colOff>
      <xdr:row>2161</xdr:row>
      <xdr:rowOff>342900</xdr:rowOff>
    </xdr:to>
    <xdr:pic>
      <xdr:nvPicPr>
        <xdr:cNvPr id="4436" name="Рисунок 4435" descr="base_1_386202_36446"/>
        <xdr:cNvPicPr preferRelativeResize="0">
          <a:picLocks noChangeArrowheads="1"/>
        </xdr:cNvPicPr>
      </xdr:nvPicPr>
      <xdr:blipFill>
        <a:blip xmlns:r="http://schemas.openxmlformats.org/officeDocument/2006/relationships" r:embed="rId2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807485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2162</xdr:row>
      <xdr:rowOff>0</xdr:rowOff>
    </xdr:from>
    <xdr:to>
      <xdr:col>1</xdr:col>
      <xdr:colOff>942975</xdr:colOff>
      <xdr:row>2162</xdr:row>
      <xdr:rowOff>342900</xdr:rowOff>
    </xdr:to>
    <xdr:pic>
      <xdr:nvPicPr>
        <xdr:cNvPr id="4437" name="Рисунок 4436" descr="base_1_386202_36447"/>
        <xdr:cNvPicPr preferRelativeResize="0">
          <a:picLocks noChangeArrowheads="1"/>
        </xdr:cNvPicPr>
      </xdr:nvPicPr>
      <xdr:blipFill>
        <a:blip xmlns:r="http://schemas.openxmlformats.org/officeDocument/2006/relationships" r:embed="rId2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8551100"/>
          <a:ext cx="9429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2163</xdr:row>
      <xdr:rowOff>0</xdr:rowOff>
    </xdr:from>
    <xdr:to>
      <xdr:col>1</xdr:col>
      <xdr:colOff>1038225</xdr:colOff>
      <xdr:row>2163</xdr:row>
      <xdr:rowOff>323850</xdr:rowOff>
    </xdr:to>
    <xdr:pic>
      <xdr:nvPicPr>
        <xdr:cNvPr id="4438" name="Рисунок 4437" descr="base_1_386202_36448"/>
        <xdr:cNvPicPr preferRelativeResize="0">
          <a:picLocks noChangeArrowheads="1"/>
        </xdr:cNvPicPr>
      </xdr:nvPicPr>
      <xdr:blipFill>
        <a:blip xmlns:r="http://schemas.openxmlformats.org/officeDocument/2006/relationships" r:embed="rId2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19027350"/>
          <a:ext cx="1038226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2164</xdr:row>
      <xdr:rowOff>0</xdr:rowOff>
    </xdr:from>
    <xdr:to>
      <xdr:col>1</xdr:col>
      <xdr:colOff>1219200</xdr:colOff>
      <xdr:row>2164</xdr:row>
      <xdr:rowOff>428625</xdr:rowOff>
    </xdr:to>
    <xdr:pic>
      <xdr:nvPicPr>
        <xdr:cNvPr id="4439" name="Рисунок 4438" descr="base_1_386202_36449"/>
        <xdr:cNvPicPr preferRelativeResize="0">
          <a:picLocks noChangeArrowheads="1"/>
        </xdr:cNvPicPr>
      </xdr:nvPicPr>
      <xdr:blipFill>
        <a:blip xmlns:r="http://schemas.openxmlformats.org/officeDocument/2006/relationships" r:embed="rId2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9503600"/>
          <a:ext cx="1219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2165</xdr:row>
      <xdr:rowOff>0</xdr:rowOff>
    </xdr:from>
    <xdr:to>
      <xdr:col>1</xdr:col>
      <xdr:colOff>1171574</xdr:colOff>
      <xdr:row>2165</xdr:row>
      <xdr:rowOff>390525</xdr:rowOff>
    </xdr:to>
    <xdr:pic>
      <xdr:nvPicPr>
        <xdr:cNvPr id="4440" name="Рисунок 4439" descr="base_1_386202_36450"/>
        <xdr:cNvPicPr preferRelativeResize="0">
          <a:picLocks noChangeArrowheads="1"/>
        </xdr:cNvPicPr>
      </xdr:nvPicPr>
      <xdr:blipFill>
        <a:blip xmlns:r="http://schemas.openxmlformats.org/officeDocument/2006/relationships" r:embed="rId2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19979850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2166</xdr:row>
      <xdr:rowOff>0</xdr:rowOff>
    </xdr:from>
    <xdr:to>
      <xdr:col>1</xdr:col>
      <xdr:colOff>990600</xdr:colOff>
      <xdr:row>2166</xdr:row>
      <xdr:rowOff>352425</xdr:rowOff>
    </xdr:to>
    <xdr:pic>
      <xdr:nvPicPr>
        <xdr:cNvPr id="4441" name="Рисунок 4440" descr="base_1_386202_36451"/>
        <xdr:cNvPicPr preferRelativeResize="0">
          <a:picLocks noChangeArrowheads="1"/>
        </xdr:cNvPicPr>
      </xdr:nvPicPr>
      <xdr:blipFill>
        <a:blip xmlns:r="http://schemas.openxmlformats.org/officeDocument/2006/relationships" r:embed="rId2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0456100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2167</xdr:row>
      <xdr:rowOff>0</xdr:rowOff>
    </xdr:from>
    <xdr:to>
      <xdr:col>1</xdr:col>
      <xdr:colOff>990600</xdr:colOff>
      <xdr:row>2167</xdr:row>
      <xdr:rowOff>342900</xdr:rowOff>
    </xdr:to>
    <xdr:pic>
      <xdr:nvPicPr>
        <xdr:cNvPr id="4442" name="Рисунок 4441" descr="base_1_386202_36452"/>
        <xdr:cNvPicPr preferRelativeResize="0">
          <a:picLocks noChangeArrowheads="1"/>
        </xdr:cNvPicPr>
      </xdr:nvPicPr>
      <xdr:blipFill>
        <a:blip xmlns:r="http://schemas.openxmlformats.org/officeDocument/2006/relationships" r:embed="rId2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0932350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2168</xdr:row>
      <xdr:rowOff>0</xdr:rowOff>
    </xdr:from>
    <xdr:to>
      <xdr:col>1</xdr:col>
      <xdr:colOff>1114424</xdr:colOff>
      <xdr:row>2168</xdr:row>
      <xdr:rowOff>352425</xdr:rowOff>
    </xdr:to>
    <xdr:pic>
      <xdr:nvPicPr>
        <xdr:cNvPr id="4443" name="Рисунок 4442" descr="base_1_386202_36453"/>
        <xdr:cNvPicPr preferRelativeResize="0">
          <a:picLocks noChangeArrowheads="1"/>
        </xdr:cNvPicPr>
      </xdr:nvPicPr>
      <xdr:blipFill>
        <a:blip xmlns:r="http://schemas.openxmlformats.org/officeDocument/2006/relationships" r:embed="rId2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21408600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2169</xdr:row>
      <xdr:rowOff>0</xdr:rowOff>
    </xdr:from>
    <xdr:to>
      <xdr:col>1</xdr:col>
      <xdr:colOff>1209675</xdr:colOff>
      <xdr:row>2169</xdr:row>
      <xdr:rowOff>371475</xdr:rowOff>
    </xdr:to>
    <xdr:pic>
      <xdr:nvPicPr>
        <xdr:cNvPr id="4444" name="Рисунок 4443" descr="base_1_386202_36454"/>
        <xdr:cNvPicPr preferRelativeResize="0">
          <a:picLocks noChangeArrowheads="1"/>
        </xdr:cNvPicPr>
      </xdr:nvPicPr>
      <xdr:blipFill>
        <a:blip xmlns:r="http://schemas.openxmlformats.org/officeDocument/2006/relationships" r:embed="rId2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1884850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2170</xdr:row>
      <xdr:rowOff>0</xdr:rowOff>
    </xdr:from>
    <xdr:to>
      <xdr:col>1</xdr:col>
      <xdr:colOff>1152524</xdr:colOff>
      <xdr:row>2170</xdr:row>
      <xdr:rowOff>381000</xdr:rowOff>
    </xdr:to>
    <xdr:pic>
      <xdr:nvPicPr>
        <xdr:cNvPr id="4445" name="Рисунок 4444" descr="base_1_386202_36455"/>
        <xdr:cNvPicPr preferRelativeResize="0">
          <a:picLocks noChangeArrowheads="1"/>
        </xdr:cNvPicPr>
      </xdr:nvPicPr>
      <xdr:blipFill>
        <a:blip xmlns:r="http://schemas.openxmlformats.org/officeDocument/2006/relationships" r:embed="rId2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22361100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2171</xdr:row>
      <xdr:rowOff>0</xdr:rowOff>
    </xdr:from>
    <xdr:to>
      <xdr:col>1</xdr:col>
      <xdr:colOff>1009650</xdr:colOff>
      <xdr:row>2171</xdr:row>
      <xdr:rowOff>371475</xdr:rowOff>
    </xdr:to>
    <xdr:pic>
      <xdr:nvPicPr>
        <xdr:cNvPr id="4446" name="Рисунок 4445" descr="base_1_386202_36456"/>
        <xdr:cNvPicPr preferRelativeResize="0">
          <a:picLocks noChangeArrowheads="1"/>
        </xdr:cNvPicPr>
      </xdr:nvPicPr>
      <xdr:blipFill>
        <a:blip xmlns:r="http://schemas.openxmlformats.org/officeDocument/2006/relationships" r:embed="rId2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2837350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1333500</xdr:colOff>
      <xdr:row>2172</xdr:row>
      <xdr:rowOff>0</xdr:rowOff>
    </xdr:from>
    <xdr:to>
      <xdr:col>1</xdr:col>
      <xdr:colOff>1000125</xdr:colOff>
      <xdr:row>2172</xdr:row>
      <xdr:rowOff>400050</xdr:rowOff>
    </xdr:to>
    <xdr:pic>
      <xdr:nvPicPr>
        <xdr:cNvPr id="4447" name="Рисунок 4446" descr="base_1_386202_36457"/>
        <xdr:cNvPicPr preferRelativeResize="0">
          <a:picLocks noChangeArrowheads="1"/>
        </xdr:cNvPicPr>
      </xdr:nvPicPr>
      <xdr:blipFill>
        <a:blip xmlns:r="http://schemas.openxmlformats.org/officeDocument/2006/relationships" r:embed="rId2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823313600"/>
          <a:ext cx="1028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2173</xdr:row>
      <xdr:rowOff>0</xdr:rowOff>
    </xdr:from>
    <xdr:to>
      <xdr:col>1</xdr:col>
      <xdr:colOff>1133475</xdr:colOff>
      <xdr:row>2173</xdr:row>
      <xdr:rowOff>361950</xdr:rowOff>
    </xdr:to>
    <xdr:pic>
      <xdr:nvPicPr>
        <xdr:cNvPr id="4448" name="Рисунок 4447" descr="base_1_386202_36458"/>
        <xdr:cNvPicPr preferRelativeResize="0">
          <a:picLocks noChangeArrowheads="1"/>
        </xdr:cNvPicPr>
      </xdr:nvPicPr>
      <xdr:blipFill>
        <a:blip xmlns:r="http://schemas.openxmlformats.org/officeDocument/2006/relationships" r:embed="rId2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23789850"/>
          <a:ext cx="11334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2174</xdr:row>
      <xdr:rowOff>0</xdr:rowOff>
    </xdr:from>
    <xdr:to>
      <xdr:col>1</xdr:col>
      <xdr:colOff>1228725</xdr:colOff>
      <xdr:row>2174</xdr:row>
      <xdr:rowOff>419100</xdr:rowOff>
    </xdr:to>
    <xdr:pic>
      <xdr:nvPicPr>
        <xdr:cNvPr id="4449" name="Рисунок 4448" descr="base_1_386202_36459"/>
        <xdr:cNvPicPr preferRelativeResize="0">
          <a:picLocks noChangeArrowheads="1"/>
        </xdr:cNvPicPr>
      </xdr:nvPicPr>
      <xdr:blipFill>
        <a:blip xmlns:r="http://schemas.openxmlformats.org/officeDocument/2006/relationships" r:embed="rId2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4266100"/>
          <a:ext cx="12287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2175</xdr:row>
      <xdr:rowOff>0</xdr:rowOff>
    </xdr:from>
    <xdr:to>
      <xdr:col>1</xdr:col>
      <xdr:colOff>1162050</xdr:colOff>
      <xdr:row>2175</xdr:row>
      <xdr:rowOff>419100</xdr:rowOff>
    </xdr:to>
    <xdr:pic>
      <xdr:nvPicPr>
        <xdr:cNvPr id="4450" name="Рисунок 4449" descr="base_1_386202_36460"/>
        <xdr:cNvPicPr preferRelativeResize="0">
          <a:picLocks noChangeArrowheads="1"/>
        </xdr:cNvPicPr>
      </xdr:nvPicPr>
      <xdr:blipFill>
        <a:blip xmlns:r="http://schemas.openxmlformats.org/officeDocument/2006/relationships" r:embed="rId2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4742350"/>
          <a:ext cx="1162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2176</xdr:row>
      <xdr:rowOff>0</xdr:rowOff>
    </xdr:from>
    <xdr:to>
      <xdr:col>1</xdr:col>
      <xdr:colOff>1047750</xdr:colOff>
      <xdr:row>2176</xdr:row>
      <xdr:rowOff>381000</xdr:rowOff>
    </xdr:to>
    <xdr:pic>
      <xdr:nvPicPr>
        <xdr:cNvPr id="4451" name="Рисунок 4450" descr="base_1_386202_36461"/>
        <xdr:cNvPicPr preferRelativeResize="0">
          <a:picLocks noChangeArrowheads="1"/>
        </xdr:cNvPicPr>
      </xdr:nvPicPr>
      <xdr:blipFill>
        <a:blip xmlns:r="http://schemas.openxmlformats.org/officeDocument/2006/relationships" r:embed="rId2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5218600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2177</xdr:row>
      <xdr:rowOff>0</xdr:rowOff>
    </xdr:from>
    <xdr:to>
      <xdr:col>1</xdr:col>
      <xdr:colOff>990600</xdr:colOff>
      <xdr:row>2177</xdr:row>
      <xdr:rowOff>361950</xdr:rowOff>
    </xdr:to>
    <xdr:pic>
      <xdr:nvPicPr>
        <xdr:cNvPr id="4452" name="Рисунок 4451" descr="base_1_386202_36462"/>
        <xdr:cNvPicPr preferRelativeResize="0">
          <a:picLocks noChangeArrowheads="1"/>
        </xdr:cNvPicPr>
      </xdr:nvPicPr>
      <xdr:blipFill>
        <a:blip xmlns:r="http://schemas.openxmlformats.org/officeDocument/2006/relationships" r:embed="rId2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5694850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2178</xdr:row>
      <xdr:rowOff>0</xdr:rowOff>
    </xdr:from>
    <xdr:to>
      <xdr:col>1</xdr:col>
      <xdr:colOff>1066800</xdr:colOff>
      <xdr:row>2178</xdr:row>
      <xdr:rowOff>371475</xdr:rowOff>
    </xdr:to>
    <xdr:pic>
      <xdr:nvPicPr>
        <xdr:cNvPr id="4453" name="Рисунок 4452" descr="base_1_386202_36463"/>
        <xdr:cNvPicPr preferRelativeResize="0">
          <a:picLocks noChangeArrowheads="1"/>
        </xdr:cNvPicPr>
      </xdr:nvPicPr>
      <xdr:blipFill>
        <a:blip xmlns:r="http://schemas.openxmlformats.org/officeDocument/2006/relationships" r:embed="rId2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6171100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1323975</xdr:colOff>
      <xdr:row>2178</xdr:row>
      <xdr:rowOff>466725</xdr:rowOff>
    </xdr:from>
    <xdr:to>
      <xdr:col>1</xdr:col>
      <xdr:colOff>1190625</xdr:colOff>
      <xdr:row>2179</xdr:row>
      <xdr:rowOff>371475</xdr:rowOff>
    </xdr:to>
    <xdr:pic>
      <xdr:nvPicPr>
        <xdr:cNvPr id="4454" name="Рисунок 4453" descr="base_1_386202_36464"/>
        <xdr:cNvPicPr preferRelativeResize="0">
          <a:picLocks noChangeArrowheads="1"/>
        </xdr:cNvPicPr>
      </xdr:nvPicPr>
      <xdr:blipFill>
        <a:blip xmlns:r="http://schemas.openxmlformats.org/officeDocument/2006/relationships" r:embed="rId2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826637825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2180</xdr:row>
      <xdr:rowOff>0</xdr:rowOff>
    </xdr:from>
    <xdr:to>
      <xdr:col>1</xdr:col>
      <xdr:colOff>1133474</xdr:colOff>
      <xdr:row>2180</xdr:row>
      <xdr:rowOff>400050</xdr:rowOff>
    </xdr:to>
    <xdr:pic>
      <xdr:nvPicPr>
        <xdr:cNvPr id="4455" name="Рисунок 4454" descr="base_1_386202_36465"/>
        <xdr:cNvPicPr preferRelativeResize="0">
          <a:picLocks noChangeArrowheads="1"/>
        </xdr:cNvPicPr>
      </xdr:nvPicPr>
      <xdr:blipFill>
        <a:blip xmlns:r="http://schemas.openxmlformats.org/officeDocument/2006/relationships" r:embed="rId2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27123600"/>
          <a:ext cx="11334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2181</xdr:row>
      <xdr:rowOff>0</xdr:rowOff>
    </xdr:from>
    <xdr:to>
      <xdr:col>1</xdr:col>
      <xdr:colOff>971550</xdr:colOff>
      <xdr:row>2181</xdr:row>
      <xdr:rowOff>371475</xdr:rowOff>
    </xdr:to>
    <xdr:pic>
      <xdr:nvPicPr>
        <xdr:cNvPr id="4456" name="Рисунок 4455" descr="base_1_386202_36466"/>
        <xdr:cNvPicPr preferRelativeResize="0">
          <a:picLocks noChangeArrowheads="1"/>
        </xdr:cNvPicPr>
      </xdr:nvPicPr>
      <xdr:blipFill>
        <a:blip xmlns:r="http://schemas.openxmlformats.org/officeDocument/2006/relationships" r:embed="rId2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7599850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2182</xdr:row>
      <xdr:rowOff>0</xdr:rowOff>
    </xdr:from>
    <xdr:to>
      <xdr:col>1</xdr:col>
      <xdr:colOff>1000125</xdr:colOff>
      <xdr:row>2182</xdr:row>
      <xdr:rowOff>371475</xdr:rowOff>
    </xdr:to>
    <xdr:pic>
      <xdr:nvPicPr>
        <xdr:cNvPr id="4457" name="Рисунок 4456" descr="base_1_386202_36467"/>
        <xdr:cNvPicPr preferRelativeResize="0">
          <a:picLocks noChangeArrowheads="1"/>
        </xdr:cNvPicPr>
      </xdr:nvPicPr>
      <xdr:blipFill>
        <a:blip xmlns:r="http://schemas.openxmlformats.org/officeDocument/2006/relationships" r:embed="rId2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8076100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2183</xdr:row>
      <xdr:rowOff>0</xdr:rowOff>
    </xdr:from>
    <xdr:to>
      <xdr:col>1</xdr:col>
      <xdr:colOff>1009650</xdr:colOff>
      <xdr:row>2183</xdr:row>
      <xdr:rowOff>342900</xdr:rowOff>
    </xdr:to>
    <xdr:pic>
      <xdr:nvPicPr>
        <xdr:cNvPr id="4458" name="Рисунок 4457" descr="base_1_386202_36468"/>
        <xdr:cNvPicPr preferRelativeResize="0">
          <a:picLocks noChangeArrowheads="1"/>
        </xdr:cNvPicPr>
      </xdr:nvPicPr>
      <xdr:blipFill>
        <a:blip xmlns:r="http://schemas.openxmlformats.org/officeDocument/2006/relationships" r:embed="rId2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8552350"/>
          <a:ext cx="10096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2184</xdr:row>
      <xdr:rowOff>0</xdr:rowOff>
    </xdr:from>
    <xdr:to>
      <xdr:col>1</xdr:col>
      <xdr:colOff>1200150</xdr:colOff>
      <xdr:row>2184</xdr:row>
      <xdr:rowOff>333375</xdr:rowOff>
    </xdr:to>
    <xdr:pic>
      <xdr:nvPicPr>
        <xdr:cNvPr id="4459" name="Рисунок 4458" descr="base_1_386202_36469"/>
        <xdr:cNvPicPr preferRelativeResize="0">
          <a:picLocks noChangeArrowheads="1"/>
        </xdr:cNvPicPr>
      </xdr:nvPicPr>
      <xdr:blipFill>
        <a:blip xmlns:r="http://schemas.openxmlformats.org/officeDocument/2006/relationships" r:embed="rId2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9028600"/>
          <a:ext cx="1200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2185</xdr:row>
      <xdr:rowOff>0</xdr:rowOff>
    </xdr:from>
    <xdr:to>
      <xdr:col>1</xdr:col>
      <xdr:colOff>1143000</xdr:colOff>
      <xdr:row>2185</xdr:row>
      <xdr:rowOff>381000</xdr:rowOff>
    </xdr:to>
    <xdr:pic>
      <xdr:nvPicPr>
        <xdr:cNvPr id="4460" name="Рисунок 4459" descr="base_1_386202_36470"/>
        <xdr:cNvPicPr preferRelativeResize="0">
          <a:picLocks noChangeArrowheads="1"/>
        </xdr:cNvPicPr>
      </xdr:nvPicPr>
      <xdr:blipFill>
        <a:blip xmlns:r="http://schemas.openxmlformats.org/officeDocument/2006/relationships" r:embed="rId2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9504850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2186</xdr:row>
      <xdr:rowOff>0</xdr:rowOff>
    </xdr:from>
    <xdr:to>
      <xdr:col>1</xdr:col>
      <xdr:colOff>952500</xdr:colOff>
      <xdr:row>2186</xdr:row>
      <xdr:rowOff>390525</xdr:rowOff>
    </xdr:to>
    <xdr:pic>
      <xdr:nvPicPr>
        <xdr:cNvPr id="4461" name="Рисунок 4460" descr="base_1_386202_36471"/>
        <xdr:cNvPicPr preferRelativeResize="0">
          <a:picLocks noChangeArrowheads="1"/>
        </xdr:cNvPicPr>
      </xdr:nvPicPr>
      <xdr:blipFill>
        <a:blip xmlns:r="http://schemas.openxmlformats.org/officeDocument/2006/relationships" r:embed="rId2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99811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2187</xdr:row>
      <xdr:rowOff>0</xdr:rowOff>
    </xdr:from>
    <xdr:to>
      <xdr:col>1</xdr:col>
      <xdr:colOff>981075</xdr:colOff>
      <xdr:row>2187</xdr:row>
      <xdr:rowOff>419100</xdr:rowOff>
    </xdr:to>
    <xdr:pic>
      <xdr:nvPicPr>
        <xdr:cNvPr id="4462" name="Рисунок 4461" descr="base_1_386202_36472"/>
        <xdr:cNvPicPr preferRelativeResize="0">
          <a:picLocks noChangeArrowheads="1"/>
        </xdr:cNvPicPr>
      </xdr:nvPicPr>
      <xdr:blipFill>
        <a:blip xmlns:r="http://schemas.openxmlformats.org/officeDocument/2006/relationships" r:embed="rId2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0457350"/>
          <a:ext cx="981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2188</xdr:row>
      <xdr:rowOff>0</xdr:rowOff>
    </xdr:from>
    <xdr:to>
      <xdr:col>1</xdr:col>
      <xdr:colOff>1047750</xdr:colOff>
      <xdr:row>2188</xdr:row>
      <xdr:rowOff>400050</xdr:rowOff>
    </xdr:to>
    <xdr:pic>
      <xdr:nvPicPr>
        <xdr:cNvPr id="4463" name="Рисунок 4462" descr="base_1_386202_36473"/>
        <xdr:cNvPicPr preferRelativeResize="0">
          <a:picLocks noChangeArrowheads="1"/>
        </xdr:cNvPicPr>
      </xdr:nvPicPr>
      <xdr:blipFill>
        <a:blip xmlns:r="http://schemas.openxmlformats.org/officeDocument/2006/relationships" r:embed="rId2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0933600"/>
          <a:ext cx="1047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2189</xdr:row>
      <xdr:rowOff>0</xdr:rowOff>
    </xdr:from>
    <xdr:to>
      <xdr:col>1</xdr:col>
      <xdr:colOff>1228725</xdr:colOff>
      <xdr:row>2189</xdr:row>
      <xdr:rowOff>409575</xdr:rowOff>
    </xdr:to>
    <xdr:pic>
      <xdr:nvPicPr>
        <xdr:cNvPr id="4464" name="Рисунок 4463" descr="base_1_386202_36474"/>
        <xdr:cNvPicPr preferRelativeResize="0">
          <a:picLocks noChangeArrowheads="1"/>
        </xdr:cNvPicPr>
      </xdr:nvPicPr>
      <xdr:blipFill>
        <a:blip xmlns:r="http://schemas.openxmlformats.org/officeDocument/2006/relationships" r:embed="rId2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1409850"/>
          <a:ext cx="12287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2189</xdr:row>
      <xdr:rowOff>476249</xdr:rowOff>
    </xdr:from>
    <xdr:to>
      <xdr:col>1</xdr:col>
      <xdr:colOff>1209674</xdr:colOff>
      <xdr:row>2190</xdr:row>
      <xdr:rowOff>409574</xdr:rowOff>
    </xdr:to>
    <xdr:pic>
      <xdr:nvPicPr>
        <xdr:cNvPr id="4465" name="Рисунок 4464" descr="base_1_386202_36475"/>
        <xdr:cNvPicPr preferRelativeResize="0">
          <a:picLocks noChangeArrowheads="1"/>
        </xdr:cNvPicPr>
      </xdr:nvPicPr>
      <xdr:blipFill>
        <a:blip xmlns:r="http://schemas.openxmlformats.org/officeDocument/2006/relationships" r:embed="rId2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31886099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2191</xdr:row>
      <xdr:rowOff>0</xdr:rowOff>
    </xdr:from>
    <xdr:to>
      <xdr:col>1</xdr:col>
      <xdr:colOff>990601</xdr:colOff>
      <xdr:row>2191</xdr:row>
      <xdr:rowOff>361950</xdr:rowOff>
    </xdr:to>
    <xdr:pic>
      <xdr:nvPicPr>
        <xdr:cNvPr id="4466" name="Рисунок 4465" descr="base_1_386202_36476"/>
        <xdr:cNvPicPr preferRelativeResize="0">
          <a:picLocks noChangeArrowheads="1"/>
        </xdr:cNvPicPr>
      </xdr:nvPicPr>
      <xdr:blipFill>
        <a:blip xmlns:r="http://schemas.openxmlformats.org/officeDocument/2006/relationships" r:embed="rId2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832362350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2192</xdr:row>
      <xdr:rowOff>0</xdr:rowOff>
    </xdr:from>
    <xdr:to>
      <xdr:col>1</xdr:col>
      <xdr:colOff>1009650</xdr:colOff>
      <xdr:row>2192</xdr:row>
      <xdr:rowOff>390525</xdr:rowOff>
    </xdr:to>
    <xdr:pic>
      <xdr:nvPicPr>
        <xdr:cNvPr id="4467" name="Рисунок 4466" descr="base_1_386202_36477"/>
        <xdr:cNvPicPr preferRelativeResize="0">
          <a:picLocks noChangeArrowheads="1"/>
        </xdr:cNvPicPr>
      </xdr:nvPicPr>
      <xdr:blipFill>
        <a:blip xmlns:r="http://schemas.openxmlformats.org/officeDocument/2006/relationships" r:embed="rId2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2838600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2193</xdr:row>
      <xdr:rowOff>0</xdr:rowOff>
    </xdr:from>
    <xdr:to>
      <xdr:col>1</xdr:col>
      <xdr:colOff>1085850</xdr:colOff>
      <xdr:row>2193</xdr:row>
      <xdr:rowOff>361950</xdr:rowOff>
    </xdr:to>
    <xdr:pic>
      <xdr:nvPicPr>
        <xdr:cNvPr id="4468" name="Рисунок 4467" descr="base_1_386202_36478"/>
        <xdr:cNvPicPr preferRelativeResize="0">
          <a:picLocks noChangeArrowheads="1"/>
        </xdr:cNvPicPr>
      </xdr:nvPicPr>
      <xdr:blipFill>
        <a:blip xmlns:r="http://schemas.openxmlformats.org/officeDocument/2006/relationships" r:embed="rId2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3314850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2194</xdr:row>
      <xdr:rowOff>0</xdr:rowOff>
    </xdr:from>
    <xdr:to>
      <xdr:col>1</xdr:col>
      <xdr:colOff>1209675</xdr:colOff>
      <xdr:row>2194</xdr:row>
      <xdr:rowOff>381000</xdr:rowOff>
    </xdr:to>
    <xdr:pic>
      <xdr:nvPicPr>
        <xdr:cNvPr id="4469" name="Рисунок 4468" descr="base_1_386202_36479"/>
        <xdr:cNvPicPr preferRelativeResize="0">
          <a:picLocks noChangeArrowheads="1"/>
        </xdr:cNvPicPr>
      </xdr:nvPicPr>
      <xdr:blipFill>
        <a:blip xmlns:r="http://schemas.openxmlformats.org/officeDocument/2006/relationships" r:embed="rId2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3791100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2195</xdr:row>
      <xdr:rowOff>0</xdr:rowOff>
    </xdr:from>
    <xdr:to>
      <xdr:col>1</xdr:col>
      <xdr:colOff>1181100</xdr:colOff>
      <xdr:row>2195</xdr:row>
      <xdr:rowOff>400050</xdr:rowOff>
    </xdr:to>
    <xdr:pic>
      <xdr:nvPicPr>
        <xdr:cNvPr id="4470" name="Рисунок 4469" descr="base_1_386202_36480"/>
        <xdr:cNvPicPr preferRelativeResize="0">
          <a:picLocks noChangeArrowheads="1"/>
        </xdr:cNvPicPr>
      </xdr:nvPicPr>
      <xdr:blipFill>
        <a:blip xmlns:r="http://schemas.openxmlformats.org/officeDocument/2006/relationships" r:embed="rId2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4267350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2196</xdr:row>
      <xdr:rowOff>0</xdr:rowOff>
    </xdr:from>
    <xdr:to>
      <xdr:col>1</xdr:col>
      <xdr:colOff>1047750</xdr:colOff>
      <xdr:row>2196</xdr:row>
      <xdr:rowOff>333375</xdr:rowOff>
    </xdr:to>
    <xdr:pic>
      <xdr:nvPicPr>
        <xdr:cNvPr id="4471" name="Рисунок 4470" descr="base_1_386202_36481"/>
        <xdr:cNvPicPr preferRelativeResize="0">
          <a:picLocks noChangeArrowheads="1"/>
        </xdr:cNvPicPr>
      </xdr:nvPicPr>
      <xdr:blipFill>
        <a:blip xmlns:r="http://schemas.openxmlformats.org/officeDocument/2006/relationships" r:embed="rId2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4743600"/>
          <a:ext cx="10477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2197</xdr:row>
      <xdr:rowOff>0</xdr:rowOff>
    </xdr:from>
    <xdr:to>
      <xdr:col>1</xdr:col>
      <xdr:colOff>981075</xdr:colOff>
      <xdr:row>2197</xdr:row>
      <xdr:rowOff>371475</xdr:rowOff>
    </xdr:to>
    <xdr:pic>
      <xdr:nvPicPr>
        <xdr:cNvPr id="4472" name="Рисунок 4471" descr="base_1_386202_36482"/>
        <xdr:cNvPicPr preferRelativeResize="0">
          <a:picLocks noChangeArrowheads="1"/>
        </xdr:cNvPicPr>
      </xdr:nvPicPr>
      <xdr:blipFill>
        <a:blip xmlns:r="http://schemas.openxmlformats.org/officeDocument/2006/relationships" r:embed="rId2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521985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2198</xdr:row>
      <xdr:rowOff>0</xdr:rowOff>
    </xdr:from>
    <xdr:to>
      <xdr:col>1</xdr:col>
      <xdr:colOff>1047750</xdr:colOff>
      <xdr:row>2198</xdr:row>
      <xdr:rowOff>400050</xdr:rowOff>
    </xdr:to>
    <xdr:pic>
      <xdr:nvPicPr>
        <xdr:cNvPr id="4473" name="Рисунок 4472" descr="base_1_386202_36483"/>
        <xdr:cNvPicPr preferRelativeResize="0">
          <a:picLocks noChangeArrowheads="1"/>
        </xdr:cNvPicPr>
      </xdr:nvPicPr>
      <xdr:blipFill>
        <a:blip xmlns:r="http://schemas.openxmlformats.org/officeDocument/2006/relationships" r:embed="rId2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5696100"/>
          <a:ext cx="1047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2199</xdr:row>
      <xdr:rowOff>0</xdr:rowOff>
    </xdr:from>
    <xdr:to>
      <xdr:col>1</xdr:col>
      <xdr:colOff>1266825</xdr:colOff>
      <xdr:row>2199</xdr:row>
      <xdr:rowOff>342900</xdr:rowOff>
    </xdr:to>
    <xdr:pic>
      <xdr:nvPicPr>
        <xdr:cNvPr id="4474" name="Рисунок 4473" descr="base_1_386202_36484"/>
        <xdr:cNvPicPr preferRelativeResize="0">
          <a:picLocks noChangeArrowheads="1"/>
        </xdr:cNvPicPr>
      </xdr:nvPicPr>
      <xdr:blipFill>
        <a:blip xmlns:r="http://schemas.openxmlformats.org/officeDocument/2006/relationships" r:embed="rId2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6172350"/>
          <a:ext cx="12668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2200</xdr:row>
      <xdr:rowOff>0</xdr:rowOff>
    </xdr:from>
    <xdr:to>
      <xdr:col>1</xdr:col>
      <xdr:colOff>1162050</xdr:colOff>
      <xdr:row>2200</xdr:row>
      <xdr:rowOff>390525</xdr:rowOff>
    </xdr:to>
    <xdr:pic>
      <xdr:nvPicPr>
        <xdr:cNvPr id="4475" name="Рисунок 4474" descr="base_1_386202_36485"/>
        <xdr:cNvPicPr preferRelativeResize="0">
          <a:picLocks noChangeArrowheads="1"/>
        </xdr:cNvPicPr>
      </xdr:nvPicPr>
      <xdr:blipFill>
        <a:blip xmlns:r="http://schemas.openxmlformats.org/officeDocument/2006/relationships" r:embed="rId2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6648600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2201</xdr:row>
      <xdr:rowOff>0</xdr:rowOff>
    </xdr:from>
    <xdr:to>
      <xdr:col>1</xdr:col>
      <xdr:colOff>981075</xdr:colOff>
      <xdr:row>2201</xdr:row>
      <xdr:rowOff>371475</xdr:rowOff>
    </xdr:to>
    <xdr:pic>
      <xdr:nvPicPr>
        <xdr:cNvPr id="4476" name="Рисунок 4475" descr="base_1_386202_36486"/>
        <xdr:cNvPicPr preferRelativeResize="0">
          <a:picLocks noChangeArrowheads="1"/>
        </xdr:cNvPicPr>
      </xdr:nvPicPr>
      <xdr:blipFill>
        <a:blip xmlns:r="http://schemas.openxmlformats.org/officeDocument/2006/relationships" r:embed="rId2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712485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2202</xdr:row>
      <xdr:rowOff>0</xdr:rowOff>
    </xdr:from>
    <xdr:to>
      <xdr:col>1</xdr:col>
      <xdr:colOff>971550</xdr:colOff>
      <xdr:row>2202</xdr:row>
      <xdr:rowOff>400050</xdr:rowOff>
    </xdr:to>
    <xdr:pic>
      <xdr:nvPicPr>
        <xdr:cNvPr id="4477" name="Рисунок 4476" descr="base_1_386202_36487"/>
        <xdr:cNvPicPr preferRelativeResize="0">
          <a:picLocks noChangeArrowheads="1"/>
        </xdr:cNvPicPr>
      </xdr:nvPicPr>
      <xdr:blipFill>
        <a:blip xmlns:r="http://schemas.openxmlformats.org/officeDocument/2006/relationships" r:embed="rId2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7601100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2203</xdr:row>
      <xdr:rowOff>0</xdr:rowOff>
    </xdr:from>
    <xdr:to>
      <xdr:col>1</xdr:col>
      <xdr:colOff>1038224</xdr:colOff>
      <xdr:row>2203</xdr:row>
      <xdr:rowOff>371475</xdr:rowOff>
    </xdr:to>
    <xdr:pic>
      <xdr:nvPicPr>
        <xdr:cNvPr id="4478" name="Рисунок 4477" descr="base_1_386202_36488"/>
        <xdr:cNvPicPr preferRelativeResize="0">
          <a:picLocks noChangeArrowheads="1"/>
        </xdr:cNvPicPr>
      </xdr:nvPicPr>
      <xdr:blipFill>
        <a:blip xmlns:r="http://schemas.openxmlformats.org/officeDocument/2006/relationships" r:embed="rId2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38077350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2204</xdr:row>
      <xdr:rowOff>0</xdr:rowOff>
    </xdr:from>
    <xdr:to>
      <xdr:col>1</xdr:col>
      <xdr:colOff>1219200</xdr:colOff>
      <xdr:row>2204</xdr:row>
      <xdr:rowOff>361950</xdr:rowOff>
    </xdr:to>
    <xdr:pic>
      <xdr:nvPicPr>
        <xdr:cNvPr id="4479" name="Рисунок 4478" descr="base_1_386202_36489"/>
        <xdr:cNvPicPr preferRelativeResize="0">
          <a:picLocks noChangeArrowheads="1"/>
        </xdr:cNvPicPr>
      </xdr:nvPicPr>
      <xdr:blipFill>
        <a:blip xmlns:r="http://schemas.openxmlformats.org/officeDocument/2006/relationships" r:embed="rId2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8553600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2205</xdr:row>
      <xdr:rowOff>0</xdr:rowOff>
    </xdr:from>
    <xdr:to>
      <xdr:col>1</xdr:col>
      <xdr:colOff>1143000</xdr:colOff>
      <xdr:row>2205</xdr:row>
      <xdr:rowOff>371475</xdr:rowOff>
    </xdr:to>
    <xdr:pic>
      <xdr:nvPicPr>
        <xdr:cNvPr id="4480" name="Рисунок 4479" descr="base_1_386202_36490"/>
        <xdr:cNvPicPr preferRelativeResize="0">
          <a:picLocks noChangeArrowheads="1"/>
        </xdr:cNvPicPr>
      </xdr:nvPicPr>
      <xdr:blipFill>
        <a:blip xmlns:r="http://schemas.openxmlformats.org/officeDocument/2006/relationships" r:embed="rId2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9029850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2206</xdr:row>
      <xdr:rowOff>0</xdr:rowOff>
    </xdr:from>
    <xdr:to>
      <xdr:col>1</xdr:col>
      <xdr:colOff>981075</xdr:colOff>
      <xdr:row>2206</xdr:row>
      <xdr:rowOff>390525</xdr:rowOff>
    </xdr:to>
    <xdr:pic>
      <xdr:nvPicPr>
        <xdr:cNvPr id="4481" name="Рисунок 4480" descr="base_1_386202_36491"/>
        <xdr:cNvPicPr preferRelativeResize="0">
          <a:picLocks noChangeArrowheads="1"/>
        </xdr:cNvPicPr>
      </xdr:nvPicPr>
      <xdr:blipFill>
        <a:blip xmlns:r="http://schemas.openxmlformats.org/officeDocument/2006/relationships" r:embed="rId2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9506100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2207</xdr:row>
      <xdr:rowOff>0</xdr:rowOff>
    </xdr:from>
    <xdr:to>
      <xdr:col>1</xdr:col>
      <xdr:colOff>952500</xdr:colOff>
      <xdr:row>2207</xdr:row>
      <xdr:rowOff>381000</xdr:rowOff>
    </xdr:to>
    <xdr:pic>
      <xdr:nvPicPr>
        <xdr:cNvPr id="4482" name="Рисунок 4481" descr="base_1_386202_36492"/>
        <xdr:cNvPicPr preferRelativeResize="0">
          <a:picLocks noChangeArrowheads="1"/>
        </xdr:cNvPicPr>
      </xdr:nvPicPr>
      <xdr:blipFill>
        <a:blip xmlns:r="http://schemas.openxmlformats.org/officeDocument/2006/relationships" r:embed="rId2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9982350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2208</xdr:row>
      <xdr:rowOff>1</xdr:rowOff>
    </xdr:from>
    <xdr:to>
      <xdr:col>1</xdr:col>
      <xdr:colOff>1152524</xdr:colOff>
      <xdr:row>2208</xdr:row>
      <xdr:rowOff>361951</xdr:rowOff>
    </xdr:to>
    <xdr:pic>
      <xdr:nvPicPr>
        <xdr:cNvPr id="4483" name="Рисунок 4482" descr="base_1_386202_36493"/>
        <xdr:cNvPicPr preferRelativeResize="0">
          <a:picLocks noChangeArrowheads="1"/>
        </xdr:cNvPicPr>
      </xdr:nvPicPr>
      <xdr:blipFill>
        <a:blip xmlns:r="http://schemas.openxmlformats.org/officeDocument/2006/relationships" r:embed="rId2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40458601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2209</xdr:row>
      <xdr:rowOff>0</xdr:rowOff>
    </xdr:from>
    <xdr:to>
      <xdr:col>1</xdr:col>
      <xdr:colOff>1238250</xdr:colOff>
      <xdr:row>2209</xdr:row>
      <xdr:rowOff>409575</xdr:rowOff>
    </xdr:to>
    <xdr:pic>
      <xdr:nvPicPr>
        <xdr:cNvPr id="4484" name="Рисунок 4483" descr="base_1_386202_36494"/>
        <xdr:cNvPicPr preferRelativeResize="0">
          <a:picLocks noChangeArrowheads="1"/>
        </xdr:cNvPicPr>
      </xdr:nvPicPr>
      <xdr:blipFill>
        <a:blip xmlns:r="http://schemas.openxmlformats.org/officeDocument/2006/relationships" r:embed="rId2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0934850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2209</xdr:row>
      <xdr:rowOff>447675</xdr:rowOff>
    </xdr:from>
    <xdr:to>
      <xdr:col>1</xdr:col>
      <xdr:colOff>1238250</xdr:colOff>
      <xdr:row>2210</xdr:row>
      <xdr:rowOff>371475</xdr:rowOff>
    </xdr:to>
    <xdr:pic>
      <xdr:nvPicPr>
        <xdr:cNvPr id="4485" name="Рисунок 4484" descr="base_1_386202_36495"/>
        <xdr:cNvPicPr preferRelativeResize="0">
          <a:picLocks noChangeArrowheads="1"/>
        </xdr:cNvPicPr>
      </xdr:nvPicPr>
      <xdr:blipFill>
        <a:blip xmlns:r="http://schemas.openxmlformats.org/officeDocument/2006/relationships" r:embed="rId2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1382525"/>
          <a:ext cx="1238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2211</xdr:row>
      <xdr:rowOff>0</xdr:rowOff>
    </xdr:from>
    <xdr:to>
      <xdr:col>1</xdr:col>
      <xdr:colOff>1038225</xdr:colOff>
      <xdr:row>2211</xdr:row>
      <xdr:rowOff>390525</xdr:rowOff>
    </xdr:to>
    <xdr:pic>
      <xdr:nvPicPr>
        <xdr:cNvPr id="4486" name="Рисунок 4485" descr="base_1_386202_36496"/>
        <xdr:cNvPicPr preferRelativeResize="0">
          <a:picLocks noChangeArrowheads="1"/>
        </xdr:cNvPicPr>
      </xdr:nvPicPr>
      <xdr:blipFill>
        <a:blip xmlns:r="http://schemas.openxmlformats.org/officeDocument/2006/relationships" r:embed="rId2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1887350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2212</xdr:row>
      <xdr:rowOff>0</xdr:rowOff>
    </xdr:from>
    <xdr:to>
      <xdr:col>1</xdr:col>
      <xdr:colOff>981075</xdr:colOff>
      <xdr:row>2212</xdr:row>
      <xdr:rowOff>342900</xdr:rowOff>
    </xdr:to>
    <xdr:pic>
      <xdr:nvPicPr>
        <xdr:cNvPr id="4487" name="Рисунок 4486" descr="base_1_386202_36497"/>
        <xdr:cNvPicPr preferRelativeResize="0">
          <a:picLocks noChangeArrowheads="1"/>
        </xdr:cNvPicPr>
      </xdr:nvPicPr>
      <xdr:blipFill>
        <a:blip xmlns:r="http://schemas.openxmlformats.org/officeDocument/2006/relationships" r:embed="rId2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2363600"/>
          <a:ext cx="981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2213</xdr:row>
      <xdr:rowOff>0</xdr:rowOff>
    </xdr:from>
    <xdr:to>
      <xdr:col>1</xdr:col>
      <xdr:colOff>1095374</xdr:colOff>
      <xdr:row>2213</xdr:row>
      <xdr:rowOff>361950</xdr:rowOff>
    </xdr:to>
    <xdr:pic>
      <xdr:nvPicPr>
        <xdr:cNvPr id="4488" name="Рисунок 4487" descr="base_1_386202_36498"/>
        <xdr:cNvPicPr preferRelativeResize="0">
          <a:picLocks noChangeArrowheads="1"/>
        </xdr:cNvPicPr>
      </xdr:nvPicPr>
      <xdr:blipFill>
        <a:blip xmlns:r="http://schemas.openxmlformats.org/officeDocument/2006/relationships" r:embed="rId2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42839850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2214</xdr:row>
      <xdr:rowOff>0</xdr:rowOff>
    </xdr:from>
    <xdr:to>
      <xdr:col>1</xdr:col>
      <xdr:colOff>1209675</xdr:colOff>
      <xdr:row>2214</xdr:row>
      <xdr:rowOff>400050</xdr:rowOff>
    </xdr:to>
    <xdr:pic>
      <xdr:nvPicPr>
        <xdr:cNvPr id="4489" name="Рисунок 4488" descr="base_1_386202_36499"/>
        <xdr:cNvPicPr preferRelativeResize="0">
          <a:picLocks noChangeArrowheads="1"/>
        </xdr:cNvPicPr>
      </xdr:nvPicPr>
      <xdr:blipFill>
        <a:blip xmlns:r="http://schemas.openxmlformats.org/officeDocument/2006/relationships" r:embed="rId2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3316100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2215</xdr:row>
      <xdr:rowOff>0</xdr:rowOff>
    </xdr:from>
    <xdr:to>
      <xdr:col>1</xdr:col>
      <xdr:colOff>1200150</xdr:colOff>
      <xdr:row>2215</xdr:row>
      <xdr:rowOff>390525</xdr:rowOff>
    </xdr:to>
    <xdr:pic>
      <xdr:nvPicPr>
        <xdr:cNvPr id="4490" name="Рисунок 4489" descr="base_1_386202_36500"/>
        <xdr:cNvPicPr preferRelativeResize="0">
          <a:picLocks noChangeArrowheads="1"/>
        </xdr:cNvPicPr>
      </xdr:nvPicPr>
      <xdr:blipFill>
        <a:blip xmlns:r="http://schemas.openxmlformats.org/officeDocument/2006/relationships" r:embed="rId2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3792350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2216</xdr:row>
      <xdr:rowOff>0</xdr:rowOff>
    </xdr:from>
    <xdr:to>
      <xdr:col>1</xdr:col>
      <xdr:colOff>1047750</xdr:colOff>
      <xdr:row>2216</xdr:row>
      <xdr:rowOff>381000</xdr:rowOff>
    </xdr:to>
    <xdr:pic>
      <xdr:nvPicPr>
        <xdr:cNvPr id="4491" name="Рисунок 4490" descr="base_1_386202_36501"/>
        <xdr:cNvPicPr preferRelativeResize="0">
          <a:picLocks noChangeArrowheads="1"/>
        </xdr:cNvPicPr>
      </xdr:nvPicPr>
      <xdr:blipFill>
        <a:blip xmlns:r="http://schemas.openxmlformats.org/officeDocument/2006/relationships" r:embed="rId2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4268600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2217</xdr:row>
      <xdr:rowOff>0</xdr:rowOff>
    </xdr:from>
    <xdr:to>
      <xdr:col>1</xdr:col>
      <xdr:colOff>971550</xdr:colOff>
      <xdr:row>2217</xdr:row>
      <xdr:rowOff>381000</xdr:rowOff>
    </xdr:to>
    <xdr:pic>
      <xdr:nvPicPr>
        <xdr:cNvPr id="4492" name="Рисунок 4491" descr="base_1_386202_36502"/>
        <xdr:cNvPicPr preferRelativeResize="0">
          <a:picLocks noChangeArrowheads="1"/>
        </xdr:cNvPicPr>
      </xdr:nvPicPr>
      <xdr:blipFill>
        <a:blip xmlns:r="http://schemas.openxmlformats.org/officeDocument/2006/relationships" r:embed="rId2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4744850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2218</xdr:row>
      <xdr:rowOff>0</xdr:rowOff>
    </xdr:from>
    <xdr:to>
      <xdr:col>1</xdr:col>
      <xdr:colOff>1038224</xdr:colOff>
      <xdr:row>2218</xdr:row>
      <xdr:rowOff>381000</xdr:rowOff>
    </xdr:to>
    <xdr:pic>
      <xdr:nvPicPr>
        <xdr:cNvPr id="4493" name="Рисунок 4492" descr="base_1_386202_36503"/>
        <xdr:cNvPicPr preferRelativeResize="0">
          <a:picLocks noChangeArrowheads="1"/>
        </xdr:cNvPicPr>
      </xdr:nvPicPr>
      <xdr:blipFill>
        <a:blip xmlns:r="http://schemas.openxmlformats.org/officeDocument/2006/relationships" r:embed="rId2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45221100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2219</xdr:row>
      <xdr:rowOff>0</xdr:rowOff>
    </xdr:from>
    <xdr:to>
      <xdr:col>1</xdr:col>
      <xdr:colOff>1190625</xdr:colOff>
      <xdr:row>2219</xdr:row>
      <xdr:rowOff>400050</xdr:rowOff>
    </xdr:to>
    <xdr:pic>
      <xdr:nvPicPr>
        <xdr:cNvPr id="4494" name="Рисунок 4493" descr="base_1_386202_36504"/>
        <xdr:cNvPicPr preferRelativeResize="0">
          <a:picLocks noChangeArrowheads="1"/>
        </xdr:cNvPicPr>
      </xdr:nvPicPr>
      <xdr:blipFill>
        <a:blip xmlns:r="http://schemas.openxmlformats.org/officeDocument/2006/relationships" r:embed="rId2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5697350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2220</xdr:row>
      <xdr:rowOff>0</xdr:rowOff>
    </xdr:from>
    <xdr:to>
      <xdr:col>1</xdr:col>
      <xdr:colOff>1143000</xdr:colOff>
      <xdr:row>2220</xdr:row>
      <xdr:rowOff>419100</xdr:rowOff>
    </xdr:to>
    <xdr:pic>
      <xdr:nvPicPr>
        <xdr:cNvPr id="4495" name="Рисунок 4494" descr="base_1_386202_36505"/>
        <xdr:cNvPicPr preferRelativeResize="0">
          <a:picLocks noChangeArrowheads="1"/>
        </xdr:cNvPicPr>
      </xdr:nvPicPr>
      <xdr:blipFill>
        <a:blip xmlns:r="http://schemas.openxmlformats.org/officeDocument/2006/relationships" r:embed="rId2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6173600"/>
          <a:ext cx="1143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2221</xdr:row>
      <xdr:rowOff>0</xdr:rowOff>
    </xdr:from>
    <xdr:to>
      <xdr:col>1</xdr:col>
      <xdr:colOff>1009650</xdr:colOff>
      <xdr:row>2221</xdr:row>
      <xdr:rowOff>409575</xdr:rowOff>
    </xdr:to>
    <xdr:pic>
      <xdr:nvPicPr>
        <xdr:cNvPr id="4496" name="Рисунок 4495" descr="base_1_386202_36506"/>
        <xdr:cNvPicPr preferRelativeResize="0">
          <a:picLocks noChangeArrowheads="1"/>
        </xdr:cNvPicPr>
      </xdr:nvPicPr>
      <xdr:blipFill>
        <a:blip xmlns:r="http://schemas.openxmlformats.org/officeDocument/2006/relationships" r:embed="rId2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6649850"/>
          <a:ext cx="10096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2222</xdr:row>
      <xdr:rowOff>0</xdr:rowOff>
    </xdr:from>
    <xdr:to>
      <xdr:col>1</xdr:col>
      <xdr:colOff>1076325</xdr:colOff>
      <xdr:row>2222</xdr:row>
      <xdr:rowOff>390525</xdr:rowOff>
    </xdr:to>
    <xdr:pic>
      <xdr:nvPicPr>
        <xdr:cNvPr id="4497" name="Рисунок 4496" descr="base_1_386202_36507"/>
        <xdr:cNvPicPr preferRelativeResize="0">
          <a:picLocks noChangeArrowheads="1"/>
        </xdr:cNvPicPr>
      </xdr:nvPicPr>
      <xdr:blipFill>
        <a:blip xmlns:r="http://schemas.openxmlformats.org/officeDocument/2006/relationships" r:embed="rId2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7126100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2223</xdr:row>
      <xdr:rowOff>0</xdr:rowOff>
    </xdr:from>
    <xdr:to>
      <xdr:col>1</xdr:col>
      <xdr:colOff>1190625</xdr:colOff>
      <xdr:row>2223</xdr:row>
      <xdr:rowOff>381000</xdr:rowOff>
    </xdr:to>
    <xdr:pic>
      <xdr:nvPicPr>
        <xdr:cNvPr id="4498" name="Рисунок 4497" descr="base_1_386202_36508"/>
        <xdr:cNvPicPr preferRelativeResize="0">
          <a:picLocks noChangeArrowheads="1"/>
        </xdr:cNvPicPr>
      </xdr:nvPicPr>
      <xdr:blipFill>
        <a:blip xmlns:r="http://schemas.openxmlformats.org/officeDocument/2006/relationships" r:embed="rId2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47602350"/>
          <a:ext cx="119062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2224</xdr:row>
      <xdr:rowOff>0</xdr:rowOff>
    </xdr:from>
    <xdr:to>
      <xdr:col>1</xdr:col>
      <xdr:colOff>1276350</xdr:colOff>
      <xdr:row>2224</xdr:row>
      <xdr:rowOff>390525</xdr:rowOff>
    </xdr:to>
    <xdr:pic>
      <xdr:nvPicPr>
        <xdr:cNvPr id="4499" name="Рисунок 4498" descr="base_1_386202_36509"/>
        <xdr:cNvPicPr preferRelativeResize="0">
          <a:picLocks noChangeArrowheads="1"/>
        </xdr:cNvPicPr>
      </xdr:nvPicPr>
      <xdr:blipFill>
        <a:blip xmlns:r="http://schemas.openxmlformats.org/officeDocument/2006/relationships" r:embed="rId2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8078600"/>
          <a:ext cx="1276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2225</xdr:row>
      <xdr:rowOff>0</xdr:rowOff>
    </xdr:from>
    <xdr:to>
      <xdr:col>1</xdr:col>
      <xdr:colOff>1181100</xdr:colOff>
      <xdr:row>2225</xdr:row>
      <xdr:rowOff>371475</xdr:rowOff>
    </xdr:to>
    <xdr:pic>
      <xdr:nvPicPr>
        <xdr:cNvPr id="4500" name="Рисунок 4499" descr="base_1_386202_36510"/>
        <xdr:cNvPicPr preferRelativeResize="0">
          <a:picLocks noChangeArrowheads="1"/>
        </xdr:cNvPicPr>
      </xdr:nvPicPr>
      <xdr:blipFill>
        <a:blip xmlns:r="http://schemas.openxmlformats.org/officeDocument/2006/relationships" r:embed="rId2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855485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2226</xdr:row>
      <xdr:rowOff>0</xdr:rowOff>
    </xdr:from>
    <xdr:to>
      <xdr:col>1</xdr:col>
      <xdr:colOff>1000125</xdr:colOff>
      <xdr:row>2226</xdr:row>
      <xdr:rowOff>400050</xdr:rowOff>
    </xdr:to>
    <xdr:pic>
      <xdr:nvPicPr>
        <xdr:cNvPr id="4501" name="Рисунок 4500" descr="base_1_386202_36511"/>
        <xdr:cNvPicPr preferRelativeResize="0">
          <a:picLocks noChangeArrowheads="1"/>
        </xdr:cNvPicPr>
      </xdr:nvPicPr>
      <xdr:blipFill>
        <a:blip xmlns:r="http://schemas.openxmlformats.org/officeDocument/2006/relationships" r:embed="rId2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9031100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2227</xdr:row>
      <xdr:rowOff>1</xdr:rowOff>
    </xdr:from>
    <xdr:to>
      <xdr:col>1</xdr:col>
      <xdr:colOff>1066800</xdr:colOff>
      <xdr:row>2227</xdr:row>
      <xdr:rowOff>381001</xdr:rowOff>
    </xdr:to>
    <xdr:pic>
      <xdr:nvPicPr>
        <xdr:cNvPr id="4502" name="Рисунок 4501" descr="base_1_386202_36512"/>
        <xdr:cNvPicPr preferRelativeResize="0">
          <a:picLocks noChangeArrowheads="1"/>
        </xdr:cNvPicPr>
      </xdr:nvPicPr>
      <xdr:blipFill>
        <a:blip xmlns:r="http://schemas.openxmlformats.org/officeDocument/2006/relationships" r:embed="rId2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9507351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2228</xdr:row>
      <xdr:rowOff>0</xdr:rowOff>
    </xdr:from>
    <xdr:to>
      <xdr:col>1</xdr:col>
      <xdr:colOff>1085850</xdr:colOff>
      <xdr:row>2228</xdr:row>
      <xdr:rowOff>371475</xdr:rowOff>
    </xdr:to>
    <xdr:pic>
      <xdr:nvPicPr>
        <xdr:cNvPr id="4503" name="Рисунок 4502" descr="base_1_386202_36513"/>
        <xdr:cNvPicPr preferRelativeResize="0">
          <a:picLocks noChangeArrowheads="1"/>
        </xdr:cNvPicPr>
      </xdr:nvPicPr>
      <xdr:blipFill>
        <a:blip xmlns:r="http://schemas.openxmlformats.org/officeDocument/2006/relationships" r:embed="rId2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49983600"/>
          <a:ext cx="108585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2229</xdr:row>
      <xdr:rowOff>0</xdr:rowOff>
    </xdr:from>
    <xdr:to>
      <xdr:col>1</xdr:col>
      <xdr:colOff>1257300</xdr:colOff>
      <xdr:row>2229</xdr:row>
      <xdr:rowOff>400050</xdr:rowOff>
    </xdr:to>
    <xdr:pic>
      <xdr:nvPicPr>
        <xdr:cNvPr id="4504" name="Рисунок 4503" descr="base_1_386202_36514"/>
        <xdr:cNvPicPr preferRelativeResize="0">
          <a:picLocks noChangeArrowheads="1"/>
        </xdr:cNvPicPr>
      </xdr:nvPicPr>
      <xdr:blipFill>
        <a:blip xmlns:r="http://schemas.openxmlformats.org/officeDocument/2006/relationships" r:embed="rId2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0459850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2230</xdr:row>
      <xdr:rowOff>0</xdr:rowOff>
    </xdr:from>
    <xdr:to>
      <xdr:col>1</xdr:col>
      <xdr:colOff>1200150</xdr:colOff>
      <xdr:row>2230</xdr:row>
      <xdr:rowOff>390525</xdr:rowOff>
    </xdr:to>
    <xdr:pic>
      <xdr:nvPicPr>
        <xdr:cNvPr id="4505" name="Рисунок 4504" descr="base_1_386202_36515"/>
        <xdr:cNvPicPr preferRelativeResize="0">
          <a:picLocks noChangeArrowheads="1"/>
        </xdr:cNvPicPr>
      </xdr:nvPicPr>
      <xdr:blipFill>
        <a:blip xmlns:r="http://schemas.openxmlformats.org/officeDocument/2006/relationships" r:embed="rId2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50936100"/>
          <a:ext cx="1200151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2231</xdr:row>
      <xdr:rowOff>0</xdr:rowOff>
    </xdr:from>
    <xdr:to>
      <xdr:col>1</xdr:col>
      <xdr:colOff>962025</xdr:colOff>
      <xdr:row>2231</xdr:row>
      <xdr:rowOff>400050</xdr:rowOff>
    </xdr:to>
    <xdr:pic>
      <xdr:nvPicPr>
        <xdr:cNvPr id="4506" name="Рисунок 4505" descr="base_1_386202_36516"/>
        <xdr:cNvPicPr preferRelativeResize="0">
          <a:picLocks noChangeArrowheads="1"/>
        </xdr:cNvPicPr>
      </xdr:nvPicPr>
      <xdr:blipFill>
        <a:blip xmlns:r="http://schemas.openxmlformats.org/officeDocument/2006/relationships" r:embed="rId2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1412350"/>
          <a:ext cx="962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2232</xdr:row>
      <xdr:rowOff>0</xdr:rowOff>
    </xdr:from>
    <xdr:to>
      <xdr:col>1</xdr:col>
      <xdr:colOff>962025</xdr:colOff>
      <xdr:row>2232</xdr:row>
      <xdr:rowOff>381000</xdr:rowOff>
    </xdr:to>
    <xdr:pic>
      <xdr:nvPicPr>
        <xdr:cNvPr id="4507" name="Рисунок 4506" descr="base_1_386202_36517"/>
        <xdr:cNvPicPr preferRelativeResize="0">
          <a:picLocks noChangeArrowheads="1"/>
        </xdr:cNvPicPr>
      </xdr:nvPicPr>
      <xdr:blipFill>
        <a:blip xmlns:r="http://schemas.openxmlformats.org/officeDocument/2006/relationships" r:embed="rId2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1888600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2233</xdr:row>
      <xdr:rowOff>0</xdr:rowOff>
    </xdr:from>
    <xdr:to>
      <xdr:col>1</xdr:col>
      <xdr:colOff>1057274</xdr:colOff>
      <xdr:row>2233</xdr:row>
      <xdr:rowOff>390525</xdr:rowOff>
    </xdr:to>
    <xdr:pic>
      <xdr:nvPicPr>
        <xdr:cNvPr id="4508" name="Рисунок 4507" descr="base_1_386202_36518"/>
        <xdr:cNvPicPr preferRelativeResize="0">
          <a:picLocks noChangeArrowheads="1"/>
        </xdr:cNvPicPr>
      </xdr:nvPicPr>
      <xdr:blipFill>
        <a:blip xmlns:r="http://schemas.openxmlformats.org/officeDocument/2006/relationships" r:embed="rId2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52364850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2234</xdr:row>
      <xdr:rowOff>0</xdr:rowOff>
    </xdr:from>
    <xdr:to>
      <xdr:col>1</xdr:col>
      <xdr:colOff>1238250</xdr:colOff>
      <xdr:row>2234</xdr:row>
      <xdr:rowOff>381000</xdr:rowOff>
    </xdr:to>
    <xdr:pic>
      <xdr:nvPicPr>
        <xdr:cNvPr id="4509" name="Рисунок 4508" descr="base_1_386202_36519"/>
        <xdr:cNvPicPr preferRelativeResize="0">
          <a:picLocks noChangeArrowheads="1"/>
        </xdr:cNvPicPr>
      </xdr:nvPicPr>
      <xdr:blipFill>
        <a:blip xmlns:r="http://schemas.openxmlformats.org/officeDocument/2006/relationships" r:embed="rId2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2841100"/>
          <a:ext cx="1238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2235</xdr:row>
      <xdr:rowOff>0</xdr:rowOff>
    </xdr:from>
    <xdr:to>
      <xdr:col>1</xdr:col>
      <xdr:colOff>1171574</xdr:colOff>
      <xdr:row>2235</xdr:row>
      <xdr:rowOff>390525</xdr:rowOff>
    </xdr:to>
    <xdr:pic>
      <xdr:nvPicPr>
        <xdr:cNvPr id="4510" name="Рисунок 4509" descr="base_1_386202_36520"/>
        <xdr:cNvPicPr preferRelativeResize="0">
          <a:picLocks noChangeArrowheads="1"/>
        </xdr:cNvPicPr>
      </xdr:nvPicPr>
      <xdr:blipFill>
        <a:blip xmlns:r="http://schemas.openxmlformats.org/officeDocument/2006/relationships" r:embed="rId2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53317350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2236</xdr:row>
      <xdr:rowOff>0</xdr:rowOff>
    </xdr:from>
    <xdr:to>
      <xdr:col>1</xdr:col>
      <xdr:colOff>962025</xdr:colOff>
      <xdr:row>2236</xdr:row>
      <xdr:rowOff>371475</xdr:rowOff>
    </xdr:to>
    <xdr:pic>
      <xdr:nvPicPr>
        <xdr:cNvPr id="4511" name="Рисунок 4510" descr="base_1_386202_36521"/>
        <xdr:cNvPicPr preferRelativeResize="0">
          <a:picLocks noChangeArrowheads="1"/>
        </xdr:cNvPicPr>
      </xdr:nvPicPr>
      <xdr:blipFill>
        <a:blip xmlns:r="http://schemas.openxmlformats.org/officeDocument/2006/relationships" r:embed="rId2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3793600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2237</xdr:row>
      <xdr:rowOff>0</xdr:rowOff>
    </xdr:from>
    <xdr:to>
      <xdr:col>1</xdr:col>
      <xdr:colOff>990600</xdr:colOff>
      <xdr:row>2237</xdr:row>
      <xdr:rowOff>400050</xdr:rowOff>
    </xdr:to>
    <xdr:pic>
      <xdr:nvPicPr>
        <xdr:cNvPr id="4512" name="Рисунок 4511" descr="base_1_386202_36522"/>
        <xdr:cNvPicPr preferRelativeResize="0">
          <a:picLocks noChangeArrowheads="1"/>
        </xdr:cNvPicPr>
      </xdr:nvPicPr>
      <xdr:blipFill>
        <a:blip xmlns:r="http://schemas.openxmlformats.org/officeDocument/2006/relationships" r:embed="rId2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4269850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2238</xdr:row>
      <xdr:rowOff>0</xdr:rowOff>
    </xdr:from>
    <xdr:to>
      <xdr:col>1</xdr:col>
      <xdr:colOff>1076325</xdr:colOff>
      <xdr:row>2238</xdr:row>
      <xdr:rowOff>361950</xdr:rowOff>
    </xdr:to>
    <xdr:pic>
      <xdr:nvPicPr>
        <xdr:cNvPr id="4513" name="Рисунок 4512" descr="base_1_386202_36523"/>
        <xdr:cNvPicPr preferRelativeResize="0">
          <a:picLocks noChangeArrowheads="1"/>
        </xdr:cNvPicPr>
      </xdr:nvPicPr>
      <xdr:blipFill>
        <a:blip xmlns:r="http://schemas.openxmlformats.org/officeDocument/2006/relationships" r:embed="rId2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54746100"/>
          <a:ext cx="107632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2239</xdr:row>
      <xdr:rowOff>0</xdr:rowOff>
    </xdr:from>
    <xdr:to>
      <xdr:col>1</xdr:col>
      <xdr:colOff>1219200</xdr:colOff>
      <xdr:row>2239</xdr:row>
      <xdr:rowOff>400050</xdr:rowOff>
    </xdr:to>
    <xdr:pic>
      <xdr:nvPicPr>
        <xdr:cNvPr id="4514" name="Рисунок 4513" descr="base_1_386202_36524"/>
        <xdr:cNvPicPr preferRelativeResize="0">
          <a:picLocks noChangeArrowheads="1"/>
        </xdr:cNvPicPr>
      </xdr:nvPicPr>
      <xdr:blipFill>
        <a:blip xmlns:r="http://schemas.openxmlformats.org/officeDocument/2006/relationships" r:embed="rId2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5222350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2240</xdr:row>
      <xdr:rowOff>0</xdr:rowOff>
    </xdr:from>
    <xdr:to>
      <xdr:col>1</xdr:col>
      <xdr:colOff>1209674</xdr:colOff>
      <xdr:row>2240</xdr:row>
      <xdr:rowOff>390525</xdr:rowOff>
    </xdr:to>
    <xdr:pic>
      <xdr:nvPicPr>
        <xdr:cNvPr id="4515" name="Рисунок 4514" descr="base_1_386202_36525"/>
        <xdr:cNvPicPr preferRelativeResize="0">
          <a:picLocks noChangeArrowheads="1"/>
        </xdr:cNvPicPr>
      </xdr:nvPicPr>
      <xdr:blipFill>
        <a:blip xmlns:r="http://schemas.openxmlformats.org/officeDocument/2006/relationships" r:embed="rId2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5569860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2241</xdr:row>
      <xdr:rowOff>0</xdr:rowOff>
    </xdr:from>
    <xdr:to>
      <xdr:col>1</xdr:col>
      <xdr:colOff>952500</xdr:colOff>
      <xdr:row>2241</xdr:row>
      <xdr:rowOff>400050</xdr:rowOff>
    </xdr:to>
    <xdr:pic>
      <xdr:nvPicPr>
        <xdr:cNvPr id="4516" name="Рисунок 4515" descr="base_1_386202_36526"/>
        <xdr:cNvPicPr preferRelativeResize="0">
          <a:picLocks noChangeArrowheads="1"/>
        </xdr:cNvPicPr>
      </xdr:nvPicPr>
      <xdr:blipFill>
        <a:blip xmlns:r="http://schemas.openxmlformats.org/officeDocument/2006/relationships" r:embed="rId2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6174850"/>
          <a:ext cx="952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2242</xdr:row>
      <xdr:rowOff>0</xdr:rowOff>
    </xdr:from>
    <xdr:to>
      <xdr:col>1</xdr:col>
      <xdr:colOff>962025</xdr:colOff>
      <xdr:row>2242</xdr:row>
      <xdr:rowOff>371475</xdr:rowOff>
    </xdr:to>
    <xdr:pic>
      <xdr:nvPicPr>
        <xdr:cNvPr id="4517" name="Рисунок 4516" descr="base_1_386202_36527"/>
        <xdr:cNvPicPr preferRelativeResize="0">
          <a:picLocks noChangeArrowheads="1"/>
        </xdr:cNvPicPr>
      </xdr:nvPicPr>
      <xdr:blipFill>
        <a:blip xmlns:r="http://schemas.openxmlformats.org/officeDocument/2006/relationships" r:embed="rId2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6651100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2243</xdr:row>
      <xdr:rowOff>0</xdr:rowOff>
    </xdr:from>
    <xdr:to>
      <xdr:col>1</xdr:col>
      <xdr:colOff>1085850</xdr:colOff>
      <xdr:row>2243</xdr:row>
      <xdr:rowOff>381000</xdr:rowOff>
    </xdr:to>
    <xdr:pic>
      <xdr:nvPicPr>
        <xdr:cNvPr id="4518" name="Рисунок 4517" descr="base_1_386202_36528"/>
        <xdr:cNvPicPr preferRelativeResize="0">
          <a:picLocks noChangeArrowheads="1"/>
        </xdr:cNvPicPr>
      </xdr:nvPicPr>
      <xdr:blipFill>
        <a:blip xmlns:r="http://schemas.openxmlformats.org/officeDocument/2006/relationships" r:embed="rId2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7127350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2244</xdr:row>
      <xdr:rowOff>0</xdr:rowOff>
    </xdr:from>
    <xdr:to>
      <xdr:col>1</xdr:col>
      <xdr:colOff>1209675</xdr:colOff>
      <xdr:row>2244</xdr:row>
      <xdr:rowOff>409575</xdr:rowOff>
    </xdr:to>
    <xdr:pic>
      <xdr:nvPicPr>
        <xdr:cNvPr id="4519" name="Рисунок 4518" descr="base_1_386202_36529"/>
        <xdr:cNvPicPr preferRelativeResize="0">
          <a:picLocks noChangeArrowheads="1"/>
        </xdr:cNvPicPr>
      </xdr:nvPicPr>
      <xdr:blipFill>
        <a:blip xmlns:r="http://schemas.openxmlformats.org/officeDocument/2006/relationships" r:embed="rId2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7603600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2245</xdr:row>
      <xdr:rowOff>0</xdr:rowOff>
    </xdr:from>
    <xdr:to>
      <xdr:col>1</xdr:col>
      <xdr:colOff>1171575</xdr:colOff>
      <xdr:row>2245</xdr:row>
      <xdr:rowOff>409575</xdr:rowOff>
    </xdr:to>
    <xdr:pic>
      <xdr:nvPicPr>
        <xdr:cNvPr id="4520" name="Рисунок 4519" descr="base_1_386202_36530"/>
        <xdr:cNvPicPr preferRelativeResize="0">
          <a:picLocks noChangeArrowheads="1"/>
        </xdr:cNvPicPr>
      </xdr:nvPicPr>
      <xdr:blipFill>
        <a:blip xmlns:r="http://schemas.openxmlformats.org/officeDocument/2006/relationships" r:embed="rId2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58079850"/>
          <a:ext cx="1171576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2246</xdr:row>
      <xdr:rowOff>0</xdr:rowOff>
    </xdr:from>
    <xdr:to>
      <xdr:col>1</xdr:col>
      <xdr:colOff>1038225</xdr:colOff>
      <xdr:row>2246</xdr:row>
      <xdr:rowOff>390525</xdr:rowOff>
    </xdr:to>
    <xdr:pic>
      <xdr:nvPicPr>
        <xdr:cNvPr id="4521" name="Рисунок 4520" descr="base_1_386202_36531"/>
        <xdr:cNvPicPr preferRelativeResize="0">
          <a:picLocks noChangeArrowheads="1"/>
        </xdr:cNvPicPr>
      </xdr:nvPicPr>
      <xdr:blipFill>
        <a:blip xmlns:r="http://schemas.openxmlformats.org/officeDocument/2006/relationships" r:embed="rId2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8556100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2247</xdr:row>
      <xdr:rowOff>0</xdr:rowOff>
    </xdr:from>
    <xdr:to>
      <xdr:col>1</xdr:col>
      <xdr:colOff>990600</xdr:colOff>
      <xdr:row>2247</xdr:row>
      <xdr:rowOff>381000</xdr:rowOff>
    </xdr:to>
    <xdr:pic>
      <xdr:nvPicPr>
        <xdr:cNvPr id="4522" name="Рисунок 4521" descr="base_1_386202_36532"/>
        <xdr:cNvPicPr preferRelativeResize="0">
          <a:picLocks noChangeArrowheads="1"/>
        </xdr:cNvPicPr>
      </xdr:nvPicPr>
      <xdr:blipFill>
        <a:blip xmlns:r="http://schemas.openxmlformats.org/officeDocument/2006/relationships" r:embed="rId2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9032350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2248</xdr:row>
      <xdr:rowOff>0</xdr:rowOff>
    </xdr:from>
    <xdr:to>
      <xdr:col>1</xdr:col>
      <xdr:colOff>1104900</xdr:colOff>
      <xdr:row>2248</xdr:row>
      <xdr:rowOff>390525</xdr:rowOff>
    </xdr:to>
    <xdr:pic>
      <xdr:nvPicPr>
        <xdr:cNvPr id="4523" name="Рисунок 4522" descr="base_1_386202_36533"/>
        <xdr:cNvPicPr preferRelativeResize="0">
          <a:picLocks noChangeArrowheads="1"/>
        </xdr:cNvPicPr>
      </xdr:nvPicPr>
      <xdr:blipFill>
        <a:blip xmlns:r="http://schemas.openxmlformats.org/officeDocument/2006/relationships" r:embed="rId2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9508600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2249</xdr:row>
      <xdr:rowOff>0</xdr:rowOff>
    </xdr:from>
    <xdr:to>
      <xdr:col>1</xdr:col>
      <xdr:colOff>1219200</xdr:colOff>
      <xdr:row>2249</xdr:row>
      <xdr:rowOff>400050</xdr:rowOff>
    </xdr:to>
    <xdr:pic>
      <xdr:nvPicPr>
        <xdr:cNvPr id="4524" name="Рисунок 4523" descr="base_1_386202_36534"/>
        <xdr:cNvPicPr preferRelativeResize="0">
          <a:picLocks noChangeArrowheads="1"/>
        </xdr:cNvPicPr>
      </xdr:nvPicPr>
      <xdr:blipFill>
        <a:blip xmlns:r="http://schemas.openxmlformats.org/officeDocument/2006/relationships" r:embed="rId2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9984850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2250</xdr:row>
      <xdr:rowOff>1</xdr:rowOff>
    </xdr:from>
    <xdr:to>
      <xdr:col>1</xdr:col>
      <xdr:colOff>1190624</xdr:colOff>
      <xdr:row>2250</xdr:row>
      <xdr:rowOff>381001</xdr:rowOff>
    </xdr:to>
    <xdr:pic>
      <xdr:nvPicPr>
        <xdr:cNvPr id="4525" name="Рисунок 4524" descr="base_1_386202_36535"/>
        <xdr:cNvPicPr preferRelativeResize="0">
          <a:picLocks noChangeArrowheads="1"/>
        </xdr:cNvPicPr>
      </xdr:nvPicPr>
      <xdr:blipFill>
        <a:blip xmlns:r="http://schemas.openxmlformats.org/officeDocument/2006/relationships" r:embed="rId2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60461101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2251</xdr:row>
      <xdr:rowOff>0</xdr:rowOff>
    </xdr:from>
    <xdr:to>
      <xdr:col>1</xdr:col>
      <xdr:colOff>971550</xdr:colOff>
      <xdr:row>2251</xdr:row>
      <xdr:rowOff>400050</xdr:rowOff>
    </xdr:to>
    <xdr:pic>
      <xdr:nvPicPr>
        <xdr:cNvPr id="4526" name="Рисунок 4525" descr="base_1_386202_36536"/>
        <xdr:cNvPicPr preferRelativeResize="0">
          <a:picLocks noChangeArrowheads="1"/>
        </xdr:cNvPicPr>
      </xdr:nvPicPr>
      <xdr:blipFill>
        <a:blip xmlns:r="http://schemas.openxmlformats.org/officeDocument/2006/relationships" r:embed="rId2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0937350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2252</xdr:row>
      <xdr:rowOff>0</xdr:rowOff>
    </xdr:from>
    <xdr:to>
      <xdr:col>1</xdr:col>
      <xdr:colOff>981075</xdr:colOff>
      <xdr:row>2252</xdr:row>
      <xdr:rowOff>400050</xdr:rowOff>
    </xdr:to>
    <xdr:pic>
      <xdr:nvPicPr>
        <xdr:cNvPr id="4527" name="Рисунок 4526" descr="base_1_386202_36537"/>
        <xdr:cNvPicPr preferRelativeResize="0">
          <a:picLocks noChangeArrowheads="1"/>
        </xdr:cNvPicPr>
      </xdr:nvPicPr>
      <xdr:blipFill>
        <a:blip xmlns:r="http://schemas.openxmlformats.org/officeDocument/2006/relationships" r:embed="rId2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1413600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2253</xdr:row>
      <xdr:rowOff>0</xdr:rowOff>
    </xdr:from>
    <xdr:to>
      <xdr:col>1</xdr:col>
      <xdr:colOff>1085850</xdr:colOff>
      <xdr:row>2253</xdr:row>
      <xdr:rowOff>381000</xdr:rowOff>
    </xdr:to>
    <xdr:pic>
      <xdr:nvPicPr>
        <xdr:cNvPr id="4528" name="Рисунок 4527" descr="base_1_386202_36538"/>
        <xdr:cNvPicPr preferRelativeResize="0">
          <a:picLocks noChangeArrowheads="1"/>
        </xdr:cNvPicPr>
      </xdr:nvPicPr>
      <xdr:blipFill>
        <a:blip xmlns:r="http://schemas.openxmlformats.org/officeDocument/2006/relationships" r:embed="rId2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1889850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2254</xdr:row>
      <xdr:rowOff>1</xdr:rowOff>
    </xdr:from>
    <xdr:to>
      <xdr:col>1</xdr:col>
      <xdr:colOff>1257300</xdr:colOff>
      <xdr:row>2254</xdr:row>
      <xdr:rowOff>419101</xdr:rowOff>
    </xdr:to>
    <xdr:pic>
      <xdr:nvPicPr>
        <xdr:cNvPr id="4529" name="Рисунок 4528" descr="base_1_386202_36539"/>
        <xdr:cNvPicPr preferRelativeResize="0">
          <a:picLocks noChangeArrowheads="1"/>
        </xdr:cNvPicPr>
      </xdr:nvPicPr>
      <xdr:blipFill>
        <a:blip xmlns:r="http://schemas.openxmlformats.org/officeDocument/2006/relationships" r:embed="rId2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2366101"/>
          <a:ext cx="1257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2255</xdr:row>
      <xdr:rowOff>0</xdr:rowOff>
    </xdr:from>
    <xdr:to>
      <xdr:col>1</xdr:col>
      <xdr:colOff>1209674</xdr:colOff>
      <xdr:row>2255</xdr:row>
      <xdr:rowOff>409575</xdr:rowOff>
    </xdr:to>
    <xdr:pic>
      <xdr:nvPicPr>
        <xdr:cNvPr id="4530" name="Рисунок 4529" descr="base_1_386202_36540"/>
        <xdr:cNvPicPr preferRelativeResize="0">
          <a:picLocks noChangeArrowheads="1"/>
        </xdr:cNvPicPr>
      </xdr:nvPicPr>
      <xdr:blipFill>
        <a:blip xmlns:r="http://schemas.openxmlformats.org/officeDocument/2006/relationships" r:embed="rId2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62842350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2256</xdr:row>
      <xdr:rowOff>0</xdr:rowOff>
    </xdr:from>
    <xdr:to>
      <xdr:col>1</xdr:col>
      <xdr:colOff>952501</xdr:colOff>
      <xdr:row>2256</xdr:row>
      <xdr:rowOff>381000</xdr:rowOff>
    </xdr:to>
    <xdr:pic>
      <xdr:nvPicPr>
        <xdr:cNvPr id="4531" name="Рисунок 4530" descr="base_1_386202_36541"/>
        <xdr:cNvPicPr preferRelativeResize="0">
          <a:picLocks noChangeArrowheads="1"/>
        </xdr:cNvPicPr>
      </xdr:nvPicPr>
      <xdr:blipFill>
        <a:blip xmlns:r="http://schemas.openxmlformats.org/officeDocument/2006/relationships" r:embed="rId2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863318600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2257</xdr:row>
      <xdr:rowOff>0</xdr:rowOff>
    </xdr:from>
    <xdr:to>
      <xdr:col>1</xdr:col>
      <xdr:colOff>1000125</xdr:colOff>
      <xdr:row>2257</xdr:row>
      <xdr:rowOff>352425</xdr:rowOff>
    </xdr:to>
    <xdr:pic>
      <xdr:nvPicPr>
        <xdr:cNvPr id="4532" name="Рисунок 4531" descr="base_1_386202_36542"/>
        <xdr:cNvPicPr preferRelativeResize="0">
          <a:picLocks noChangeArrowheads="1"/>
        </xdr:cNvPicPr>
      </xdr:nvPicPr>
      <xdr:blipFill>
        <a:blip xmlns:r="http://schemas.openxmlformats.org/officeDocument/2006/relationships" r:embed="rId2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3794850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2258</xdr:row>
      <xdr:rowOff>0</xdr:rowOff>
    </xdr:from>
    <xdr:to>
      <xdr:col>1</xdr:col>
      <xdr:colOff>1028700</xdr:colOff>
      <xdr:row>2258</xdr:row>
      <xdr:rowOff>381000</xdr:rowOff>
    </xdr:to>
    <xdr:pic>
      <xdr:nvPicPr>
        <xdr:cNvPr id="4533" name="Рисунок 4532" descr="base_1_386202_36543"/>
        <xdr:cNvPicPr preferRelativeResize="0">
          <a:picLocks noChangeArrowheads="1"/>
        </xdr:cNvPicPr>
      </xdr:nvPicPr>
      <xdr:blipFill>
        <a:blip xmlns:r="http://schemas.openxmlformats.org/officeDocument/2006/relationships" r:embed="rId2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4271100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2259</xdr:row>
      <xdr:rowOff>0</xdr:rowOff>
    </xdr:from>
    <xdr:to>
      <xdr:col>1</xdr:col>
      <xdr:colOff>1181100</xdr:colOff>
      <xdr:row>2259</xdr:row>
      <xdr:rowOff>390525</xdr:rowOff>
    </xdr:to>
    <xdr:pic>
      <xdr:nvPicPr>
        <xdr:cNvPr id="4534" name="Рисунок 4533" descr="base_1_386202_36544"/>
        <xdr:cNvPicPr preferRelativeResize="0">
          <a:picLocks noChangeArrowheads="1"/>
        </xdr:cNvPicPr>
      </xdr:nvPicPr>
      <xdr:blipFill>
        <a:blip xmlns:r="http://schemas.openxmlformats.org/officeDocument/2006/relationships" r:embed="rId2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4747350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2260</xdr:row>
      <xdr:rowOff>0</xdr:rowOff>
    </xdr:from>
    <xdr:to>
      <xdr:col>1</xdr:col>
      <xdr:colOff>1114424</xdr:colOff>
      <xdr:row>2260</xdr:row>
      <xdr:rowOff>381000</xdr:rowOff>
    </xdr:to>
    <xdr:pic>
      <xdr:nvPicPr>
        <xdr:cNvPr id="4535" name="Рисунок 4534" descr="base_1_386202_36545"/>
        <xdr:cNvPicPr preferRelativeResize="0">
          <a:picLocks noChangeArrowheads="1"/>
        </xdr:cNvPicPr>
      </xdr:nvPicPr>
      <xdr:blipFill>
        <a:blip xmlns:r="http://schemas.openxmlformats.org/officeDocument/2006/relationships" r:embed="rId2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65223600"/>
          <a:ext cx="1114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2261</xdr:row>
      <xdr:rowOff>0</xdr:rowOff>
    </xdr:from>
    <xdr:to>
      <xdr:col>1</xdr:col>
      <xdr:colOff>1000125</xdr:colOff>
      <xdr:row>2261</xdr:row>
      <xdr:rowOff>400050</xdr:rowOff>
    </xdr:to>
    <xdr:pic>
      <xdr:nvPicPr>
        <xdr:cNvPr id="4536" name="Рисунок 4535" descr="base_1_386202_36546"/>
        <xdr:cNvPicPr preferRelativeResize="0">
          <a:picLocks noChangeArrowheads="1"/>
        </xdr:cNvPicPr>
      </xdr:nvPicPr>
      <xdr:blipFill>
        <a:blip xmlns:r="http://schemas.openxmlformats.org/officeDocument/2006/relationships" r:embed="rId2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5699850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2262</xdr:row>
      <xdr:rowOff>0</xdr:rowOff>
    </xdr:from>
    <xdr:to>
      <xdr:col>1</xdr:col>
      <xdr:colOff>1009650</xdr:colOff>
      <xdr:row>2262</xdr:row>
      <xdr:rowOff>371475</xdr:rowOff>
    </xdr:to>
    <xdr:pic>
      <xdr:nvPicPr>
        <xdr:cNvPr id="4537" name="Рисунок 4536" descr="base_1_386202_36547"/>
        <xdr:cNvPicPr preferRelativeResize="0">
          <a:picLocks noChangeArrowheads="1"/>
        </xdr:cNvPicPr>
      </xdr:nvPicPr>
      <xdr:blipFill>
        <a:blip xmlns:r="http://schemas.openxmlformats.org/officeDocument/2006/relationships" r:embed="rId2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6176100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2263</xdr:row>
      <xdr:rowOff>0</xdr:rowOff>
    </xdr:from>
    <xdr:to>
      <xdr:col>1</xdr:col>
      <xdr:colOff>1057274</xdr:colOff>
      <xdr:row>2263</xdr:row>
      <xdr:rowOff>400050</xdr:rowOff>
    </xdr:to>
    <xdr:pic>
      <xdr:nvPicPr>
        <xdr:cNvPr id="4538" name="Рисунок 4537" descr="base_1_386202_36548"/>
        <xdr:cNvPicPr preferRelativeResize="0">
          <a:picLocks noChangeArrowheads="1"/>
        </xdr:cNvPicPr>
      </xdr:nvPicPr>
      <xdr:blipFill>
        <a:blip xmlns:r="http://schemas.openxmlformats.org/officeDocument/2006/relationships" r:embed="rId2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66652350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2264</xdr:row>
      <xdr:rowOff>0</xdr:rowOff>
    </xdr:from>
    <xdr:to>
      <xdr:col>1</xdr:col>
      <xdr:colOff>1200150</xdr:colOff>
      <xdr:row>2264</xdr:row>
      <xdr:rowOff>400050</xdr:rowOff>
    </xdr:to>
    <xdr:pic>
      <xdr:nvPicPr>
        <xdr:cNvPr id="4539" name="Рисунок 4538" descr="base_1_386202_36549"/>
        <xdr:cNvPicPr preferRelativeResize="0">
          <a:picLocks noChangeArrowheads="1"/>
        </xdr:cNvPicPr>
      </xdr:nvPicPr>
      <xdr:blipFill>
        <a:blip xmlns:r="http://schemas.openxmlformats.org/officeDocument/2006/relationships" r:embed="rId2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7128600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2265</xdr:row>
      <xdr:rowOff>1</xdr:rowOff>
    </xdr:from>
    <xdr:to>
      <xdr:col>1</xdr:col>
      <xdr:colOff>1200150</xdr:colOff>
      <xdr:row>2265</xdr:row>
      <xdr:rowOff>400051</xdr:rowOff>
    </xdr:to>
    <xdr:pic>
      <xdr:nvPicPr>
        <xdr:cNvPr id="4540" name="Рисунок 4539" descr="base_1_386202_36550"/>
        <xdr:cNvPicPr preferRelativeResize="0">
          <a:picLocks noChangeArrowheads="1"/>
        </xdr:cNvPicPr>
      </xdr:nvPicPr>
      <xdr:blipFill>
        <a:blip xmlns:r="http://schemas.openxmlformats.org/officeDocument/2006/relationships" r:embed="rId2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67604851"/>
          <a:ext cx="120015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2266</xdr:row>
      <xdr:rowOff>0</xdr:rowOff>
    </xdr:from>
    <xdr:to>
      <xdr:col>1</xdr:col>
      <xdr:colOff>1000125</xdr:colOff>
      <xdr:row>2266</xdr:row>
      <xdr:rowOff>390525</xdr:rowOff>
    </xdr:to>
    <xdr:pic>
      <xdr:nvPicPr>
        <xdr:cNvPr id="4541" name="Рисунок 4540" descr="base_1_386202_36551"/>
        <xdr:cNvPicPr preferRelativeResize="0">
          <a:picLocks noChangeArrowheads="1"/>
        </xdr:cNvPicPr>
      </xdr:nvPicPr>
      <xdr:blipFill>
        <a:blip xmlns:r="http://schemas.openxmlformats.org/officeDocument/2006/relationships" r:embed="rId2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8081100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2267</xdr:row>
      <xdr:rowOff>0</xdr:rowOff>
    </xdr:from>
    <xdr:to>
      <xdr:col>1</xdr:col>
      <xdr:colOff>981075</xdr:colOff>
      <xdr:row>2267</xdr:row>
      <xdr:rowOff>390525</xdr:rowOff>
    </xdr:to>
    <xdr:pic>
      <xdr:nvPicPr>
        <xdr:cNvPr id="4542" name="Рисунок 4541" descr="base_1_386202_36552"/>
        <xdr:cNvPicPr preferRelativeResize="0">
          <a:picLocks noChangeArrowheads="1"/>
        </xdr:cNvPicPr>
      </xdr:nvPicPr>
      <xdr:blipFill>
        <a:blip xmlns:r="http://schemas.openxmlformats.org/officeDocument/2006/relationships" r:embed="rId2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8557350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2268</xdr:row>
      <xdr:rowOff>1</xdr:rowOff>
    </xdr:from>
    <xdr:to>
      <xdr:col>1</xdr:col>
      <xdr:colOff>1104900</xdr:colOff>
      <xdr:row>2268</xdr:row>
      <xdr:rowOff>381001</xdr:rowOff>
    </xdr:to>
    <xdr:pic>
      <xdr:nvPicPr>
        <xdr:cNvPr id="4543" name="Рисунок 4542" descr="base_1_386202_36553"/>
        <xdr:cNvPicPr preferRelativeResize="0">
          <a:picLocks noChangeArrowheads="1"/>
        </xdr:cNvPicPr>
      </xdr:nvPicPr>
      <xdr:blipFill>
        <a:blip xmlns:r="http://schemas.openxmlformats.org/officeDocument/2006/relationships" r:embed="rId2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9033601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2269</xdr:row>
      <xdr:rowOff>0</xdr:rowOff>
    </xdr:from>
    <xdr:to>
      <xdr:col>1</xdr:col>
      <xdr:colOff>1257300</xdr:colOff>
      <xdr:row>2269</xdr:row>
      <xdr:rowOff>390525</xdr:rowOff>
    </xdr:to>
    <xdr:pic>
      <xdr:nvPicPr>
        <xdr:cNvPr id="4544" name="Рисунок 4543" descr="base_1_386202_36554"/>
        <xdr:cNvPicPr preferRelativeResize="0">
          <a:picLocks noChangeArrowheads="1"/>
        </xdr:cNvPicPr>
      </xdr:nvPicPr>
      <xdr:blipFill>
        <a:blip xmlns:r="http://schemas.openxmlformats.org/officeDocument/2006/relationships" r:embed="rId2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9509850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2270</xdr:row>
      <xdr:rowOff>0</xdr:rowOff>
    </xdr:from>
    <xdr:to>
      <xdr:col>1</xdr:col>
      <xdr:colOff>1219200</xdr:colOff>
      <xdr:row>2270</xdr:row>
      <xdr:rowOff>352425</xdr:rowOff>
    </xdr:to>
    <xdr:pic>
      <xdr:nvPicPr>
        <xdr:cNvPr id="4545" name="Рисунок 4544" descr="base_1_386202_36555"/>
        <xdr:cNvPicPr preferRelativeResize="0">
          <a:picLocks noChangeArrowheads="1"/>
        </xdr:cNvPicPr>
      </xdr:nvPicPr>
      <xdr:blipFill>
        <a:blip xmlns:r="http://schemas.openxmlformats.org/officeDocument/2006/relationships" r:embed="rId2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998610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2271</xdr:row>
      <xdr:rowOff>0</xdr:rowOff>
    </xdr:from>
    <xdr:to>
      <xdr:col>1</xdr:col>
      <xdr:colOff>971550</xdr:colOff>
      <xdr:row>2271</xdr:row>
      <xdr:rowOff>400050</xdr:rowOff>
    </xdr:to>
    <xdr:pic>
      <xdr:nvPicPr>
        <xdr:cNvPr id="4546" name="Рисунок 4545" descr="base_1_386202_36556"/>
        <xdr:cNvPicPr preferRelativeResize="0">
          <a:picLocks noChangeArrowheads="1"/>
        </xdr:cNvPicPr>
      </xdr:nvPicPr>
      <xdr:blipFill>
        <a:blip xmlns:r="http://schemas.openxmlformats.org/officeDocument/2006/relationships" r:embed="rId2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0462350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2272</xdr:row>
      <xdr:rowOff>0</xdr:rowOff>
    </xdr:from>
    <xdr:to>
      <xdr:col>1</xdr:col>
      <xdr:colOff>981075</xdr:colOff>
      <xdr:row>2272</xdr:row>
      <xdr:rowOff>390525</xdr:rowOff>
    </xdr:to>
    <xdr:pic>
      <xdr:nvPicPr>
        <xdr:cNvPr id="4547" name="Рисунок 4546" descr="base_1_386202_36557"/>
        <xdr:cNvPicPr preferRelativeResize="0">
          <a:picLocks noChangeArrowheads="1"/>
        </xdr:cNvPicPr>
      </xdr:nvPicPr>
      <xdr:blipFill>
        <a:blip xmlns:r="http://schemas.openxmlformats.org/officeDocument/2006/relationships" r:embed="rId2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0938600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2273</xdr:row>
      <xdr:rowOff>0</xdr:rowOff>
    </xdr:from>
    <xdr:to>
      <xdr:col>1</xdr:col>
      <xdr:colOff>1057274</xdr:colOff>
      <xdr:row>2273</xdr:row>
      <xdr:rowOff>390525</xdr:rowOff>
    </xdr:to>
    <xdr:pic>
      <xdr:nvPicPr>
        <xdr:cNvPr id="4548" name="Рисунок 4547" descr="base_1_386202_36558"/>
        <xdr:cNvPicPr preferRelativeResize="0">
          <a:picLocks noChangeArrowheads="1"/>
        </xdr:cNvPicPr>
      </xdr:nvPicPr>
      <xdr:blipFill>
        <a:blip xmlns:r="http://schemas.openxmlformats.org/officeDocument/2006/relationships" r:embed="rId2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71414850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2274</xdr:row>
      <xdr:rowOff>0</xdr:rowOff>
    </xdr:from>
    <xdr:to>
      <xdr:col>1</xdr:col>
      <xdr:colOff>1219200</xdr:colOff>
      <xdr:row>2274</xdr:row>
      <xdr:rowOff>400050</xdr:rowOff>
    </xdr:to>
    <xdr:pic>
      <xdr:nvPicPr>
        <xdr:cNvPr id="4549" name="Рисунок 4548" descr="base_1_386202_36559"/>
        <xdr:cNvPicPr preferRelativeResize="0">
          <a:picLocks noChangeArrowheads="1"/>
        </xdr:cNvPicPr>
      </xdr:nvPicPr>
      <xdr:blipFill>
        <a:blip xmlns:r="http://schemas.openxmlformats.org/officeDocument/2006/relationships" r:embed="rId2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1891100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2275</xdr:row>
      <xdr:rowOff>1</xdr:rowOff>
    </xdr:from>
    <xdr:to>
      <xdr:col>1</xdr:col>
      <xdr:colOff>1238250</xdr:colOff>
      <xdr:row>2275</xdr:row>
      <xdr:rowOff>419101</xdr:rowOff>
    </xdr:to>
    <xdr:pic>
      <xdr:nvPicPr>
        <xdr:cNvPr id="4550" name="Рисунок 4549" descr="base_1_386202_36560"/>
        <xdr:cNvPicPr preferRelativeResize="0">
          <a:picLocks noChangeArrowheads="1"/>
        </xdr:cNvPicPr>
      </xdr:nvPicPr>
      <xdr:blipFill>
        <a:blip xmlns:r="http://schemas.openxmlformats.org/officeDocument/2006/relationships" r:embed="rId2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2367351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2276</xdr:row>
      <xdr:rowOff>0</xdr:rowOff>
    </xdr:from>
    <xdr:to>
      <xdr:col>1</xdr:col>
      <xdr:colOff>933450</xdr:colOff>
      <xdr:row>2276</xdr:row>
      <xdr:rowOff>371475</xdr:rowOff>
    </xdr:to>
    <xdr:pic>
      <xdr:nvPicPr>
        <xdr:cNvPr id="4551" name="Рисунок 4550" descr="base_1_386202_36561"/>
        <xdr:cNvPicPr preferRelativeResize="0">
          <a:picLocks noChangeArrowheads="1"/>
        </xdr:cNvPicPr>
      </xdr:nvPicPr>
      <xdr:blipFill>
        <a:blip xmlns:r="http://schemas.openxmlformats.org/officeDocument/2006/relationships" r:embed="rId2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2843600"/>
          <a:ext cx="933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2277</xdr:row>
      <xdr:rowOff>1</xdr:rowOff>
    </xdr:from>
    <xdr:to>
      <xdr:col>1</xdr:col>
      <xdr:colOff>990600</xdr:colOff>
      <xdr:row>2277</xdr:row>
      <xdr:rowOff>400051</xdr:rowOff>
    </xdr:to>
    <xdr:pic>
      <xdr:nvPicPr>
        <xdr:cNvPr id="4552" name="Рисунок 4551" descr="base_1_386202_36562"/>
        <xdr:cNvPicPr preferRelativeResize="0">
          <a:picLocks noChangeArrowheads="1"/>
        </xdr:cNvPicPr>
      </xdr:nvPicPr>
      <xdr:blipFill>
        <a:blip xmlns:r="http://schemas.openxmlformats.org/officeDocument/2006/relationships" r:embed="rId2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3319851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2278</xdr:row>
      <xdr:rowOff>0</xdr:rowOff>
    </xdr:from>
    <xdr:to>
      <xdr:col>1</xdr:col>
      <xdr:colOff>1085850</xdr:colOff>
      <xdr:row>2278</xdr:row>
      <xdr:rowOff>390525</xdr:rowOff>
    </xdr:to>
    <xdr:pic>
      <xdr:nvPicPr>
        <xdr:cNvPr id="4553" name="Рисунок 4552" descr="base_1_386202_36563"/>
        <xdr:cNvPicPr preferRelativeResize="0">
          <a:picLocks noChangeArrowheads="1"/>
        </xdr:cNvPicPr>
      </xdr:nvPicPr>
      <xdr:blipFill>
        <a:blip xmlns:r="http://schemas.openxmlformats.org/officeDocument/2006/relationships" r:embed="rId2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3796100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2279</xdr:row>
      <xdr:rowOff>0</xdr:rowOff>
    </xdr:from>
    <xdr:to>
      <xdr:col>1</xdr:col>
      <xdr:colOff>1200150</xdr:colOff>
      <xdr:row>2279</xdr:row>
      <xdr:rowOff>371475</xdr:rowOff>
    </xdr:to>
    <xdr:pic>
      <xdr:nvPicPr>
        <xdr:cNvPr id="4554" name="Рисунок 4553" descr="base_1_386202_36564"/>
        <xdr:cNvPicPr preferRelativeResize="0">
          <a:picLocks noChangeArrowheads="1"/>
        </xdr:cNvPicPr>
      </xdr:nvPicPr>
      <xdr:blipFill>
        <a:blip xmlns:r="http://schemas.openxmlformats.org/officeDocument/2006/relationships" r:embed="rId2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4272350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2280</xdr:row>
      <xdr:rowOff>1</xdr:rowOff>
    </xdr:from>
    <xdr:to>
      <xdr:col>1</xdr:col>
      <xdr:colOff>1162050</xdr:colOff>
      <xdr:row>2280</xdr:row>
      <xdr:rowOff>400051</xdr:rowOff>
    </xdr:to>
    <xdr:pic>
      <xdr:nvPicPr>
        <xdr:cNvPr id="4555" name="Рисунок 4554" descr="base_1_386202_36565"/>
        <xdr:cNvPicPr preferRelativeResize="0">
          <a:picLocks noChangeArrowheads="1"/>
        </xdr:cNvPicPr>
      </xdr:nvPicPr>
      <xdr:blipFill>
        <a:blip xmlns:r="http://schemas.openxmlformats.org/officeDocument/2006/relationships" r:embed="rId2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4748601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2281</xdr:row>
      <xdr:rowOff>1</xdr:rowOff>
    </xdr:from>
    <xdr:to>
      <xdr:col>1</xdr:col>
      <xdr:colOff>981074</xdr:colOff>
      <xdr:row>2281</xdr:row>
      <xdr:rowOff>390525</xdr:rowOff>
    </xdr:to>
    <xdr:pic>
      <xdr:nvPicPr>
        <xdr:cNvPr id="4556" name="Рисунок 4555" descr="base_1_386202_36566"/>
        <xdr:cNvPicPr preferRelativeResize="0">
          <a:picLocks noChangeArrowheads="1"/>
        </xdr:cNvPicPr>
      </xdr:nvPicPr>
      <xdr:blipFill>
        <a:blip xmlns:r="http://schemas.openxmlformats.org/officeDocument/2006/relationships" r:embed="rId2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75224851"/>
          <a:ext cx="98107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2282</xdr:row>
      <xdr:rowOff>1</xdr:rowOff>
    </xdr:from>
    <xdr:to>
      <xdr:col>1</xdr:col>
      <xdr:colOff>1009650</xdr:colOff>
      <xdr:row>2282</xdr:row>
      <xdr:rowOff>371475</xdr:rowOff>
    </xdr:to>
    <xdr:pic>
      <xdr:nvPicPr>
        <xdr:cNvPr id="4557" name="Рисунок 4556" descr="base_1_386202_36567"/>
        <xdr:cNvPicPr preferRelativeResize="0">
          <a:picLocks noChangeArrowheads="1"/>
        </xdr:cNvPicPr>
      </xdr:nvPicPr>
      <xdr:blipFill>
        <a:blip xmlns:r="http://schemas.openxmlformats.org/officeDocument/2006/relationships" r:embed="rId2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75701101"/>
          <a:ext cx="1009651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2283</xdr:row>
      <xdr:rowOff>1</xdr:rowOff>
    </xdr:from>
    <xdr:to>
      <xdr:col>1</xdr:col>
      <xdr:colOff>1085850</xdr:colOff>
      <xdr:row>2283</xdr:row>
      <xdr:rowOff>381000</xdr:rowOff>
    </xdr:to>
    <xdr:pic>
      <xdr:nvPicPr>
        <xdr:cNvPr id="4558" name="Рисунок 4557" descr="base_1_386202_36568"/>
        <xdr:cNvPicPr preferRelativeResize="0">
          <a:picLocks noChangeArrowheads="1"/>
        </xdr:cNvPicPr>
      </xdr:nvPicPr>
      <xdr:blipFill>
        <a:blip xmlns:r="http://schemas.openxmlformats.org/officeDocument/2006/relationships" r:embed="rId2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6177351"/>
          <a:ext cx="108585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2284</xdr:row>
      <xdr:rowOff>0</xdr:rowOff>
    </xdr:from>
    <xdr:to>
      <xdr:col>1</xdr:col>
      <xdr:colOff>1200150</xdr:colOff>
      <xdr:row>2284</xdr:row>
      <xdr:rowOff>428625</xdr:rowOff>
    </xdr:to>
    <xdr:pic>
      <xdr:nvPicPr>
        <xdr:cNvPr id="4559" name="Рисунок 4558" descr="base_1_386202_36569"/>
        <xdr:cNvPicPr preferRelativeResize="0">
          <a:picLocks noChangeArrowheads="1"/>
        </xdr:cNvPicPr>
      </xdr:nvPicPr>
      <xdr:blipFill>
        <a:blip xmlns:r="http://schemas.openxmlformats.org/officeDocument/2006/relationships" r:embed="rId2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6653600"/>
          <a:ext cx="1200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2285</xdr:row>
      <xdr:rowOff>0</xdr:rowOff>
    </xdr:from>
    <xdr:to>
      <xdr:col>1</xdr:col>
      <xdr:colOff>1181100</xdr:colOff>
      <xdr:row>2285</xdr:row>
      <xdr:rowOff>409575</xdr:rowOff>
    </xdr:to>
    <xdr:pic>
      <xdr:nvPicPr>
        <xdr:cNvPr id="4560" name="Рисунок 4559" descr="base_1_386202_36570"/>
        <xdr:cNvPicPr preferRelativeResize="0">
          <a:picLocks noChangeArrowheads="1"/>
        </xdr:cNvPicPr>
      </xdr:nvPicPr>
      <xdr:blipFill>
        <a:blip xmlns:r="http://schemas.openxmlformats.org/officeDocument/2006/relationships" r:embed="rId2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7129850"/>
          <a:ext cx="1181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2286</xdr:row>
      <xdr:rowOff>1</xdr:rowOff>
    </xdr:from>
    <xdr:to>
      <xdr:col>1</xdr:col>
      <xdr:colOff>1019174</xdr:colOff>
      <xdr:row>2286</xdr:row>
      <xdr:rowOff>400051</xdr:rowOff>
    </xdr:to>
    <xdr:pic>
      <xdr:nvPicPr>
        <xdr:cNvPr id="4561" name="Рисунок 4560" descr="base_1_386202_36571"/>
        <xdr:cNvPicPr preferRelativeResize="0">
          <a:picLocks noChangeArrowheads="1"/>
        </xdr:cNvPicPr>
      </xdr:nvPicPr>
      <xdr:blipFill>
        <a:blip xmlns:r="http://schemas.openxmlformats.org/officeDocument/2006/relationships" r:embed="rId2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77606101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2287</xdr:row>
      <xdr:rowOff>1</xdr:rowOff>
    </xdr:from>
    <xdr:to>
      <xdr:col>1</xdr:col>
      <xdr:colOff>1085850</xdr:colOff>
      <xdr:row>2287</xdr:row>
      <xdr:rowOff>400050</xdr:rowOff>
    </xdr:to>
    <xdr:pic>
      <xdr:nvPicPr>
        <xdr:cNvPr id="4562" name="Рисунок 4561" descr="base_1_386202_36572"/>
        <xdr:cNvPicPr preferRelativeResize="0">
          <a:picLocks noChangeArrowheads="1"/>
        </xdr:cNvPicPr>
      </xdr:nvPicPr>
      <xdr:blipFill>
        <a:blip xmlns:r="http://schemas.openxmlformats.org/officeDocument/2006/relationships" r:embed="rId2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78082351"/>
          <a:ext cx="1085851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2288</xdr:row>
      <xdr:rowOff>0</xdr:rowOff>
    </xdr:from>
    <xdr:to>
      <xdr:col>1</xdr:col>
      <xdr:colOff>1133475</xdr:colOff>
      <xdr:row>2288</xdr:row>
      <xdr:rowOff>390525</xdr:rowOff>
    </xdr:to>
    <xdr:pic>
      <xdr:nvPicPr>
        <xdr:cNvPr id="4563" name="Рисунок 4562" descr="base_1_386202_36573"/>
        <xdr:cNvPicPr preferRelativeResize="0">
          <a:picLocks noChangeArrowheads="1"/>
        </xdr:cNvPicPr>
      </xdr:nvPicPr>
      <xdr:blipFill>
        <a:blip xmlns:r="http://schemas.openxmlformats.org/officeDocument/2006/relationships" r:embed="rId2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8558600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2289</xdr:row>
      <xdr:rowOff>0</xdr:rowOff>
    </xdr:from>
    <xdr:to>
      <xdr:col>1</xdr:col>
      <xdr:colOff>1209674</xdr:colOff>
      <xdr:row>2289</xdr:row>
      <xdr:rowOff>371475</xdr:rowOff>
    </xdr:to>
    <xdr:pic>
      <xdr:nvPicPr>
        <xdr:cNvPr id="4564" name="Рисунок 4563" descr="base_1_386202_36574"/>
        <xdr:cNvPicPr preferRelativeResize="0">
          <a:picLocks noChangeArrowheads="1"/>
        </xdr:cNvPicPr>
      </xdr:nvPicPr>
      <xdr:blipFill>
        <a:blip xmlns:r="http://schemas.openxmlformats.org/officeDocument/2006/relationships" r:embed="rId2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79034850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2290</xdr:row>
      <xdr:rowOff>1</xdr:rowOff>
    </xdr:from>
    <xdr:to>
      <xdr:col>1</xdr:col>
      <xdr:colOff>1171574</xdr:colOff>
      <xdr:row>2290</xdr:row>
      <xdr:rowOff>381001</xdr:rowOff>
    </xdr:to>
    <xdr:pic>
      <xdr:nvPicPr>
        <xdr:cNvPr id="4565" name="Рисунок 4564" descr="base_1_386202_36575"/>
        <xdr:cNvPicPr preferRelativeResize="0">
          <a:picLocks noChangeArrowheads="1"/>
        </xdr:cNvPicPr>
      </xdr:nvPicPr>
      <xdr:blipFill>
        <a:blip xmlns:r="http://schemas.openxmlformats.org/officeDocument/2006/relationships" r:embed="rId2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79511101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2291</xdr:row>
      <xdr:rowOff>1</xdr:rowOff>
    </xdr:from>
    <xdr:to>
      <xdr:col>1</xdr:col>
      <xdr:colOff>981074</xdr:colOff>
      <xdr:row>2291</xdr:row>
      <xdr:rowOff>400051</xdr:rowOff>
    </xdr:to>
    <xdr:pic>
      <xdr:nvPicPr>
        <xdr:cNvPr id="4566" name="Рисунок 4565" descr="base_1_386202_36576"/>
        <xdr:cNvPicPr preferRelativeResize="0">
          <a:picLocks noChangeArrowheads="1"/>
        </xdr:cNvPicPr>
      </xdr:nvPicPr>
      <xdr:blipFill>
        <a:blip xmlns:r="http://schemas.openxmlformats.org/officeDocument/2006/relationships" r:embed="rId2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79987351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2292</xdr:row>
      <xdr:rowOff>1</xdr:rowOff>
    </xdr:from>
    <xdr:to>
      <xdr:col>1</xdr:col>
      <xdr:colOff>1019174</xdr:colOff>
      <xdr:row>2292</xdr:row>
      <xdr:rowOff>381001</xdr:rowOff>
    </xdr:to>
    <xdr:pic>
      <xdr:nvPicPr>
        <xdr:cNvPr id="4567" name="Рисунок 4566" descr="base_1_386202_36577"/>
        <xdr:cNvPicPr preferRelativeResize="0">
          <a:picLocks noChangeArrowheads="1"/>
        </xdr:cNvPicPr>
      </xdr:nvPicPr>
      <xdr:blipFill>
        <a:blip xmlns:r="http://schemas.openxmlformats.org/officeDocument/2006/relationships" r:embed="rId2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80463601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2293</xdr:row>
      <xdr:rowOff>1</xdr:rowOff>
    </xdr:from>
    <xdr:to>
      <xdr:col>1</xdr:col>
      <xdr:colOff>1085850</xdr:colOff>
      <xdr:row>2293</xdr:row>
      <xdr:rowOff>381001</xdr:rowOff>
    </xdr:to>
    <xdr:pic>
      <xdr:nvPicPr>
        <xdr:cNvPr id="4568" name="Рисунок 4567" descr="base_1_386202_36578"/>
        <xdr:cNvPicPr preferRelativeResize="0">
          <a:picLocks noChangeArrowheads="1"/>
        </xdr:cNvPicPr>
      </xdr:nvPicPr>
      <xdr:blipFill>
        <a:blip xmlns:r="http://schemas.openxmlformats.org/officeDocument/2006/relationships" r:embed="rId2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0939851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2294</xdr:row>
      <xdr:rowOff>1</xdr:rowOff>
    </xdr:from>
    <xdr:to>
      <xdr:col>1</xdr:col>
      <xdr:colOff>1200150</xdr:colOff>
      <xdr:row>2294</xdr:row>
      <xdr:rowOff>381001</xdr:rowOff>
    </xdr:to>
    <xdr:pic>
      <xdr:nvPicPr>
        <xdr:cNvPr id="4569" name="Рисунок 4568" descr="base_1_386202_36579"/>
        <xdr:cNvPicPr preferRelativeResize="0">
          <a:picLocks noChangeArrowheads="1"/>
        </xdr:cNvPicPr>
      </xdr:nvPicPr>
      <xdr:blipFill>
        <a:blip xmlns:r="http://schemas.openxmlformats.org/officeDocument/2006/relationships" r:embed="rId2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1416101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2295</xdr:row>
      <xdr:rowOff>1</xdr:rowOff>
    </xdr:from>
    <xdr:to>
      <xdr:col>1</xdr:col>
      <xdr:colOff>1171574</xdr:colOff>
      <xdr:row>2295</xdr:row>
      <xdr:rowOff>361951</xdr:rowOff>
    </xdr:to>
    <xdr:pic>
      <xdr:nvPicPr>
        <xdr:cNvPr id="4570" name="Рисунок 4569" descr="base_1_386202_36580"/>
        <xdr:cNvPicPr preferRelativeResize="0">
          <a:picLocks noChangeArrowheads="1"/>
        </xdr:cNvPicPr>
      </xdr:nvPicPr>
      <xdr:blipFill>
        <a:blip xmlns:r="http://schemas.openxmlformats.org/officeDocument/2006/relationships" r:embed="rId2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81892351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2296</xdr:row>
      <xdr:rowOff>0</xdr:rowOff>
    </xdr:from>
    <xdr:to>
      <xdr:col>1</xdr:col>
      <xdr:colOff>1047750</xdr:colOff>
      <xdr:row>2296</xdr:row>
      <xdr:rowOff>390525</xdr:rowOff>
    </xdr:to>
    <xdr:pic>
      <xdr:nvPicPr>
        <xdr:cNvPr id="4571" name="Рисунок 4570" descr="base_1_386202_36581"/>
        <xdr:cNvPicPr preferRelativeResize="0">
          <a:picLocks noChangeArrowheads="1"/>
        </xdr:cNvPicPr>
      </xdr:nvPicPr>
      <xdr:blipFill>
        <a:blip xmlns:r="http://schemas.openxmlformats.org/officeDocument/2006/relationships" r:embed="rId2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2368600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2297</xdr:row>
      <xdr:rowOff>0</xdr:rowOff>
    </xdr:from>
    <xdr:to>
      <xdr:col>1</xdr:col>
      <xdr:colOff>1009650</xdr:colOff>
      <xdr:row>2297</xdr:row>
      <xdr:rowOff>409575</xdr:rowOff>
    </xdr:to>
    <xdr:pic>
      <xdr:nvPicPr>
        <xdr:cNvPr id="4572" name="Рисунок 4571" descr="base_1_386202_36582"/>
        <xdr:cNvPicPr preferRelativeResize="0">
          <a:picLocks noChangeArrowheads="1"/>
        </xdr:cNvPicPr>
      </xdr:nvPicPr>
      <xdr:blipFill>
        <a:blip xmlns:r="http://schemas.openxmlformats.org/officeDocument/2006/relationships" r:embed="rId2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2844850"/>
          <a:ext cx="10096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2298</xdr:row>
      <xdr:rowOff>0</xdr:rowOff>
    </xdr:from>
    <xdr:to>
      <xdr:col>1</xdr:col>
      <xdr:colOff>1066800</xdr:colOff>
      <xdr:row>2298</xdr:row>
      <xdr:rowOff>409575</xdr:rowOff>
    </xdr:to>
    <xdr:pic>
      <xdr:nvPicPr>
        <xdr:cNvPr id="4573" name="Рисунок 4572" descr="base_1_386202_36583"/>
        <xdr:cNvPicPr preferRelativeResize="0">
          <a:picLocks noChangeArrowheads="1"/>
        </xdr:cNvPicPr>
      </xdr:nvPicPr>
      <xdr:blipFill>
        <a:blip xmlns:r="http://schemas.openxmlformats.org/officeDocument/2006/relationships" r:embed="rId2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3321100"/>
          <a:ext cx="1066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2299</xdr:row>
      <xdr:rowOff>1</xdr:rowOff>
    </xdr:from>
    <xdr:to>
      <xdr:col>1</xdr:col>
      <xdr:colOff>1238250</xdr:colOff>
      <xdr:row>2299</xdr:row>
      <xdr:rowOff>409575</xdr:rowOff>
    </xdr:to>
    <xdr:pic>
      <xdr:nvPicPr>
        <xdr:cNvPr id="4574" name="Рисунок 4573" descr="base_1_386202_36584"/>
        <xdr:cNvPicPr preferRelativeResize="0">
          <a:picLocks noChangeArrowheads="1"/>
        </xdr:cNvPicPr>
      </xdr:nvPicPr>
      <xdr:blipFill>
        <a:blip xmlns:r="http://schemas.openxmlformats.org/officeDocument/2006/relationships" r:embed="rId2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83797351"/>
          <a:ext cx="1238251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2300</xdr:row>
      <xdr:rowOff>0</xdr:rowOff>
    </xdr:from>
    <xdr:to>
      <xdr:col>1</xdr:col>
      <xdr:colOff>1209674</xdr:colOff>
      <xdr:row>2300</xdr:row>
      <xdr:rowOff>409575</xdr:rowOff>
    </xdr:to>
    <xdr:pic>
      <xdr:nvPicPr>
        <xdr:cNvPr id="4575" name="Рисунок 4574" descr="base_1_386202_36585"/>
        <xdr:cNvPicPr preferRelativeResize="0">
          <a:picLocks noChangeArrowheads="1"/>
        </xdr:cNvPicPr>
      </xdr:nvPicPr>
      <xdr:blipFill>
        <a:blip xmlns:r="http://schemas.openxmlformats.org/officeDocument/2006/relationships" r:embed="rId2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84273600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2301</xdr:row>
      <xdr:rowOff>0</xdr:rowOff>
    </xdr:from>
    <xdr:to>
      <xdr:col>1</xdr:col>
      <xdr:colOff>1000124</xdr:colOff>
      <xdr:row>2301</xdr:row>
      <xdr:rowOff>371475</xdr:rowOff>
    </xdr:to>
    <xdr:pic>
      <xdr:nvPicPr>
        <xdr:cNvPr id="4576" name="Рисунок 4575" descr="base_1_386202_36586"/>
        <xdr:cNvPicPr preferRelativeResize="0">
          <a:picLocks noChangeArrowheads="1"/>
        </xdr:cNvPicPr>
      </xdr:nvPicPr>
      <xdr:blipFill>
        <a:blip xmlns:r="http://schemas.openxmlformats.org/officeDocument/2006/relationships" r:embed="rId2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84749850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2302</xdr:row>
      <xdr:rowOff>1</xdr:rowOff>
    </xdr:from>
    <xdr:to>
      <xdr:col>1</xdr:col>
      <xdr:colOff>971550</xdr:colOff>
      <xdr:row>2302</xdr:row>
      <xdr:rowOff>342901</xdr:rowOff>
    </xdr:to>
    <xdr:pic>
      <xdr:nvPicPr>
        <xdr:cNvPr id="4577" name="Рисунок 4576" descr="base_1_386202_36587"/>
        <xdr:cNvPicPr preferRelativeResize="0">
          <a:picLocks noChangeArrowheads="1"/>
        </xdr:cNvPicPr>
      </xdr:nvPicPr>
      <xdr:blipFill>
        <a:blip xmlns:r="http://schemas.openxmlformats.org/officeDocument/2006/relationships" r:embed="rId2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5226101"/>
          <a:ext cx="971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2303</xdr:row>
      <xdr:rowOff>0</xdr:rowOff>
    </xdr:from>
    <xdr:to>
      <xdr:col>1</xdr:col>
      <xdr:colOff>1104900</xdr:colOff>
      <xdr:row>2303</xdr:row>
      <xdr:rowOff>371475</xdr:rowOff>
    </xdr:to>
    <xdr:pic>
      <xdr:nvPicPr>
        <xdr:cNvPr id="4578" name="Рисунок 4577" descr="base_1_386202_36588"/>
        <xdr:cNvPicPr preferRelativeResize="0">
          <a:picLocks noChangeArrowheads="1"/>
        </xdr:cNvPicPr>
      </xdr:nvPicPr>
      <xdr:blipFill>
        <a:blip xmlns:r="http://schemas.openxmlformats.org/officeDocument/2006/relationships" r:embed="rId2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5702350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2304</xdr:row>
      <xdr:rowOff>0</xdr:rowOff>
    </xdr:from>
    <xdr:to>
      <xdr:col>1</xdr:col>
      <xdr:colOff>1209674</xdr:colOff>
      <xdr:row>2304</xdr:row>
      <xdr:rowOff>390525</xdr:rowOff>
    </xdr:to>
    <xdr:pic>
      <xdr:nvPicPr>
        <xdr:cNvPr id="4579" name="Рисунок 4578" descr="base_1_386202_36589"/>
        <xdr:cNvPicPr preferRelativeResize="0">
          <a:picLocks noChangeArrowheads="1"/>
        </xdr:cNvPicPr>
      </xdr:nvPicPr>
      <xdr:blipFill>
        <a:blip xmlns:r="http://schemas.openxmlformats.org/officeDocument/2006/relationships" r:embed="rId2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8617860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2305</xdr:row>
      <xdr:rowOff>0</xdr:rowOff>
    </xdr:from>
    <xdr:to>
      <xdr:col>1</xdr:col>
      <xdr:colOff>1181100</xdr:colOff>
      <xdr:row>2305</xdr:row>
      <xdr:rowOff>390525</xdr:rowOff>
    </xdr:to>
    <xdr:pic>
      <xdr:nvPicPr>
        <xdr:cNvPr id="4580" name="Рисунок 4579" descr="base_1_386202_36590"/>
        <xdr:cNvPicPr preferRelativeResize="0">
          <a:picLocks noChangeArrowheads="1"/>
        </xdr:cNvPicPr>
      </xdr:nvPicPr>
      <xdr:blipFill>
        <a:blip xmlns:r="http://schemas.openxmlformats.org/officeDocument/2006/relationships" r:embed="rId2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6654850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2306</xdr:row>
      <xdr:rowOff>1</xdr:rowOff>
    </xdr:from>
    <xdr:to>
      <xdr:col>1</xdr:col>
      <xdr:colOff>962024</xdr:colOff>
      <xdr:row>2306</xdr:row>
      <xdr:rowOff>381001</xdr:rowOff>
    </xdr:to>
    <xdr:pic>
      <xdr:nvPicPr>
        <xdr:cNvPr id="4581" name="Рисунок 4580" descr="base_1_386202_36591"/>
        <xdr:cNvPicPr preferRelativeResize="0">
          <a:picLocks noChangeArrowheads="1"/>
        </xdr:cNvPicPr>
      </xdr:nvPicPr>
      <xdr:blipFill>
        <a:blip xmlns:r="http://schemas.openxmlformats.org/officeDocument/2006/relationships" r:embed="rId2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87131101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2307</xdr:row>
      <xdr:rowOff>0</xdr:rowOff>
    </xdr:from>
    <xdr:to>
      <xdr:col>1</xdr:col>
      <xdr:colOff>1009650</xdr:colOff>
      <xdr:row>2307</xdr:row>
      <xdr:rowOff>409575</xdr:rowOff>
    </xdr:to>
    <xdr:pic>
      <xdr:nvPicPr>
        <xdr:cNvPr id="4582" name="Рисунок 4581" descr="base_1_386202_36592"/>
        <xdr:cNvPicPr preferRelativeResize="0">
          <a:picLocks noChangeArrowheads="1"/>
        </xdr:cNvPicPr>
      </xdr:nvPicPr>
      <xdr:blipFill>
        <a:blip xmlns:r="http://schemas.openxmlformats.org/officeDocument/2006/relationships" r:embed="rId2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7607350"/>
          <a:ext cx="10096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2308</xdr:row>
      <xdr:rowOff>0</xdr:rowOff>
    </xdr:from>
    <xdr:to>
      <xdr:col>1</xdr:col>
      <xdr:colOff>1076325</xdr:colOff>
      <xdr:row>2308</xdr:row>
      <xdr:rowOff>333375</xdr:rowOff>
    </xdr:to>
    <xdr:pic>
      <xdr:nvPicPr>
        <xdr:cNvPr id="4583" name="Рисунок 4582" descr="base_1_386202_36593"/>
        <xdr:cNvPicPr preferRelativeResize="0">
          <a:picLocks noChangeArrowheads="1"/>
        </xdr:cNvPicPr>
      </xdr:nvPicPr>
      <xdr:blipFill>
        <a:blip xmlns:r="http://schemas.openxmlformats.org/officeDocument/2006/relationships" r:embed="rId2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8083600"/>
          <a:ext cx="1076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2309</xdr:row>
      <xdr:rowOff>0</xdr:rowOff>
    </xdr:from>
    <xdr:to>
      <xdr:col>1</xdr:col>
      <xdr:colOff>1181100</xdr:colOff>
      <xdr:row>2309</xdr:row>
      <xdr:rowOff>371475</xdr:rowOff>
    </xdr:to>
    <xdr:pic>
      <xdr:nvPicPr>
        <xdr:cNvPr id="4584" name="Рисунок 4583" descr="base_1_386202_36594"/>
        <xdr:cNvPicPr preferRelativeResize="0">
          <a:picLocks noChangeArrowheads="1"/>
        </xdr:cNvPicPr>
      </xdr:nvPicPr>
      <xdr:blipFill>
        <a:blip xmlns:r="http://schemas.openxmlformats.org/officeDocument/2006/relationships" r:embed="rId2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855985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2310</xdr:row>
      <xdr:rowOff>1</xdr:rowOff>
    </xdr:from>
    <xdr:to>
      <xdr:col>1</xdr:col>
      <xdr:colOff>1171574</xdr:colOff>
      <xdr:row>2310</xdr:row>
      <xdr:rowOff>400051</xdr:rowOff>
    </xdr:to>
    <xdr:pic>
      <xdr:nvPicPr>
        <xdr:cNvPr id="4585" name="Рисунок 4584" descr="base_1_386202_36595"/>
        <xdr:cNvPicPr preferRelativeResize="0">
          <a:picLocks noChangeArrowheads="1"/>
        </xdr:cNvPicPr>
      </xdr:nvPicPr>
      <xdr:blipFill>
        <a:blip xmlns:r="http://schemas.openxmlformats.org/officeDocument/2006/relationships" r:embed="rId2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89036101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2311</xdr:row>
      <xdr:rowOff>1</xdr:rowOff>
    </xdr:from>
    <xdr:to>
      <xdr:col>1</xdr:col>
      <xdr:colOff>1000124</xdr:colOff>
      <xdr:row>2311</xdr:row>
      <xdr:rowOff>419101</xdr:rowOff>
    </xdr:to>
    <xdr:pic>
      <xdr:nvPicPr>
        <xdr:cNvPr id="4586" name="Рисунок 4585" descr="base_1_386202_36596"/>
        <xdr:cNvPicPr preferRelativeResize="0">
          <a:picLocks noChangeArrowheads="1"/>
        </xdr:cNvPicPr>
      </xdr:nvPicPr>
      <xdr:blipFill>
        <a:blip xmlns:r="http://schemas.openxmlformats.org/officeDocument/2006/relationships" r:embed="rId2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89512351"/>
          <a:ext cx="10001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2312</xdr:row>
      <xdr:rowOff>0</xdr:rowOff>
    </xdr:from>
    <xdr:to>
      <xdr:col>1</xdr:col>
      <xdr:colOff>1104900</xdr:colOff>
      <xdr:row>2312</xdr:row>
      <xdr:rowOff>409575</xdr:rowOff>
    </xdr:to>
    <xdr:pic>
      <xdr:nvPicPr>
        <xdr:cNvPr id="4587" name="Рисунок 4586" descr="base_1_386202_36597"/>
        <xdr:cNvPicPr preferRelativeResize="0">
          <a:picLocks noChangeArrowheads="1"/>
        </xdr:cNvPicPr>
      </xdr:nvPicPr>
      <xdr:blipFill>
        <a:blip xmlns:r="http://schemas.openxmlformats.org/officeDocument/2006/relationships" r:embed="rId2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9988600"/>
          <a:ext cx="11049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2313</xdr:row>
      <xdr:rowOff>0</xdr:rowOff>
    </xdr:from>
    <xdr:to>
      <xdr:col>1</xdr:col>
      <xdr:colOff>1085850</xdr:colOff>
      <xdr:row>2313</xdr:row>
      <xdr:rowOff>390525</xdr:rowOff>
    </xdr:to>
    <xdr:pic>
      <xdr:nvPicPr>
        <xdr:cNvPr id="4588" name="Рисунок 4587" descr="base_1_386202_36598"/>
        <xdr:cNvPicPr preferRelativeResize="0">
          <a:picLocks noChangeArrowheads="1"/>
        </xdr:cNvPicPr>
      </xdr:nvPicPr>
      <xdr:blipFill>
        <a:blip xmlns:r="http://schemas.openxmlformats.org/officeDocument/2006/relationships" r:embed="rId2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0464850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2314</xdr:row>
      <xdr:rowOff>0</xdr:rowOff>
    </xdr:from>
    <xdr:to>
      <xdr:col>1</xdr:col>
      <xdr:colOff>1152524</xdr:colOff>
      <xdr:row>2314</xdr:row>
      <xdr:rowOff>371475</xdr:rowOff>
    </xdr:to>
    <xdr:pic>
      <xdr:nvPicPr>
        <xdr:cNvPr id="4589" name="Рисунок 4588" descr="base_1_386202_36599"/>
        <xdr:cNvPicPr preferRelativeResize="0">
          <a:picLocks noChangeArrowheads="1"/>
        </xdr:cNvPicPr>
      </xdr:nvPicPr>
      <xdr:blipFill>
        <a:blip xmlns:r="http://schemas.openxmlformats.org/officeDocument/2006/relationships" r:embed="rId2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90941100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2315</xdr:row>
      <xdr:rowOff>0</xdr:rowOff>
    </xdr:from>
    <xdr:to>
      <xdr:col>1</xdr:col>
      <xdr:colOff>1143000</xdr:colOff>
      <xdr:row>2315</xdr:row>
      <xdr:rowOff>371475</xdr:rowOff>
    </xdr:to>
    <xdr:pic>
      <xdr:nvPicPr>
        <xdr:cNvPr id="4590" name="Рисунок 4589" descr="base_1_386202_36600"/>
        <xdr:cNvPicPr preferRelativeResize="0">
          <a:picLocks noChangeArrowheads="1"/>
        </xdr:cNvPicPr>
      </xdr:nvPicPr>
      <xdr:blipFill>
        <a:blip xmlns:r="http://schemas.openxmlformats.org/officeDocument/2006/relationships" r:embed="rId2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1417350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2316</xdr:row>
      <xdr:rowOff>1</xdr:rowOff>
    </xdr:from>
    <xdr:to>
      <xdr:col>1</xdr:col>
      <xdr:colOff>952500</xdr:colOff>
      <xdr:row>2316</xdr:row>
      <xdr:rowOff>390525</xdr:rowOff>
    </xdr:to>
    <xdr:pic>
      <xdr:nvPicPr>
        <xdr:cNvPr id="4591" name="Рисунок 4590" descr="base_1_386202_36601"/>
        <xdr:cNvPicPr preferRelativeResize="0">
          <a:picLocks noChangeArrowheads="1"/>
        </xdr:cNvPicPr>
      </xdr:nvPicPr>
      <xdr:blipFill>
        <a:blip xmlns:r="http://schemas.openxmlformats.org/officeDocument/2006/relationships" r:embed="rId2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91893601"/>
          <a:ext cx="952501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2317</xdr:row>
      <xdr:rowOff>1</xdr:rowOff>
    </xdr:from>
    <xdr:to>
      <xdr:col>1</xdr:col>
      <xdr:colOff>1009650</xdr:colOff>
      <xdr:row>2317</xdr:row>
      <xdr:rowOff>381001</xdr:rowOff>
    </xdr:to>
    <xdr:pic>
      <xdr:nvPicPr>
        <xdr:cNvPr id="4592" name="Рисунок 4591" descr="base_1_386202_36602"/>
        <xdr:cNvPicPr preferRelativeResize="0">
          <a:picLocks noChangeArrowheads="1"/>
        </xdr:cNvPicPr>
      </xdr:nvPicPr>
      <xdr:blipFill>
        <a:blip xmlns:r="http://schemas.openxmlformats.org/officeDocument/2006/relationships" r:embed="rId2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2369851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2318</xdr:row>
      <xdr:rowOff>1</xdr:rowOff>
    </xdr:from>
    <xdr:to>
      <xdr:col>1</xdr:col>
      <xdr:colOff>1057275</xdr:colOff>
      <xdr:row>2318</xdr:row>
      <xdr:rowOff>381001</xdr:rowOff>
    </xdr:to>
    <xdr:pic>
      <xdr:nvPicPr>
        <xdr:cNvPr id="4593" name="Рисунок 4592" descr="base_1_386202_36603"/>
        <xdr:cNvPicPr preferRelativeResize="0">
          <a:picLocks noChangeArrowheads="1"/>
        </xdr:cNvPicPr>
      </xdr:nvPicPr>
      <xdr:blipFill>
        <a:blip xmlns:r="http://schemas.openxmlformats.org/officeDocument/2006/relationships" r:embed="rId2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2846101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2319</xdr:row>
      <xdr:rowOff>0</xdr:rowOff>
    </xdr:from>
    <xdr:to>
      <xdr:col>1</xdr:col>
      <xdr:colOff>1200150</xdr:colOff>
      <xdr:row>2319</xdr:row>
      <xdr:rowOff>371475</xdr:rowOff>
    </xdr:to>
    <xdr:pic>
      <xdr:nvPicPr>
        <xdr:cNvPr id="4594" name="Рисунок 4593" descr="base_1_386202_36604"/>
        <xdr:cNvPicPr preferRelativeResize="0">
          <a:picLocks noChangeArrowheads="1"/>
        </xdr:cNvPicPr>
      </xdr:nvPicPr>
      <xdr:blipFill>
        <a:blip xmlns:r="http://schemas.openxmlformats.org/officeDocument/2006/relationships" r:embed="rId2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3322350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2320</xdr:row>
      <xdr:rowOff>0</xdr:rowOff>
    </xdr:from>
    <xdr:to>
      <xdr:col>1</xdr:col>
      <xdr:colOff>1162050</xdr:colOff>
      <xdr:row>2320</xdr:row>
      <xdr:rowOff>352425</xdr:rowOff>
    </xdr:to>
    <xdr:pic>
      <xdr:nvPicPr>
        <xdr:cNvPr id="4595" name="Рисунок 4594" descr="base_1_386202_36605"/>
        <xdr:cNvPicPr preferRelativeResize="0">
          <a:picLocks noChangeArrowheads="1"/>
        </xdr:cNvPicPr>
      </xdr:nvPicPr>
      <xdr:blipFill>
        <a:blip xmlns:r="http://schemas.openxmlformats.org/officeDocument/2006/relationships" r:embed="rId2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3798600"/>
          <a:ext cx="1162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2321</xdr:row>
      <xdr:rowOff>0</xdr:rowOff>
    </xdr:from>
    <xdr:to>
      <xdr:col>1</xdr:col>
      <xdr:colOff>914400</xdr:colOff>
      <xdr:row>2321</xdr:row>
      <xdr:rowOff>371475</xdr:rowOff>
    </xdr:to>
    <xdr:pic>
      <xdr:nvPicPr>
        <xdr:cNvPr id="4596" name="Рисунок 4595" descr="base_1_386202_36606"/>
        <xdr:cNvPicPr preferRelativeResize="0">
          <a:picLocks noChangeArrowheads="1"/>
        </xdr:cNvPicPr>
      </xdr:nvPicPr>
      <xdr:blipFill>
        <a:blip xmlns:r="http://schemas.openxmlformats.org/officeDocument/2006/relationships" r:embed="rId2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94274850"/>
          <a:ext cx="91440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2322</xdr:row>
      <xdr:rowOff>1</xdr:rowOff>
    </xdr:from>
    <xdr:to>
      <xdr:col>1</xdr:col>
      <xdr:colOff>1009650</xdr:colOff>
      <xdr:row>2322</xdr:row>
      <xdr:rowOff>381001</xdr:rowOff>
    </xdr:to>
    <xdr:pic>
      <xdr:nvPicPr>
        <xdr:cNvPr id="4597" name="Рисунок 4596" descr="base_1_386202_36607"/>
        <xdr:cNvPicPr preferRelativeResize="0">
          <a:picLocks noChangeArrowheads="1"/>
        </xdr:cNvPicPr>
      </xdr:nvPicPr>
      <xdr:blipFill>
        <a:blip xmlns:r="http://schemas.openxmlformats.org/officeDocument/2006/relationships" r:embed="rId2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4751101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2323</xdr:row>
      <xdr:rowOff>1</xdr:rowOff>
    </xdr:from>
    <xdr:to>
      <xdr:col>1</xdr:col>
      <xdr:colOff>1114424</xdr:colOff>
      <xdr:row>2323</xdr:row>
      <xdr:rowOff>342901</xdr:rowOff>
    </xdr:to>
    <xdr:pic>
      <xdr:nvPicPr>
        <xdr:cNvPr id="4598" name="Рисунок 4597" descr="base_1_386202_36608"/>
        <xdr:cNvPicPr preferRelativeResize="0">
          <a:picLocks noChangeArrowheads="1"/>
        </xdr:cNvPicPr>
      </xdr:nvPicPr>
      <xdr:blipFill>
        <a:blip xmlns:r="http://schemas.openxmlformats.org/officeDocument/2006/relationships" r:embed="rId2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95227351"/>
          <a:ext cx="11144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2324</xdr:row>
      <xdr:rowOff>0</xdr:rowOff>
    </xdr:from>
    <xdr:to>
      <xdr:col>1</xdr:col>
      <xdr:colOff>1190624</xdr:colOff>
      <xdr:row>2324</xdr:row>
      <xdr:rowOff>390525</xdr:rowOff>
    </xdr:to>
    <xdr:pic>
      <xdr:nvPicPr>
        <xdr:cNvPr id="4599" name="Рисунок 4598" descr="base_1_386202_36609"/>
        <xdr:cNvPicPr preferRelativeResize="0">
          <a:picLocks noChangeArrowheads="1"/>
        </xdr:cNvPicPr>
      </xdr:nvPicPr>
      <xdr:blipFill>
        <a:blip xmlns:r="http://schemas.openxmlformats.org/officeDocument/2006/relationships" r:embed="rId2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95703600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2325</xdr:row>
      <xdr:rowOff>1</xdr:rowOff>
    </xdr:from>
    <xdr:to>
      <xdr:col>1</xdr:col>
      <xdr:colOff>1171574</xdr:colOff>
      <xdr:row>2325</xdr:row>
      <xdr:rowOff>361951</xdr:rowOff>
    </xdr:to>
    <xdr:pic>
      <xdr:nvPicPr>
        <xdr:cNvPr id="4600" name="Рисунок 4599" descr="base_1_386202_36610"/>
        <xdr:cNvPicPr preferRelativeResize="0">
          <a:picLocks noChangeArrowheads="1"/>
        </xdr:cNvPicPr>
      </xdr:nvPicPr>
      <xdr:blipFill>
        <a:blip xmlns:r="http://schemas.openxmlformats.org/officeDocument/2006/relationships" r:embed="rId2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96179851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2326</xdr:row>
      <xdr:rowOff>0</xdr:rowOff>
    </xdr:from>
    <xdr:to>
      <xdr:col>1</xdr:col>
      <xdr:colOff>933450</xdr:colOff>
      <xdr:row>2326</xdr:row>
      <xdr:rowOff>371475</xdr:rowOff>
    </xdr:to>
    <xdr:pic>
      <xdr:nvPicPr>
        <xdr:cNvPr id="4601" name="Рисунок 4600" descr="base_1_386202_36611"/>
        <xdr:cNvPicPr preferRelativeResize="0">
          <a:picLocks noChangeArrowheads="1"/>
        </xdr:cNvPicPr>
      </xdr:nvPicPr>
      <xdr:blipFill>
        <a:blip xmlns:r="http://schemas.openxmlformats.org/officeDocument/2006/relationships" r:embed="rId2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6656100"/>
          <a:ext cx="933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2327</xdr:row>
      <xdr:rowOff>1</xdr:rowOff>
    </xdr:from>
    <xdr:to>
      <xdr:col>1</xdr:col>
      <xdr:colOff>1038224</xdr:colOff>
      <xdr:row>2327</xdr:row>
      <xdr:rowOff>381001</xdr:rowOff>
    </xdr:to>
    <xdr:pic>
      <xdr:nvPicPr>
        <xdr:cNvPr id="4602" name="Рисунок 4601" descr="base_1_386202_36612"/>
        <xdr:cNvPicPr preferRelativeResize="0">
          <a:picLocks noChangeArrowheads="1"/>
        </xdr:cNvPicPr>
      </xdr:nvPicPr>
      <xdr:blipFill>
        <a:blip xmlns:r="http://schemas.openxmlformats.org/officeDocument/2006/relationships" r:embed="rId2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97132351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2328</xdr:row>
      <xdr:rowOff>0</xdr:rowOff>
    </xdr:from>
    <xdr:to>
      <xdr:col>1</xdr:col>
      <xdr:colOff>1076325</xdr:colOff>
      <xdr:row>2328</xdr:row>
      <xdr:rowOff>390525</xdr:rowOff>
    </xdr:to>
    <xdr:pic>
      <xdr:nvPicPr>
        <xdr:cNvPr id="4603" name="Рисунок 4602" descr="base_1_386202_36613"/>
        <xdr:cNvPicPr preferRelativeResize="0">
          <a:picLocks noChangeArrowheads="1"/>
        </xdr:cNvPicPr>
      </xdr:nvPicPr>
      <xdr:blipFill>
        <a:blip xmlns:r="http://schemas.openxmlformats.org/officeDocument/2006/relationships" r:embed="rId2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7608600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2329</xdr:row>
      <xdr:rowOff>0</xdr:rowOff>
    </xdr:from>
    <xdr:to>
      <xdr:col>1</xdr:col>
      <xdr:colOff>1219200</xdr:colOff>
      <xdr:row>2329</xdr:row>
      <xdr:rowOff>371475</xdr:rowOff>
    </xdr:to>
    <xdr:pic>
      <xdr:nvPicPr>
        <xdr:cNvPr id="4604" name="Рисунок 4603" descr="base_1_386202_36614"/>
        <xdr:cNvPicPr preferRelativeResize="0">
          <a:picLocks noChangeArrowheads="1"/>
        </xdr:cNvPicPr>
      </xdr:nvPicPr>
      <xdr:blipFill>
        <a:blip xmlns:r="http://schemas.openxmlformats.org/officeDocument/2006/relationships" r:embed="rId2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808485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2330</xdr:row>
      <xdr:rowOff>0</xdr:rowOff>
    </xdr:from>
    <xdr:to>
      <xdr:col>1</xdr:col>
      <xdr:colOff>1200150</xdr:colOff>
      <xdr:row>2330</xdr:row>
      <xdr:rowOff>371475</xdr:rowOff>
    </xdr:to>
    <xdr:pic>
      <xdr:nvPicPr>
        <xdr:cNvPr id="4605" name="Рисунок 4604" descr="base_1_386202_36615"/>
        <xdr:cNvPicPr preferRelativeResize="0">
          <a:picLocks noChangeArrowheads="1"/>
        </xdr:cNvPicPr>
      </xdr:nvPicPr>
      <xdr:blipFill>
        <a:blip xmlns:r="http://schemas.openxmlformats.org/officeDocument/2006/relationships" r:embed="rId2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8561100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2331</xdr:row>
      <xdr:rowOff>1</xdr:rowOff>
    </xdr:from>
    <xdr:to>
      <xdr:col>1</xdr:col>
      <xdr:colOff>981074</xdr:colOff>
      <xdr:row>2331</xdr:row>
      <xdr:rowOff>361951</xdr:rowOff>
    </xdr:to>
    <xdr:pic>
      <xdr:nvPicPr>
        <xdr:cNvPr id="4606" name="Рисунок 4605" descr="base_1_386202_36616"/>
        <xdr:cNvPicPr preferRelativeResize="0">
          <a:picLocks noChangeArrowheads="1"/>
        </xdr:cNvPicPr>
      </xdr:nvPicPr>
      <xdr:blipFill>
        <a:blip xmlns:r="http://schemas.openxmlformats.org/officeDocument/2006/relationships" r:embed="rId2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99037351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2332</xdr:row>
      <xdr:rowOff>0</xdr:rowOff>
    </xdr:from>
    <xdr:to>
      <xdr:col>1</xdr:col>
      <xdr:colOff>990600</xdr:colOff>
      <xdr:row>2332</xdr:row>
      <xdr:rowOff>371475</xdr:rowOff>
    </xdr:to>
    <xdr:pic>
      <xdr:nvPicPr>
        <xdr:cNvPr id="4607" name="Рисунок 4606" descr="base_1_386202_36617"/>
        <xdr:cNvPicPr preferRelativeResize="0">
          <a:picLocks noChangeArrowheads="1"/>
        </xdr:cNvPicPr>
      </xdr:nvPicPr>
      <xdr:blipFill>
        <a:blip xmlns:r="http://schemas.openxmlformats.org/officeDocument/2006/relationships" r:embed="rId2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951360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2333</xdr:row>
      <xdr:rowOff>1</xdr:rowOff>
    </xdr:from>
    <xdr:to>
      <xdr:col>1</xdr:col>
      <xdr:colOff>1133475</xdr:colOff>
      <xdr:row>2333</xdr:row>
      <xdr:rowOff>371475</xdr:rowOff>
    </xdr:to>
    <xdr:pic>
      <xdr:nvPicPr>
        <xdr:cNvPr id="4608" name="Рисунок 4607" descr="base_1_386202_36618"/>
        <xdr:cNvPicPr preferRelativeResize="0">
          <a:picLocks noChangeArrowheads="1"/>
        </xdr:cNvPicPr>
      </xdr:nvPicPr>
      <xdr:blipFill>
        <a:blip xmlns:r="http://schemas.openxmlformats.org/officeDocument/2006/relationships" r:embed="rId2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9989851"/>
          <a:ext cx="113347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2334</xdr:row>
      <xdr:rowOff>1</xdr:rowOff>
    </xdr:from>
    <xdr:to>
      <xdr:col>1</xdr:col>
      <xdr:colOff>1209674</xdr:colOff>
      <xdr:row>2334</xdr:row>
      <xdr:rowOff>381001</xdr:rowOff>
    </xdr:to>
    <xdr:pic>
      <xdr:nvPicPr>
        <xdr:cNvPr id="4609" name="Рисунок 4608" descr="base_1_386202_36619"/>
        <xdr:cNvPicPr preferRelativeResize="0">
          <a:picLocks noChangeArrowheads="1"/>
        </xdr:cNvPicPr>
      </xdr:nvPicPr>
      <xdr:blipFill>
        <a:blip xmlns:r="http://schemas.openxmlformats.org/officeDocument/2006/relationships" r:embed="rId2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0466101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2335</xdr:row>
      <xdr:rowOff>0</xdr:rowOff>
    </xdr:from>
    <xdr:to>
      <xdr:col>1</xdr:col>
      <xdr:colOff>1181100</xdr:colOff>
      <xdr:row>2335</xdr:row>
      <xdr:rowOff>371475</xdr:rowOff>
    </xdr:to>
    <xdr:pic>
      <xdr:nvPicPr>
        <xdr:cNvPr id="4610" name="Рисунок 4609" descr="base_1_386202_36620"/>
        <xdr:cNvPicPr preferRelativeResize="0">
          <a:picLocks noChangeArrowheads="1"/>
        </xdr:cNvPicPr>
      </xdr:nvPicPr>
      <xdr:blipFill>
        <a:blip xmlns:r="http://schemas.openxmlformats.org/officeDocument/2006/relationships" r:embed="rId2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094235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2336</xdr:row>
      <xdr:rowOff>0</xdr:rowOff>
    </xdr:from>
    <xdr:to>
      <xdr:col>1</xdr:col>
      <xdr:colOff>1028700</xdr:colOff>
      <xdr:row>2336</xdr:row>
      <xdr:rowOff>371475</xdr:rowOff>
    </xdr:to>
    <xdr:pic>
      <xdr:nvPicPr>
        <xdr:cNvPr id="4611" name="Рисунок 4610" descr="base_1_386202_36621"/>
        <xdr:cNvPicPr preferRelativeResize="0">
          <a:picLocks noChangeArrowheads="1"/>
        </xdr:cNvPicPr>
      </xdr:nvPicPr>
      <xdr:blipFill>
        <a:blip xmlns:r="http://schemas.openxmlformats.org/officeDocument/2006/relationships" r:embed="rId2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1418600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2337</xdr:row>
      <xdr:rowOff>1</xdr:rowOff>
    </xdr:from>
    <xdr:to>
      <xdr:col>1</xdr:col>
      <xdr:colOff>1019174</xdr:colOff>
      <xdr:row>2337</xdr:row>
      <xdr:rowOff>342901</xdr:rowOff>
    </xdr:to>
    <xdr:pic>
      <xdr:nvPicPr>
        <xdr:cNvPr id="4612" name="Рисунок 4611" descr="base_1_386202_36622"/>
        <xdr:cNvPicPr preferRelativeResize="0">
          <a:picLocks noChangeArrowheads="1"/>
        </xdr:cNvPicPr>
      </xdr:nvPicPr>
      <xdr:blipFill>
        <a:blip xmlns:r="http://schemas.openxmlformats.org/officeDocument/2006/relationships" r:embed="rId2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1894851"/>
          <a:ext cx="10191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2338</xdr:row>
      <xdr:rowOff>1</xdr:rowOff>
    </xdr:from>
    <xdr:to>
      <xdr:col>1</xdr:col>
      <xdr:colOff>1085850</xdr:colOff>
      <xdr:row>2338</xdr:row>
      <xdr:rowOff>400051</xdr:rowOff>
    </xdr:to>
    <xdr:pic>
      <xdr:nvPicPr>
        <xdr:cNvPr id="4613" name="Рисунок 4612" descr="base_1_386202_36623"/>
        <xdr:cNvPicPr preferRelativeResize="0">
          <a:picLocks noChangeArrowheads="1"/>
        </xdr:cNvPicPr>
      </xdr:nvPicPr>
      <xdr:blipFill>
        <a:blip xmlns:r="http://schemas.openxmlformats.org/officeDocument/2006/relationships" r:embed="rId2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2371101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2339</xdr:row>
      <xdr:rowOff>0</xdr:rowOff>
    </xdr:from>
    <xdr:to>
      <xdr:col>1</xdr:col>
      <xdr:colOff>1181100</xdr:colOff>
      <xdr:row>2339</xdr:row>
      <xdr:rowOff>371475</xdr:rowOff>
    </xdr:to>
    <xdr:pic>
      <xdr:nvPicPr>
        <xdr:cNvPr id="4614" name="Рисунок 4613" descr="base_1_386202_36624"/>
        <xdr:cNvPicPr preferRelativeResize="0">
          <a:picLocks noChangeArrowheads="1"/>
        </xdr:cNvPicPr>
      </xdr:nvPicPr>
      <xdr:blipFill>
        <a:blip xmlns:r="http://schemas.openxmlformats.org/officeDocument/2006/relationships" r:embed="rId2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284735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2340</xdr:row>
      <xdr:rowOff>0</xdr:rowOff>
    </xdr:from>
    <xdr:to>
      <xdr:col>1</xdr:col>
      <xdr:colOff>1238250</xdr:colOff>
      <xdr:row>2340</xdr:row>
      <xdr:rowOff>371475</xdr:rowOff>
    </xdr:to>
    <xdr:pic>
      <xdr:nvPicPr>
        <xdr:cNvPr id="4615" name="Рисунок 4614" descr="base_1_386202_36625"/>
        <xdr:cNvPicPr preferRelativeResize="0">
          <a:picLocks noChangeArrowheads="1"/>
        </xdr:cNvPicPr>
      </xdr:nvPicPr>
      <xdr:blipFill>
        <a:blip xmlns:r="http://schemas.openxmlformats.org/officeDocument/2006/relationships" r:embed="rId2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3323600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2341</xdr:row>
      <xdr:rowOff>1</xdr:rowOff>
    </xdr:from>
    <xdr:to>
      <xdr:col>1</xdr:col>
      <xdr:colOff>914400</xdr:colOff>
      <xdr:row>2341</xdr:row>
      <xdr:rowOff>342901</xdr:rowOff>
    </xdr:to>
    <xdr:pic>
      <xdr:nvPicPr>
        <xdr:cNvPr id="4616" name="Рисунок 4615" descr="base_1_386202_36626"/>
        <xdr:cNvPicPr preferRelativeResize="0">
          <a:picLocks noChangeArrowheads="1"/>
        </xdr:cNvPicPr>
      </xdr:nvPicPr>
      <xdr:blipFill>
        <a:blip xmlns:r="http://schemas.openxmlformats.org/officeDocument/2006/relationships" r:embed="rId2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3799851"/>
          <a:ext cx="9144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2342</xdr:row>
      <xdr:rowOff>0</xdr:rowOff>
    </xdr:from>
    <xdr:to>
      <xdr:col>1</xdr:col>
      <xdr:colOff>962024</xdr:colOff>
      <xdr:row>2342</xdr:row>
      <xdr:rowOff>371475</xdr:rowOff>
    </xdr:to>
    <xdr:pic>
      <xdr:nvPicPr>
        <xdr:cNvPr id="4617" name="Рисунок 4616" descr="base_1_386202_36627"/>
        <xdr:cNvPicPr preferRelativeResize="0">
          <a:picLocks noChangeArrowheads="1"/>
        </xdr:cNvPicPr>
      </xdr:nvPicPr>
      <xdr:blipFill>
        <a:blip xmlns:r="http://schemas.openxmlformats.org/officeDocument/2006/relationships" r:embed="rId2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4276100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2343</xdr:row>
      <xdr:rowOff>0</xdr:rowOff>
    </xdr:from>
    <xdr:to>
      <xdr:col>1</xdr:col>
      <xdr:colOff>1123950</xdr:colOff>
      <xdr:row>2343</xdr:row>
      <xdr:rowOff>352425</xdr:rowOff>
    </xdr:to>
    <xdr:pic>
      <xdr:nvPicPr>
        <xdr:cNvPr id="4618" name="Рисунок 4617" descr="base_1_386202_36628"/>
        <xdr:cNvPicPr preferRelativeResize="0">
          <a:picLocks noChangeArrowheads="1"/>
        </xdr:cNvPicPr>
      </xdr:nvPicPr>
      <xdr:blipFill>
        <a:blip xmlns:r="http://schemas.openxmlformats.org/officeDocument/2006/relationships" r:embed="rId2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4752350"/>
          <a:ext cx="1123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2344</xdr:row>
      <xdr:rowOff>0</xdr:rowOff>
    </xdr:from>
    <xdr:to>
      <xdr:col>1</xdr:col>
      <xdr:colOff>1209674</xdr:colOff>
      <xdr:row>2344</xdr:row>
      <xdr:rowOff>390525</xdr:rowOff>
    </xdr:to>
    <xdr:pic>
      <xdr:nvPicPr>
        <xdr:cNvPr id="4619" name="Рисунок 4618" descr="base_1_386202_36629"/>
        <xdr:cNvPicPr preferRelativeResize="0">
          <a:picLocks noChangeArrowheads="1"/>
        </xdr:cNvPicPr>
      </xdr:nvPicPr>
      <xdr:blipFill>
        <a:blip xmlns:r="http://schemas.openxmlformats.org/officeDocument/2006/relationships" r:embed="rId2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522860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2345</xdr:row>
      <xdr:rowOff>1</xdr:rowOff>
    </xdr:from>
    <xdr:to>
      <xdr:col>1</xdr:col>
      <xdr:colOff>1200150</xdr:colOff>
      <xdr:row>2345</xdr:row>
      <xdr:rowOff>400051</xdr:rowOff>
    </xdr:to>
    <xdr:pic>
      <xdr:nvPicPr>
        <xdr:cNvPr id="4620" name="Рисунок 4619" descr="base_1_386202_36630"/>
        <xdr:cNvPicPr preferRelativeResize="0">
          <a:picLocks noChangeArrowheads="1"/>
        </xdr:cNvPicPr>
      </xdr:nvPicPr>
      <xdr:blipFill>
        <a:blip xmlns:r="http://schemas.openxmlformats.org/officeDocument/2006/relationships" r:embed="rId2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5704851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2346</xdr:row>
      <xdr:rowOff>0</xdr:rowOff>
    </xdr:from>
    <xdr:to>
      <xdr:col>1</xdr:col>
      <xdr:colOff>1066800</xdr:colOff>
      <xdr:row>2346</xdr:row>
      <xdr:rowOff>352425</xdr:rowOff>
    </xdr:to>
    <xdr:pic>
      <xdr:nvPicPr>
        <xdr:cNvPr id="4621" name="Рисунок 4620" descr="base_1_386202_36631"/>
        <xdr:cNvPicPr preferRelativeResize="0">
          <a:picLocks noChangeArrowheads="1"/>
        </xdr:cNvPicPr>
      </xdr:nvPicPr>
      <xdr:blipFill>
        <a:blip xmlns:r="http://schemas.openxmlformats.org/officeDocument/2006/relationships" r:embed="rId2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6181100"/>
          <a:ext cx="106680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2347</xdr:row>
      <xdr:rowOff>1</xdr:rowOff>
    </xdr:from>
    <xdr:to>
      <xdr:col>1</xdr:col>
      <xdr:colOff>1047750</xdr:colOff>
      <xdr:row>2347</xdr:row>
      <xdr:rowOff>381001</xdr:rowOff>
    </xdr:to>
    <xdr:pic>
      <xdr:nvPicPr>
        <xdr:cNvPr id="4622" name="Рисунок 4621" descr="base_1_386202_36632"/>
        <xdr:cNvPicPr preferRelativeResize="0">
          <a:picLocks noChangeArrowheads="1"/>
        </xdr:cNvPicPr>
      </xdr:nvPicPr>
      <xdr:blipFill>
        <a:blip xmlns:r="http://schemas.openxmlformats.org/officeDocument/2006/relationships" r:embed="rId2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6657351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2348</xdr:row>
      <xdr:rowOff>1</xdr:rowOff>
    </xdr:from>
    <xdr:to>
      <xdr:col>1</xdr:col>
      <xdr:colOff>1171575</xdr:colOff>
      <xdr:row>2348</xdr:row>
      <xdr:rowOff>371475</xdr:rowOff>
    </xdr:to>
    <xdr:pic>
      <xdr:nvPicPr>
        <xdr:cNvPr id="4623" name="Рисунок 4622" descr="base_1_386202_36633"/>
        <xdr:cNvPicPr preferRelativeResize="0">
          <a:picLocks noChangeArrowheads="1"/>
        </xdr:cNvPicPr>
      </xdr:nvPicPr>
      <xdr:blipFill>
        <a:blip xmlns:r="http://schemas.openxmlformats.org/officeDocument/2006/relationships" r:embed="rId2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7133601"/>
          <a:ext cx="117157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2349</xdr:row>
      <xdr:rowOff>0</xdr:rowOff>
    </xdr:from>
    <xdr:to>
      <xdr:col>1</xdr:col>
      <xdr:colOff>1247774</xdr:colOff>
      <xdr:row>2349</xdr:row>
      <xdr:rowOff>371475</xdr:rowOff>
    </xdr:to>
    <xdr:pic>
      <xdr:nvPicPr>
        <xdr:cNvPr id="4624" name="Рисунок 4623" descr="base_1_386202_36634"/>
        <xdr:cNvPicPr preferRelativeResize="0">
          <a:picLocks noChangeArrowheads="1"/>
        </xdr:cNvPicPr>
      </xdr:nvPicPr>
      <xdr:blipFill>
        <a:blip xmlns:r="http://schemas.openxmlformats.org/officeDocument/2006/relationships" r:embed="rId2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7609850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2350</xdr:row>
      <xdr:rowOff>1</xdr:rowOff>
    </xdr:from>
    <xdr:to>
      <xdr:col>1</xdr:col>
      <xdr:colOff>1247774</xdr:colOff>
      <xdr:row>2350</xdr:row>
      <xdr:rowOff>381001</xdr:rowOff>
    </xdr:to>
    <xdr:pic>
      <xdr:nvPicPr>
        <xdr:cNvPr id="4625" name="Рисунок 4624" descr="base_1_386202_36635"/>
        <xdr:cNvPicPr preferRelativeResize="0">
          <a:picLocks noChangeArrowheads="1"/>
        </xdr:cNvPicPr>
      </xdr:nvPicPr>
      <xdr:blipFill>
        <a:blip xmlns:r="http://schemas.openxmlformats.org/officeDocument/2006/relationships" r:embed="rId2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8086101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2351</xdr:row>
      <xdr:rowOff>1</xdr:rowOff>
    </xdr:from>
    <xdr:to>
      <xdr:col>1</xdr:col>
      <xdr:colOff>1000124</xdr:colOff>
      <xdr:row>2351</xdr:row>
      <xdr:rowOff>381001</xdr:rowOff>
    </xdr:to>
    <xdr:pic>
      <xdr:nvPicPr>
        <xdr:cNvPr id="4626" name="Рисунок 4625" descr="base_1_386202_36636"/>
        <xdr:cNvPicPr preferRelativeResize="0">
          <a:picLocks noChangeArrowheads="1"/>
        </xdr:cNvPicPr>
      </xdr:nvPicPr>
      <xdr:blipFill>
        <a:blip xmlns:r="http://schemas.openxmlformats.org/officeDocument/2006/relationships" r:embed="rId2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8562351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2352</xdr:row>
      <xdr:rowOff>0</xdr:rowOff>
    </xdr:from>
    <xdr:to>
      <xdr:col>1</xdr:col>
      <xdr:colOff>981074</xdr:colOff>
      <xdr:row>2352</xdr:row>
      <xdr:rowOff>371475</xdr:rowOff>
    </xdr:to>
    <xdr:pic>
      <xdr:nvPicPr>
        <xdr:cNvPr id="4627" name="Рисунок 4626" descr="base_1_386202_36637"/>
        <xdr:cNvPicPr preferRelativeResize="0">
          <a:picLocks noChangeArrowheads="1"/>
        </xdr:cNvPicPr>
      </xdr:nvPicPr>
      <xdr:blipFill>
        <a:blip xmlns:r="http://schemas.openxmlformats.org/officeDocument/2006/relationships" r:embed="rId2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903860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2353</xdr:row>
      <xdr:rowOff>1</xdr:rowOff>
    </xdr:from>
    <xdr:to>
      <xdr:col>1</xdr:col>
      <xdr:colOff>1095375</xdr:colOff>
      <xdr:row>2353</xdr:row>
      <xdr:rowOff>352425</xdr:rowOff>
    </xdr:to>
    <xdr:pic>
      <xdr:nvPicPr>
        <xdr:cNvPr id="4628" name="Рисунок 4627" descr="base_1_386202_36638"/>
        <xdr:cNvPicPr preferRelativeResize="0">
          <a:picLocks noChangeArrowheads="1"/>
        </xdr:cNvPicPr>
      </xdr:nvPicPr>
      <xdr:blipFill>
        <a:blip xmlns:r="http://schemas.openxmlformats.org/officeDocument/2006/relationships" r:embed="rId2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9514851"/>
          <a:ext cx="1095375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2354</xdr:row>
      <xdr:rowOff>0</xdr:rowOff>
    </xdr:from>
    <xdr:to>
      <xdr:col>1</xdr:col>
      <xdr:colOff>1181100</xdr:colOff>
      <xdr:row>2354</xdr:row>
      <xdr:rowOff>371475</xdr:rowOff>
    </xdr:to>
    <xdr:pic>
      <xdr:nvPicPr>
        <xdr:cNvPr id="4629" name="Рисунок 4628" descr="base_1_386202_36639"/>
        <xdr:cNvPicPr preferRelativeResize="0">
          <a:picLocks noChangeArrowheads="1"/>
        </xdr:cNvPicPr>
      </xdr:nvPicPr>
      <xdr:blipFill>
        <a:blip xmlns:r="http://schemas.openxmlformats.org/officeDocument/2006/relationships" r:embed="rId2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999110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2355</xdr:row>
      <xdr:rowOff>0</xdr:rowOff>
    </xdr:from>
    <xdr:to>
      <xdr:col>1</xdr:col>
      <xdr:colOff>1200150</xdr:colOff>
      <xdr:row>2355</xdr:row>
      <xdr:rowOff>371475</xdr:rowOff>
    </xdr:to>
    <xdr:pic>
      <xdr:nvPicPr>
        <xdr:cNvPr id="4630" name="Рисунок 4629" descr="base_1_386202_36640"/>
        <xdr:cNvPicPr preferRelativeResize="0">
          <a:picLocks noChangeArrowheads="1"/>
        </xdr:cNvPicPr>
      </xdr:nvPicPr>
      <xdr:blipFill>
        <a:blip xmlns:r="http://schemas.openxmlformats.org/officeDocument/2006/relationships" r:embed="rId2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0467350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2356</xdr:row>
      <xdr:rowOff>1</xdr:rowOff>
    </xdr:from>
    <xdr:to>
      <xdr:col>1</xdr:col>
      <xdr:colOff>962024</xdr:colOff>
      <xdr:row>2356</xdr:row>
      <xdr:rowOff>400051</xdr:rowOff>
    </xdr:to>
    <xdr:pic>
      <xdr:nvPicPr>
        <xdr:cNvPr id="4631" name="Рисунок 4630" descr="base_1_386202_36641"/>
        <xdr:cNvPicPr preferRelativeResize="0">
          <a:picLocks noChangeArrowheads="1"/>
        </xdr:cNvPicPr>
      </xdr:nvPicPr>
      <xdr:blipFill>
        <a:blip xmlns:r="http://schemas.openxmlformats.org/officeDocument/2006/relationships" r:embed="rId2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0943601"/>
          <a:ext cx="962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2357</xdr:row>
      <xdr:rowOff>1</xdr:rowOff>
    </xdr:from>
    <xdr:to>
      <xdr:col>1</xdr:col>
      <xdr:colOff>981074</xdr:colOff>
      <xdr:row>2357</xdr:row>
      <xdr:rowOff>381001</xdr:rowOff>
    </xdr:to>
    <xdr:pic>
      <xdr:nvPicPr>
        <xdr:cNvPr id="4632" name="Рисунок 4631" descr="base_1_386202_36642"/>
        <xdr:cNvPicPr preferRelativeResize="0">
          <a:picLocks noChangeArrowheads="1"/>
        </xdr:cNvPicPr>
      </xdr:nvPicPr>
      <xdr:blipFill>
        <a:blip xmlns:r="http://schemas.openxmlformats.org/officeDocument/2006/relationships" r:embed="rId2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1419851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2358</xdr:row>
      <xdr:rowOff>1</xdr:rowOff>
    </xdr:from>
    <xdr:to>
      <xdr:col>1</xdr:col>
      <xdr:colOff>1076325</xdr:colOff>
      <xdr:row>2358</xdr:row>
      <xdr:rowOff>371475</xdr:rowOff>
    </xdr:to>
    <xdr:pic>
      <xdr:nvPicPr>
        <xdr:cNvPr id="4633" name="Рисунок 4632" descr="base_1_386202_36643"/>
        <xdr:cNvPicPr preferRelativeResize="0">
          <a:picLocks noChangeArrowheads="1"/>
        </xdr:cNvPicPr>
      </xdr:nvPicPr>
      <xdr:blipFill>
        <a:blip xmlns:r="http://schemas.openxmlformats.org/officeDocument/2006/relationships" r:embed="rId2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1896101"/>
          <a:ext cx="107632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2359</xdr:row>
      <xdr:rowOff>0</xdr:rowOff>
    </xdr:from>
    <xdr:to>
      <xdr:col>1</xdr:col>
      <xdr:colOff>1152524</xdr:colOff>
      <xdr:row>2359</xdr:row>
      <xdr:rowOff>371475</xdr:rowOff>
    </xdr:to>
    <xdr:pic>
      <xdr:nvPicPr>
        <xdr:cNvPr id="4634" name="Рисунок 4633" descr="base_1_386202_36644"/>
        <xdr:cNvPicPr preferRelativeResize="0">
          <a:picLocks noChangeArrowheads="1"/>
        </xdr:cNvPicPr>
      </xdr:nvPicPr>
      <xdr:blipFill>
        <a:blip xmlns:r="http://schemas.openxmlformats.org/officeDocument/2006/relationships" r:embed="rId2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2372350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2360</xdr:row>
      <xdr:rowOff>1</xdr:rowOff>
    </xdr:from>
    <xdr:to>
      <xdr:col>1</xdr:col>
      <xdr:colOff>1181100</xdr:colOff>
      <xdr:row>2360</xdr:row>
      <xdr:rowOff>400051</xdr:rowOff>
    </xdr:to>
    <xdr:pic>
      <xdr:nvPicPr>
        <xdr:cNvPr id="4635" name="Рисунок 4634" descr="base_1_386202_36645"/>
        <xdr:cNvPicPr preferRelativeResize="0">
          <a:picLocks noChangeArrowheads="1"/>
        </xdr:cNvPicPr>
      </xdr:nvPicPr>
      <xdr:blipFill>
        <a:blip xmlns:r="http://schemas.openxmlformats.org/officeDocument/2006/relationships" r:embed="rId2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2848601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2361</xdr:row>
      <xdr:rowOff>1</xdr:rowOff>
    </xdr:from>
    <xdr:to>
      <xdr:col>1</xdr:col>
      <xdr:colOff>971550</xdr:colOff>
      <xdr:row>2361</xdr:row>
      <xdr:rowOff>342901</xdr:rowOff>
    </xdr:to>
    <xdr:pic>
      <xdr:nvPicPr>
        <xdr:cNvPr id="4636" name="Рисунок 4635" descr="base_1_386202_36646"/>
        <xdr:cNvPicPr preferRelativeResize="0">
          <a:picLocks noChangeArrowheads="1"/>
        </xdr:cNvPicPr>
      </xdr:nvPicPr>
      <xdr:blipFill>
        <a:blip xmlns:r="http://schemas.openxmlformats.org/officeDocument/2006/relationships" r:embed="rId2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3324851"/>
          <a:ext cx="971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2362</xdr:row>
      <xdr:rowOff>0</xdr:rowOff>
    </xdr:from>
    <xdr:to>
      <xdr:col>1</xdr:col>
      <xdr:colOff>1009650</xdr:colOff>
      <xdr:row>2362</xdr:row>
      <xdr:rowOff>371475</xdr:rowOff>
    </xdr:to>
    <xdr:pic>
      <xdr:nvPicPr>
        <xdr:cNvPr id="4637" name="Рисунок 4636" descr="base_1_386202_36647"/>
        <xdr:cNvPicPr preferRelativeResize="0">
          <a:picLocks noChangeArrowheads="1"/>
        </xdr:cNvPicPr>
      </xdr:nvPicPr>
      <xdr:blipFill>
        <a:blip xmlns:r="http://schemas.openxmlformats.org/officeDocument/2006/relationships" r:embed="rId2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3801100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2363</xdr:row>
      <xdr:rowOff>0</xdr:rowOff>
    </xdr:from>
    <xdr:to>
      <xdr:col>1</xdr:col>
      <xdr:colOff>1047750</xdr:colOff>
      <xdr:row>2363</xdr:row>
      <xdr:rowOff>390525</xdr:rowOff>
    </xdr:to>
    <xdr:pic>
      <xdr:nvPicPr>
        <xdr:cNvPr id="4638" name="Рисунок 4637" descr="base_1_386202_36648"/>
        <xdr:cNvPicPr preferRelativeResize="0">
          <a:picLocks noChangeArrowheads="1"/>
        </xdr:cNvPicPr>
      </xdr:nvPicPr>
      <xdr:blipFill>
        <a:blip xmlns:r="http://schemas.openxmlformats.org/officeDocument/2006/relationships" r:embed="rId2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4277350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2364</xdr:row>
      <xdr:rowOff>0</xdr:rowOff>
    </xdr:from>
    <xdr:to>
      <xdr:col>1</xdr:col>
      <xdr:colOff>1152524</xdr:colOff>
      <xdr:row>2364</xdr:row>
      <xdr:rowOff>371475</xdr:rowOff>
    </xdr:to>
    <xdr:pic>
      <xdr:nvPicPr>
        <xdr:cNvPr id="4639" name="Рисунок 4638" descr="base_1_386202_36649"/>
        <xdr:cNvPicPr preferRelativeResize="0">
          <a:picLocks noChangeArrowheads="1"/>
        </xdr:cNvPicPr>
      </xdr:nvPicPr>
      <xdr:blipFill>
        <a:blip xmlns:r="http://schemas.openxmlformats.org/officeDocument/2006/relationships" r:embed="rId2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4753600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2365</xdr:row>
      <xdr:rowOff>0</xdr:rowOff>
    </xdr:from>
    <xdr:to>
      <xdr:col>1</xdr:col>
      <xdr:colOff>1181100</xdr:colOff>
      <xdr:row>2365</xdr:row>
      <xdr:rowOff>371475</xdr:rowOff>
    </xdr:to>
    <xdr:pic>
      <xdr:nvPicPr>
        <xdr:cNvPr id="4640" name="Рисунок 4639" descr="base_1_386202_36650"/>
        <xdr:cNvPicPr preferRelativeResize="0">
          <a:picLocks noChangeArrowheads="1"/>
        </xdr:cNvPicPr>
      </xdr:nvPicPr>
      <xdr:blipFill>
        <a:blip xmlns:r="http://schemas.openxmlformats.org/officeDocument/2006/relationships" r:embed="rId2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522985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2366</xdr:row>
      <xdr:rowOff>1</xdr:rowOff>
    </xdr:from>
    <xdr:to>
      <xdr:col>1</xdr:col>
      <xdr:colOff>914400</xdr:colOff>
      <xdr:row>2366</xdr:row>
      <xdr:rowOff>361951</xdr:rowOff>
    </xdr:to>
    <xdr:pic>
      <xdr:nvPicPr>
        <xdr:cNvPr id="4641" name="Рисунок 4640" descr="base_1_386202_36651"/>
        <xdr:cNvPicPr preferRelativeResize="0">
          <a:picLocks noChangeArrowheads="1"/>
        </xdr:cNvPicPr>
      </xdr:nvPicPr>
      <xdr:blipFill>
        <a:blip xmlns:r="http://schemas.openxmlformats.org/officeDocument/2006/relationships" r:embed="rId2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5706101"/>
          <a:ext cx="914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2367</xdr:row>
      <xdr:rowOff>1</xdr:rowOff>
    </xdr:from>
    <xdr:to>
      <xdr:col>1</xdr:col>
      <xdr:colOff>1019174</xdr:colOff>
      <xdr:row>2367</xdr:row>
      <xdr:rowOff>361951</xdr:rowOff>
    </xdr:to>
    <xdr:pic>
      <xdr:nvPicPr>
        <xdr:cNvPr id="4642" name="Рисунок 4641" descr="base_1_386202_36652"/>
        <xdr:cNvPicPr preferRelativeResize="0">
          <a:picLocks noChangeArrowheads="1"/>
        </xdr:cNvPicPr>
      </xdr:nvPicPr>
      <xdr:blipFill>
        <a:blip xmlns:r="http://schemas.openxmlformats.org/officeDocument/2006/relationships" r:embed="rId2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6182351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2368</xdr:row>
      <xdr:rowOff>1</xdr:rowOff>
    </xdr:from>
    <xdr:to>
      <xdr:col>1</xdr:col>
      <xdr:colOff>1095374</xdr:colOff>
      <xdr:row>2368</xdr:row>
      <xdr:rowOff>361950</xdr:rowOff>
    </xdr:to>
    <xdr:pic>
      <xdr:nvPicPr>
        <xdr:cNvPr id="4643" name="Рисунок 4642" descr="base_1_386202_36653"/>
        <xdr:cNvPicPr preferRelativeResize="0">
          <a:picLocks noChangeArrowheads="1"/>
        </xdr:cNvPicPr>
      </xdr:nvPicPr>
      <xdr:blipFill>
        <a:blip xmlns:r="http://schemas.openxmlformats.org/officeDocument/2006/relationships" r:embed="rId2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6658601"/>
          <a:ext cx="1095375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2369</xdr:row>
      <xdr:rowOff>0</xdr:rowOff>
    </xdr:from>
    <xdr:to>
      <xdr:col>1</xdr:col>
      <xdr:colOff>1257300</xdr:colOff>
      <xdr:row>2369</xdr:row>
      <xdr:rowOff>371475</xdr:rowOff>
    </xdr:to>
    <xdr:pic>
      <xdr:nvPicPr>
        <xdr:cNvPr id="4644" name="Рисунок 4643" descr="base_1_386202_36654"/>
        <xdr:cNvPicPr preferRelativeResize="0">
          <a:picLocks noChangeArrowheads="1"/>
        </xdr:cNvPicPr>
      </xdr:nvPicPr>
      <xdr:blipFill>
        <a:blip xmlns:r="http://schemas.openxmlformats.org/officeDocument/2006/relationships" r:embed="rId2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7134850"/>
          <a:ext cx="125730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2370</xdr:row>
      <xdr:rowOff>0</xdr:rowOff>
    </xdr:from>
    <xdr:to>
      <xdr:col>1</xdr:col>
      <xdr:colOff>1190624</xdr:colOff>
      <xdr:row>2370</xdr:row>
      <xdr:rowOff>371475</xdr:rowOff>
    </xdr:to>
    <xdr:pic>
      <xdr:nvPicPr>
        <xdr:cNvPr id="4645" name="Рисунок 4644" descr="base_1_386202_36655"/>
        <xdr:cNvPicPr preferRelativeResize="0">
          <a:picLocks noChangeArrowheads="1"/>
        </xdr:cNvPicPr>
      </xdr:nvPicPr>
      <xdr:blipFill>
        <a:blip xmlns:r="http://schemas.openxmlformats.org/officeDocument/2006/relationships" r:embed="rId2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7611100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2371</xdr:row>
      <xdr:rowOff>1</xdr:rowOff>
    </xdr:from>
    <xdr:to>
      <xdr:col>1</xdr:col>
      <xdr:colOff>952500</xdr:colOff>
      <xdr:row>2371</xdr:row>
      <xdr:rowOff>361951</xdr:rowOff>
    </xdr:to>
    <xdr:pic>
      <xdr:nvPicPr>
        <xdr:cNvPr id="4646" name="Рисунок 4645" descr="base_1_386202_36656"/>
        <xdr:cNvPicPr preferRelativeResize="0">
          <a:picLocks noChangeArrowheads="1"/>
        </xdr:cNvPicPr>
      </xdr:nvPicPr>
      <xdr:blipFill>
        <a:blip xmlns:r="http://schemas.openxmlformats.org/officeDocument/2006/relationships" r:embed="rId2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8087351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2372</xdr:row>
      <xdr:rowOff>1</xdr:rowOff>
    </xdr:from>
    <xdr:to>
      <xdr:col>1</xdr:col>
      <xdr:colOff>1019174</xdr:colOff>
      <xdr:row>2372</xdr:row>
      <xdr:rowOff>361951</xdr:rowOff>
    </xdr:to>
    <xdr:pic>
      <xdr:nvPicPr>
        <xdr:cNvPr id="4647" name="Рисунок 4646" descr="base_1_386202_36657"/>
        <xdr:cNvPicPr preferRelativeResize="0">
          <a:picLocks noChangeArrowheads="1"/>
        </xdr:cNvPicPr>
      </xdr:nvPicPr>
      <xdr:blipFill>
        <a:blip xmlns:r="http://schemas.openxmlformats.org/officeDocument/2006/relationships" r:embed="rId2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8563601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2373</xdr:row>
      <xdr:rowOff>0</xdr:rowOff>
    </xdr:from>
    <xdr:to>
      <xdr:col>1</xdr:col>
      <xdr:colOff>1133475</xdr:colOff>
      <xdr:row>2373</xdr:row>
      <xdr:rowOff>371475</xdr:rowOff>
    </xdr:to>
    <xdr:pic>
      <xdr:nvPicPr>
        <xdr:cNvPr id="4648" name="Рисунок 4647" descr="base_1_386202_36658"/>
        <xdr:cNvPicPr preferRelativeResize="0">
          <a:picLocks noChangeArrowheads="1"/>
        </xdr:cNvPicPr>
      </xdr:nvPicPr>
      <xdr:blipFill>
        <a:blip xmlns:r="http://schemas.openxmlformats.org/officeDocument/2006/relationships" r:embed="rId2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9039850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2374</xdr:row>
      <xdr:rowOff>0</xdr:rowOff>
    </xdr:from>
    <xdr:to>
      <xdr:col>1</xdr:col>
      <xdr:colOff>1228724</xdr:colOff>
      <xdr:row>2374</xdr:row>
      <xdr:rowOff>371475</xdr:rowOff>
    </xdr:to>
    <xdr:pic>
      <xdr:nvPicPr>
        <xdr:cNvPr id="4649" name="Рисунок 4648" descr="base_1_386202_36659"/>
        <xdr:cNvPicPr preferRelativeResize="0">
          <a:picLocks noChangeArrowheads="1"/>
        </xdr:cNvPicPr>
      </xdr:nvPicPr>
      <xdr:blipFill>
        <a:blip xmlns:r="http://schemas.openxmlformats.org/officeDocument/2006/relationships" r:embed="rId2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9516100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2375</xdr:row>
      <xdr:rowOff>0</xdr:rowOff>
    </xdr:from>
    <xdr:to>
      <xdr:col>1</xdr:col>
      <xdr:colOff>1181100</xdr:colOff>
      <xdr:row>2375</xdr:row>
      <xdr:rowOff>371475</xdr:rowOff>
    </xdr:to>
    <xdr:pic>
      <xdr:nvPicPr>
        <xdr:cNvPr id="4650" name="Рисунок 4649" descr="base_1_386202_36665"/>
        <xdr:cNvPicPr preferRelativeResize="0">
          <a:picLocks noChangeArrowheads="1"/>
        </xdr:cNvPicPr>
      </xdr:nvPicPr>
      <xdr:blipFill>
        <a:blip xmlns:r="http://schemas.openxmlformats.org/officeDocument/2006/relationships" r:embed="rId2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999235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2376</xdr:row>
      <xdr:rowOff>1</xdr:rowOff>
    </xdr:from>
    <xdr:to>
      <xdr:col>1</xdr:col>
      <xdr:colOff>990600</xdr:colOff>
      <xdr:row>2376</xdr:row>
      <xdr:rowOff>361951</xdr:rowOff>
    </xdr:to>
    <xdr:pic>
      <xdr:nvPicPr>
        <xdr:cNvPr id="4651" name="Рисунок 4650" descr="base_1_386202_36666"/>
        <xdr:cNvPicPr preferRelativeResize="0">
          <a:picLocks noChangeArrowheads="1"/>
        </xdr:cNvPicPr>
      </xdr:nvPicPr>
      <xdr:blipFill>
        <a:blip xmlns:r="http://schemas.openxmlformats.org/officeDocument/2006/relationships" r:embed="rId2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0468601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2377</xdr:row>
      <xdr:rowOff>0</xdr:rowOff>
    </xdr:from>
    <xdr:to>
      <xdr:col>1</xdr:col>
      <xdr:colOff>1038224</xdr:colOff>
      <xdr:row>2377</xdr:row>
      <xdr:rowOff>390525</xdr:rowOff>
    </xdr:to>
    <xdr:pic>
      <xdr:nvPicPr>
        <xdr:cNvPr id="4652" name="Рисунок 4651" descr="base_1_386202_36667"/>
        <xdr:cNvPicPr preferRelativeResize="0">
          <a:picLocks noChangeArrowheads="1"/>
        </xdr:cNvPicPr>
      </xdr:nvPicPr>
      <xdr:blipFill>
        <a:blip xmlns:r="http://schemas.openxmlformats.org/officeDocument/2006/relationships" r:embed="rId2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0944850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2378</xdr:row>
      <xdr:rowOff>0</xdr:rowOff>
    </xdr:from>
    <xdr:to>
      <xdr:col>1</xdr:col>
      <xdr:colOff>1114425</xdr:colOff>
      <xdr:row>2378</xdr:row>
      <xdr:rowOff>371475</xdr:rowOff>
    </xdr:to>
    <xdr:pic>
      <xdr:nvPicPr>
        <xdr:cNvPr id="4653" name="Рисунок 4652" descr="base_1_386202_36668"/>
        <xdr:cNvPicPr preferRelativeResize="0">
          <a:picLocks noChangeArrowheads="1"/>
        </xdr:cNvPicPr>
      </xdr:nvPicPr>
      <xdr:blipFill>
        <a:blip xmlns:r="http://schemas.openxmlformats.org/officeDocument/2006/relationships" r:embed="rId2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1421100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2379</xdr:row>
      <xdr:rowOff>0</xdr:rowOff>
    </xdr:from>
    <xdr:to>
      <xdr:col>1</xdr:col>
      <xdr:colOff>1200150</xdr:colOff>
      <xdr:row>2379</xdr:row>
      <xdr:rowOff>371475</xdr:rowOff>
    </xdr:to>
    <xdr:pic>
      <xdr:nvPicPr>
        <xdr:cNvPr id="4654" name="Рисунок 4653" descr="base_1_386202_36669"/>
        <xdr:cNvPicPr preferRelativeResize="0">
          <a:picLocks noChangeArrowheads="1"/>
        </xdr:cNvPicPr>
      </xdr:nvPicPr>
      <xdr:blipFill>
        <a:blip xmlns:r="http://schemas.openxmlformats.org/officeDocument/2006/relationships" r:embed="rId2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1897350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2380</xdr:row>
      <xdr:rowOff>1</xdr:rowOff>
    </xdr:from>
    <xdr:to>
      <xdr:col>1</xdr:col>
      <xdr:colOff>1181100</xdr:colOff>
      <xdr:row>2380</xdr:row>
      <xdr:rowOff>361951</xdr:rowOff>
    </xdr:to>
    <xdr:pic>
      <xdr:nvPicPr>
        <xdr:cNvPr id="4655" name="Рисунок 4654" descr="base_1_386202_36670"/>
        <xdr:cNvPicPr preferRelativeResize="0">
          <a:picLocks noChangeArrowheads="1"/>
        </xdr:cNvPicPr>
      </xdr:nvPicPr>
      <xdr:blipFill>
        <a:blip xmlns:r="http://schemas.openxmlformats.org/officeDocument/2006/relationships" r:embed="rId2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2373601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2381</xdr:row>
      <xdr:rowOff>0</xdr:rowOff>
    </xdr:from>
    <xdr:to>
      <xdr:col>1</xdr:col>
      <xdr:colOff>1019174</xdr:colOff>
      <xdr:row>2381</xdr:row>
      <xdr:rowOff>352425</xdr:rowOff>
    </xdr:to>
    <xdr:pic>
      <xdr:nvPicPr>
        <xdr:cNvPr id="4656" name="Рисунок 4655" descr="base_1_386202_36671"/>
        <xdr:cNvPicPr preferRelativeResize="0">
          <a:picLocks noChangeArrowheads="1"/>
        </xdr:cNvPicPr>
      </xdr:nvPicPr>
      <xdr:blipFill>
        <a:blip xmlns:r="http://schemas.openxmlformats.org/officeDocument/2006/relationships" r:embed="rId2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2849850"/>
          <a:ext cx="1019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2382</xdr:row>
      <xdr:rowOff>0</xdr:rowOff>
    </xdr:from>
    <xdr:to>
      <xdr:col>1</xdr:col>
      <xdr:colOff>1000124</xdr:colOff>
      <xdr:row>2382</xdr:row>
      <xdr:rowOff>371475</xdr:rowOff>
    </xdr:to>
    <xdr:pic>
      <xdr:nvPicPr>
        <xdr:cNvPr id="4657" name="Рисунок 4656" descr="base_1_386202_36672"/>
        <xdr:cNvPicPr preferRelativeResize="0">
          <a:picLocks noChangeArrowheads="1"/>
        </xdr:cNvPicPr>
      </xdr:nvPicPr>
      <xdr:blipFill>
        <a:blip xmlns:r="http://schemas.openxmlformats.org/officeDocument/2006/relationships" r:embed="rId2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3326100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2383</xdr:row>
      <xdr:rowOff>1</xdr:rowOff>
    </xdr:from>
    <xdr:to>
      <xdr:col>1</xdr:col>
      <xdr:colOff>1085850</xdr:colOff>
      <xdr:row>2383</xdr:row>
      <xdr:rowOff>361951</xdr:rowOff>
    </xdr:to>
    <xdr:pic>
      <xdr:nvPicPr>
        <xdr:cNvPr id="4658" name="Рисунок 4657" descr="base_1_386202_36673"/>
        <xdr:cNvPicPr preferRelativeResize="0">
          <a:picLocks noChangeArrowheads="1"/>
        </xdr:cNvPicPr>
      </xdr:nvPicPr>
      <xdr:blipFill>
        <a:blip xmlns:r="http://schemas.openxmlformats.org/officeDocument/2006/relationships" r:embed="rId2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3802351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2384</xdr:row>
      <xdr:rowOff>0</xdr:rowOff>
    </xdr:from>
    <xdr:to>
      <xdr:col>1</xdr:col>
      <xdr:colOff>1171574</xdr:colOff>
      <xdr:row>2384</xdr:row>
      <xdr:rowOff>352425</xdr:rowOff>
    </xdr:to>
    <xdr:pic>
      <xdr:nvPicPr>
        <xdr:cNvPr id="4659" name="Рисунок 4658" descr="base_1_386202_36674"/>
        <xdr:cNvPicPr preferRelativeResize="0">
          <a:picLocks noChangeArrowheads="1"/>
        </xdr:cNvPicPr>
      </xdr:nvPicPr>
      <xdr:blipFill>
        <a:blip xmlns:r="http://schemas.openxmlformats.org/officeDocument/2006/relationships" r:embed="rId2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4278600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2385</xdr:row>
      <xdr:rowOff>1</xdr:rowOff>
    </xdr:from>
    <xdr:to>
      <xdr:col>1</xdr:col>
      <xdr:colOff>1257300</xdr:colOff>
      <xdr:row>2385</xdr:row>
      <xdr:rowOff>409575</xdr:rowOff>
    </xdr:to>
    <xdr:pic>
      <xdr:nvPicPr>
        <xdr:cNvPr id="4660" name="Рисунок 4659" descr="base_1_386202_36675"/>
        <xdr:cNvPicPr preferRelativeResize="0">
          <a:picLocks noChangeArrowheads="1"/>
        </xdr:cNvPicPr>
      </xdr:nvPicPr>
      <xdr:blipFill>
        <a:blip xmlns:r="http://schemas.openxmlformats.org/officeDocument/2006/relationships" r:embed="rId2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4754851"/>
          <a:ext cx="1257300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2386</xdr:row>
      <xdr:rowOff>0</xdr:rowOff>
    </xdr:from>
    <xdr:to>
      <xdr:col>1</xdr:col>
      <xdr:colOff>1038224</xdr:colOff>
      <xdr:row>2386</xdr:row>
      <xdr:rowOff>371475</xdr:rowOff>
    </xdr:to>
    <xdr:pic>
      <xdr:nvPicPr>
        <xdr:cNvPr id="4661" name="Рисунок 4660" descr="base_1_386202_36676"/>
        <xdr:cNvPicPr preferRelativeResize="0">
          <a:picLocks noChangeArrowheads="1"/>
        </xdr:cNvPicPr>
      </xdr:nvPicPr>
      <xdr:blipFill>
        <a:blip xmlns:r="http://schemas.openxmlformats.org/officeDocument/2006/relationships" r:embed="rId2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5231100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2387</xdr:row>
      <xdr:rowOff>0</xdr:rowOff>
    </xdr:from>
    <xdr:to>
      <xdr:col>1</xdr:col>
      <xdr:colOff>1000124</xdr:colOff>
      <xdr:row>2387</xdr:row>
      <xdr:rowOff>371475</xdr:rowOff>
    </xdr:to>
    <xdr:pic>
      <xdr:nvPicPr>
        <xdr:cNvPr id="4662" name="Рисунок 4661" descr="base_1_386202_36677"/>
        <xdr:cNvPicPr preferRelativeResize="0">
          <a:picLocks noChangeArrowheads="1"/>
        </xdr:cNvPicPr>
      </xdr:nvPicPr>
      <xdr:blipFill>
        <a:blip xmlns:r="http://schemas.openxmlformats.org/officeDocument/2006/relationships" r:embed="rId2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5707350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2388</xdr:row>
      <xdr:rowOff>1</xdr:rowOff>
    </xdr:from>
    <xdr:to>
      <xdr:col>1</xdr:col>
      <xdr:colOff>1076325</xdr:colOff>
      <xdr:row>2388</xdr:row>
      <xdr:rowOff>361951</xdr:rowOff>
    </xdr:to>
    <xdr:pic>
      <xdr:nvPicPr>
        <xdr:cNvPr id="4663" name="Рисунок 4662" descr="base_1_386202_36678"/>
        <xdr:cNvPicPr preferRelativeResize="0">
          <a:picLocks noChangeArrowheads="1"/>
        </xdr:cNvPicPr>
      </xdr:nvPicPr>
      <xdr:blipFill>
        <a:blip xmlns:r="http://schemas.openxmlformats.org/officeDocument/2006/relationships" r:embed="rId2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6183601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2389</xdr:row>
      <xdr:rowOff>0</xdr:rowOff>
    </xdr:from>
    <xdr:to>
      <xdr:col>1</xdr:col>
      <xdr:colOff>1190625</xdr:colOff>
      <xdr:row>2389</xdr:row>
      <xdr:rowOff>381000</xdr:rowOff>
    </xdr:to>
    <xdr:pic>
      <xdr:nvPicPr>
        <xdr:cNvPr id="4664" name="Рисунок 4663" descr="base_1_386202_36679"/>
        <xdr:cNvPicPr preferRelativeResize="0">
          <a:picLocks noChangeArrowheads="1"/>
        </xdr:cNvPicPr>
      </xdr:nvPicPr>
      <xdr:blipFill>
        <a:blip xmlns:r="http://schemas.openxmlformats.org/officeDocument/2006/relationships" r:embed="rId2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6659850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2390</xdr:row>
      <xdr:rowOff>1</xdr:rowOff>
    </xdr:from>
    <xdr:to>
      <xdr:col>1</xdr:col>
      <xdr:colOff>1219200</xdr:colOff>
      <xdr:row>2390</xdr:row>
      <xdr:rowOff>381001</xdr:rowOff>
    </xdr:to>
    <xdr:pic>
      <xdr:nvPicPr>
        <xdr:cNvPr id="4665" name="Рисунок 4664" descr="base_1_386202_36680"/>
        <xdr:cNvPicPr preferRelativeResize="0">
          <a:picLocks noChangeArrowheads="1"/>
        </xdr:cNvPicPr>
      </xdr:nvPicPr>
      <xdr:blipFill>
        <a:blip xmlns:r="http://schemas.openxmlformats.org/officeDocument/2006/relationships" r:embed="rId2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7136101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2391</xdr:row>
      <xdr:rowOff>0</xdr:rowOff>
    </xdr:from>
    <xdr:to>
      <xdr:col>1</xdr:col>
      <xdr:colOff>1038225</xdr:colOff>
      <xdr:row>2391</xdr:row>
      <xdr:rowOff>371475</xdr:rowOff>
    </xdr:to>
    <xdr:pic>
      <xdr:nvPicPr>
        <xdr:cNvPr id="4666" name="Рисунок 4665" descr="base_1_386202_36681"/>
        <xdr:cNvPicPr preferRelativeResize="0">
          <a:picLocks noChangeArrowheads="1"/>
        </xdr:cNvPicPr>
      </xdr:nvPicPr>
      <xdr:blipFill>
        <a:blip xmlns:r="http://schemas.openxmlformats.org/officeDocument/2006/relationships" r:embed="rId2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7612350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2392</xdr:row>
      <xdr:rowOff>0</xdr:rowOff>
    </xdr:from>
    <xdr:to>
      <xdr:col>1</xdr:col>
      <xdr:colOff>981074</xdr:colOff>
      <xdr:row>2392</xdr:row>
      <xdr:rowOff>371475</xdr:rowOff>
    </xdr:to>
    <xdr:pic>
      <xdr:nvPicPr>
        <xdr:cNvPr id="4667" name="Рисунок 4666" descr="base_1_386202_36682"/>
        <xdr:cNvPicPr preferRelativeResize="0">
          <a:picLocks noChangeArrowheads="1"/>
        </xdr:cNvPicPr>
      </xdr:nvPicPr>
      <xdr:blipFill>
        <a:blip xmlns:r="http://schemas.openxmlformats.org/officeDocument/2006/relationships" r:embed="rId2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808860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2393</xdr:row>
      <xdr:rowOff>0</xdr:rowOff>
    </xdr:from>
    <xdr:to>
      <xdr:col>1</xdr:col>
      <xdr:colOff>1162050</xdr:colOff>
      <xdr:row>2393</xdr:row>
      <xdr:rowOff>371475</xdr:rowOff>
    </xdr:to>
    <xdr:pic>
      <xdr:nvPicPr>
        <xdr:cNvPr id="4668" name="Рисунок 4667" descr="base_1_386202_36683"/>
        <xdr:cNvPicPr preferRelativeResize="0">
          <a:picLocks noChangeArrowheads="1"/>
        </xdr:cNvPicPr>
      </xdr:nvPicPr>
      <xdr:blipFill>
        <a:blip xmlns:r="http://schemas.openxmlformats.org/officeDocument/2006/relationships" r:embed="rId2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8564850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2394</xdr:row>
      <xdr:rowOff>1</xdr:rowOff>
    </xdr:from>
    <xdr:to>
      <xdr:col>1</xdr:col>
      <xdr:colOff>1266825</xdr:colOff>
      <xdr:row>2394</xdr:row>
      <xdr:rowOff>381001</xdr:rowOff>
    </xdr:to>
    <xdr:pic>
      <xdr:nvPicPr>
        <xdr:cNvPr id="4669" name="Рисунок 4668" descr="base_1_386202_36684"/>
        <xdr:cNvPicPr preferRelativeResize="0">
          <a:picLocks noChangeArrowheads="1"/>
        </xdr:cNvPicPr>
      </xdr:nvPicPr>
      <xdr:blipFill>
        <a:blip xmlns:r="http://schemas.openxmlformats.org/officeDocument/2006/relationships" r:embed="rId2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9041101"/>
          <a:ext cx="126682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2395</xdr:row>
      <xdr:rowOff>0</xdr:rowOff>
    </xdr:from>
    <xdr:to>
      <xdr:col>1</xdr:col>
      <xdr:colOff>1238250</xdr:colOff>
      <xdr:row>2395</xdr:row>
      <xdr:rowOff>352425</xdr:rowOff>
    </xdr:to>
    <xdr:pic>
      <xdr:nvPicPr>
        <xdr:cNvPr id="4670" name="Рисунок 4669" descr="base_1_386202_36685"/>
        <xdr:cNvPicPr preferRelativeResize="0">
          <a:picLocks noChangeArrowheads="1"/>
        </xdr:cNvPicPr>
      </xdr:nvPicPr>
      <xdr:blipFill>
        <a:blip xmlns:r="http://schemas.openxmlformats.org/officeDocument/2006/relationships" r:embed="rId2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9517350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2396</xdr:row>
      <xdr:rowOff>0</xdr:rowOff>
    </xdr:from>
    <xdr:to>
      <xdr:col>1</xdr:col>
      <xdr:colOff>923924</xdr:colOff>
      <xdr:row>2396</xdr:row>
      <xdr:rowOff>352425</xdr:rowOff>
    </xdr:to>
    <xdr:pic>
      <xdr:nvPicPr>
        <xdr:cNvPr id="4671" name="Рисунок 4670" descr="base_1_386202_36686"/>
        <xdr:cNvPicPr preferRelativeResize="0">
          <a:picLocks noChangeArrowheads="1"/>
        </xdr:cNvPicPr>
      </xdr:nvPicPr>
      <xdr:blipFill>
        <a:blip xmlns:r="http://schemas.openxmlformats.org/officeDocument/2006/relationships" r:embed="rId2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9993600"/>
          <a:ext cx="923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2397</xdr:row>
      <xdr:rowOff>1</xdr:rowOff>
    </xdr:from>
    <xdr:to>
      <xdr:col>1</xdr:col>
      <xdr:colOff>1028700</xdr:colOff>
      <xdr:row>2397</xdr:row>
      <xdr:rowOff>400051</xdr:rowOff>
    </xdr:to>
    <xdr:pic>
      <xdr:nvPicPr>
        <xdr:cNvPr id="4672" name="Рисунок 4671" descr="base_1_386202_36687"/>
        <xdr:cNvPicPr preferRelativeResize="0">
          <a:picLocks noChangeArrowheads="1"/>
        </xdr:cNvPicPr>
      </xdr:nvPicPr>
      <xdr:blipFill>
        <a:blip xmlns:r="http://schemas.openxmlformats.org/officeDocument/2006/relationships" r:embed="rId2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0469851"/>
          <a:ext cx="1028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2398</xdr:row>
      <xdr:rowOff>0</xdr:rowOff>
    </xdr:from>
    <xdr:to>
      <xdr:col>1</xdr:col>
      <xdr:colOff>1095375</xdr:colOff>
      <xdr:row>2398</xdr:row>
      <xdr:rowOff>371475</xdr:rowOff>
    </xdr:to>
    <xdr:pic>
      <xdr:nvPicPr>
        <xdr:cNvPr id="4673" name="Рисунок 4672" descr="base_1_386202_36688"/>
        <xdr:cNvPicPr preferRelativeResize="0">
          <a:picLocks noChangeArrowheads="1"/>
        </xdr:cNvPicPr>
      </xdr:nvPicPr>
      <xdr:blipFill>
        <a:blip xmlns:r="http://schemas.openxmlformats.org/officeDocument/2006/relationships" r:embed="rId2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0946100"/>
          <a:ext cx="1095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2399</xdr:row>
      <xdr:rowOff>1</xdr:rowOff>
    </xdr:from>
    <xdr:to>
      <xdr:col>1</xdr:col>
      <xdr:colOff>1238250</xdr:colOff>
      <xdr:row>2399</xdr:row>
      <xdr:rowOff>361951</xdr:rowOff>
    </xdr:to>
    <xdr:pic>
      <xdr:nvPicPr>
        <xdr:cNvPr id="4674" name="Рисунок 4673" descr="base_1_386202_36689"/>
        <xdr:cNvPicPr preferRelativeResize="0">
          <a:picLocks noChangeArrowheads="1"/>
        </xdr:cNvPicPr>
      </xdr:nvPicPr>
      <xdr:blipFill>
        <a:blip xmlns:r="http://schemas.openxmlformats.org/officeDocument/2006/relationships" r:embed="rId2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1422351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2400</xdr:row>
      <xdr:rowOff>1</xdr:rowOff>
    </xdr:from>
    <xdr:to>
      <xdr:col>1</xdr:col>
      <xdr:colOff>1257300</xdr:colOff>
      <xdr:row>2400</xdr:row>
      <xdr:rowOff>400051</xdr:rowOff>
    </xdr:to>
    <xdr:pic>
      <xdr:nvPicPr>
        <xdr:cNvPr id="4675" name="Рисунок 4674" descr="base_1_386202_36690"/>
        <xdr:cNvPicPr preferRelativeResize="0">
          <a:picLocks noChangeArrowheads="1"/>
        </xdr:cNvPicPr>
      </xdr:nvPicPr>
      <xdr:blipFill>
        <a:blip xmlns:r="http://schemas.openxmlformats.org/officeDocument/2006/relationships" r:embed="rId2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31898601"/>
          <a:ext cx="125730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2401</xdr:row>
      <xdr:rowOff>0</xdr:rowOff>
    </xdr:from>
    <xdr:to>
      <xdr:col>1</xdr:col>
      <xdr:colOff>990600</xdr:colOff>
      <xdr:row>2401</xdr:row>
      <xdr:rowOff>333375</xdr:rowOff>
    </xdr:to>
    <xdr:pic>
      <xdr:nvPicPr>
        <xdr:cNvPr id="4676" name="Рисунок 4675" descr="base_1_386202_36691"/>
        <xdr:cNvPicPr preferRelativeResize="0">
          <a:picLocks noChangeArrowheads="1"/>
        </xdr:cNvPicPr>
      </xdr:nvPicPr>
      <xdr:blipFill>
        <a:blip xmlns:r="http://schemas.openxmlformats.org/officeDocument/2006/relationships" r:embed="rId2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2374850"/>
          <a:ext cx="9906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2402</xdr:row>
      <xdr:rowOff>1</xdr:rowOff>
    </xdr:from>
    <xdr:to>
      <xdr:col>1</xdr:col>
      <xdr:colOff>1028700</xdr:colOff>
      <xdr:row>2402</xdr:row>
      <xdr:rowOff>361951</xdr:rowOff>
    </xdr:to>
    <xdr:pic>
      <xdr:nvPicPr>
        <xdr:cNvPr id="4677" name="Рисунок 4676" descr="base_1_386202_36692"/>
        <xdr:cNvPicPr preferRelativeResize="0">
          <a:picLocks noChangeArrowheads="1"/>
        </xdr:cNvPicPr>
      </xdr:nvPicPr>
      <xdr:blipFill>
        <a:blip xmlns:r="http://schemas.openxmlformats.org/officeDocument/2006/relationships" r:embed="rId2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2851101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2403</xdr:row>
      <xdr:rowOff>0</xdr:rowOff>
    </xdr:from>
    <xdr:to>
      <xdr:col>1</xdr:col>
      <xdr:colOff>1133475</xdr:colOff>
      <xdr:row>2403</xdr:row>
      <xdr:rowOff>371475</xdr:rowOff>
    </xdr:to>
    <xdr:pic>
      <xdr:nvPicPr>
        <xdr:cNvPr id="4678" name="Рисунок 4677" descr="base_1_386202_36693"/>
        <xdr:cNvPicPr preferRelativeResize="0">
          <a:picLocks noChangeArrowheads="1"/>
        </xdr:cNvPicPr>
      </xdr:nvPicPr>
      <xdr:blipFill>
        <a:blip xmlns:r="http://schemas.openxmlformats.org/officeDocument/2006/relationships" r:embed="rId2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3327350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2404</xdr:row>
      <xdr:rowOff>1</xdr:rowOff>
    </xdr:from>
    <xdr:to>
      <xdr:col>1</xdr:col>
      <xdr:colOff>1247774</xdr:colOff>
      <xdr:row>2404</xdr:row>
      <xdr:rowOff>342901</xdr:rowOff>
    </xdr:to>
    <xdr:pic>
      <xdr:nvPicPr>
        <xdr:cNvPr id="4679" name="Рисунок 4678" descr="base_1_386202_36694"/>
        <xdr:cNvPicPr preferRelativeResize="0">
          <a:picLocks noChangeArrowheads="1"/>
        </xdr:cNvPicPr>
      </xdr:nvPicPr>
      <xdr:blipFill>
        <a:blip xmlns:r="http://schemas.openxmlformats.org/officeDocument/2006/relationships" r:embed="rId2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33803601"/>
          <a:ext cx="12477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2405</xdr:row>
      <xdr:rowOff>0</xdr:rowOff>
    </xdr:from>
    <xdr:to>
      <xdr:col>1</xdr:col>
      <xdr:colOff>1181100</xdr:colOff>
      <xdr:row>2405</xdr:row>
      <xdr:rowOff>390525</xdr:rowOff>
    </xdr:to>
    <xdr:pic>
      <xdr:nvPicPr>
        <xdr:cNvPr id="4680" name="Рисунок 4679" descr="base_1_386202_36695"/>
        <xdr:cNvPicPr preferRelativeResize="0">
          <a:picLocks noChangeArrowheads="1"/>
        </xdr:cNvPicPr>
      </xdr:nvPicPr>
      <xdr:blipFill>
        <a:blip xmlns:r="http://schemas.openxmlformats.org/officeDocument/2006/relationships" r:embed="rId2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4279850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2406</xdr:row>
      <xdr:rowOff>0</xdr:rowOff>
    </xdr:from>
    <xdr:to>
      <xdr:col>1</xdr:col>
      <xdr:colOff>1076324</xdr:colOff>
      <xdr:row>2406</xdr:row>
      <xdr:rowOff>352425</xdr:rowOff>
    </xdr:to>
    <xdr:pic>
      <xdr:nvPicPr>
        <xdr:cNvPr id="4681" name="Рисунок 4680" descr="base_1_386202_36696"/>
        <xdr:cNvPicPr preferRelativeResize="0">
          <a:picLocks noChangeArrowheads="1"/>
        </xdr:cNvPicPr>
      </xdr:nvPicPr>
      <xdr:blipFill>
        <a:blip xmlns:r="http://schemas.openxmlformats.org/officeDocument/2006/relationships" r:embed="rId2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3475610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2407</xdr:row>
      <xdr:rowOff>1</xdr:rowOff>
    </xdr:from>
    <xdr:to>
      <xdr:col>1</xdr:col>
      <xdr:colOff>1028700</xdr:colOff>
      <xdr:row>2407</xdr:row>
      <xdr:rowOff>381001</xdr:rowOff>
    </xdr:to>
    <xdr:pic>
      <xdr:nvPicPr>
        <xdr:cNvPr id="4682" name="Рисунок 4681" descr="base_1_386202_36697"/>
        <xdr:cNvPicPr preferRelativeResize="0">
          <a:picLocks noChangeArrowheads="1"/>
        </xdr:cNvPicPr>
      </xdr:nvPicPr>
      <xdr:blipFill>
        <a:blip xmlns:r="http://schemas.openxmlformats.org/officeDocument/2006/relationships" r:embed="rId2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5232351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2408</xdr:row>
      <xdr:rowOff>0</xdr:rowOff>
    </xdr:from>
    <xdr:to>
      <xdr:col>1</xdr:col>
      <xdr:colOff>1123950</xdr:colOff>
      <xdr:row>2408</xdr:row>
      <xdr:rowOff>390525</xdr:rowOff>
    </xdr:to>
    <xdr:pic>
      <xdr:nvPicPr>
        <xdr:cNvPr id="4683" name="Рисунок 4682" descr="base_1_386202_36698"/>
        <xdr:cNvPicPr preferRelativeResize="0">
          <a:picLocks noChangeArrowheads="1"/>
        </xdr:cNvPicPr>
      </xdr:nvPicPr>
      <xdr:blipFill>
        <a:blip xmlns:r="http://schemas.openxmlformats.org/officeDocument/2006/relationships" r:embed="rId2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5708600"/>
          <a:ext cx="1123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2409</xdr:row>
      <xdr:rowOff>0</xdr:rowOff>
    </xdr:from>
    <xdr:to>
      <xdr:col>1</xdr:col>
      <xdr:colOff>1285874</xdr:colOff>
      <xdr:row>2409</xdr:row>
      <xdr:rowOff>390525</xdr:rowOff>
    </xdr:to>
    <xdr:pic>
      <xdr:nvPicPr>
        <xdr:cNvPr id="4684" name="Рисунок 4683" descr="base_1_386202_36699"/>
        <xdr:cNvPicPr preferRelativeResize="0">
          <a:picLocks noChangeArrowheads="1"/>
        </xdr:cNvPicPr>
      </xdr:nvPicPr>
      <xdr:blipFill>
        <a:blip xmlns:r="http://schemas.openxmlformats.org/officeDocument/2006/relationships" r:embed="rId2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36184850"/>
          <a:ext cx="1285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2410</xdr:row>
      <xdr:rowOff>0</xdr:rowOff>
    </xdr:from>
    <xdr:to>
      <xdr:col>1</xdr:col>
      <xdr:colOff>1285874</xdr:colOff>
      <xdr:row>2410</xdr:row>
      <xdr:rowOff>390525</xdr:rowOff>
    </xdr:to>
    <xdr:pic>
      <xdr:nvPicPr>
        <xdr:cNvPr id="4685" name="Рисунок 4684" descr="base_1_386202_36700"/>
        <xdr:cNvPicPr preferRelativeResize="0">
          <a:picLocks noChangeArrowheads="1"/>
        </xdr:cNvPicPr>
      </xdr:nvPicPr>
      <xdr:blipFill>
        <a:blip xmlns:r="http://schemas.openxmlformats.org/officeDocument/2006/relationships" r:embed="rId2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36661100"/>
          <a:ext cx="1285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2411</xdr:row>
      <xdr:rowOff>1</xdr:rowOff>
    </xdr:from>
    <xdr:to>
      <xdr:col>1</xdr:col>
      <xdr:colOff>990600</xdr:colOff>
      <xdr:row>2411</xdr:row>
      <xdr:rowOff>342901</xdr:rowOff>
    </xdr:to>
    <xdr:pic>
      <xdr:nvPicPr>
        <xdr:cNvPr id="4686" name="Рисунок 4685" descr="base_1_386202_36701"/>
        <xdr:cNvPicPr preferRelativeResize="0">
          <a:picLocks noChangeArrowheads="1"/>
        </xdr:cNvPicPr>
      </xdr:nvPicPr>
      <xdr:blipFill>
        <a:blip xmlns:r="http://schemas.openxmlformats.org/officeDocument/2006/relationships" r:embed="rId2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7137351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2412</xdr:row>
      <xdr:rowOff>0</xdr:rowOff>
    </xdr:from>
    <xdr:to>
      <xdr:col>1</xdr:col>
      <xdr:colOff>981074</xdr:colOff>
      <xdr:row>2412</xdr:row>
      <xdr:rowOff>371475</xdr:rowOff>
    </xdr:to>
    <xdr:pic>
      <xdr:nvPicPr>
        <xdr:cNvPr id="4687" name="Рисунок 4686" descr="base_1_386202_36702"/>
        <xdr:cNvPicPr preferRelativeResize="0">
          <a:picLocks noChangeArrowheads="1"/>
        </xdr:cNvPicPr>
      </xdr:nvPicPr>
      <xdr:blipFill>
        <a:blip xmlns:r="http://schemas.openxmlformats.org/officeDocument/2006/relationships" r:embed="rId2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3761360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2413</xdr:row>
      <xdr:rowOff>0</xdr:rowOff>
    </xdr:from>
    <xdr:to>
      <xdr:col>1</xdr:col>
      <xdr:colOff>1104900</xdr:colOff>
      <xdr:row>2413</xdr:row>
      <xdr:rowOff>390525</xdr:rowOff>
    </xdr:to>
    <xdr:pic>
      <xdr:nvPicPr>
        <xdr:cNvPr id="4688" name="Рисунок 4687" descr="base_1_386202_36703"/>
        <xdr:cNvPicPr preferRelativeResize="0">
          <a:picLocks noChangeArrowheads="1"/>
        </xdr:cNvPicPr>
      </xdr:nvPicPr>
      <xdr:blipFill>
        <a:blip xmlns:r="http://schemas.openxmlformats.org/officeDocument/2006/relationships" r:embed="rId2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8089850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2414</xdr:row>
      <xdr:rowOff>1</xdr:rowOff>
    </xdr:from>
    <xdr:to>
      <xdr:col>1</xdr:col>
      <xdr:colOff>1257300</xdr:colOff>
      <xdr:row>2414</xdr:row>
      <xdr:rowOff>381001</xdr:rowOff>
    </xdr:to>
    <xdr:pic>
      <xdr:nvPicPr>
        <xdr:cNvPr id="4689" name="Рисунок 4688" descr="base_1_386202_36704"/>
        <xdr:cNvPicPr preferRelativeResize="0">
          <a:picLocks noChangeArrowheads="1"/>
        </xdr:cNvPicPr>
      </xdr:nvPicPr>
      <xdr:blipFill>
        <a:blip xmlns:r="http://schemas.openxmlformats.org/officeDocument/2006/relationships" r:embed="rId2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8566101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2415</xdr:row>
      <xdr:rowOff>1</xdr:rowOff>
    </xdr:from>
    <xdr:to>
      <xdr:col>1</xdr:col>
      <xdr:colOff>1228724</xdr:colOff>
      <xdr:row>2415</xdr:row>
      <xdr:rowOff>381001</xdr:rowOff>
    </xdr:to>
    <xdr:pic>
      <xdr:nvPicPr>
        <xdr:cNvPr id="4690" name="Рисунок 4689" descr="base_1_386202_36705"/>
        <xdr:cNvPicPr preferRelativeResize="0">
          <a:picLocks noChangeArrowheads="1"/>
        </xdr:cNvPicPr>
      </xdr:nvPicPr>
      <xdr:blipFill>
        <a:blip xmlns:r="http://schemas.openxmlformats.org/officeDocument/2006/relationships" r:embed="rId2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39042351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2416</xdr:row>
      <xdr:rowOff>1</xdr:rowOff>
    </xdr:from>
    <xdr:to>
      <xdr:col>1</xdr:col>
      <xdr:colOff>971550</xdr:colOff>
      <xdr:row>2416</xdr:row>
      <xdr:rowOff>361951</xdr:rowOff>
    </xdr:to>
    <xdr:pic>
      <xdr:nvPicPr>
        <xdr:cNvPr id="4691" name="Рисунок 4690" descr="base_1_386202_36706"/>
        <xdr:cNvPicPr preferRelativeResize="0">
          <a:picLocks noChangeArrowheads="1"/>
        </xdr:cNvPicPr>
      </xdr:nvPicPr>
      <xdr:blipFill>
        <a:blip xmlns:r="http://schemas.openxmlformats.org/officeDocument/2006/relationships" r:embed="rId2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9518601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2417</xdr:row>
      <xdr:rowOff>0</xdr:rowOff>
    </xdr:from>
    <xdr:to>
      <xdr:col>1</xdr:col>
      <xdr:colOff>1019174</xdr:colOff>
      <xdr:row>2417</xdr:row>
      <xdr:rowOff>390525</xdr:rowOff>
    </xdr:to>
    <xdr:pic>
      <xdr:nvPicPr>
        <xdr:cNvPr id="4692" name="Рисунок 4691" descr="base_1_386202_36707"/>
        <xdr:cNvPicPr preferRelativeResize="0">
          <a:picLocks noChangeArrowheads="1"/>
        </xdr:cNvPicPr>
      </xdr:nvPicPr>
      <xdr:blipFill>
        <a:blip xmlns:r="http://schemas.openxmlformats.org/officeDocument/2006/relationships" r:embed="rId2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39994850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2418</xdr:row>
      <xdr:rowOff>1</xdr:rowOff>
    </xdr:from>
    <xdr:to>
      <xdr:col>1</xdr:col>
      <xdr:colOff>1095375</xdr:colOff>
      <xdr:row>2418</xdr:row>
      <xdr:rowOff>342901</xdr:rowOff>
    </xdr:to>
    <xdr:pic>
      <xdr:nvPicPr>
        <xdr:cNvPr id="4693" name="Рисунок 4692" descr="base_1_386202_36708"/>
        <xdr:cNvPicPr preferRelativeResize="0">
          <a:picLocks noChangeArrowheads="1"/>
        </xdr:cNvPicPr>
      </xdr:nvPicPr>
      <xdr:blipFill>
        <a:blip xmlns:r="http://schemas.openxmlformats.org/officeDocument/2006/relationships" r:embed="rId2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0471101"/>
          <a:ext cx="1095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2419</xdr:row>
      <xdr:rowOff>1</xdr:rowOff>
    </xdr:from>
    <xdr:to>
      <xdr:col>1</xdr:col>
      <xdr:colOff>1181100</xdr:colOff>
      <xdr:row>2419</xdr:row>
      <xdr:rowOff>361951</xdr:rowOff>
    </xdr:to>
    <xdr:pic>
      <xdr:nvPicPr>
        <xdr:cNvPr id="4694" name="Рисунок 4693" descr="base_1_386202_36709"/>
        <xdr:cNvPicPr preferRelativeResize="0">
          <a:picLocks noChangeArrowheads="1"/>
        </xdr:cNvPicPr>
      </xdr:nvPicPr>
      <xdr:blipFill>
        <a:blip xmlns:r="http://schemas.openxmlformats.org/officeDocument/2006/relationships" r:embed="rId2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0947351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2420</xdr:row>
      <xdr:rowOff>1</xdr:rowOff>
    </xdr:from>
    <xdr:to>
      <xdr:col>1</xdr:col>
      <xdr:colOff>1181100</xdr:colOff>
      <xdr:row>2420</xdr:row>
      <xdr:rowOff>361951</xdr:rowOff>
    </xdr:to>
    <xdr:pic>
      <xdr:nvPicPr>
        <xdr:cNvPr id="4695" name="Рисунок 4694" descr="base_1_386202_36710"/>
        <xdr:cNvPicPr preferRelativeResize="0">
          <a:picLocks noChangeArrowheads="1"/>
        </xdr:cNvPicPr>
      </xdr:nvPicPr>
      <xdr:blipFill>
        <a:blip xmlns:r="http://schemas.openxmlformats.org/officeDocument/2006/relationships" r:embed="rId2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1423601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2421</xdr:row>
      <xdr:rowOff>1</xdr:rowOff>
    </xdr:from>
    <xdr:to>
      <xdr:col>1</xdr:col>
      <xdr:colOff>942974</xdr:colOff>
      <xdr:row>2421</xdr:row>
      <xdr:rowOff>342901</xdr:rowOff>
    </xdr:to>
    <xdr:pic>
      <xdr:nvPicPr>
        <xdr:cNvPr id="4696" name="Рисунок 4695" descr="base_1_386202_36711"/>
        <xdr:cNvPicPr preferRelativeResize="0">
          <a:picLocks noChangeArrowheads="1"/>
        </xdr:cNvPicPr>
      </xdr:nvPicPr>
      <xdr:blipFill>
        <a:blip xmlns:r="http://schemas.openxmlformats.org/officeDocument/2006/relationships" r:embed="rId2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1899851"/>
          <a:ext cx="9429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2422</xdr:row>
      <xdr:rowOff>1</xdr:rowOff>
    </xdr:from>
    <xdr:to>
      <xdr:col>1</xdr:col>
      <xdr:colOff>990600</xdr:colOff>
      <xdr:row>2422</xdr:row>
      <xdr:rowOff>342901</xdr:rowOff>
    </xdr:to>
    <xdr:pic>
      <xdr:nvPicPr>
        <xdr:cNvPr id="4697" name="Рисунок 4696" descr="base_1_386202_36712"/>
        <xdr:cNvPicPr preferRelativeResize="0">
          <a:picLocks noChangeArrowheads="1"/>
        </xdr:cNvPicPr>
      </xdr:nvPicPr>
      <xdr:blipFill>
        <a:blip xmlns:r="http://schemas.openxmlformats.org/officeDocument/2006/relationships" r:embed="rId2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2376101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2423</xdr:row>
      <xdr:rowOff>1</xdr:rowOff>
    </xdr:from>
    <xdr:to>
      <xdr:col>1</xdr:col>
      <xdr:colOff>1085850</xdr:colOff>
      <xdr:row>2423</xdr:row>
      <xdr:rowOff>381001</xdr:rowOff>
    </xdr:to>
    <xdr:pic>
      <xdr:nvPicPr>
        <xdr:cNvPr id="4698" name="Рисунок 4697" descr="base_1_386202_36713"/>
        <xdr:cNvPicPr preferRelativeResize="0">
          <a:picLocks noChangeArrowheads="1"/>
        </xdr:cNvPicPr>
      </xdr:nvPicPr>
      <xdr:blipFill>
        <a:blip xmlns:r="http://schemas.openxmlformats.org/officeDocument/2006/relationships" r:embed="rId2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2852351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2424</xdr:row>
      <xdr:rowOff>1</xdr:rowOff>
    </xdr:from>
    <xdr:to>
      <xdr:col>1</xdr:col>
      <xdr:colOff>1171574</xdr:colOff>
      <xdr:row>2424</xdr:row>
      <xdr:rowOff>381001</xdr:rowOff>
    </xdr:to>
    <xdr:pic>
      <xdr:nvPicPr>
        <xdr:cNvPr id="4699" name="Рисунок 4698" descr="base_1_386202_36714"/>
        <xdr:cNvPicPr preferRelativeResize="0">
          <a:picLocks noChangeArrowheads="1"/>
        </xdr:cNvPicPr>
      </xdr:nvPicPr>
      <xdr:blipFill>
        <a:blip xmlns:r="http://schemas.openxmlformats.org/officeDocument/2006/relationships" r:embed="rId2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3328601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2425</xdr:row>
      <xdr:rowOff>0</xdr:rowOff>
    </xdr:from>
    <xdr:to>
      <xdr:col>1</xdr:col>
      <xdr:colOff>1171574</xdr:colOff>
      <xdr:row>2425</xdr:row>
      <xdr:rowOff>390525</xdr:rowOff>
    </xdr:to>
    <xdr:pic>
      <xdr:nvPicPr>
        <xdr:cNvPr id="4700" name="Рисунок 4699" descr="base_1_386202_36715"/>
        <xdr:cNvPicPr preferRelativeResize="0">
          <a:picLocks noChangeArrowheads="1"/>
        </xdr:cNvPicPr>
      </xdr:nvPicPr>
      <xdr:blipFill>
        <a:blip xmlns:r="http://schemas.openxmlformats.org/officeDocument/2006/relationships" r:embed="rId2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3804850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2426</xdr:row>
      <xdr:rowOff>0</xdr:rowOff>
    </xdr:from>
    <xdr:to>
      <xdr:col>1</xdr:col>
      <xdr:colOff>981074</xdr:colOff>
      <xdr:row>2426</xdr:row>
      <xdr:rowOff>371475</xdr:rowOff>
    </xdr:to>
    <xdr:pic>
      <xdr:nvPicPr>
        <xdr:cNvPr id="4701" name="Рисунок 4700" descr="base_1_386202_36716"/>
        <xdr:cNvPicPr preferRelativeResize="0">
          <a:picLocks noChangeArrowheads="1"/>
        </xdr:cNvPicPr>
      </xdr:nvPicPr>
      <xdr:blipFill>
        <a:blip xmlns:r="http://schemas.openxmlformats.org/officeDocument/2006/relationships" r:embed="rId2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428110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2427</xdr:row>
      <xdr:rowOff>1</xdr:rowOff>
    </xdr:from>
    <xdr:to>
      <xdr:col>1</xdr:col>
      <xdr:colOff>971550</xdr:colOff>
      <xdr:row>2427</xdr:row>
      <xdr:rowOff>381001</xdr:rowOff>
    </xdr:to>
    <xdr:pic>
      <xdr:nvPicPr>
        <xdr:cNvPr id="4702" name="Рисунок 4701" descr="base_1_386202_36717"/>
        <xdr:cNvPicPr preferRelativeResize="0">
          <a:picLocks noChangeArrowheads="1"/>
        </xdr:cNvPicPr>
      </xdr:nvPicPr>
      <xdr:blipFill>
        <a:blip xmlns:r="http://schemas.openxmlformats.org/officeDocument/2006/relationships" r:embed="rId2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4757351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2428</xdr:row>
      <xdr:rowOff>1</xdr:rowOff>
    </xdr:from>
    <xdr:to>
      <xdr:col>1</xdr:col>
      <xdr:colOff>1104900</xdr:colOff>
      <xdr:row>2428</xdr:row>
      <xdr:rowOff>361951</xdr:rowOff>
    </xdr:to>
    <xdr:pic>
      <xdr:nvPicPr>
        <xdr:cNvPr id="4703" name="Рисунок 4702" descr="base_1_386202_36718"/>
        <xdr:cNvPicPr preferRelativeResize="0">
          <a:picLocks noChangeArrowheads="1"/>
        </xdr:cNvPicPr>
      </xdr:nvPicPr>
      <xdr:blipFill>
        <a:blip xmlns:r="http://schemas.openxmlformats.org/officeDocument/2006/relationships" r:embed="rId2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5233601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2429</xdr:row>
      <xdr:rowOff>1</xdr:rowOff>
    </xdr:from>
    <xdr:to>
      <xdr:col>1</xdr:col>
      <xdr:colOff>1171574</xdr:colOff>
      <xdr:row>2429</xdr:row>
      <xdr:rowOff>400051</xdr:rowOff>
    </xdr:to>
    <xdr:pic>
      <xdr:nvPicPr>
        <xdr:cNvPr id="4704" name="Рисунок 4703" descr="base_1_386202_36719"/>
        <xdr:cNvPicPr preferRelativeResize="0">
          <a:picLocks noChangeArrowheads="1"/>
        </xdr:cNvPicPr>
      </xdr:nvPicPr>
      <xdr:blipFill>
        <a:blip xmlns:r="http://schemas.openxmlformats.org/officeDocument/2006/relationships" r:embed="rId2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5709851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2430</xdr:row>
      <xdr:rowOff>0</xdr:rowOff>
    </xdr:from>
    <xdr:to>
      <xdr:col>1</xdr:col>
      <xdr:colOff>1162050</xdr:colOff>
      <xdr:row>2430</xdr:row>
      <xdr:rowOff>390525</xdr:rowOff>
    </xdr:to>
    <xdr:pic>
      <xdr:nvPicPr>
        <xdr:cNvPr id="4705" name="Рисунок 4704" descr="base_1_386202_36720"/>
        <xdr:cNvPicPr preferRelativeResize="0">
          <a:picLocks noChangeArrowheads="1"/>
        </xdr:cNvPicPr>
      </xdr:nvPicPr>
      <xdr:blipFill>
        <a:blip xmlns:r="http://schemas.openxmlformats.org/officeDocument/2006/relationships" r:embed="rId2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6186100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2431</xdr:row>
      <xdr:rowOff>0</xdr:rowOff>
    </xdr:from>
    <xdr:to>
      <xdr:col>1</xdr:col>
      <xdr:colOff>933451</xdr:colOff>
      <xdr:row>2431</xdr:row>
      <xdr:rowOff>361950</xdr:rowOff>
    </xdr:to>
    <xdr:pic>
      <xdr:nvPicPr>
        <xdr:cNvPr id="4706" name="Рисунок 4705" descr="base_1_386202_36721"/>
        <xdr:cNvPicPr preferRelativeResize="0">
          <a:picLocks noChangeArrowheads="1"/>
        </xdr:cNvPicPr>
      </xdr:nvPicPr>
      <xdr:blipFill>
        <a:blip xmlns:r="http://schemas.openxmlformats.org/officeDocument/2006/relationships" r:embed="rId2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946662350"/>
          <a:ext cx="933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2432</xdr:row>
      <xdr:rowOff>0</xdr:rowOff>
    </xdr:from>
    <xdr:to>
      <xdr:col>1</xdr:col>
      <xdr:colOff>942975</xdr:colOff>
      <xdr:row>2432</xdr:row>
      <xdr:rowOff>380999</xdr:rowOff>
    </xdr:to>
    <xdr:pic>
      <xdr:nvPicPr>
        <xdr:cNvPr id="4707" name="Рисунок 4706" descr="base_1_386202_36722"/>
        <xdr:cNvPicPr preferRelativeResize="0">
          <a:picLocks noChangeArrowheads="1"/>
        </xdr:cNvPicPr>
      </xdr:nvPicPr>
      <xdr:blipFill>
        <a:blip xmlns:r="http://schemas.openxmlformats.org/officeDocument/2006/relationships" r:embed="rId2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7138600"/>
          <a:ext cx="94297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2433</xdr:row>
      <xdr:rowOff>0</xdr:rowOff>
    </xdr:from>
    <xdr:to>
      <xdr:col>1</xdr:col>
      <xdr:colOff>1057275</xdr:colOff>
      <xdr:row>2433</xdr:row>
      <xdr:rowOff>371475</xdr:rowOff>
    </xdr:to>
    <xdr:pic>
      <xdr:nvPicPr>
        <xdr:cNvPr id="4708" name="Рисунок 4707" descr="base_1_386202_36723"/>
        <xdr:cNvPicPr preferRelativeResize="0">
          <a:picLocks noChangeArrowheads="1"/>
        </xdr:cNvPicPr>
      </xdr:nvPicPr>
      <xdr:blipFill>
        <a:blip xmlns:r="http://schemas.openxmlformats.org/officeDocument/2006/relationships" r:embed="rId2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7614850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2434</xdr:row>
      <xdr:rowOff>1</xdr:rowOff>
    </xdr:from>
    <xdr:to>
      <xdr:col>1</xdr:col>
      <xdr:colOff>1219200</xdr:colOff>
      <xdr:row>2434</xdr:row>
      <xdr:rowOff>352425</xdr:rowOff>
    </xdr:to>
    <xdr:pic>
      <xdr:nvPicPr>
        <xdr:cNvPr id="4709" name="Рисунок 4708" descr="base_1_386202_36724"/>
        <xdr:cNvPicPr preferRelativeResize="0">
          <a:picLocks noChangeArrowheads="1"/>
        </xdr:cNvPicPr>
      </xdr:nvPicPr>
      <xdr:blipFill>
        <a:blip xmlns:r="http://schemas.openxmlformats.org/officeDocument/2006/relationships" r:embed="rId2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8091101"/>
          <a:ext cx="1219200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2435</xdr:row>
      <xdr:rowOff>0</xdr:rowOff>
    </xdr:from>
    <xdr:to>
      <xdr:col>1</xdr:col>
      <xdr:colOff>1228725</xdr:colOff>
      <xdr:row>2435</xdr:row>
      <xdr:rowOff>390525</xdr:rowOff>
    </xdr:to>
    <xdr:pic>
      <xdr:nvPicPr>
        <xdr:cNvPr id="4710" name="Рисунок 4709" descr="base_1_386202_36725"/>
        <xdr:cNvPicPr preferRelativeResize="0">
          <a:picLocks noChangeArrowheads="1"/>
        </xdr:cNvPicPr>
      </xdr:nvPicPr>
      <xdr:blipFill>
        <a:blip xmlns:r="http://schemas.openxmlformats.org/officeDocument/2006/relationships" r:embed="rId2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8567350"/>
          <a:ext cx="122872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2436</xdr:row>
      <xdr:rowOff>0</xdr:rowOff>
    </xdr:from>
    <xdr:to>
      <xdr:col>1</xdr:col>
      <xdr:colOff>933450</xdr:colOff>
      <xdr:row>2436</xdr:row>
      <xdr:rowOff>400049</xdr:rowOff>
    </xdr:to>
    <xdr:pic>
      <xdr:nvPicPr>
        <xdr:cNvPr id="4711" name="Рисунок 4710" descr="base_1_386202_36726"/>
        <xdr:cNvPicPr preferRelativeResize="0">
          <a:picLocks noChangeArrowheads="1"/>
        </xdr:cNvPicPr>
      </xdr:nvPicPr>
      <xdr:blipFill>
        <a:blip xmlns:r="http://schemas.openxmlformats.org/officeDocument/2006/relationships" r:embed="rId2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9043600"/>
          <a:ext cx="933451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2437</xdr:row>
      <xdr:rowOff>0</xdr:rowOff>
    </xdr:from>
    <xdr:to>
      <xdr:col>1</xdr:col>
      <xdr:colOff>1000124</xdr:colOff>
      <xdr:row>2437</xdr:row>
      <xdr:rowOff>352425</xdr:rowOff>
    </xdr:to>
    <xdr:pic>
      <xdr:nvPicPr>
        <xdr:cNvPr id="4712" name="Рисунок 4711" descr="base_1_386202_36727"/>
        <xdr:cNvPicPr preferRelativeResize="0">
          <a:picLocks noChangeArrowheads="1"/>
        </xdr:cNvPicPr>
      </xdr:nvPicPr>
      <xdr:blipFill>
        <a:blip xmlns:r="http://schemas.openxmlformats.org/officeDocument/2006/relationships" r:embed="rId2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9519850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2438</xdr:row>
      <xdr:rowOff>1</xdr:rowOff>
    </xdr:from>
    <xdr:to>
      <xdr:col>1</xdr:col>
      <xdr:colOff>1152524</xdr:colOff>
      <xdr:row>2438</xdr:row>
      <xdr:rowOff>371475</xdr:rowOff>
    </xdr:to>
    <xdr:pic>
      <xdr:nvPicPr>
        <xdr:cNvPr id="4713" name="Рисунок 4712" descr="base_1_386202_36728"/>
        <xdr:cNvPicPr preferRelativeResize="0">
          <a:picLocks noChangeArrowheads="1"/>
        </xdr:cNvPicPr>
      </xdr:nvPicPr>
      <xdr:blipFill>
        <a:blip xmlns:r="http://schemas.openxmlformats.org/officeDocument/2006/relationships" r:embed="rId2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9996101"/>
          <a:ext cx="115252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2439</xdr:row>
      <xdr:rowOff>1</xdr:rowOff>
    </xdr:from>
    <xdr:to>
      <xdr:col>1</xdr:col>
      <xdr:colOff>1257300</xdr:colOff>
      <xdr:row>2439</xdr:row>
      <xdr:rowOff>400051</xdr:rowOff>
    </xdr:to>
    <xdr:pic>
      <xdr:nvPicPr>
        <xdr:cNvPr id="4714" name="Рисунок 4713" descr="base_1_386202_36729"/>
        <xdr:cNvPicPr preferRelativeResize="0">
          <a:picLocks noChangeArrowheads="1"/>
        </xdr:cNvPicPr>
      </xdr:nvPicPr>
      <xdr:blipFill>
        <a:blip xmlns:r="http://schemas.openxmlformats.org/officeDocument/2006/relationships" r:embed="rId2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0472351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2440</xdr:row>
      <xdr:rowOff>1</xdr:rowOff>
    </xdr:from>
    <xdr:to>
      <xdr:col>1</xdr:col>
      <xdr:colOff>1219200</xdr:colOff>
      <xdr:row>2440</xdr:row>
      <xdr:rowOff>419101</xdr:rowOff>
    </xdr:to>
    <xdr:pic>
      <xdr:nvPicPr>
        <xdr:cNvPr id="4715" name="Рисунок 4714" descr="base_1_386202_36730"/>
        <xdr:cNvPicPr preferRelativeResize="0">
          <a:picLocks noChangeArrowheads="1"/>
        </xdr:cNvPicPr>
      </xdr:nvPicPr>
      <xdr:blipFill>
        <a:blip xmlns:r="http://schemas.openxmlformats.org/officeDocument/2006/relationships" r:embed="rId2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0948601"/>
          <a:ext cx="1219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2441</xdr:row>
      <xdr:rowOff>0</xdr:rowOff>
    </xdr:from>
    <xdr:to>
      <xdr:col>1</xdr:col>
      <xdr:colOff>952500</xdr:colOff>
      <xdr:row>2441</xdr:row>
      <xdr:rowOff>361950</xdr:rowOff>
    </xdr:to>
    <xdr:pic>
      <xdr:nvPicPr>
        <xdr:cNvPr id="4716" name="Рисунок 4715" descr="base_1_386202_36731"/>
        <xdr:cNvPicPr preferRelativeResize="0">
          <a:picLocks noChangeArrowheads="1"/>
        </xdr:cNvPicPr>
      </xdr:nvPicPr>
      <xdr:blipFill>
        <a:blip xmlns:r="http://schemas.openxmlformats.org/officeDocument/2006/relationships" r:embed="rId2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51424850"/>
          <a:ext cx="9525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2442</xdr:row>
      <xdr:rowOff>1</xdr:rowOff>
    </xdr:from>
    <xdr:to>
      <xdr:col>1</xdr:col>
      <xdr:colOff>971550</xdr:colOff>
      <xdr:row>2442</xdr:row>
      <xdr:rowOff>400051</xdr:rowOff>
    </xdr:to>
    <xdr:pic>
      <xdr:nvPicPr>
        <xdr:cNvPr id="4717" name="Рисунок 4716" descr="base_1_386202_36732"/>
        <xdr:cNvPicPr preferRelativeResize="0">
          <a:picLocks noChangeArrowheads="1"/>
        </xdr:cNvPicPr>
      </xdr:nvPicPr>
      <xdr:blipFill>
        <a:blip xmlns:r="http://schemas.openxmlformats.org/officeDocument/2006/relationships" r:embed="rId2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1901101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2443</xdr:row>
      <xdr:rowOff>0</xdr:rowOff>
    </xdr:from>
    <xdr:to>
      <xdr:col>1</xdr:col>
      <xdr:colOff>1171574</xdr:colOff>
      <xdr:row>2443</xdr:row>
      <xdr:rowOff>371475</xdr:rowOff>
    </xdr:to>
    <xdr:pic>
      <xdr:nvPicPr>
        <xdr:cNvPr id="4718" name="Рисунок 4717" descr="base_1_386202_36733"/>
        <xdr:cNvPicPr preferRelativeResize="0">
          <a:picLocks noChangeArrowheads="1"/>
        </xdr:cNvPicPr>
      </xdr:nvPicPr>
      <xdr:blipFill>
        <a:blip xmlns:r="http://schemas.openxmlformats.org/officeDocument/2006/relationships" r:embed="rId2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52377350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2444</xdr:row>
      <xdr:rowOff>1</xdr:rowOff>
    </xdr:from>
    <xdr:to>
      <xdr:col>1</xdr:col>
      <xdr:colOff>1209674</xdr:colOff>
      <xdr:row>2444</xdr:row>
      <xdr:rowOff>361951</xdr:rowOff>
    </xdr:to>
    <xdr:pic>
      <xdr:nvPicPr>
        <xdr:cNvPr id="4719" name="Рисунок 4718" descr="base_1_386202_36734"/>
        <xdr:cNvPicPr preferRelativeResize="0">
          <a:picLocks noChangeArrowheads="1"/>
        </xdr:cNvPicPr>
      </xdr:nvPicPr>
      <xdr:blipFill>
        <a:blip xmlns:r="http://schemas.openxmlformats.org/officeDocument/2006/relationships" r:embed="rId2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52853601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2445</xdr:row>
      <xdr:rowOff>1</xdr:rowOff>
    </xdr:from>
    <xdr:to>
      <xdr:col>1</xdr:col>
      <xdr:colOff>1228724</xdr:colOff>
      <xdr:row>2445</xdr:row>
      <xdr:rowOff>361951</xdr:rowOff>
    </xdr:to>
    <xdr:pic>
      <xdr:nvPicPr>
        <xdr:cNvPr id="4720" name="Рисунок 4719" descr="base_1_386202_36735"/>
        <xdr:cNvPicPr preferRelativeResize="0">
          <a:picLocks noChangeArrowheads="1"/>
        </xdr:cNvPicPr>
      </xdr:nvPicPr>
      <xdr:blipFill>
        <a:blip xmlns:r="http://schemas.openxmlformats.org/officeDocument/2006/relationships" r:embed="rId2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53329851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2446</xdr:row>
      <xdr:rowOff>1</xdr:rowOff>
    </xdr:from>
    <xdr:to>
      <xdr:col>1</xdr:col>
      <xdr:colOff>962024</xdr:colOff>
      <xdr:row>2446</xdr:row>
      <xdr:rowOff>361951</xdr:rowOff>
    </xdr:to>
    <xdr:pic>
      <xdr:nvPicPr>
        <xdr:cNvPr id="4721" name="Рисунок 4720" descr="base_1_386202_36736"/>
        <xdr:cNvPicPr preferRelativeResize="0">
          <a:picLocks noChangeArrowheads="1"/>
        </xdr:cNvPicPr>
      </xdr:nvPicPr>
      <xdr:blipFill>
        <a:blip xmlns:r="http://schemas.openxmlformats.org/officeDocument/2006/relationships" r:embed="rId2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53806101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2447</xdr:row>
      <xdr:rowOff>1</xdr:rowOff>
    </xdr:from>
    <xdr:to>
      <xdr:col>1</xdr:col>
      <xdr:colOff>990600</xdr:colOff>
      <xdr:row>2447</xdr:row>
      <xdr:rowOff>342901</xdr:rowOff>
    </xdr:to>
    <xdr:pic>
      <xdr:nvPicPr>
        <xdr:cNvPr id="4722" name="Рисунок 4721" descr="base_1_386202_36737"/>
        <xdr:cNvPicPr preferRelativeResize="0">
          <a:picLocks noChangeArrowheads="1"/>
        </xdr:cNvPicPr>
      </xdr:nvPicPr>
      <xdr:blipFill>
        <a:blip xmlns:r="http://schemas.openxmlformats.org/officeDocument/2006/relationships" r:embed="rId2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4282351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2448</xdr:row>
      <xdr:rowOff>0</xdr:rowOff>
    </xdr:from>
    <xdr:to>
      <xdr:col>1</xdr:col>
      <xdr:colOff>1095375</xdr:colOff>
      <xdr:row>2448</xdr:row>
      <xdr:rowOff>352425</xdr:rowOff>
    </xdr:to>
    <xdr:pic>
      <xdr:nvPicPr>
        <xdr:cNvPr id="4723" name="Рисунок 4722" descr="base_1_386202_36738"/>
        <xdr:cNvPicPr preferRelativeResize="0">
          <a:picLocks noChangeArrowheads="1"/>
        </xdr:cNvPicPr>
      </xdr:nvPicPr>
      <xdr:blipFill>
        <a:blip xmlns:r="http://schemas.openxmlformats.org/officeDocument/2006/relationships" r:embed="rId2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4758600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2449</xdr:row>
      <xdr:rowOff>0</xdr:rowOff>
    </xdr:from>
    <xdr:to>
      <xdr:col>1</xdr:col>
      <xdr:colOff>1200150</xdr:colOff>
      <xdr:row>2449</xdr:row>
      <xdr:rowOff>371475</xdr:rowOff>
    </xdr:to>
    <xdr:pic>
      <xdr:nvPicPr>
        <xdr:cNvPr id="4724" name="Рисунок 4723" descr="base_1_386202_36739"/>
        <xdr:cNvPicPr preferRelativeResize="0">
          <a:picLocks noChangeArrowheads="1"/>
        </xdr:cNvPicPr>
      </xdr:nvPicPr>
      <xdr:blipFill>
        <a:blip xmlns:r="http://schemas.openxmlformats.org/officeDocument/2006/relationships" r:embed="rId2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5234850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2450</xdr:row>
      <xdr:rowOff>1</xdr:rowOff>
    </xdr:from>
    <xdr:to>
      <xdr:col>1</xdr:col>
      <xdr:colOff>1190624</xdr:colOff>
      <xdr:row>2450</xdr:row>
      <xdr:rowOff>361951</xdr:rowOff>
    </xdr:to>
    <xdr:pic>
      <xdr:nvPicPr>
        <xdr:cNvPr id="4725" name="Рисунок 4724" descr="base_1_386202_36740"/>
        <xdr:cNvPicPr preferRelativeResize="0">
          <a:picLocks noChangeArrowheads="1"/>
        </xdr:cNvPicPr>
      </xdr:nvPicPr>
      <xdr:blipFill>
        <a:blip xmlns:r="http://schemas.openxmlformats.org/officeDocument/2006/relationships" r:embed="rId2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55711101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2451</xdr:row>
      <xdr:rowOff>0</xdr:rowOff>
    </xdr:from>
    <xdr:to>
      <xdr:col>1</xdr:col>
      <xdr:colOff>971550</xdr:colOff>
      <xdr:row>2451</xdr:row>
      <xdr:rowOff>371475</xdr:rowOff>
    </xdr:to>
    <xdr:pic>
      <xdr:nvPicPr>
        <xdr:cNvPr id="4726" name="Рисунок 4725" descr="base_1_386202_36741"/>
        <xdr:cNvPicPr preferRelativeResize="0">
          <a:picLocks noChangeArrowheads="1"/>
        </xdr:cNvPicPr>
      </xdr:nvPicPr>
      <xdr:blipFill>
        <a:blip xmlns:r="http://schemas.openxmlformats.org/officeDocument/2006/relationships" r:embed="rId2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6187350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2452</xdr:row>
      <xdr:rowOff>0</xdr:rowOff>
    </xdr:from>
    <xdr:to>
      <xdr:col>1</xdr:col>
      <xdr:colOff>1047750</xdr:colOff>
      <xdr:row>2452</xdr:row>
      <xdr:rowOff>371475</xdr:rowOff>
    </xdr:to>
    <xdr:pic>
      <xdr:nvPicPr>
        <xdr:cNvPr id="4727" name="Рисунок 4726" descr="base_1_386202_36742"/>
        <xdr:cNvPicPr preferRelativeResize="0">
          <a:picLocks noChangeArrowheads="1"/>
        </xdr:cNvPicPr>
      </xdr:nvPicPr>
      <xdr:blipFill>
        <a:blip xmlns:r="http://schemas.openxmlformats.org/officeDocument/2006/relationships" r:embed="rId2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6663600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2453</xdr:row>
      <xdr:rowOff>0</xdr:rowOff>
    </xdr:from>
    <xdr:to>
      <xdr:col>1</xdr:col>
      <xdr:colOff>1095375</xdr:colOff>
      <xdr:row>2453</xdr:row>
      <xdr:rowOff>390525</xdr:rowOff>
    </xdr:to>
    <xdr:pic>
      <xdr:nvPicPr>
        <xdr:cNvPr id="4728" name="Рисунок 4727" descr="base_1_386202_36743"/>
        <xdr:cNvPicPr preferRelativeResize="0">
          <a:picLocks noChangeArrowheads="1"/>
        </xdr:cNvPicPr>
      </xdr:nvPicPr>
      <xdr:blipFill>
        <a:blip xmlns:r="http://schemas.openxmlformats.org/officeDocument/2006/relationships" r:embed="rId2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7139850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2454</xdr:row>
      <xdr:rowOff>1</xdr:rowOff>
    </xdr:from>
    <xdr:to>
      <xdr:col>1</xdr:col>
      <xdr:colOff>1238250</xdr:colOff>
      <xdr:row>2454</xdr:row>
      <xdr:rowOff>361951</xdr:rowOff>
    </xdr:to>
    <xdr:pic>
      <xdr:nvPicPr>
        <xdr:cNvPr id="4729" name="Рисунок 4728" descr="base_1_386202_36744"/>
        <xdr:cNvPicPr preferRelativeResize="0">
          <a:picLocks noChangeArrowheads="1"/>
        </xdr:cNvPicPr>
      </xdr:nvPicPr>
      <xdr:blipFill>
        <a:blip xmlns:r="http://schemas.openxmlformats.org/officeDocument/2006/relationships" r:embed="rId2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7616101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2455</xdr:row>
      <xdr:rowOff>0</xdr:rowOff>
    </xdr:from>
    <xdr:to>
      <xdr:col>1</xdr:col>
      <xdr:colOff>1228724</xdr:colOff>
      <xdr:row>2455</xdr:row>
      <xdr:rowOff>390525</xdr:rowOff>
    </xdr:to>
    <xdr:pic>
      <xdr:nvPicPr>
        <xdr:cNvPr id="4730" name="Рисунок 4729" descr="base_1_386202_36745"/>
        <xdr:cNvPicPr preferRelativeResize="0">
          <a:picLocks noChangeArrowheads="1"/>
        </xdr:cNvPicPr>
      </xdr:nvPicPr>
      <xdr:blipFill>
        <a:blip xmlns:r="http://schemas.openxmlformats.org/officeDocument/2006/relationships" r:embed="rId2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58092350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2456</xdr:row>
      <xdr:rowOff>0</xdr:rowOff>
    </xdr:from>
    <xdr:to>
      <xdr:col>1</xdr:col>
      <xdr:colOff>952500</xdr:colOff>
      <xdr:row>2456</xdr:row>
      <xdr:rowOff>352425</xdr:rowOff>
    </xdr:to>
    <xdr:pic>
      <xdr:nvPicPr>
        <xdr:cNvPr id="4731" name="Рисунок 4730" descr="base_1_386202_36746"/>
        <xdr:cNvPicPr preferRelativeResize="0">
          <a:picLocks noChangeArrowheads="1"/>
        </xdr:cNvPicPr>
      </xdr:nvPicPr>
      <xdr:blipFill>
        <a:blip xmlns:r="http://schemas.openxmlformats.org/officeDocument/2006/relationships" r:embed="rId2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8568600"/>
          <a:ext cx="9525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2457</xdr:row>
      <xdr:rowOff>1</xdr:rowOff>
    </xdr:from>
    <xdr:to>
      <xdr:col>1</xdr:col>
      <xdr:colOff>1066800</xdr:colOff>
      <xdr:row>2457</xdr:row>
      <xdr:rowOff>361951</xdr:rowOff>
    </xdr:to>
    <xdr:pic>
      <xdr:nvPicPr>
        <xdr:cNvPr id="4732" name="Рисунок 4731" descr="base_1_386202_36747"/>
        <xdr:cNvPicPr preferRelativeResize="0">
          <a:picLocks noChangeArrowheads="1"/>
        </xdr:cNvPicPr>
      </xdr:nvPicPr>
      <xdr:blipFill>
        <a:blip xmlns:r="http://schemas.openxmlformats.org/officeDocument/2006/relationships" r:embed="rId2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9044851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2458</xdr:row>
      <xdr:rowOff>1</xdr:rowOff>
    </xdr:from>
    <xdr:to>
      <xdr:col>1</xdr:col>
      <xdr:colOff>1104900</xdr:colOff>
      <xdr:row>2458</xdr:row>
      <xdr:rowOff>361951</xdr:rowOff>
    </xdr:to>
    <xdr:pic>
      <xdr:nvPicPr>
        <xdr:cNvPr id="4733" name="Рисунок 4732" descr="base_1_386202_36748"/>
        <xdr:cNvPicPr preferRelativeResize="0">
          <a:picLocks noChangeArrowheads="1"/>
        </xdr:cNvPicPr>
      </xdr:nvPicPr>
      <xdr:blipFill>
        <a:blip xmlns:r="http://schemas.openxmlformats.org/officeDocument/2006/relationships" r:embed="rId2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9521101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2459</xdr:row>
      <xdr:rowOff>0</xdr:rowOff>
    </xdr:from>
    <xdr:to>
      <xdr:col>1</xdr:col>
      <xdr:colOff>1190624</xdr:colOff>
      <xdr:row>2459</xdr:row>
      <xdr:rowOff>333375</xdr:rowOff>
    </xdr:to>
    <xdr:pic>
      <xdr:nvPicPr>
        <xdr:cNvPr id="4734" name="Рисунок 4733" descr="base_1_386202_36749"/>
        <xdr:cNvPicPr preferRelativeResize="0">
          <a:picLocks noChangeArrowheads="1"/>
        </xdr:cNvPicPr>
      </xdr:nvPicPr>
      <xdr:blipFill>
        <a:blip xmlns:r="http://schemas.openxmlformats.org/officeDocument/2006/relationships" r:embed="rId2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59997350"/>
          <a:ext cx="11906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2460</xdr:row>
      <xdr:rowOff>1</xdr:rowOff>
    </xdr:from>
    <xdr:to>
      <xdr:col>1</xdr:col>
      <xdr:colOff>1247775</xdr:colOff>
      <xdr:row>2460</xdr:row>
      <xdr:rowOff>400050</xdr:rowOff>
    </xdr:to>
    <xdr:pic>
      <xdr:nvPicPr>
        <xdr:cNvPr id="4735" name="Рисунок 4734" descr="base_1_386202_36750"/>
        <xdr:cNvPicPr preferRelativeResize="0">
          <a:picLocks noChangeArrowheads="1"/>
        </xdr:cNvPicPr>
      </xdr:nvPicPr>
      <xdr:blipFill>
        <a:blip xmlns:r="http://schemas.openxmlformats.org/officeDocument/2006/relationships" r:embed="rId2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0473601"/>
          <a:ext cx="1247776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2461</xdr:row>
      <xdr:rowOff>1</xdr:rowOff>
    </xdr:from>
    <xdr:to>
      <xdr:col>1</xdr:col>
      <xdr:colOff>1028700</xdr:colOff>
      <xdr:row>2461</xdr:row>
      <xdr:rowOff>381000</xdr:rowOff>
    </xdr:to>
    <xdr:pic>
      <xdr:nvPicPr>
        <xdr:cNvPr id="4736" name="Рисунок 4735" descr="base_1_386202_36751"/>
        <xdr:cNvPicPr preferRelativeResize="0">
          <a:picLocks noChangeArrowheads="1"/>
        </xdr:cNvPicPr>
      </xdr:nvPicPr>
      <xdr:blipFill>
        <a:blip xmlns:r="http://schemas.openxmlformats.org/officeDocument/2006/relationships" r:embed="rId2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0949851"/>
          <a:ext cx="1028701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2462</xdr:row>
      <xdr:rowOff>1</xdr:rowOff>
    </xdr:from>
    <xdr:to>
      <xdr:col>1</xdr:col>
      <xdr:colOff>981074</xdr:colOff>
      <xdr:row>2462</xdr:row>
      <xdr:rowOff>342901</xdr:rowOff>
    </xdr:to>
    <xdr:pic>
      <xdr:nvPicPr>
        <xdr:cNvPr id="4737" name="Рисунок 4736" descr="base_1_386202_36752"/>
        <xdr:cNvPicPr preferRelativeResize="0">
          <a:picLocks noChangeArrowheads="1"/>
        </xdr:cNvPicPr>
      </xdr:nvPicPr>
      <xdr:blipFill>
        <a:blip xmlns:r="http://schemas.openxmlformats.org/officeDocument/2006/relationships" r:embed="rId2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1426101"/>
          <a:ext cx="981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2463</xdr:row>
      <xdr:rowOff>1</xdr:rowOff>
    </xdr:from>
    <xdr:to>
      <xdr:col>1</xdr:col>
      <xdr:colOff>1085850</xdr:colOff>
      <xdr:row>2463</xdr:row>
      <xdr:rowOff>381001</xdr:rowOff>
    </xdr:to>
    <xdr:pic>
      <xdr:nvPicPr>
        <xdr:cNvPr id="4738" name="Рисунок 4737" descr="base_1_386202_36753"/>
        <xdr:cNvPicPr preferRelativeResize="0">
          <a:picLocks noChangeArrowheads="1"/>
        </xdr:cNvPicPr>
      </xdr:nvPicPr>
      <xdr:blipFill>
        <a:blip xmlns:r="http://schemas.openxmlformats.org/officeDocument/2006/relationships" r:embed="rId2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1902351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2464</xdr:row>
      <xdr:rowOff>0</xdr:rowOff>
    </xdr:from>
    <xdr:to>
      <xdr:col>1</xdr:col>
      <xdr:colOff>1228724</xdr:colOff>
      <xdr:row>2464</xdr:row>
      <xdr:rowOff>352425</xdr:rowOff>
    </xdr:to>
    <xdr:pic>
      <xdr:nvPicPr>
        <xdr:cNvPr id="4739" name="Рисунок 4738" descr="base_1_386202_36754"/>
        <xdr:cNvPicPr preferRelativeResize="0">
          <a:picLocks noChangeArrowheads="1"/>
        </xdr:cNvPicPr>
      </xdr:nvPicPr>
      <xdr:blipFill>
        <a:blip xmlns:r="http://schemas.openxmlformats.org/officeDocument/2006/relationships" r:embed="rId2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2378600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2465</xdr:row>
      <xdr:rowOff>0</xdr:rowOff>
    </xdr:from>
    <xdr:to>
      <xdr:col>1</xdr:col>
      <xdr:colOff>1190624</xdr:colOff>
      <xdr:row>2465</xdr:row>
      <xdr:rowOff>390525</xdr:rowOff>
    </xdr:to>
    <xdr:pic>
      <xdr:nvPicPr>
        <xdr:cNvPr id="4740" name="Рисунок 4739" descr="base_1_386202_36755"/>
        <xdr:cNvPicPr preferRelativeResize="0">
          <a:picLocks noChangeArrowheads="1"/>
        </xdr:cNvPicPr>
      </xdr:nvPicPr>
      <xdr:blipFill>
        <a:blip xmlns:r="http://schemas.openxmlformats.org/officeDocument/2006/relationships" r:embed="rId2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2854850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2466</xdr:row>
      <xdr:rowOff>0</xdr:rowOff>
    </xdr:from>
    <xdr:to>
      <xdr:col>1</xdr:col>
      <xdr:colOff>942974</xdr:colOff>
      <xdr:row>2466</xdr:row>
      <xdr:rowOff>371475</xdr:rowOff>
    </xdr:to>
    <xdr:pic>
      <xdr:nvPicPr>
        <xdr:cNvPr id="4741" name="Рисунок 4740" descr="base_1_386202_36756"/>
        <xdr:cNvPicPr preferRelativeResize="0">
          <a:picLocks noChangeArrowheads="1"/>
        </xdr:cNvPicPr>
      </xdr:nvPicPr>
      <xdr:blipFill>
        <a:blip xmlns:r="http://schemas.openxmlformats.org/officeDocument/2006/relationships" r:embed="rId2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3331100"/>
          <a:ext cx="942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2467</xdr:row>
      <xdr:rowOff>1</xdr:rowOff>
    </xdr:from>
    <xdr:to>
      <xdr:col>1</xdr:col>
      <xdr:colOff>1028700</xdr:colOff>
      <xdr:row>2467</xdr:row>
      <xdr:rowOff>361951</xdr:rowOff>
    </xdr:to>
    <xdr:pic>
      <xdr:nvPicPr>
        <xdr:cNvPr id="4742" name="Рисунок 4741" descr="base_1_386202_36757"/>
        <xdr:cNvPicPr preferRelativeResize="0">
          <a:picLocks noChangeArrowheads="1"/>
        </xdr:cNvPicPr>
      </xdr:nvPicPr>
      <xdr:blipFill>
        <a:blip xmlns:r="http://schemas.openxmlformats.org/officeDocument/2006/relationships" r:embed="rId2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3807351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2468</xdr:row>
      <xdr:rowOff>0</xdr:rowOff>
    </xdr:from>
    <xdr:to>
      <xdr:col>1</xdr:col>
      <xdr:colOff>1076325</xdr:colOff>
      <xdr:row>2468</xdr:row>
      <xdr:rowOff>390525</xdr:rowOff>
    </xdr:to>
    <xdr:pic>
      <xdr:nvPicPr>
        <xdr:cNvPr id="4743" name="Рисунок 4742" descr="base_1_386202_36758"/>
        <xdr:cNvPicPr preferRelativeResize="0">
          <a:picLocks noChangeArrowheads="1"/>
        </xdr:cNvPicPr>
      </xdr:nvPicPr>
      <xdr:blipFill>
        <a:blip xmlns:r="http://schemas.openxmlformats.org/officeDocument/2006/relationships" r:embed="rId2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4283600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2469</xdr:row>
      <xdr:rowOff>1</xdr:rowOff>
    </xdr:from>
    <xdr:to>
      <xdr:col>1</xdr:col>
      <xdr:colOff>1190624</xdr:colOff>
      <xdr:row>2469</xdr:row>
      <xdr:rowOff>361951</xdr:rowOff>
    </xdr:to>
    <xdr:pic>
      <xdr:nvPicPr>
        <xdr:cNvPr id="4744" name="Рисунок 4743" descr="base_1_386202_36759"/>
        <xdr:cNvPicPr preferRelativeResize="0">
          <a:picLocks noChangeArrowheads="1"/>
        </xdr:cNvPicPr>
      </xdr:nvPicPr>
      <xdr:blipFill>
        <a:blip xmlns:r="http://schemas.openxmlformats.org/officeDocument/2006/relationships" r:embed="rId2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4759851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2470</xdr:row>
      <xdr:rowOff>1</xdr:rowOff>
    </xdr:from>
    <xdr:to>
      <xdr:col>1</xdr:col>
      <xdr:colOff>1190624</xdr:colOff>
      <xdr:row>2470</xdr:row>
      <xdr:rowOff>381001</xdr:rowOff>
    </xdr:to>
    <xdr:pic>
      <xdr:nvPicPr>
        <xdr:cNvPr id="4745" name="Рисунок 4744" descr="base_1_386202_36760"/>
        <xdr:cNvPicPr preferRelativeResize="0">
          <a:picLocks noChangeArrowheads="1"/>
        </xdr:cNvPicPr>
      </xdr:nvPicPr>
      <xdr:blipFill>
        <a:blip xmlns:r="http://schemas.openxmlformats.org/officeDocument/2006/relationships" r:embed="rId2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5236101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2471</xdr:row>
      <xdr:rowOff>1</xdr:rowOff>
    </xdr:from>
    <xdr:to>
      <xdr:col>1</xdr:col>
      <xdr:colOff>971550</xdr:colOff>
      <xdr:row>2471</xdr:row>
      <xdr:rowOff>361951</xdr:rowOff>
    </xdr:to>
    <xdr:pic>
      <xdr:nvPicPr>
        <xdr:cNvPr id="4746" name="Рисунок 4745" descr="base_1_386202_36761"/>
        <xdr:cNvPicPr preferRelativeResize="0">
          <a:picLocks noChangeArrowheads="1"/>
        </xdr:cNvPicPr>
      </xdr:nvPicPr>
      <xdr:blipFill>
        <a:blip xmlns:r="http://schemas.openxmlformats.org/officeDocument/2006/relationships" r:embed="rId2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5712351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2472</xdr:row>
      <xdr:rowOff>0</xdr:rowOff>
    </xdr:from>
    <xdr:to>
      <xdr:col>1</xdr:col>
      <xdr:colOff>990600</xdr:colOff>
      <xdr:row>2472</xdr:row>
      <xdr:rowOff>390525</xdr:rowOff>
    </xdr:to>
    <xdr:pic>
      <xdr:nvPicPr>
        <xdr:cNvPr id="4747" name="Рисунок 4746" descr="base_1_386202_36762"/>
        <xdr:cNvPicPr preferRelativeResize="0">
          <a:picLocks noChangeArrowheads="1"/>
        </xdr:cNvPicPr>
      </xdr:nvPicPr>
      <xdr:blipFill>
        <a:blip xmlns:r="http://schemas.openxmlformats.org/officeDocument/2006/relationships" r:embed="rId2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6188600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2473</xdr:row>
      <xdr:rowOff>1</xdr:rowOff>
    </xdr:from>
    <xdr:to>
      <xdr:col>1</xdr:col>
      <xdr:colOff>1076325</xdr:colOff>
      <xdr:row>2473</xdr:row>
      <xdr:rowOff>361951</xdr:rowOff>
    </xdr:to>
    <xdr:pic>
      <xdr:nvPicPr>
        <xdr:cNvPr id="4748" name="Рисунок 4747" descr="base_1_386202_36763"/>
        <xdr:cNvPicPr preferRelativeResize="0">
          <a:picLocks noChangeArrowheads="1"/>
        </xdr:cNvPicPr>
      </xdr:nvPicPr>
      <xdr:blipFill>
        <a:blip xmlns:r="http://schemas.openxmlformats.org/officeDocument/2006/relationships" r:embed="rId2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6664851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2474</xdr:row>
      <xdr:rowOff>0</xdr:rowOff>
    </xdr:from>
    <xdr:to>
      <xdr:col>1</xdr:col>
      <xdr:colOff>1190624</xdr:colOff>
      <xdr:row>2474</xdr:row>
      <xdr:rowOff>371475</xdr:rowOff>
    </xdr:to>
    <xdr:pic>
      <xdr:nvPicPr>
        <xdr:cNvPr id="4749" name="Рисунок 4748" descr="base_1_386202_36764"/>
        <xdr:cNvPicPr preferRelativeResize="0">
          <a:picLocks noChangeArrowheads="1"/>
        </xdr:cNvPicPr>
      </xdr:nvPicPr>
      <xdr:blipFill>
        <a:blip xmlns:r="http://schemas.openxmlformats.org/officeDocument/2006/relationships" r:embed="rId2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7141100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2475</xdr:row>
      <xdr:rowOff>0</xdr:rowOff>
    </xdr:from>
    <xdr:to>
      <xdr:col>1</xdr:col>
      <xdr:colOff>1171574</xdr:colOff>
      <xdr:row>2475</xdr:row>
      <xdr:rowOff>390525</xdr:rowOff>
    </xdr:to>
    <xdr:pic>
      <xdr:nvPicPr>
        <xdr:cNvPr id="4750" name="Рисунок 4749" descr="base_1_386202_36765"/>
        <xdr:cNvPicPr preferRelativeResize="0">
          <a:picLocks noChangeArrowheads="1"/>
        </xdr:cNvPicPr>
      </xdr:nvPicPr>
      <xdr:blipFill>
        <a:blip xmlns:r="http://schemas.openxmlformats.org/officeDocument/2006/relationships" r:embed="rId2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7617350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2476</xdr:row>
      <xdr:rowOff>1</xdr:rowOff>
    </xdr:from>
    <xdr:to>
      <xdr:col>1</xdr:col>
      <xdr:colOff>952500</xdr:colOff>
      <xdr:row>2476</xdr:row>
      <xdr:rowOff>400051</xdr:rowOff>
    </xdr:to>
    <xdr:pic>
      <xdr:nvPicPr>
        <xdr:cNvPr id="4751" name="Рисунок 4750" descr="base_1_386202_36766"/>
        <xdr:cNvPicPr preferRelativeResize="0">
          <a:picLocks noChangeArrowheads="1"/>
        </xdr:cNvPicPr>
      </xdr:nvPicPr>
      <xdr:blipFill>
        <a:blip xmlns:r="http://schemas.openxmlformats.org/officeDocument/2006/relationships" r:embed="rId2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8093601"/>
          <a:ext cx="952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2477</xdr:row>
      <xdr:rowOff>0</xdr:rowOff>
    </xdr:from>
    <xdr:to>
      <xdr:col>1</xdr:col>
      <xdr:colOff>990600</xdr:colOff>
      <xdr:row>2477</xdr:row>
      <xdr:rowOff>371475</xdr:rowOff>
    </xdr:to>
    <xdr:pic>
      <xdr:nvPicPr>
        <xdr:cNvPr id="4752" name="Рисунок 4751" descr="base_1_386202_36767"/>
        <xdr:cNvPicPr preferRelativeResize="0">
          <a:picLocks noChangeArrowheads="1"/>
        </xdr:cNvPicPr>
      </xdr:nvPicPr>
      <xdr:blipFill>
        <a:blip xmlns:r="http://schemas.openxmlformats.org/officeDocument/2006/relationships" r:embed="rId2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856985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2478</xdr:row>
      <xdr:rowOff>1</xdr:rowOff>
    </xdr:from>
    <xdr:to>
      <xdr:col>1</xdr:col>
      <xdr:colOff>1066800</xdr:colOff>
      <xdr:row>2478</xdr:row>
      <xdr:rowOff>400051</xdr:rowOff>
    </xdr:to>
    <xdr:pic>
      <xdr:nvPicPr>
        <xdr:cNvPr id="4753" name="Рисунок 4752" descr="base_1_386202_36768"/>
        <xdr:cNvPicPr preferRelativeResize="0">
          <a:picLocks noChangeArrowheads="1"/>
        </xdr:cNvPicPr>
      </xdr:nvPicPr>
      <xdr:blipFill>
        <a:blip xmlns:r="http://schemas.openxmlformats.org/officeDocument/2006/relationships" r:embed="rId2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9046101"/>
          <a:ext cx="1066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2479</xdr:row>
      <xdr:rowOff>0</xdr:rowOff>
    </xdr:from>
    <xdr:to>
      <xdr:col>1</xdr:col>
      <xdr:colOff>1219200</xdr:colOff>
      <xdr:row>2479</xdr:row>
      <xdr:rowOff>371475</xdr:rowOff>
    </xdr:to>
    <xdr:pic>
      <xdr:nvPicPr>
        <xdr:cNvPr id="4754" name="Рисунок 4753" descr="base_1_386202_36769"/>
        <xdr:cNvPicPr preferRelativeResize="0">
          <a:picLocks noChangeArrowheads="1"/>
        </xdr:cNvPicPr>
      </xdr:nvPicPr>
      <xdr:blipFill>
        <a:blip xmlns:r="http://schemas.openxmlformats.org/officeDocument/2006/relationships" r:embed="rId2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952235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2480</xdr:row>
      <xdr:rowOff>0</xdr:rowOff>
    </xdr:from>
    <xdr:to>
      <xdr:col>1</xdr:col>
      <xdr:colOff>1200150</xdr:colOff>
      <xdr:row>2480</xdr:row>
      <xdr:rowOff>409575</xdr:rowOff>
    </xdr:to>
    <xdr:pic>
      <xdr:nvPicPr>
        <xdr:cNvPr id="4755" name="Рисунок 4754" descr="base_1_386202_36770"/>
        <xdr:cNvPicPr preferRelativeResize="0">
          <a:picLocks noChangeArrowheads="1"/>
        </xdr:cNvPicPr>
      </xdr:nvPicPr>
      <xdr:blipFill>
        <a:blip xmlns:r="http://schemas.openxmlformats.org/officeDocument/2006/relationships" r:embed="rId2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9998600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2481</xdr:row>
      <xdr:rowOff>1</xdr:rowOff>
    </xdr:from>
    <xdr:to>
      <xdr:col>1</xdr:col>
      <xdr:colOff>1028700</xdr:colOff>
      <xdr:row>2481</xdr:row>
      <xdr:rowOff>381001</xdr:rowOff>
    </xdr:to>
    <xdr:pic>
      <xdr:nvPicPr>
        <xdr:cNvPr id="4756" name="Рисунок 4755" descr="base_1_386202_36771"/>
        <xdr:cNvPicPr preferRelativeResize="0">
          <a:picLocks noChangeArrowheads="1"/>
        </xdr:cNvPicPr>
      </xdr:nvPicPr>
      <xdr:blipFill>
        <a:blip xmlns:r="http://schemas.openxmlformats.org/officeDocument/2006/relationships" r:embed="rId2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0474851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2482</xdr:row>
      <xdr:rowOff>1</xdr:rowOff>
    </xdr:from>
    <xdr:to>
      <xdr:col>1</xdr:col>
      <xdr:colOff>1047750</xdr:colOff>
      <xdr:row>2482</xdr:row>
      <xdr:rowOff>361951</xdr:rowOff>
    </xdr:to>
    <xdr:pic>
      <xdr:nvPicPr>
        <xdr:cNvPr id="4757" name="Рисунок 4756" descr="base_1_386202_36772"/>
        <xdr:cNvPicPr preferRelativeResize="0">
          <a:picLocks noChangeArrowheads="1"/>
        </xdr:cNvPicPr>
      </xdr:nvPicPr>
      <xdr:blipFill>
        <a:blip xmlns:r="http://schemas.openxmlformats.org/officeDocument/2006/relationships" r:embed="rId2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0951101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2483</xdr:row>
      <xdr:rowOff>0</xdr:rowOff>
    </xdr:from>
    <xdr:to>
      <xdr:col>1</xdr:col>
      <xdr:colOff>1095375</xdr:colOff>
      <xdr:row>2483</xdr:row>
      <xdr:rowOff>390525</xdr:rowOff>
    </xdr:to>
    <xdr:pic>
      <xdr:nvPicPr>
        <xdr:cNvPr id="4758" name="Рисунок 4757" descr="base_1_386202_36773"/>
        <xdr:cNvPicPr preferRelativeResize="0">
          <a:picLocks noChangeArrowheads="1"/>
        </xdr:cNvPicPr>
      </xdr:nvPicPr>
      <xdr:blipFill>
        <a:blip xmlns:r="http://schemas.openxmlformats.org/officeDocument/2006/relationships" r:embed="rId2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1427350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2484</xdr:row>
      <xdr:rowOff>0</xdr:rowOff>
    </xdr:from>
    <xdr:to>
      <xdr:col>1</xdr:col>
      <xdr:colOff>1219200</xdr:colOff>
      <xdr:row>2484</xdr:row>
      <xdr:rowOff>390525</xdr:rowOff>
    </xdr:to>
    <xdr:pic>
      <xdr:nvPicPr>
        <xdr:cNvPr id="4759" name="Рисунок 4758" descr="base_1_386202_36774"/>
        <xdr:cNvPicPr preferRelativeResize="0">
          <a:picLocks noChangeArrowheads="1"/>
        </xdr:cNvPicPr>
      </xdr:nvPicPr>
      <xdr:blipFill>
        <a:blip xmlns:r="http://schemas.openxmlformats.org/officeDocument/2006/relationships" r:embed="rId2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190360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2485</xdr:row>
      <xdr:rowOff>0</xdr:rowOff>
    </xdr:from>
    <xdr:to>
      <xdr:col>1</xdr:col>
      <xdr:colOff>1219200</xdr:colOff>
      <xdr:row>2485</xdr:row>
      <xdr:rowOff>390525</xdr:rowOff>
    </xdr:to>
    <xdr:pic>
      <xdr:nvPicPr>
        <xdr:cNvPr id="4760" name="Рисунок 4759" descr="base_1_386202_36775"/>
        <xdr:cNvPicPr preferRelativeResize="0">
          <a:picLocks noChangeArrowheads="1"/>
        </xdr:cNvPicPr>
      </xdr:nvPicPr>
      <xdr:blipFill>
        <a:blip xmlns:r="http://schemas.openxmlformats.org/officeDocument/2006/relationships" r:embed="rId2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237985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2486</xdr:row>
      <xdr:rowOff>0</xdr:rowOff>
    </xdr:from>
    <xdr:to>
      <xdr:col>1</xdr:col>
      <xdr:colOff>981074</xdr:colOff>
      <xdr:row>2486</xdr:row>
      <xdr:rowOff>371475</xdr:rowOff>
    </xdr:to>
    <xdr:pic>
      <xdr:nvPicPr>
        <xdr:cNvPr id="4761" name="Рисунок 4760" descr="base_1_386202_36776"/>
        <xdr:cNvPicPr preferRelativeResize="0">
          <a:picLocks noChangeArrowheads="1"/>
        </xdr:cNvPicPr>
      </xdr:nvPicPr>
      <xdr:blipFill>
        <a:blip xmlns:r="http://schemas.openxmlformats.org/officeDocument/2006/relationships" r:embed="rId2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7285610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2487</xdr:row>
      <xdr:rowOff>1</xdr:rowOff>
    </xdr:from>
    <xdr:to>
      <xdr:col>1</xdr:col>
      <xdr:colOff>990600</xdr:colOff>
      <xdr:row>2487</xdr:row>
      <xdr:rowOff>419101</xdr:rowOff>
    </xdr:to>
    <xdr:pic>
      <xdr:nvPicPr>
        <xdr:cNvPr id="4762" name="Рисунок 4761" descr="base_1_386202_36777"/>
        <xdr:cNvPicPr preferRelativeResize="0">
          <a:picLocks noChangeArrowheads="1"/>
        </xdr:cNvPicPr>
      </xdr:nvPicPr>
      <xdr:blipFill>
        <a:blip xmlns:r="http://schemas.openxmlformats.org/officeDocument/2006/relationships" r:embed="rId2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3332351"/>
          <a:ext cx="990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2488</xdr:row>
      <xdr:rowOff>0</xdr:rowOff>
    </xdr:from>
    <xdr:to>
      <xdr:col>1</xdr:col>
      <xdr:colOff>1123950</xdr:colOff>
      <xdr:row>2488</xdr:row>
      <xdr:rowOff>390525</xdr:rowOff>
    </xdr:to>
    <xdr:pic>
      <xdr:nvPicPr>
        <xdr:cNvPr id="4763" name="Рисунок 4762" descr="base_1_386202_36778"/>
        <xdr:cNvPicPr preferRelativeResize="0">
          <a:picLocks noChangeArrowheads="1"/>
        </xdr:cNvPicPr>
      </xdr:nvPicPr>
      <xdr:blipFill>
        <a:blip xmlns:r="http://schemas.openxmlformats.org/officeDocument/2006/relationships" r:embed="rId2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3808600"/>
          <a:ext cx="1123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2489</xdr:row>
      <xdr:rowOff>0</xdr:rowOff>
    </xdr:from>
    <xdr:to>
      <xdr:col>1</xdr:col>
      <xdr:colOff>1247774</xdr:colOff>
      <xdr:row>2489</xdr:row>
      <xdr:rowOff>390525</xdr:rowOff>
    </xdr:to>
    <xdr:pic>
      <xdr:nvPicPr>
        <xdr:cNvPr id="4764" name="Рисунок 4763" descr="base_1_386202_36779"/>
        <xdr:cNvPicPr preferRelativeResize="0">
          <a:picLocks noChangeArrowheads="1"/>
        </xdr:cNvPicPr>
      </xdr:nvPicPr>
      <xdr:blipFill>
        <a:blip xmlns:r="http://schemas.openxmlformats.org/officeDocument/2006/relationships" r:embed="rId2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74284850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2490</xdr:row>
      <xdr:rowOff>1</xdr:rowOff>
    </xdr:from>
    <xdr:to>
      <xdr:col>1</xdr:col>
      <xdr:colOff>1285875</xdr:colOff>
      <xdr:row>2490</xdr:row>
      <xdr:rowOff>419101</xdr:rowOff>
    </xdr:to>
    <xdr:pic>
      <xdr:nvPicPr>
        <xdr:cNvPr id="4765" name="Рисунок 4764" descr="base_1_386202_36780"/>
        <xdr:cNvPicPr preferRelativeResize="0">
          <a:picLocks noChangeArrowheads="1"/>
        </xdr:cNvPicPr>
      </xdr:nvPicPr>
      <xdr:blipFill>
        <a:blip xmlns:r="http://schemas.openxmlformats.org/officeDocument/2006/relationships" r:embed="rId2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74761101"/>
          <a:ext cx="1285876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2491</xdr:row>
      <xdr:rowOff>1</xdr:rowOff>
    </xdr:from>
    <xdr:to>
      <xdr:col>1</xdr:col>
      <xdr:colOff>933450</xdr:colOff>
      <xdr:row>2491</xdr:row>
      <xdr:rowOff>400051</xdr:rowOff>
    </xdr:to>
    <xdr:pic>
      <xdr:nvPicPr>
        <xdr:cNvPr id="4766" name="Рисунок 4765" descr="base_1_386202_36781"/>
        <xdr:cNvPicPr preferRelativeResize="0">
          <a:picLocks noChangeArrowheads="1"/>
        </xdr:cNvPicPr>
      </xdr:nvPicPr>
      <xdr:blipFill>
        <a:blip xmlns:r="http://schemas.openxmlformats.org/officeDocument/2006/relationships" r:embed="rId2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5237351"/>
          <a:ext cx="933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2492</xdr:row>
      <xdr:rowOff>9526</xdr:rowOff>
    </xdr:from>
    <xdr:to>
      <xdr:col>1</xdr:col>
      <xdr:colOff>1038224</xdr:colOff>
      <xdr:row>2492</xdr:row>
      <xdr:rowOff>428626</xdr:rowOff>
    </xdr:to>
    <xdr:pic>
      <xdr:nvPicPr>
        <xdr:cNvPr id="4767" name="Рисунок 4766" descr="base_1_386202_36782"/>
        <xdr:cNvPicPr preferRelativeResize="0">
          <a:picLocks noChangeArrowheads="1"/>
        </xdr:cNvPicPr>
      </xdr:nvPicPr>
      <xdr:blipFill>
        <a:blip xmlns:r="http://schemas.openxmlformats.org/officeDocument/2006/relationships" r:embed="rId2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75723126"/>
          <a:ext cx="1038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2493</xdr:row>
      <xdr:rowOff>0</xdr:rowOff>
    </xdr:from>
    <xdr:to>
      <xdr:col>1</xdr:col>
      <xdr:colOff>1104900</xdr:colOff>
      <xdr:row>2493</xdr:row>
      <xdr:rowOff>409575</xdr:rowOff>
    </xdr:to>
    <xdr:pic>
      <xdr:nvPicPr>
        <xdr:cNvPr id="4768" name="Рисунок 4767" descr="base_1_386202_36783"/>
        <xdr:cNvPicPr preferRelativeResize="0">
          <a:picLocks noChangeArrowheads="1"/>
        </xdr:cNvPicPr>
      </xdr:nvPicPr>
      <xdr:blipFill>
        <a:blip xmlns:r="http://schemas.openxmlformats.org/officeDocument/2006/relationships" r:embed="rId2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6189850"/>
          <a:ext cx="11049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2494</xdr:row>
      <xdr:rowOff>0</xdr:rowOff>
    </xdr:from>
    <xdr:to>
      <xdr:col>1</xdr:col>
      <xdr:colOff>1219200</xdr:colOff>
      <xdr:row>2494</xdr:row>
      <xdr:rowOff>409575</xdr:rowOff>
    </xdr:to>
    <xdr:pic>
      <xdr:nvPicPr>
        <xdr:cNvPr id="4769" name="Рисунок 4768" descr="base_1_386202_36784"/>
        <xdr:cNvPicPr preferRelativeResize="0">
          <a:picLocks noChangeArrowheads="1"/>
        </xdr:cNvPicPr>
      </xdr:nvPicPr>
      <xdr:blipFill>
        <a:blip xmlns:r="http://schemas.openxmlformats.org/officeDocument/2006/relationships" r:embed="rId2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6666100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2495</xdr:row>
      <xdr:rowOff>0</xdr:rowOff>
    </xdr:from>
    <xdr:to>
      <xdr:col>1</xdr:col>
      <xdr:colOff>1200150</xdr:colOff>
      <xdr:row>2495</xdr:row>
      <xdr:rowOff>390525</xdr:rowOff>
    </xdr:to>
    <xdr:pic>
      <xdr:nvPicPr>
        <xdr:cNvPr id="4770" name="Рисунок 4769" descr="base_1_386202_36785"/>
        <xdr:cNvPicPr preferRelativeResize="0">
          <a:picLocks noChangeArrowheads="1"/>
        </xdr:cNvPicPr>
      </xdr:nvPicPr>
      <xdr:blipFill>
        <a:blip xmlns:r="http://schemas.openxmlformats.org/officeDocument/2006/relationships" r:embed="rId2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7142350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2496</xdr:row>
      <xdr:rowOff>1</xdr:rowOff>
    </xdr:from>
    <xdr:to>
      <xdr:col>1</xdr:col>
      <xdr:colOff>1076324</xdr:colOff>
      <xdr:row>2496</xdr:row>
      <xdr:rowOff>381001</xdr:rowOff>
    </xdr:to>
    <xdr:pic>
      <xdr:nvPicPr>
        <xdr:cNvPr id="4771" name="Рисунок 4770" descr="base_1_386202_36786"/>
        <xdr:cNvPicPr preferRelativeResize="0">
          <a:picLocks noChangeArrowheads="1"/>
        </xdr:cNvPicPr>
      </xdr:nvPicPr>
      <xdr:blipFill>
        <a:blip xmlns:r="http://schemas.openxmlformats.org/officeDocument/2006/relationships" r:embed="rId2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77618601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2497</xdr:row>
      <xdr:rowOff>0</xdr:rowOff>
    </xdr:from>
    <xdr:to>
      <xdr:col>1</xdr:col>
      <xdr:colOff>1066800</xdr:colOff>
      <xdr:row>2497</xdr:row>
      <xdr:rowOff>390525</xdr:rowOff>
    </xdr:to>
    <xdr:pic>
      <xdr:nvPicPr>
        <xdr:cNvPr id="4772" name="Рисунок 4771" descr="base_1_386202_36787"/>
        <xdr:cNvPicPr preferRelativeResize="0">
          <a:picLocks noChangeArrowheads="1"/>
        </xdr:cNvPicPr>
      </xdr:nvPicPr>
      <xdr:blipFill>
        <a:blip xmlns:r="http://schemas.openxmlformats.org/officeDocument/2006/relationships" r:embed="rId2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8094850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2498</xdr:row>
      <xdr:rowOff>0</xdr:rowOff>
    </xdr:from>
    <xdr:to>
      <xdr:col>1</xdr:col>
      <xdr:colOff>1104900</xdr:colOff>
      <xdr:row>2498</xdr:row>
      <xdr:rowOff>371475</xdr:rowOff>
    </xdr:to>
    <xdr:pic>
      <xdr:nvPicPr>
        <xdr:cNvPr id="4773" name="Рисунок 4772" descr="base_1_386202_36788"/>
        <xdr:cNvPicPr preferRelativeResize="0">
          <a:picLocks noChangeArrowheads="1"/>
        </xdr:cNvPicPr>
      </xdr:nvPicPr>
      <xdr:blipFill>
        <a:blip xmlns:r="http://schemas.openxmlformats.org/officeDocument/2006/relationships" r:embed="rId2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8571100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2499</xdr:row>
      <xdr:rowOff>0</xdr:rowOff>
    </xdr:from>
    <xdr:to>
      <xdr:col>1</xdr:col>
      <xdr:colOff>1238250</xdr:colOff>
      <xdr:row>2499</xdr:row>
      <xdr:rowOff>371475</xdr:rowOff>
    </xdr:to>
    <xdr:pic>
      <xdr:nvPicPr>
        <xdr:cNvPr id="4774" name="Рисунок 4773" descr="base_1_386202_36789"/>
        <xdr:cNvPicPr preferRelativeResize="0">
          <a:picLocks noChangeArrowheads="1"/>
        </xdr:cNvPicPr>
      </xdr:nvPicPr>
      <xdr:blipFill>
        <a:blip xmlns:r="http://schemas.openxmlformats.org/officeDocument/2006/relationships" r:embed="rId2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9047350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2500</xdr:row>
      <xdr:rowOff>0</xdr:rowOff>
    </xdr:from>
    <xdr:to>
      <xdr:col>1</xdr:col>
      <xdr:colOff>1219200</xdr:colOff>
      <xdr:row>2500</xdr:row>
      <xdr:rowOff>390525</xdr:rowOff>
    </xdr:to>
    <xdr:pic>
      <xdr:nvPicPr>
        <xdr:cNvPr id="4775" name="Рисунок 4774" descr="base_1_386202_36790"/>
        <xdr:cNvPicPr preferRelativeResize="0">
          <a:picLocks noChangeArrowheads="1"/>
        </xdr:cNvPicPr>
      </xdr:nvPicPr>
      <xdr:blipFill>
        <a:blip xmlns:r="http://schemas.openxmlformats.org/officeDocument/2006/relationships" r:embed="rId2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952360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2501</xdr:row>
      <xdr:rowOff>1</xdr:rowOff>
    </xdr:from>
    <xdr:to>
      <xdr:col>1</xdr:col>
      <xdr:colOff>1000124</xdr:colOff>
      <xdr:row>2501</xdr:row>
      <xdr:rowOff>400051</xdr:rowOff>
    </xdr:to>
    <xdr:pic>
      <xdr:nvPicPr>
        <xdr:cNvPr id="4776" name="Рисунок 4775" descr="base_1_386202_36791"/>
        <xdr:cNvPicPr preferRelativeResize="0">
          <a:picLocks noChangeArrowheads="1"/>
        </xdr:cNvPicPr>
      </xdr:nvPicPr>
      <xdr:blipFill>
        <a:blip xmlns:r="http://schemas.openxmlformats.org/officeDocument/2006/relationships" r:embed="rId2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79999851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2502</xdr:row>
      <xdr:rowOff>0</xdr:rowOff>
    </xdr:from>
    <xdr:to>
      <xdr:col>1</xdr:col>
      <xdr:colOff>1066800</xdr:colOff>
      <xdr:row>2502</xdr:row>
      <xdr:rowOff>390525</xdr:rowOff>
    </xdr:to>
    <xdr:pic>
      <xdr:nvPicPr>
        <xdr:cNvPr id="4777" name="Рисунок 4776" descr="base_1_386202_36792"/>
        <xdr:cNvPicPr preferRelativeResize="0">
          <a:picLocks noChangeArrowheads="1"/>
        </xdr:cNvPicPr>
      </xdr:nvPicPr>
      <xdr:blipFill>
        <a:blip xmlns:r="http://schemas.openxmlformats.org/officeDocument/2006/relationships" r:embed="rId2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0476100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2503</xdr:row>
      <xdr:rowOff>0</xdr:rowOff>
    </xdr:from>
    <xdr:to>
      <xdr:col>1</xdr:col>
      <xdr:colOff>1095375</xdr:colOff>
      <xdr:row>2503</xdr:row>
      <xdr:rowOff>371475</xdr:rowOff>
    </xdr:to>
    <xdr:pic>
      <xdr:nvPicPr>
        <xdr:cNvPr id="4778" name="Рисунок 4777" descr="base_1_386202_36793"/>
        <xdr:cNvPicPr preferRelativeResize="0">
          <a:picLocks noChangeArrowheads="1"/>
        </xdr:cNvPicPr>
      </xdr:nvPicPr>
      <xdr:blipFill>
        <a:blip xmlns:r="http://schemas.openxmlformats.org/officeDocument/2006/relationships" r:embed="rId2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0952350"/>
          <a:ext cx="1095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2504</xdr:row>
      <xdr:rowOff>1</xdr:rowOff>
    </xdr:from>
    <xdr:to>
      <xdr:col>1</xdr:col>
      <xdr:colOff>1266824</xdr:colOff>
      <xdr:row>2504</xdr:row>
      <xdr:rowOff>381001</xdr:rowOff>
    </xdr:to>
    <xdr:pic>
      <xdr:nvPicPr>
        <xdr:cNvPr id="4779" name="Рисунок 4778" descr="base_1_386202_36794"/>
        <xdr:cNvPicPr preferRelativeResize="0">
          <a:picLocks noChangeArrowheads="1"/>
        </xdr:cNvPicPr>
      </xdr:nvPicPr>
      <xdr:blipFill>
        <a:blip xmlns:r="http://schemas.openxmlformats.org/officeDocument/2006/relationships" r:embed="rId2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81428601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2505</xdr:row>
      <xdr:rowOff>1</xdr:rowOff>
    </xdr:from>
    <xdr:to>
      <xdr:col>1</xdr:col>
      <xdr:colOff>1285874</xdr:colOff>
      <xdr:row>2505</xdr:row>
      <xdr:rowOff>400051</xdr:rowOff>
    </xdr:to>
    <xdr:pic>
      <xdr:nvPicPr>
        <xdr:cNvPr id="4780" name="Рисунок 4779" descr="base_1_386202_36795"/>
        <xdr:cNvPicPr preferRelativeResize="0">
          <a:picLocks noChangeArrowheads="1"/>
        </xdr:cNvPicPr>
      </xdr:nvPicPr>
      <xdr:blipFill>
        <a:blip xmlns:r="http://schemas.openxmlformats.org/officeDocument/2006/relationships" r:embed="rId2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81904851"/>
          <a:ext cx="12858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2506</xdr:row>
      <xdr:rowOff>0</xdr:rowOff>
    </xdr:from>
    <xdr:to>
      <xdr:col>1</xdr:col>
      <xdr:colOff>942974</xdr:colOff>
      <xdr:row>2506</xdr:row>
      <xdr:rowOff>390525</xdr:rowOff>
    </xdr:to>
    <xdr:pic>
      <xdr:nvPicPr>
        <xdr:cNvPr id="4781" name="Рисунок 4780" descr="base_1_386202_36796"/>
        <xdr:cNvPicPr preferRelativeResize="0">
          <a:picLocks noChangeArrowheads="1"/>
        </xdr:cNvPicPr>
      </xdr:nvPicPr>
      <xdr:blipFill>
        <a:blip xmlns:r="http://schemas.openxmlformats.org/officeDocument/2006/relationships" r:embed="rId2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82381100"/>
          <a:ext cx="942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2507</xdr:row>
      <xdr:rowOff>1</xdr:rowOff>
    </xdr:from>
    <xdr:to>
      <xdr:col>1</xdr:col>
      <xdr:colOff>990600</xdr:colOff>
      <xdr:row>2507</xdr:row>
      <xdr:rowOff>381001</xdr:rowOff>
    </xdr:to>
    <xdr:pic>
      <xdr:nvPicPr>
        <xdr:cNvPr id="4782" name="Рисунок 4781" descr="base_1_386202_36797"/>
        <xdr:cNvPicPr preferRelativeResize="0">
          <a:picLocks noChangeArrowheads="1"/>
        </xdr:cNvPicPr>
      </xdr:nvPicPr>
      <xdr:blipFill>
        <a:blip xmlns:r="http://schemas.openxmlformats.org/officeDocument/2006/relationships" r:embed="rId2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2857351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2508</xdr:row>
      <xdr:rowOff>0</xdr:rowOff>
    </xdr:from>
    <xdr:to>
      <xdr:col>1</xdr:col>
      <xdr:colOff>1123950</xdr:colOff>
      <xdr:row>2508</xdr:row>
      <xdr:rowOff>390525</xdr:rowOff>
    </xdr:to>
    <xdr:pic>
      <xdr:nvPicPr>
        <xdr:cNvPr id="4783" name="Рисунок 4782" descr="base_1_386202_36798"/>
        <xdr:cNvPicPr preferRelativeResize="0">
          <a:picLocks noChangeArrowheads="1"/>
        </xdr:cNvPicPr>
      </xdr:nvPicPr>
      <xdr:blipFill>
        <a:blip xmlns:r="http://schemas.openxmlformats.org/officeDocument/2006/relationships" r:embed="rId2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3333600"/>
          <a:ext cx="1123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2509</xdr:row>
      <xdr:rowOff>0</xdr:rowOff>
    </xdr:from>
    <xdr:to>
      <xdr:col>1</xdr:col>
      <xdr:colOff>1247774</xdr:colOff>
      <xdr:row>2509</xdr:row>
      <xdr:rowOff>371475</xdr:rowOff>
    </xdr:to>
    <xdr:pic>
      <xdr:nvPicPr>
        <xdr:cNvPr id="4784" name="Рисунок 4783" descr="base_1_386202_36799"/>
        <xdr:cNvPicPr preferRelativeResize="0">
          <a:picLocks noChangeArrowheads="1"/>
        </xdr:cNvPicPr>
      </xdr:nvPicPr>
      <xdr:blipFill>
        <a:blip xmlns:r="http://schemas.openxmlformats.org/officeDocument/2006/relationships" r:embed="rId2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83809850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2510</xdr:row>
      <xdr:rowOff>1</xdr:rowOff>
    </xdr:from>
    <xdr:to>
      <xdr:col>1</xdr:col>
      <xdr:colOff>1257300</xdr:colOff>
      <xdr:row>2510</xdr:row>
      <xdr:rowOff>400051</xdr:rowOff>
    </xdr:to>
    <xdr:pic>
      <xdr:nvPicPr>
        <xdr:cNvPr id="4785" name="Рисунок 4784" descr="base_1_386202_36800"/>
        <xdr:cNvPicPr preferRelativeResize="0">
          <a:picLocks noChangeArrowheads="1"/>
        </xdr:cNvPicPr>
      </xdr:nvPicPr>
      <xdr:blipFill>
        <a:blip xmlns:r="http://schemas.openxmlformats.org/officeDocument/2006/relationships" r:embed="rId2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4286101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2511</xdr:row>
      <xdr:rowOff>0</xdr:rowOff>
    </xdr:from>
    <xdr:to>
      <xdr:col>1</xdr:col>
      <xdr:colOff>990600</xdr:colOff>
      <xdr:row>2511</xdr:row>
      <xdr:rowOff>409575</xdr:rowOff>
    </xdr:to>
    <xdr:pic>
      <xdr:nvPicPr>
        <xdr:cNvPr id="4786" name="Рисунок 4785" descr="base_1_386202_36801"/>
        <xdr:cNvPicPr preferRelativeResize="0">
          <a:picLocks noChangeArrowheads="1"/>
        </xdr:cNvPicPr>
      </xdr:nvPicPr>
      <xdr:blipFill>
        <a:blip xmlns:r="http://schemas.openxmlformats.org/officeDocument/2006/relationships" r:embed="rId2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4762350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2512</xdr:row>
      <xdr:rowOff>1</xdr:rowOff>
    </xdr:from>
    <xdr:to>
      <xdr:col>1</xdr:col>
      <xdr:colOff>1104900</xdr:colOff>
      <xdr:row>2512</xdr:row>
      <xdr:rowOff>361951</xdr:rowOff>
    </xdr:to>
    <xdr:pic>
      <xdr:nvPicPr>
        <xdr:cNvPr id="4787" name="Рисунок 4786" descr="base_1_386202_36802"/>
        <xdr:cNvPicPr preferRelativeResize="0">
          <a:picLocks noChangeArrowheads="1"/>
        </xdr:cNvPicPr>
      </xdr:nvPicPr>
      <xdr:blipFill>
        <a:blip xmlns:r="http://schemas.openxmlformats.org/officeDocument/2006/relationships" r:embed="rId2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5238601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2513</xdr:row>
      <xdr:rowOff>1</xdr:rowOff>
    </xdr:from>
    <xdr:to>
      <xdr:col>1</xdr:col>
      <xdr:colOff>1219200</xdr:colOff>
      <xdr:row>2513</xdr:row>
      <xdr:rowOff>400051</xdr:rowOff>
    </xdr:to>
    <xdr:pic>
      <xdr:nvPicPr>
        <xdr:cNvPr id="4788" name="Рисунок 4787" descr="base_1_386202_36803"/>
        <xdr:cNvPicPr preferRelativeResize="0">
          <a:picLocks noChangeArrowheads="1"/>
        </xdr:cNvPicPr>
      </xdr:nvPicPr>
      <xdr:blipFill>
        <a:blip xmlns:r="http://schemas.openxmlformats.org/officeDocument/2006/relationships" r:embed="rId2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5714851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2514</xdr:row>
      <xdr:rowOff>0</xdr:rowOff>
    </xdr:from>
    <xdr:to>
      <xdr:col>1</xdr:col>
      <xdr:colOff>1276350</xdr:colOff>
      <xdr:row>2514</xdr:row>
      <xdr:rowOff>409575</xdr:rowOff>
    </xdr:to>
    <xdr:pic>
      <xdr:nvPicPr>
        <xdr:cNvPr id="4789" name="Рисунок 4788" descr="base_1_386202_36804"/>
        <xdr:cNvPicPr preferRelativeResize="0">
          <a:picLocks noChangeArrowheads="1"/>
        </xdr:cNvPicPr>
      </xdr:nvPicPr>
      <xdr:blipFill>
        <a:blip xmlns:r="http://schemas.openxmlformats.org/officeDocument/2006/relationships" r:embed="rId2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6191100"/>
          <a:ext cx="1276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2515</xdr:row>
      <xdr:rowOff>1</xdr:rowOff>
    </xdr:from>
    <xdr:to>
      <xdr:col>1</xdr:col>
      <xdr:colOff>1238250</xdr:colOff>
      <xdr:row>2515</xdr:row>
      <xdr:rowOff>419101</xdr:rowOff>
    </xdr:to>
    <xdr:pic>
      <xdr:nvPicPr>
        <xdr:cNvPr id="4790" name="Рисунок 4789" descr="base_1_386202_36805"/>
        <xdr:cNvPicPr preferRelativeResize="0">
          <a:picLocks noChangeArrowheads="1"/>
        </xdr:cNvPicPr>
      </xdr:nvPicPr>
      <xdr:blipFill>
        <a:blip xmlns:r="http://schemas.openxmlformats.org/officeDocument/2006/relationships" r:embed="rId2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6667351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2516</xdr:row>
      <xdr:rowOff>1</xdr:rowOff>
    </xdr:from>
    <xdr:to>
      <xdr:col>1</xdr:col>
      <xdr:colOff>1009650</xdr:colOff>
      <xdr:row>2516</xdr:row>
      <xdr:rowOff>381001</xdr:rowOff>
    </xdr:to>
    <xdr:pic>
      <xdr:nvPicPr>
        <xdr:cNvPr id="4791" name="Рисунок 4790" descr="base_1_386202_36806"/>
        <xdr:cNvPicPr preferRelativeResize="0">
          <a:picLocks noChangeArrowheads="1"/>
        </xdr:cNvPicPr>
      </xdr:nvPicPr>
      <xdr:blipFill>
        <a:blip xmlns:r="http://schemas.openxmlformats.org/officeDocument/2006/relationships" r:embed="rId2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7143601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2517</xdr:row>
      <xdr:rowOff>0</xdr:rowOff>
    </xdr:from>
    <xdr:to>
      <xdr:col>1</xdr:col>
      <xdr:colOff>1028700</xdr:colOff>
      <xdr:row>2517</xdr:row>
      <xdr:rowOff>371475</xdr:rowOff>
    </xdr:to>
    <xdr:pic>
      <xdr:nvPicPr>
        <xdr:cNvPr id="4792" name="Рисунок 4791" descr="base_1_386202_36807"/>
        <xdr:cNvPicPr preferRelativeResize="0">
          <a:picLocks noChangeArrowheads="1"/>
        </xdr:cNvPicPr>
      </xdr:nvPicPr>
      <xdr:blipFill>
        <a:blip xmlns:r="http://schemas.openxmlformats.org/officeDocument/2006/relationships" r:embed="rId2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7619850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2518</xdr:row>
      <xdr:rowOff>1</xdr:rowOff>
    </xdr:from>
    <xdr:to>
      <xdr:col>1</xdr:col>
      <xdr:colOff>1066800</xdr:colOff>
      <xdr:row>2518</xdr:row>
      <xdr:rowOff>361951</xdr:rowOff>
    </xdr:to>
    <xdr:pic>
      <xdr:nvPicPr>
        <xdr:cNvPr id="4793" name="Рисунок 4792" descr="base_1_386202_36808"/>
        <xdr:cNvPicPr preferRelativeResize="0">
          <a:picLocks noChangeArrowheads="1"/>
        </xdr:cNvPicPr>
      </xdr:nvPicPr>
      <xdr:blipFill>
        <a:blip xmlns:r="http://schemas.openxmlformats.org/officeDocument/2006/relationships" r:embed="rId2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8096101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2519</xdr:row>
      <xdr:rowOff>0</xdr:rowOff>
    </xdr:from>
    <xdr:to>
      <xdr:col>1</xdr:col>
      <xdr:colOff>1266824</xdr:colOff>
      <xdr:row>2519</xdr:row>
      <xdr:rowOff>409575</xdr:rowOff>
    </xdr:to>
    <xdr:pic>
      <xdr:nvPicPr>
        <xdr:cNvPr id="4794" name="Рисунок 4793" descr="base_1_386202_36809"/>
        <xdr:cNvPicPr preferRelativeResize="0">
          <a:picLocks noChangeArrowheads="1"/>
        </xdr:cNvPicPr>
      </xdr:nvPicPr>
      <xdr:blipFill>
        <a:blip xmlns:r="http://schemas.openxmlformats.org/officeDocument/2006/relationships" r:embed="rId2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88572350"/>
          <a:ext cx="12668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2520</xdr:row>
      <xdr:rowOff>1</xdr:rowOff>
    </xdr:from>
    <xdr:to>
      <xdr:col>1</xdr:col>
      <xdr:colOff>1295400</xdr:colOff>
      <xdr:row>2520</xdr:row>
      <xdr:rowOff>438151</xdr:rowOff>
    </xdr:to>
    <xdr:pic>
      <xdr:nvPicPr>
        <xdr:cNvPr id="4795" name="Рисунок 4794" descr="base_1_386202_36810"/>
        <xdr:cNvPicPr preferRelativeResize="0">
          <a:picLocks noChangeArrowheads="1"/>
        </xdr:cNvPicPr>
      </xdr:nvPicPr>
      <xdr:blipFill>
        <a:blip xmlns:r="http://schemas.openxmlformats.org/officeDocument/2006/relationships" r:embed="rId2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9048601"/>
          <a:ext cx="12954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2521</xdr:row>
      <xdr:rowOff>1</xdr:rowOff>
    </xdr:from>
    <xdr:to>
      <xdr:col>1</xdr:col>
      <xdr:colOff>971550</xdr:colOff>
      <xdr:row>2521</xdr:row>
      <xdr:rowOff>361951</xdr:rowOff>
    </xdr:to>
    <xdr:pic>
      <xdr:nvPicPr>
        <xdr:cNvPr id="4796" name="Рисунок 4795" descr="base_1_386202_36811"/>
        <xdr:cNvPicPr preferRelativeResize="0">
          <a:picLocks noChangeArrowheads="1"/>
        </xdr:cNvPicPr>
      </xdr:nvPicPr>
      <xdr:blipFill>
        <a:blip xmlns:r="http://schemas.openxmlformats.org/officeDocument/2006/relationships" r:embed="rId2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9524851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2522</xdr:row>
      <xdr:rowOff>0</xdr:rowOff>
    </xdr:from>
    <xdr:to>
      <xdr:col>1</xdr:col>
      <xdr:colOff>1019174</xdr:colOff>
      <xdr:row>2522</xdr:row>
      <xdr:rowOff>371475</xdr:rowOff>
    </xdr:to>
    <xdr:pic>
      <xdr:nvPicPr>
        <xdr:cNvPr id="4797" name="Рисунок 4796" descr="base_1_386202_36812"/>
        <xdr:cNvPicPr preferRelativeResize="0">
          <a:picLocks noChangeArrowheads="1"/>
        </xdr:cNvPicPr>
      </xdr:nvPicPr>
      <xdr:blipFill>
        <a:blip xmlns:r="http://schemas.openxmlformats.org/officeDocument/2006/relationships" r:embed="rId2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0001100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2523</xdr:row>
      <xdr:rowOff>0</xdr:rowOff>
    </xdr:from>
    <xdr:to>
      <xdr:col>1</xdr:col>
      <xdr:colOff>1114425</xdr:colOff>
      <xdr:row>2523</xdr:row>
      <xdr:rowOff>371475</xdr:rowOff>
    </xdr:to>
    <xdr:pic>
      <xdr:nvPicPr>
        <xdr:cNvPr id="4798" name="Рисунок 4797" descr="base_1_386202_36813"/>
        <xdr:cNvPicPr preferRelativeResize="0">
          <a:picLocks noChangeArrowheads="1"/>
        </xdr:cNvPicPr>
      </xdr:nvPicPr>
      <xdr:blipFill>
        <a:blip xmlns:r="http://schemas.openxmlformats.org/officeDocument/2006/relationships" r:embed="rId2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0477350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2524</xdr:row>
      <xdr:rowOff>1</xdr:rowOff>
    </xdr:from>
    <xdr:to>
      <xdr:col>1</xdr:col>
      <xdr:colOff>1247774</xdr:colOff>
      <xdr:row>2524</xdr:row>
      <xdr:rowOff>361951</xdr:rowOff>
    </xdr:to>
    <xdr:pic>
      <xdr:nvPicPr>
        <xdr:cNvPr id="4799" name="Рисунок 4798" descr="base_1_386202_36814"/>
        <xdr:cNvPicPr preferRelativeResize="0">
          <a:picLocks noChangeArrowheads="1"/>
        </xdr:cNvPicPr>
      </xdr:nvPicPr>
      <xdr:blipFill>
        <a:blip xmlns:r="http://schemas.openxmlformats.org/officeDocument/2006/relationships" r:embed="rId2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0953601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2525</xdr:row>
      <xdr:rowOff>0</xdr:rowOff>
    </xdr:from>
    <xdr:to>
      <xdr:col>1</xdr:col>
      <xdr:colOff>1200150</xdr:colOff>
      <xdr:row>2525</xdr:row>
      <xdr:rowOff>371475</xdr:rowOff>
    </xdr:to>
    <xdr:pic>
      <xdr:nvPicPr>
        <xdr:cNvPr id="4800" name="Рисунок 4799" descr="base_1_386202_36815"/>
        <xdr:cNvPicPr preferRelativeResize="0">
          <a:picLocks noChangeArrowheads="1"/>
        </xdr:cNvPicPr>
      </xdr:nvPicPr>
      <xdr:blipFill>
        <a:blip xmlns:r="http://schemas.openxmlformats.org/officeDocument/2006/relationships" r:embed="rId2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1429850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2526</xdr:row>
      <xdr:rowOff>0</xdr:rowOff>
    </xdr:from>
    <xdr:to>
      <xdr:col>1</xdr:col>
      <xdr:colOff>1028700</xdr:colOff>
      <xdr:row>2526</xdr:row>
      <xdr:rowOff>390525</xdr:rowOff>
    </xdr:to>
    <xdr:pic>
      <xdr:nvPicPr>
        <xdr:cNvPr id="4801" name="Рисунок 4800" descr="base_1_386202_36816"/>
        <xdr:cNvPicPr preferRelativeResize="0">
          <a:picLocks noChangeArrowheads="1"/>
        </xdr:cNvPicPr>
      </xdr:nvPicPr>
      <xdr:blipFill>
        <a:blip xmlns:r="http://schemas.openxmlformats.org/officeDocument/2006/relationships" r:embed="rId2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1906100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2527</xdr:row>
      <xdr:rowOff>1</xdr:rowOff>
    </xdr:from>
    <xdr:to>
      <xdr:col>1</xdr:col>
      <xdr:colOff>1066800</xdr:colOff>
      <xdr:row>2527</xdr:row>
      <xdr:rowOff>400051</xdr:rowOff>
    </xdr:to>
    <xdr:pic>
      <xdr:nvPicPr>
        <xdr:cNvPr id="4802" name="Рисунок 4801" descr="base_1_386202_36817"/>
        <xdr:cNvPicPr preferRelativeResize="0">
          <a:picLocks noChangeArrowheads="1"/>
        </xdr:cNvPicPr>
      </xdr:nvPicPr>
      <xdr:blipFill>
        <a:blip xmlns:r="http://schemas.openxmlformats.org/officeDocument/2006/relationships" r:embed="rId2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2382351"/>
          <a:ext cx="1066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2528</xdr:row>
      <xdr:rowOff>1</xdr:rowOff>
    </xdr:from>
    <xdr:to>
      <xdr:col>1</xdr:col>
      <xdr:colOff>1123950</xdr:colOff>
      <xdr:row>2528</xdr:row>
      <xdr:rowOff>381001</xdr:rowOff>
    </xdr:to>
    <xdr:pic>
      <xdr:nvPicPr>
        <xdr:cNvPr id="4803" name="Рисунок 4802" descr="base_1_386202_36818"/>
        <xdr:cNvPicPr preferRelativeResize="0">
          <a:picLocks noChangeArrowheads="1"/>
        </xdr:cNvPicPr>
      </xdr:nvPicPr>
      <xdr:blipFill>
        <a:blip xmlns:r="http://schemas.openxmlformats.org/officeDocument/2006/relationships" r:embed="rId2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2858601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2529</xdr:row>
      <xdr:rowOff>1</xdr:rowOff>
    </xdr:from>
    <xdr:to>
      <xdr:col>1</xdr:col>
      <xdr:colOff>1209674</xdr:colOff>
      <xdr:row>2529</xdr:row>
      <xdr:rowOff>390525</xdr:rowOff>
    </xdr:to>
    <xdr:pic>
      <xdr:nvPicPr>
        <xdr:cNvPr id="4804" name="Рисунок 4803" descr="base_1_386202_36819"/>
        <xdr:cNvPicPr preferRelativeResize="0">
          <a:picLocks noChangeArrowheads="1"/>
        </xdr:cNvPicPr>
      </xdr:nvPicPr>
      <xdr:blipFill>
        <a:blip xmlns:r="http://schemas.openxmlformats.org/officeDocument/2006/relationships" r:embed="rId2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3334851"/>
          <a:ext cx="120967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2530</xdr:row>
      <xdr:rowOff>1</xdr:rowOff>
    </xdr:from>
    <xdr:to>
      <xdr:col>1</xdr:col>
      <xdr:colOff>1200150</xdr:colOff>
      <xdr:row>2530</xdr:row>
      <xdr:rowOff>400050</xdr:rowOff>
    </xdr:to>
    <xdr:pic>
      <xdr:nvPicPr>
        <xdr:cNvPr id="4805" name="Рисунок 4804" descr="base_1_386202_36820"/>
        <xdr:cNvPicPr preferRelativeResize="0">
          <a:picLocks noChangeArrowheads="1"/>
        </xdr:cNvPicPr>
      </xdr:nvPicPr>
      <xdr:blipFill>
        <a:blip xmlns:r="http://schemas.openxmlformats.org/officeDocument/2006/relationships" r:embed="rId2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3811101"/>
          <a:ext cx="1200150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2531</xdr:row>
      <xdr:rowOff>1</xdr:rowOff>
    </xdr:from>
    <xdr:to>
      <xdr:col>1</xdr:col>
      <xdr:colOff>971550</xdr:colOff>
      <xdr:row>2531</xdr:row>
      <xdr:rowOff>381001</xdr:rowOff>
    </xdr:to>
    <xdr:pic>
      <xdr:nvPicPr>
        <xdr:cNvPr id="4806" name="Рисунок 4805" descr="base_1_386202_36821"/>
        <xdr:cNvPicPr preferRelativeResize="0">
          <a:picLocks noChangeArrowheads="1"/>
        </xdr:cNvPicPr>
      </xdr:nvPicPr>
      <xdr:blipFill>
        <a:blip xmlns:r="http://schemas.openxmlformats.org/officeDocument/2006/relationships" r:embed="rId2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4287351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2532</xdr:row>
      <xdr:rowOff>1</xdr:rowOff>
    </xdr:from>
    <xdr:to>
      <xdr:col>1</xdr:col>
      <xdr:colOff>1028700</xdr:colOff>
      <xdr:row>2532</xdr:row>
      <xdr:rowOff>381001</xdr:rowOff>
    </xdr:to>
    <xdr:pic>
      <xdr:nvPicPr>
        <xdr:cNvPr id="4807" name="Рисунок 4806" descr="base_1_386202_36822"/>
        <xdr:cNvPicPr preferRelativeResize="0">
          <a:picLocks noChangeArrowheads="1"/>
        </xdr:cNvPicPr>
      </xdr:nvPicPr>
      <xdr:blipFill>
        <a:blip xmlns:r="http://schemas.openxmlformats.org/officeDocument/2006/relationships" r:embed="rId2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4763601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2533</xdr:row>
      <xdr:rowOff>0</xdr:rowOff>
    </xdr:from>
    <xdr:to>
      <xdr:col>1</xdr:col>
      <xdr:colOff>1123950</xdr:colOff>
      <xdr:row>2533</xdr:row>
      <xdr:rowOff>390525</xdr:rowOff>
    </xdr:to>
    <xdr:pic>
      <xdr:nvPicPr>
        <xdr:cNvPr id="4808" name="Рисунок 4807" descr="base_1_386202_36823"/>
        <xdr:cNvPicPr preferRelativeResize="0">
          <a:picLocks noChangeArrowheads="1"/>
        </xdr:cNvPicPr>
      </xdr:nvPicPr>
      <xdr:blipFill>
        <a:blip xmlns:r="http://schemas.openxmlformats.org/officeDocument/2006/relationships" r:embed="rId2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5239850"/>
          <a:ext cx="1123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2534</xdr:row>
      <xdr:rowOff>1</xdr:rowOff>
    </xdr:from>
    <xdr:to>
      <xdr:col>1</xdr:col>
      <xdr:colOff>1181100</xdr:colOff>
      <xdr:row>2534</xdr:row>
      <xdr:rowOff>400051</xdr:rowOff>
    </xdr:to>
    <xdr:pic>
      <xdr:nvPicPr>
        <xdr:cNvPr id="4809" name="Рисунок 4808" descr="base_1_386202_36824"/>
        <xdr:cNvPicPr preferRelativeResize="0">
          <a:picLocks noChangeArrowheads="1"/>
        </xdr:cNvPicPr>
      </xdr:nvPicPr>
      <xdr:blipFill>
        <a:blip xmlns:r="http://schemas.openxmlformats.org/officeDocument/2006/relationships" r:embed="rId2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5716101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2535</xdr:row>
      <xdr:rowOff>0</xdr:rowOff>
    </xdr:from>
    <xdr:to>
      <xdr:col>1</xdr:col>
      <xdr:colOff>1181100</xdr:colOff>
      <xdr:row>2535</xdr:row>
      <xdr:rowOff>371475</xdr:rowOff>
    </xdr:to>
    <xdr:pic>
      <xdr:nvPicPr>
        <xdr:cNvPr id="4810" name="Рисунок 4809" descr="base_1_386202_36825"/>
        <xdr:cNvPicPr preferRelativeResize="0">
          <a:picLocks noChangeArrowheads="1"/>
        </xdr:cNvPicPr>
      </xdr:nvPicPr>
      <xdr:blipFill>
        <a:blip xmlns:r="http://schemas.openxmlformats.org/officeDocument/2006/relationships" r:embed="rId2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619235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2536</xdr:row>
      <xdr:rowOff>1</xdr:rowOff>
    </xdr:from>
    <xdr:to>
      <xdr:col>1</xdr:col>
      <xdr:colOff>971550</xdr:colOff>
      <xdr:row>2536</xdr:row>
      <xdr:rowOff>400051</xdr:rowOff>
    </xdr:to>
    <xdr:pic>
      <xdr:nvPicPr>
        <xdr:cNvPr id="4811" name="Рисунок 4810" descr="base_1_386202_36826"/>
        <xdr:cNvPicPr preferRelativeResize="0">
          <a:picLocks noChangeArrowheads="1"/>
        </xdr:cNvPicPr>
      </xdr:nvPicPr>
      <xdr:blipFill>
        <a:blip xmlns:r="http://schemas.openxmlformats.org/officeDocument/2006/relationships" r:embed="rId2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6668601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2537</xdr:row>
      <xdr:rowOff>9525</xdr:rowOff>
    </xdr:from>
    <xdr:to>
      <xdr:col>1</xdr:col>
      <xdr:colOff>1066800</xdr:colOff>
      <xdr:row>2537</xdr:row>
      <xdr:rowOff>419100</xdr:rowOff>
    </xdr:to>
    <xdr:pic>
      <xdr:nvPicPr>
        <xdr:cNvPr id="4812" name="Рисунок 4811" descr="base_1_386202_36827"/>
        <xdr:cNvPicPr preferRelativeResize="0">
          <a:picLocks noChangeArrowheads="1"/>
        </xdr:cNvPicPr>
      </xdr:nvPicPr>
      <xdr:blipFill>
        <a:blip xmlns:r="http://schemas.openxmlformats.org/officeDocument/2006/relationships" r:embed="rId2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997154375"/>
          <a:ext cx="10477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2538</xdr:row>
      <xdr:rowOff>1</xdr:rowOff>
    </xdr:from>
    <xdr:to>
      <xdr:col>1</xdr:col>
      <xdr:colOff>1095375</xdr:colOff>
      <xdr:row>2538</xdr:row>
      <xdr:rowOff>381001</xdr:rowOff>
    </xdr:to>
    <xdr:pic>
      <xdr:nvPicPr>
        <xdr:cNvPr id="4813" name="Рисунок 4812" descr="base_1_386202_36828"/>
        <xdr:cNvPicPr preferRelativeResize="0">
          <a:picLocks noChangeArrowheads="1"/>
        </xdr:cNvPicPr>
      </xdr:nvPicPr>
      <xdr:blipFill>
        <a:blip xmlns:r="http://schemas.openxmlformats.org/officeDocument/2006/relationships" r:embed="rId2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7621101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2539</xdr:row>
      <xdr:rowOff>1</xdr:rowOff>
    </xdr:from>
    <xdr:to>
      <xdr:col>1</xdr:col>
      <xdr:colOff>1219200</xdr:colOff>
      <xdr:row>2539</xdr:row>
      <xdr:rowOff>381001</xdr:rowOff>
    </xdr:to>
    <xdr:pic>
      <xdr:nvPicPr>
        <xdr:cNvPr id="4814" name="Рисунок 4813" descr="base_1_386202_36829"/>
        <xdr:cNvPicPr preferRelativeResize="0">
          <a:picLocks noChangeArrowheads="1"/>
        </xdr:cNvPicPr>
      </xdr:nvPicPr>
      <xdr:blipFill>
        <a:blip xmlns:r="http://schemas.openxmlformats.org/officeDocument/2006/relationships" r:embed="rId2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8097351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2540</xdr:row>
      <xdr:rowOff>1</xdr:rowOff>
    </xdr:from>
    <xdr:to>
      <xdr:col>1</xdr:col>
      <xdr:colOff>1276350</xdr:colOff>
      <xdr:row>2540</xdr:row>
      <xdr:rowOff>381001</xdr:rowOff>
    </xdr:to>
    <xdr:pic>
      <xdr:nvPicPr>
        <xdr:cNvPr id="4815" name="Рисунок 4814" descr="base_1_386202_36830"/>
        <xdr:cNvPicPr preferRelativeResize="0">
          <a:picLocks noChangeArrowheads="1"/>
        </xdr:cNvPicPr>
      </xdr:nvPicPr>
      <xdr:blipFill>
        <a:blip xmlns:r="http://schemas.openxmlformats.org/officeDocument/2006/relationships" r:embed="rId2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8573601"/>
          <a:ext cx="1276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2541</xdr:row>
      <xdr:rowOff>1</xdr:rowOff>
    </xdr:from>
    <xdr:to>
      <xdr:col>1</xdr:col>
      <xdr:colOff>1000124</xdr:colOff>
      <xdr:row>2541</xdr:row>
      <xdr:rowOff>400051</xdr:rowOff>
    </xdr:to>
    <xdr:pic>
      <xdr:nvPicPr>
        <xdr:cNvPr id="4816" name="Рисунок 4815" descr="base_1_386202_36831"/>
        <xdr:cNvPicPr preferRelativeResize="0">
          <a:picLocks noChangeArrowheads="1"/>
        </xdr:cNvPicPr>
      </xdr:nvPicPr>
      <xdr:blipFill>
        <a:blip xmlns:r="http://schemas.openxmlformats.org/officeDocument/2006/relationships" r:embed="rId2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9049851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2542</xdr:row>
      <xdr:rowOff>1</xdr:rowOff>
    </xdr:from>
    <xdr:to>
      <xdr:col>1</xdr:col>
      <xdr:colOff>1057274</xdr:colOff>
      <xdr:row>2542</xdr:row>
      <xdr:rowOff>381001</xdr:rowOff>
    </xdr:to>
    <xdr:pic>
      <xdr:nvPicPr>
        <xdr:cNvPr id="4817" name="Рисунок 4816" descr="base_1_386202_36832"/>
        <xdr:cNvPicPr preferRelativeResize="0">
          <a:picLocks noChangeArrowheads="1"/>
        </xdr:cNvPicPr>
      </xdr:nvPicPr>
      <xdr:blipFill>
        <a:blip xmlns:r="http://schemas.openxmlformats.org/officeDocument/2006/relationships" r:embed="rId2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9526101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2543</xdr:row>
      <xdr:rowOff>0</xdr:rowOff>
    </xdr:from>
    <xdr:to>
      <xdr:col>1</xdr:col>
      <xdr:colOff>1104900</xdr:colOff>
      <xdr:row>2543</xdr:row>
      <xdr:rowOff>390525</xdr:rowOff>
    </xdr:to>
    <xdr:pic>
      <xdr:nvPicPr>
        <xdr:cNvPr id="4818" name="Рисунок 4817" descr="base_1_386202_36833"/>
        <xdr:cNvPicPr preferRelativeResize="0">
          <a:picLocks noChangeArrowheads="1"/>
        </xdr:cNvPicPr>
      </xdr:nvPicPr>
      <xdr:blipFill>
        <a:blip xmlns:r="http://schemas.openxmlformats.org/officeDocument/2006/relationships" r:embed="rId2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0002350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2544</xdr:row>
      <xdr:rowOff>1</xdr:rowOff>
    </xdr:from>
    <xdr:to>
      <xdr:col>1</xdr:col>
      <xdr:colOff>1162050</xdr:colOff>
      <xdr:row>2544</xdr:row>
      <xdr:rowOff>381001</xdr:rowOff>
    </xdr:to>
    <xdr:pic>
      <xdr:nvPicPr>
        <xdr:cNvPr id="4819" name="Рисунок 4818" descr="base_1_386202_36834"/>
        <xdr:cNvPicPr preferRelativeResize="0">
          <a:picLocks noChangeArrowheads="1"/>
        </xdr:cNvPicPr>
      </xdr:nvPicPr>
      <xdr:blipFill>
        <a:blip xmlns:r="http://schemas.openxmlformats.org/officeDocument/2006/relationships" r:embed="rId2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0478601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2545</xdr:row>
      <xdr:rowOff>1</xdr:rowOff>
    </xdr:from>
    <xdr:to>
      <xdr:col>1</xdr:col>
      <xdr:colOff>1181100</xdr:colOff>
      <xdr:row>2545</xdr:row>
      <xdr:rowOff>400051</xdr:rowOff>
    </xdr:to>
    <xdr:pic>
      <xdr:nvPicPr>
        <xdr:cNvPr id="4820" name="Рисунок 4819" descr="base_1_386202_36835"/>
        <xdr:cNvPicPr preferRelativeResize="0">
          <a:picLocks noChangeArrowheads="1"/>
        </xdr:cNvPicPr>
      </xdr:nvPicPr>
      <xdr:blipFill>
        <a:blip xmlns:r="http://schemas.openxmlformats.org/officeDocument/2006/relationships" r:embed="rId2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0954851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2546</xdr:row>
      <xdr:rowOff>1</xdr:rowOff>
    </xdr:from>
    <xdr:to>
      <xdr:col>1</xdr:col>
      <xdr:colOff>1047750</xdr:colOff>
      <xdr:row>2546</xdr:row>
      <xdr:rowOff>400051</xdr:rowOff>
    </xdr:to>
    <xdr:pic>
      <xdr:nvPicPr>
        <xdr:cNvPr id="4821" name="Рисунок 4820" descr="base_1_386202_36836"/>
        <xdr:cNvPicPr preferRelativeResize="0">
          <a:picLocks noChangeArrowheads="1"/>
        </xdr:cNvPicPr>
      </xdr:nvPicPr>
      <xdr:blipFill>
        <a:blip xmlns:r="http://schemas.openxmlformats.org/officeDocument/2006/relationships" r:embed="rId2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1431101"/>
          <a:ext cx="1047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2547</xdr:row>
      <xdr:rowOff>0</xdr:rowOff>
    </xdr:from>
    <xdr:to>
      <xdr:col>1</xdr:col>
      <xdr:colOff>1095374</xdr:colOff>
      <xdr:row>2547</xdr:row>
      <xdr:rowOff>352425</xdr:rowOff>
    </xdr:to>
    <xdr:pic>
      <xdr:nvPicPr>
        <xdr:cNvPr id="4822" name="Рисунок 4821" descr="base_1_386202_36837"/>
        <xdr:cNvPicPr preferRelativeResize="0">
          <a:picLocks noChangeArrowheads="1"/>
        </xdr:cNvPicPr>
      </xdr:nvPicPr>
      <xdr:blipFill>
        <a:blip xmlns:r="http://schemas.openxmlformats.org/officeDocument/2006/relationships" r:embed="rId2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1907350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2548</xdr:row>
      <xdr:rowOff>1</xdr:rowOff>
    </xdr:from>
    <xdr:to>
      <xdr:col>1</xdr:col>
      <xdr:colOff>1114425</xdr:colOff>
      <xdr:row>2548</xdr:row>
      <xdr:rowOff>381001</xdr:rowOff>
    </xdr:to>
    <xdr:pic>
      <xdr:nvPicPr>
        <xdr:cNvPr id="4823" name="Рисунок 4822" descr="base_1_386202_36838"/>
        <xdr:cNvPicPr preferRelativeResize="0">
          <a:picLocks noChangeArrowheads="1"/>
        </xdr:cNvPicPr>
      </xdr:nvPicPr>
      <xdr:blipFill>
        <a:blip xmlns:r="http://schemas.openxmlformats.org/officeDocument/2006/relationships" r:embed="rId2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2383601"/>
          <a:ext cx="1114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2549</xdr:row>
      <xdr:rowOff>0</xdr:rowOff>
    </xdr:from>
    <xdr:to>
      <xdr:col>1</xdr:col>
      <xdr:colOff>1209674</xdr:colOff>
      <xdr:row>2549</xdr:row>
      <xdr:rowOff>371475</xdr:rowOff>
    </xdr:to>
    <xdr:pic>
      <xdr:nvPicPr>
        <xdr:cNvPr id="4824" name="Рисунок 4823" descr="base_1_386202_36839"/>
        <xdr:cNvPicPr preferRelativeResize="0">
          <a:picLocks noChangeArrowheads="1"/>
        </xdr:cNvPicPr>
      </xdr:nvPicPr>
      <xdr:blipFill>
        <a:blip xmlns:r="http://schemas.openxmlformats.org/officeDocument/2006/relationships" r:embed="rId2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2859850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2550</xdr:row>
      <xdr:rowOff>0</xdr:rowOff>
    </xdr:from>
    <xdr:to>
      <xdr:col>1</xdr:col>
      <xdr:colOff>1209674</xdr:colOff>
      <xdr:row>2550</xdr:row>
      <xdr:rowOff>409575</xdr:rowOff>
    </xdr:to>
    <xdr:pic>
      <xdr:nvPicPr>
        <xdr:cNvPr id="4825" name="Рисунок 4824" descr="base_1_386202_36840"/>
        <xdr:cNvPicPr preferRelativeResize="0">
          <a:picLocks noChangeArrowheads="1"/>
        </xdr:cNvPicPr>
      </xdr:nvPicPr>
      <xdr:blipFill>
        <a:blip xmlns:r="http://schemas.openxmlformats.org/officeDocument/2006/relationships" r:embed="rId2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3336100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2551</xdr:row>
      <xdr:rowOff>0</xdr:rowOff>
    </xdr:from>
    <xdr:to>
      <xdr:col>1</xdr:col>
      <xdr:colOff>1095374</xdr:colOff>
      <xdr:row>2551</xdr:row>
      <xdr:rowOff>371475</xdr:rowOff>
    </xdr:to>
    <xdr:pic>
      <xdr:nvPicPr>
        <xdr:cNvPr id="4826" name="Рисунок 4825" descr="base_1_386202_36841"/>
        <xdr:cNvPicPr preferRelativeResize="0">
          <a:picLocks noChangeArrowheads="1"/>
        </xdr:cNvPicPr>
      </xdr:nvPicPr>
      <xdr:blipFill>
        <a:blip xmlns:r="http://schemas.openxmlformats.org/officeDocument/2006/relationships" r:embed="rId2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3812350"/>
          <a:ext cx="1095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2552</xdr:row>
      <xdr:rowOff>1</xdr:rowOff>
    </xdr:from>
    <xdr:to>
      <xdr:col>1</xdr:col>
      <xdr:colOff>1038224</xdr:colOff>
      <xdr:row>2552</xdr:row>
      <xdr:rowOff>381001</xdr:rowOff>
    </xdr:to>
    <xdr:pic>
      <xdr:nvPicPr>
        <xdr:cNvPr id="4827" name="Рисунок 4826" descr="base_1_386202_36842"/>
        <xdr:cNvPicPr preferRelativeResize="0">
          <a:picLocks noChangeArrowheads="1"/>
        </xdr:cNvPicPr>
      </xdr:nvPicPr>
      <xdr:blipFill>
        <a:blip xmlns:r="http://schemas.openxmlformats.org/officeDocument/2006/relationships" r:embed="rId2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4288601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2553</xdr:row>
      <xdr:rowOff>1</xdr:rowOff>
    </xdr:from>
    <xdr:to>
      <xdr:col>1</xdr:col>
      <xdr:colOff>1085850</xdr:colOff>
      <xdr:row>2553</xdr:row>
      <xdr:rowOff>361951</xdr:rowOff>
    </xdr:to>
    <xdr:pic>
      <xdr:nvPicPr>
        <xdr:cNvPr id="4828" name="Рисунок 4827" descr="base_1_386202_36843"/>
        <xdr:cNvPicPr preferRelativeResize="0">
          <a:picLocks noChangeArrowheads="1"/>
        </xdr:cNvPicPr>
      </xdr:nvPicPr>
      <xdr:blipFill>
        <a:blip xmlns:r="http://schemas.openxmlformats.org/officeDocument/2006/relationships" r:embed="rId2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4764851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2554</xdr:row>
      <xdr:rowOff>0</xdr:rowOff>
    </xdr:from>
    <xdr:to>
      <xdr:col>1</xdr:col>
      <xdr:colOff>1200150</xdr:colOff>
      <xdr:row>2554</xdr:row>
      <xdr:rowOff>352425</xdr:rowOff>
    </xdr:to>
    <xdr:pic>
      <xdr:nvPicPr>
        <xdr:cNvPr id="4829" name="Рисунок 4828" descr="base_1_386202_36844"/>
        <xdr:cNvPicPr preferRelativeResize="0">
          <a:picLocks noChangeArrowheads="1"/>
        </xdr:cNvPicPr>
      </xdr:nvPicPr>
      <xdr:blipFill>
        <a:blip xmlns:r="http://schemas.openxmlformats.org/officeDocument/2006/relationships" r:embed="rId2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5241100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2555</xdr:row>
      <xdr:rowOff>0</xdr:rowOff>
    </xdr:from>
    <xdr:to>
      <xdr:col>1</xdr:col>
      <xdr:colOff>1209674</xdr:colOff>
      <xdr:row>2555</xdr:row>
      <xdr:rowOff>409575</xdr:rowOff>
    </xdr:to>
    <xdr:pic>
      <xdr:nvPicPr>
        <xdr:cNvPr id="4830" name="Рисунок 4829" descr="base_1_386202_36845"/>
        <xdr:cNvPicPr preferRelativeResize="0">
          <a:picLocks noChangeArrowheads="1"/>
        </xdr:cNvPicPr>
      </xdr:nvPicPr>
      <xdr:blipFill>
        <a:blip xmlns:r="http://schemas.openxmlformats.org/officeDocument/2006/relationships" r:embed="rId2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5717350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2556</xdr:row>
      <xdr:rowOff>1</xdr:rowOff>
    </xdr:from>
    <xdr:to>
      <xdr:col>1</xdr:col>
      <xdr:colOff>1000124</xdr:colOff>
      <xdr:row>2556</xdr:row>
      <xdr:rowOff>400051</xdr:rowOff>
    </xdr:to>
    <xdr:pic>
      <xdr:nvPicPr>
        <xdr:cNvPr id="4831" name="Рисунок 4830" descr="base_1_386202_36846"/>
        <xdr:cNvPicPr preferRelativeResize="0">
          <a:picLocks noChangeArrowheads="1"/>
        </xdr:cNvPicPr>
      </xdr:nvPicPr>
      <xdr:blipFill>
        <a:blip xmlns:r="http://schemas.openxmlformats.org/officeDocument/2006/relationships" r:embed="rId2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6193601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2557</xdr:row>
      <xdr:rowOff>1</xdr:rowOff>
    </xdr:from>
    <xdr:to>
      <xdr:col>1</xdr:col>
      <xdr:colOff>1019174</xdr:colOff>
      <xdr:row>2557</xdr:row>
      <xdr:rowOff>381001</xdr:rowOff>
    </xdr:to>
    <xdr:pic>
      <xdr:nvPicPr>
        <xdr:cNvPr id="4832" name="Рисунок 4831" descr="base_1_386202_36847"/>
        <xdr:cNvPicPr preferRelativeResize="0">
          <a:picLocks noChangeArrowheads="1"/>
        </xdr:cNvPicPr>
      </xdr:nvPicPr>
      <xdr:blipFill>
        <a:blip xmlns:r="http://schemas.openxmlformats.org/officeDocument/2006/relationships" r:embed="rId2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6669851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2558</xdr:row>
      <xdr:rowOff>1</xdr:rowOff>
    </xdr:from>
    <xdr:to>
      <xdr:col>1</xdr:col>
      <xdr:colOff>1152524</xdr:colOff>
      <xdr:row>2558</xdr:row>
      <xdr:rowOff>381001</xdr:rowOff>
    </xdr:to>
    <xdr:pic>
      <xdr:nvPicPr>
        <xdr:cNvPr id="4833" name="Рисунок 4832" descr="base_1_386202_36848"/>
        <xdr:cNvPicPr preferRelativeResize="0">
          <a:picLocks noChangeArrowheads="1"/>
        </xdr:cNvPicPr>
      </xdr:nvPicPr>
      <xdr:blipFill>
        <a:blip xmlns:r="http://schemas.openxmlformats.org/officeDocument/2006/relationships" r:embed="rId2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7146101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2559</xdr:row>
      <xdr:rowOff>1</xdr:rowOff>
    </xdr:from>
    <xdr:to>
      <xdr:col>1</xdr:col>
      <xdr:colOff>1228724</xdr:colOff>
      <xdr:row>2559</xdr:row>
      <xdr:rowOff>381001</xdr:rowOff>
    </xdr:to>
    <xdr:pic>
      <xdr:nvPicPr>
        <xdr:cNvPr id="4834" name="Рисунок 4833" descr="base_1_386202_36849"/>
        <xdr:cNvPicPr preferRelativeResize="0">
          <a:picLocks noChangeArrowheads="1"/>
        </xdr:cNvPicPr>
      </xdr:nvPicPr>
      <xdr:blipFill>
        <a:blip xmlns:r="http://schemas.openxmlformats.org/officeDocument/2006/relationships" r:embed="rId2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7622351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2560</xdr:row>
      <xdr:rowOff>1</xdr:rowOff>
    </xdr:from>
    <xdr:to>
      <xdr:col>1</xdr:col>
      <xdr:colOff>1200150</xdr:colOff>
      <xdr:row>2560</xdr:row>
      <xdr:rowOff>438151</xdr:rowOff>
    </xdr:to>
    <xdr:pic>
      <xdr:nvPicPr>
        <xdr:cNvPr id="4835" name="Рисунок 4834" descr="base_1_386202_36850"/>
        <xdr:cNvPicPr preferRelativeResize="0">
          <a:picLocks noChangeArrowheads="1"/>
        </xdr:cNvPicPr>
      </xdr:nvPicPr>
      <xdr:blipFill>
        <a:blip xmlns:r="http://schemas.openxmlformats.org/officeDocument/2006/relationships" r:embed="rId2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8098601"/>
          <a:ext cx="1200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2561</xdr:row>
      <xdr:rowOff>0</xdr:rowOff>
    </xdr:from>
    <xdr:to>
      <xdr:col>1</xdr:col>
      <xdr:colOff>952500</xdr:colOff>
      <xdr:row>2561</xdr:row>
      <xdr:rowOff>390525</xdr:rowOff>
    </xdr:to>
    <xdr:pic>
      <xdr:nvPicPr>
        <xdr:cNvPr id="4836" name="Рисунок 4835" descr="base_1_386202_36851"/>
        <xdr:cNvPicPr preferRelativeResize="0">
          <a:picLocks noChangeArrowheads="1"/>
        </xdr:cNvPicPr>
      </xdr:nvPicPr>
      <xdr:blipFill>
        <a:blip xmlns:r="http://schemas.openxmlformats.org/officeDocument/2006/relationships" r:embed="rId2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85748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2562</xdr:row>
      <xdr:rowOff>1</xdr:rowOff>
    </xdr:from>
    <xdr:to>
      <xdr:col>1</xdr:col>
      <xdr:colOff>971550</xdr:colOff>
      <xdr:row>2562</xdr:row>
      <xdr:rowOff>381001</xdr:rowOff>
    </xdr:to>
    <xdr:pic>
      <xdr:nvPicPr>
        <xdr:cNvPr id="4837" name="Рисунок 4836" descr="base_1_386202_36852"/>
        <xdr:cNvPicPr preferRelativeResize="0">
          <a:picLocks noChangeArrowheads="1"/>
        </xdr:cNvPicPr>
      </xdr:nvPicPr>
      <xdr:blipFill>
        <a:blip xmlns:r="http://schemas.openxmlformats.org/officeDocument/2006/relationships" r:embed="rId2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9051101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2563</xdr:row>
      <xdr:rowOff>1</xdr:rowOff>
    </xdr:from>
    <xdr:to>
      <xdr:col>1</xdr:col>
      <xdr:colOff>1162050</xdr:colOff>
      <xdr:row>2563</xdr:row>
      <xdr:rowOff>400050</xdr:rowOff>
    </xdr:to>
    <xdr:pic>
      <xdr:nvPicPr>
        <xdr:cNvPr id="4838" name="Рисунок 4837" descr="base_1_386202_36853"/>
        <xdr:cNvPicPr preferRelativeResize="0">
          <a:picLocks noChangeArrowheads="1"/>
        </xdr:cNvPicPr>
      </xdr:nvPicPr>
      <xdr:blipFill>
        <a:blip xmlns:r="http://schemas.openxmlformats.org/officeDocument/2006/relationships" r:embed="rId2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9527351"/>
          <a:ext cx="1162050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2564</xdr:row>
      <xdr:rowOff>0</xdr:rowOff>
    </xdr:from>
    <xdr:to>
      <xdr:col>1</xdr:col>
      <xdr:colOff>1247774</xdr:colOff>
      <xdr:row>2564</xdr:row>
      <xdr:rowOff>409575</xdr:rowOff>
    </xdr:to>
    <xdr:pic>
      <xdr:nvPicPr>
        <xdr:cNvPr id="4839" name="Рисунок 4838" descr="base_1_386202_36854"/>
        <xdr:cNvPicPr preferRelativeResize="0">
          <a:picLocks noChangeArrowheads="1"/>
        </xdr:cNvPicPr>
      </xdr:nvPicPr>
      <xdr:blipFill>
        <a:blip xmlns:r="http://schemas.openxmlformats.org/officeDocument/2006/relationships" r:embed="rId2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0003600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2565</xdr:row>
      <xdr:rowOff>1</xdr:rowOff>
    </xdr:from>
    <xdr:to>
      <xdr:col>1</xdr:col>
      <xdr:colOff>1247774</xdr:colOff>
      <xdr:row>2565</xdr:row>
      <xdr:rowOff>381001</xdr:rowOff>
    </xdr:to>
    <xdr:pic>
      <xdr:nvPicPr>
        <xdr:cNvPr id="4840" name="Рисунок 4839" descr="base_1_386202_36855"/>
        <xdr:cNvPicPr preferRelativeResize="0">
          <a:picLocks noChangeArrowheads="1"/>
        </xdr:cNvPicPr>
      </xdr:nvPicPr>
      <xdr:blipFill>
        <a:blip xmlns:r="http://schemas.openxmlformats.org/officeDocument/2006/relationships" r:embed="rId2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0479851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2566</xdr:row>
      <xdr:rowOff>0</xdr:rowOff>
    </xdr:from>
    <xdr:to>
      <xdr:col>1</xdr:col>
      <xdr:colOff>1038224</xdr:colOff>
      <xdr:row>2566</xdr:row>
      <xdr:rowOff>371475</xdr:rowOff>
    </xdr:to>
    <xdr:pic>
      <xdr:nvPicPr>
        <xdr:cNvPr id="4841" name="Рисунок 4840" descr="base_1_386202_36856"/>
        <xdr:cNvPicPr preferRelativeResize="0">
          <a:picLocks noChangeArrowheads="1"/>
        </xdr:cNvPicPr>
      </xdr:nvPicPr>
      <xdr:blipFill>
        <a:blip xmlns:r="http://schemas.openxmlformats.org/officeDocument/2006/relationships" r:embed="rId2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0956100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2567</xdr:row>
      <xdr:rowOff>0</xdr:rowOff>
    </xdr:from>
    <xdr:to>
      <xdr:col>1</xdr:col>
      <xdr:colOff>1038224</xdr:colOff>
      <xdr:row>2567</xdr:row>
      <xdr:rowOff>390525</xdr:rowOff>
    </xdr:to>
    <xdr:pic>
      <xdr:nvPicPr>
        <xdr:cNvPr id="4842" name="Рисунок 4841" descr="base_1_386202_36857"/>
        <xdr:cNvPicPr preferRelativeResize="0">
          <a:picLocks noChangeArrowheads="1"/>
        </xdr:cNvPicPr>
      </xdr:nvPicPr>
      <xdr:blipFill>
        <a:blip xmlns:r="http://schemas.openxmlformats.org/officeDocument/2006/relationships" r:embed="rId2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1432350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2568</xdr:row>
      <xdr:rowOff>0</xdr:rowOff>
    </xdr:from>
    <xdr:to>
      <xdr:col>1</xdr:col>
      <xdr:colOff>1104900</xdr:colOff>
      <xdr:row>2568</xdr:row>
      <xdr:rowOff>390525</xdr:rowOff>
    </xdr:to>
    <xdr:pic>
      <xdr:nvPicPr>
        <xdr:cNvPr id="4843" name="Рисунок 4842" descr="base_1_386202_36858"/>
        <xdr:cNvPicPr preferRelativeResize="0">
          <a:picLocks noChangeArrowheads="1"/>
        </xdr:cNvPicPr>
      </xdr:nvPicPr>
      <xdr:blipFill>
        <a:blip xmlns:r="http://schemas.openxmlformats.org/officeDocument/2006/relationships" r:embed="rId2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1908600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2569</xdr:row>
      <xdr:rowOff>1</xdr:rowOff>
    </xdr:from>
    <xdr:to>
      <xdr:col>1</xdr:col>
      <xdr:colOff>1209674</xdr:colOff>
      <xdr:row>2569</xdr:row>
      <xdr:rowOff>381001</xdr:rowOff>
    </xdr:to>
    <xdr:pic>
      <xdr:nvPicPr>
        <xdr:cNvPr id="4844" name="Рисунок 4843" descr="base_1_386202_36859"/>
        <xdr:cNvPicPr preferRelativeResize="0">
          <a:picLocks noChangeArrowheads="1"/>
        </xdr:cNvPicPr>
      </xdr:nvPicPr>
      <xdr:blipFill>
        <a:blip xmlns:r="http://schemas.openxmlformats.org/officeDocument/2006/relationships" r:embed="rId2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2384851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2570</xdr:row>
      <xdr:rowOff>0</xdr:rowOff>
    </xdr:from>
    <xdr:to>
      <xdr:col>1</xdr:col>
      <xdr:colOff>1209674</xdr:colOff>
      <xdr:row>2570</xdr:row>
      <xdr:rowOff>390525</xdr:rowOff>
    </xdr:to>
    <xdr:pic>
      <xdr:nvPicPr>
        <xdr:cNvPr id="4845" name="Рисунок 4844" descr="base_1_386202_36860"/>
        <xdr:cNvPicPr preferRelativeResize="0">
          <a:picLocks noChangeArrowheads="1"/>
        </xdr:cNvPicPr>
      </xdr:nvPicPr>
      <xdr:blipFill>
        <a:blip xmlns:r="http://schemas.openxmlformats.org/officeDocument/2006/relationships" r:embed="rId2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286110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2571</xdr:row>
      <xdr:rowOff>0</xdr:rowOff>
    </xdr:from>
    <xdr:to>
      <xdr:col>1</xdr:col>
      <xdr:colOff>1038224</xdr:colOff>
      <xdr:row>2571</xdr:row>
      <xdr:rowOff>352425</xdr:rowOff>
    </xdr:to>
    <xdr:pic>
      <xdr:nvPicPr>
        <xdr:cNvPr id="4846" name="Рисунок 4845" descr="base_1_386202_36861"/>
        <xdr:cNvPicPr preferRelativeResize="0">
          <a:picLocks noChangeArrowheads="1"/>
        </xdr:cNvPicPr>
      </xdr:nvPicPr>
      <xdr:blipFill>
        <a:blip xmlns:r="http://schemas.openxmlformats.org/officeDocument/2006/relationships" r:embed="rId2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3337350"/>
          <a:ext cx="1038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2572</xdr:row>
      <xdr:rowOff>1</xdr:rowOff>
    </xdr:from>
    <xdr:to>
      <xdr:col>1</xdr:col>
      <xdr:colOff>1095374</xdr:colOff>
      <xdr:row>2572</xdr:row>
      <xdr:rowOff>381001</xdr:rowOff>
    </xdr:to>
    <xdr:pic>
      <xdr:nvPicPr>
        <xdr:cNvPr id="4847" name="Рисунок 4846" descr="base_1_386202_36862"/>
        <xdr:cNvPicPr preferRelativeResize="0">
          <a:picLocks noChangeArrowheads="1"/>
        </xdr:cNvPicPr>
      </xdr:nvPicPr>
      <xdr:blipFill>
        <a:blip xmlns:r="http://schemas.openxmlformats.org/officeDocument/2006/relationships" r:embed="rId2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3813601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2573</xdr:row>
      <xdr:rowOff>1</xdr:rowOff>
    </xdr:from>
    <xdr:to>
      <xdr:col>1</xdr:col>
      <xdr:colOff>1095375</xdr:colOff>
      <xdr:row>2573</xdr:row>
      <xdr:rowOff>381001</xdr:rowOff>
    </xdr:to>
    <xdr:pic>
      <xdr:nvPicPr>
        <xdr:cNvPr id="4848" name="Рисунок 4847" descr="base_1_386202_36863"/>
        <xdr:cNvPicPr preferRelativeResize="0">
          <a:picLocks noChangeArrowheads="1"/>
        </xdr:cNvPicPr>
      </xdr:nvPicPr>
      <xdr:blipFill>
        <a:blip xmlns:r="http://schemas.openxmlformats.org/officeDocument/2006/relationships" r:embed="rId2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4289851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2574</xdr:row>
      <xdr:rowOff>0</xdr:rowOff>
    </xdr:from>
    <xdr:to>
      <xdr:col>1</xdr:col>
      <xdr:colOff>1238250</xdr:colOff>
      <xdr:row>2574</xdr:row>
      <xdr:rowOff>371475</xdr:rowOff>
    </xdr:to>
    <xdr:pic>
      <xdr:nvPicPr>
        <xdr:cNvPr id="4849" name="Рисунок 4848" descr="base_1_386202_36864"/>
        <xdr:cNvPicPr preferRelativeResize="0">
          <a:picLocks noChangeArrowheads="1"/>
        </xdr:cNvPicPr>
      </xdr:nvPicPr>
      <xdr:blipFill>
        <a:blip xmlns:r="http://schemas.openxmlformats.org/officeDocument/2006/relationships" r:embed="rId2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4766100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2575</xdr:row>
      <xdr:rowOff>1</xdr:rowOff>
    </xdr:from>
    <xdr:to>
      <xdr:col>1</xdr:col>
      <xdr:colOff>1200150</xdr:colOff>
      <xdr:row>2575</xdr:row>
      <xdr:rowOff>381001</xdr:rowOff>
    </xdr:to>
    <xdr:pic>
      <xdr:nvPicPr>
        <xdr:cNvPr id="4850" name="Рисунок 4849" descr="base_1_386202_36865"/>
        <xdr:cNvPicPr preferRelativeResize="0">
          <a:picLocks noChangeArrowheads="1"/>
        </xdr:cNvPicPr>
      </xdr:nvPicPr>
      <xdr:blipFill>
        <a:blip xmlns:r="http://schemas.openxmlformats.org/officeDocument/2006/relationships" r:embed="rId2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5242351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2576</xdr:row>
      <xdr:rowOff>1</xdr:rowOff>
    </xdr:from>
    <xdr:to>
      <xdr:col>1</xdr:col>
      <xdr:colOff>971550</xdr:colOff>
      <xdr:row>2576</xdr:row>
      <xdr:rowOff>400051</xdr:rowOff>
    </xdr:to>
    <xdr:pic>
      <xdr:nvPicPr>
        <xdr:cNvPr id="4851" name="Рисунок 4850" descr="base_1_386202_36866"/>
        <xdr:cNvPicPr preferRelativeResize="0">
          <a:picLocks noChangeArrowheads="1"/>
        </xdr:cNvPicPr>
      </xdr:nvPicPr>
      <xdr:blipFill>
        <a:blip xmlns:r="http://schemas.openxmlformats.org/officeDocument/2006/relationships" r:embed="rId2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5718601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2577</xdr:row>
      <xdr:rowOff>1</xdr:rowOff>
    </xdr:from>
    <xdr:to>
      <xdr:col>1</xdr:col>
      <xdr:colOff>1066800</xdr:colOff>
      <xdr:row>2577</xdr:row>
      <xdr:rowOff>361951</xdr:rowOff>
    </xdr:to>
    <xdr:pic>
      <xdr:nvPicPr>
        <xdr:cNvPr id="4852" name="Рисунок 4851" descr="base_1_386202_36867"/>
        <xdr:cNvPicPr preferRelativeResize="0">
          <a:picLocks noChangeArrowheads="1"/>
        </xdr:cNvPicPr>
      </xdr:nvPicPr>
      <xdr:blipFill>
        <a:blip xmlns:r="http://schemas.openxmlformats.org/officeDocument/2006/relationships" r:embed="rId2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6194851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2578</xdr:row>
      <xdr:rowOff>1</xdr:rowOff>
    </xdr:from>
    <xdr:to>
      <xdr:col>1</xdr:col>
      <xdr:colOff>1133475</xdr:colOff>
      <xdr:row>2578</xdr:row>
      <xdr:rowOff>381001</xdr:rowOff>
    </xdr:to>
    <xdr:pic>
      <xdr:nvPicPr>
        <xdr:cNvPr id="4853" name="Рисунок 4852" descr="base_1_386202_36868"/>
        <xdr:cNvPicPr preferRelativeResize="0">
          <a:picLocks noChangeArrowheads="1"/>
        </xdr:cNvPicPr>
      </xdr:nvPicPr>
      <xdr:blipFill>
        <a:blip xmlns:r="http://schemas.openxmlformats.org/officeDocument/2006/relationships" r:embed="rId2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6671101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1238250</xdr:colOff>
      <xdr:row>2579</xdr:row>
      <xdr:rowOff>390525</xdr:rowOff>
    </xdr:to>
    <xdr:pic>
      <xdr:nvPicPr>
        <xdr:cNvPr id="4854" name="Рисунок 4853" descr="base_1_386202_36869"/>
        <xdr:cNvPicPr preferRelativeResize="0">
          <a:picLocks noChangeArrowheads="1"/>
        </xdr:cNvPicPr>
      </xdr:nvPicPr>
      <xdr:blipFill>
        <a:blip xmlns:r="http://schemas.openxmlformats.org/officeDocument/2006/relationships" r:embed="rId2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7147350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2580</xdr:row>
      <xdr:rowOff>0</xdr:rowOff>
    </xdr:from>
    <xdr:to>
      <xdr:col>1</xdr:col>
      <xdr:colOff>1219200</xdr:colOff>
      <xdr:row>2580</xdr:row>
      <xdr:rowOff>352425</xdr:rowOff>
    </xdr:to>
    <xdr:pic>
      <xdr:nvPicPr>
        <xdr:cNvPr id="4855" name="Рисунок 4854" descr="base_1_386202_36870"/>
        <xdr:cNvPicPr preferRelativeResize="0">
          <a:picLocks noChangeArrowheads="1"/>
        </xdr:cNvPicPr>
      </xdr:nvPicPr>
      <xdr:blipFill>
        <a:blip xmlns:r="http://schemas.openxmlformats.org/officeDocument/2006/relationships" r:embed="rId2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762360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2581</xdr:row>
      <xdr:rowOff>1</xdr:rowOff>
    </xdr:from>
    <xdr:to>
      <xdr:col>1</xdr:col>
      <xdr:colOff>981076</xdr:colOff>
      <xdr:row>2581</xdr:row>
      <xdr:rowOff>352425</xdr:rowOff>
    </xdr:to>
    <xdr:pic>
      <xdr:nvPicPr>
        <xdr:cNvPr id="4856" name="Рисунок 4855" descr="base_1_386202_36871"/>
        <xdr:cNvPicPr preferRelativeResize="0">
          <a:picLocks noChangeArrowheads="1"/>
        </xdr:cNvPicPr>
      </xdr:nvPicPr>
      <xdr:blipFill>
        <a:blip xmlns:r="http://schemas.openxmlformats.org/officeDocument/2006/relationships" r:embed="rId2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8099851"/>
          <a:ext cx="981076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2582</xdr:row>
      <xdr:rowOff>1</xdr:rowOff>
    </xdr:from>
    <xdr:to>
      <xdr:col>1</xdr:col>
      <xdr:colOff>1057274</xdr:colOff>
      <xdr:row>2582</xdr:row>
      <xdr:rowOff>400051</xdr:rowOff>
    </xdr:to>
    <xdr:pic>
      <xdr:nvPicPr>
        <xdr:cNvPr id="4857" name="Рисунок 4856" descr="base_1_386202_36872"/>
        <xdr:cNvPicPr preferRelativeResize="0">
          <a:picLocks noChangeArrowheads="1"/>
        </xdr:cNvPicPr>
      </xdr:nvPicPr>
      <xdr:blipFill>
        <a:blip xmlns:r="http://schemas.openxmlformats.org/officeDocument/2006/relationships" r:embed="rId2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8576101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2583</xdr:row>
      <xdr:rowOff>0</xdr:rowOff>
    </xdr:from>
    <xdr:to>
      <xdr:col>1</xdr:col>
      <xdr:colOff>1114425</xdr:colOff>
      <xdr:row>2583</xdr:row>
      <xdr:rowOff>390525</xdr:rowOff>
    </xdr:to>
    <xdr:pic>
      <xdr:nvPicPr>
        <xdr:cNvPr id="4858" name="Рисунок 4857" descr="base_1_386202_36873"/>
        <xdr:cNvPicPr preferRelativeResize="0">
          <a:picLocks noChangeArrowheads="1"/>
        </xdr:cNvPicPr>
      </xdr:nvPicPr>
      <xdr:blipFill>
        <a:blip xmlns:r="http://schemas.openxmlformats.org/officeDocument/2006/relationships" r:embed="rId2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9052350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2584</xdr:row>
      <xdr:rowOff>0</xdr:rowOff>
    </xdr:from>
    <xdr:to>
      <xdr:col>1</xdr:col>
      <xdr:colOff>1304924</xdr:colOff>
      <xdr:row>2584</xdr:row>
      <xdr:rowOff>390525</xdr:rowOff>
    </xdr:to>
    <xdr:pic>
      <xdr:nvPicPr>
        <xdr:cNvPr id="4859" name="Рисунок 4858" descr="base_1_386202_36874"/>
        <xdr:cNvPicPr preferRelativeResize="0">
          <a:picLocks noChangeArrowheads="1"/>
        </xdr:cNvPicPr>
      </xdr:nvPicPr>
      <xdr:blipFill>
        <a:blip xmlns:r="http://schemas.openxmlformats.org/officeDocument/2006/relationships" r:embed="rId2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9528600"/>
          <a:ext cx="1304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2585</xdr:row>
      <xdr:rowOff>1</xdr:rowOff>
    </xdr:from>
    <xdr:to>
      <xdr:col>1</xdr:col>
      <xdr:colOff>1257300</xdr:colOff>
      <xdr:row>2585</xdr:row>
      <xdr:rowOff>381001</xdr:rowOff>
    </xdr:to>
    <xdr:pic>
      <xdr:nvPicPr>
        <xdr:cNvPr id="4860" name="Рисунок 4859" descr="base_1_386202_36875"/>
        <xdr:cNvPicPr preferRelativeResize="0">
          <a:picLocks noChangeArrowheads="1"/>
        </xdr:cNvPicPr>
      </xdr:nvPicPr>
      <xdr:blipFill>
        <a:blip xmlns:r="http://schemas.openxmlformats.org/officeDocument/2006/relationships" r:embed="rId2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0004851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2586</xdr:row>
      <xdr:rowOff>0</xdr:rowOff>
    </xdr:from>
    <xdr:to>
      <xdr:col>1</xdr:col>
      <xdr:colOff>981074</xdr:colOff>
      <xdr:row>2586</xdr:row>
      <xdr:rowOff>371475</xdr:rowOff>
    </xdr:to>
    <xdr:pic>
      <xdr:nvPicPr>
        <xdr:cNvPr id="4861" name="Рисунок 4860" descr="base_1_386202_36876"/>
        <xdr:cNvPicPr preferRelativeResize="0">
          <a:picLocks noChangeArrowheads="1"/>
        </xdr:cNvPicPr>
      </xdr:nvPicPr>
      <xdr:blipFill>
        <a:blip xmlns:r="http://schemas.openxmlformats.org/officeDocument/2006/relationships" r:embed="rId2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2048110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2587</xdr:row>
      <xdr:rowOff>0</xdr:rowOff>
    </xdr:from>
    <xdr:to>
      <xdr:col>1</xdr:col>
      <xdr:colOff>1019174</xdr:colOff>
      <xdr:row>2587</xdr:row>
      <xdr:rowOff>409575</xdr:rowOff>
    </xdr:to>
    <xdr:pic>
      <xdr:nvPicPr>
        <xdr:cNvPr id="4862" name="Рисунок 4861" descr="base_1_386202_36877"/>
        <xdr:cNvPicPr preferRelativeResize="0">
          <a:picLocks noChangeArrowheads="1"/>
        </xdr:cNvPicPr>
      </xdr:nvPicPr>
      <xdr:blipFill>
        <a:blip xmlns:r="http://schemas.openxmlformats.org/officeDocument/2006/relationships" r:embed="rId2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20957350"/>
          <a:ext cx="10191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2588</xdr:row>
      <xdr:rowOff>1</xdr:rowOff>
    </xdr:from>
    <xdr:to>
      <xdr:col>1</xdr:col>
      <xdr:colOff>1114425</xdr:colOff>
      <xdr:row>2588</xdr:row>
      <xdr:rowOff>361951</xdr:rowOff>
    </xdr:to>
    <xdr:pic>
      <xdr:nvPicPr>
        <xdr:cNvPr id="4863" name="Рисунок 4862" descr="base_1_386202_36878"/>
        <xdr:cNvPicPr preferRelativeResize="0">
          <a:picLocks noChangeArrowheads="1"/>
        </xdr:cNvPicPr>
      </xdr:nvPicPr>
      <xdr:blipFill>
        <a:blip xmlns:r="http://schemas.openxmlformats.org/officeDocument/2006/relationships" r:embed="rId2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1433601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2589</xdr:row>
      <xdr:rowOff>0</xdr:rowOff>
    </xdr:from>
    <xdr:to>
      <xdr:col>1</xdr:col>
      <xdr:colOff>1257300</xdr:colOff>
      <xdr:row>2589</xdr:row>
      <xdr:rowOff>371475</xdr:rowOff>
    </xdr:to>
    <xdr:pic>
      <xdr:nvPicPr>
        <xdr:cNvPr id="4864" name="Рисунок 4863" descr="base_1_386202_36879"/>
        <xdr:cNvPicPr preferRelativeResize="0">
          <a:picLocks noChangeArrowheads="1"/>
        </xdr:cNvPicPr>
      </xdr:nvPicPr>
      <xdr:blipFill>
        <a:blip xmlns:r="http://schemas.openxmlformats.org/officeDocument/2006/relationships" r:embed="rId2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1909850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2590</xdr:row>
      <xdr:rowOff>1</xdr:rowOff>
    </xdr:from>
    <xdr:to>
      <xdr:col>1</xdr:col>
      <xdr:colOff>1200150</xdr:colOff>
      <xdr:row>2590</xdr:row>
      <xdr:rowOff>400051</xdr:rowOff>
    </xdr:to>
    <xdr:pic>
      <xdr:nvPicPr>
        <xdr:cNvPr id="4865" name="Рисунок 4864" descr="base_1_386202_36880"/>
        <xdr:cNvPicPr preferRelativeResize="0">
          <a:picLocks noChangeArrowheads="1"/>
        </xdr:cNvPicPr>
      </xdr:nvPicPr>
      <xdr:blipFill>
        <a:blip xmlns:r="http://schemas.openxmlformats.org/officeDocument/2006/relationships" r:embed="rId2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2386101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2591</xdr:row>
      <xdr:rowOff>1</xdr:rowOff>
    </xdr:from>
    <xdr:to>
      <xdr:col>1</xdr:col>
      <xdr:colOff>952500</xdr:colOff>
      <xdr:row>2591</xdr:row>
      <xdr:rowOff>361951</xdr:rowOff>
    </xdr:to>
    <xdr:pic>
      <xdr:nvPicPr>
        <xdr:cNvPr id="4866" name="Рисунок 4865" descr="base_1_386202_36881"/>
        <xdr:cNvPicPr preferRelativeResize="0">
          <a:picLocks noChangeArrowheads="1"/>
        </xdr:cNvPicPr>
      </xdr:nvPicPr>
      <xdr:blipFill>
        <a:blip xmlns:r="http://schemas.openxmlformats.org/officeDocument/2006/relationships" r:embed="rId2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2862351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2592</xdr:row>
      <xdr:rowOff>1</xdr:rowOff>
    </xdr:from>
    <xdr:to>
      <xdr:col>1</xdr:col>
      <xdr:colOff>1009650</xdr:colOff>
      <xdr:row>2592</xdr:row>
      <xdr:rowOff>361951</xdr:rowOff>
    </xdr:to>
    <xdr:pic>
      <xdr:nvPicPr>
        <xdr:cNvPr id="4867" name="Рисунок 4866" descr="base_1_386202_36882"/>
        <xdr:cNvPicPr preferRelativeResize="0">
          <a:picLocks noChangeArrowheads="1"/>
        </xdr:cNvPicPr>
      </xdr:nvPicPr>
      <xdr:blipFill>
        <a:blip xmlns:r="http://schemas.openxmlformats.org/officeDocument/2006/relationships" r:embed="rId2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3338601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2593</xdr:row>
      <xdr:rowOff>0</xdr:rowOff>
    </xdr:from>
    <xdr:to>
      <xdr:col>1</xdr:col>
      <xdr:colOff>1076325</xdr:colOff>
      <xdr:row>2593</xdr:row>
      <xdr:rowOff>371475</xdr:rowOff>
    </xdr:to>
    <xdr:pic>
      <xdr:nvPicPr>
        <xdr:cNvPr id="4868" name="Рисунок 4867" descr="base_1_386202_36883"/>
        <xdr:cNvPicPr preferRelativeResize="0">
          <a:picLocks noChangeArrowheads="1"/>
        </xdr:cNvPicPr>
      </xdr:nvPicPr>
      <xdr:blipFill>
        <a:blip xmlns:r="http://schemas.openxmlformats.org/officeDocument/2006/relationships" r:embed="rId2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3814850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2594</xdr:row>
      <xdr:rowOff>0</xdr:rowOff>
    </xdr:from>
    <xdr:to>
      <xdr:col>1</xdr:col>
      <xdr:colOff>1238250</xdr:colOff>
      <xdr:row>2594</xdr:row>
      <xdr:rowOff>352425</xdr:rowOff>
    </xdr:to>
    <xdr:pic>
      <xdr:nvPicPr>
        <xdr:cNvPr id="4869" name="Рисунок 4868" descr="base_1_386202_36884"/>
        <xdr:cNvPicPr preferRelativeResize="0">
          <a:picLocks noChangeArrowheads="1"/>
        </xdr:cNvPicPr>
      </xdr:nvPicPr>
      <xdr:blipFill>
        <a:blip xmlns:r="http://schemas.openxmlformats.org/officeDocument/2006/relationships" r:embed="rId2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4291100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2595</xdr:row>
      <xdr:rowOff>1</xdr:rowOff>
    </xdr:from>
    <xdr:to>
      <xdr:col>1</xdr:col>
      <xdr:colOff>1219200</xdr:colOff>
      <xdr:row>2595</xdr:row>
      <xdr:rowOff>381001</xdr:rowOff>
    </xdr:to>
    <xdr:pic>
      <xdr:nvPicPr>
        <xdr:cNvPr id="4870" name="Рисунок 4869" descr="base_1_386202_36885"/>
        <xdr:cNvPicPr preferRelativeResize="0">
          <a:picLocks noChangeArrowheads="1"/>
        </xdr:cNvPicPr>
      </xdr:nvPicPr>
      <xdr:blipFill>
        <a:blip xmlns:r="http://schemas.openxmlformats.org/officeDocument/2006/relationships" r:embed="rId2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4767351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2596</xdr:row>
      <xdr:rowOff>1</xdr:rowOff>
    </xdr:from>
    <xdr:to>
      <xdr:col>1</xdr:col>
      <xdr:colOff>942974</xdr:colOff>
      <xdr:row>2596</xdr:row>
      <xdr:rowOff>381001</xdr:rowOff>
    </xdr:to>
    <xdr:pic>
      <xdr:nvPicPr>
        <xdr:cNvPr id="4871" name="Рисунок 4870" descr="base_1_386202_36886"/>
        <xdr:cNvPicPr preferRelativeResize="0">
          <a:picLocks noChangeArrowheads="1"/>
        </xdr:cNvPicPr>
      </xdr:nvPicPr>
      <xdr:blipFill>
        <a:blip xmlns:r="http://schemas.openxmlformats.org/officeDocument/2006/relationships" r:embed="rId2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25243601"/>
          <a:ext cx="942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2597</xdr:row>
      <xdr:rowOff>1</xdr:rowOff>
    </xdr:from>
    <xdr:to>
      <xdr:col>1</xdr:col>
      <xdr:colOff>1066800</xdr:colOff>
      <xdr:row>2597</xdr:row>
      <xdr:rowOff>361951</xdr:rowOff>
    </xdr:to>
    <xdr:pic>
      <xdr:nvPicPr>
        <xdr:cNvPr id="4872" name="Рисунок 4871" descr="base_1_386202_36887"/>
        <xdr:cNvPicPr preferRelativeResize="0">
          <a:picLocks noChangeArrowheads="1"/>
        </xdr:cNvPicPr>
      </xdr:nvPicPr>
      <xdr:blipFill>
        <a:blip xmlns:r="http://schemas.openxmlformats.org/officeDocument/2006/relationships" r:embed="rId2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5719851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2598</xdr:row>
      <xdr:rowOff>1</xdr:rowOff>
    </xdr:from>
    <xdr:to>
      <xdr:col>1</xdr:col>
      <xdr:colOff>1095375</xdr:colOff>
      <xdr:row>2598</xdr:row>
      <xdr:rowOff>342901</xdr:rowOff>
    </xdr:to>
    <xdr:pic>
      <xdr:nvPicPr>
        <xdr:cNvPr id="4873" name="Рисунок 4872" descr="base_1_386202_36888"/>
        <xdr:cNvPicPr preferRelativeResize="0">
          <a:picLocks noChangeArrowheads="1"/>
        </xdr:cNvPicPr>
      </xdr:nvPicPr>
      <xdr:blipFill>
        <a:blip xmlns:r="http://schemas.openxmlformats.org/officeDocument/2006/relationships" r:embed="rId2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6196101"/>
          <a:ext cx="1095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2599</xdr:row>
      <xdr:rowOff>1</xdr:rowOff>
    </xdr:from>
    <xdr:to>
      <xdr:col>1</xdr:col>
      <xdr:colOff>1171574</xdr:colOff>
      <xdr:row>2599</xdr:row>
      <xdr:rowOff>361951</xdr:rowOff>
    </xdr:to>
    <xdr:pic>
      <xdr:nvPicPr>
        <xdr:cNvPr id="4874" name="Рисунок 4873" descr="base_1_386202_36889"/>
        <xdr:cNvPicPr preferRelativeResize="0">
          <a:picLocks noChangeArrowheads="1"/>
        </xdr:cNvPicPr>
      </xdr:nvPicPr>
      <xdr:blipFill>
        <a:blip xmlns:r="http://schemas.openxmlformats.org/officeDocument/2006/relationships" r:embed="rId2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26672351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1352549</xdr:colOff>
      <xdr:row>2600</xdr:row>
      <xdr:rowOff>1</xdr:rowOff>
    </xdr:from>
    <xdr:to>
      <xdr:col>1</xdr:col>
      <xdr:colOff>1228725</xdr:colOff>
      <xdr:row>2600</xdr:row>
      <xdr:rowOff>409575</xdr:rowOff>
    </xdr:to>
    <xdr:pic>
      <xdr:nvPicPr>
        <xdr:cNvPr id="4875" name="Рисунок 4874" descr="base_1_386202_36890"/>
        <xdr:cNvPicPr preferRelativeResize="0">
          <a:picLocks noChangeArrowheads="1"/>
        </xdr:cNvPicPr>
      </xdr:nvPicPr>
      <xdr:blipFill>
        <a:blip xmlns:r="http://schemas.openxmlformats.org/officeDocument/2006/relationships" r:embed="rId2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49" y="2027148601"/>
          <a:ext cx="1238251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2601</xdr:row>
      <xdr:rowOff>0</xdr:rowOff>
    </xdr:from>
    <xdr:to>
      <xdr:col>1</xdr:col>
      <xdr:colOff>990600</xdr:colOff>
      <xdr:row>2601</xdr:row>
      <xdr:rowOff>390525</xdr:rowOff>
    </xdr:to>
    <xdr:pic>
      <xdr:nvPicPr>
        <xdr:cNvPr id="4876" name="Рисунок 4875" descr="base_1_386202_36891"/>
        <xdr:cNvPicPr preferRelativeResize="0">
          <a:picLocks noChangeArrowheads="1"/>
        </xdr:cNvPicPr>
      </xdr:nvPicPr>
      <xdr:blipFill>
        <a:blip xmlns:r="http://schemas.openxmlformats.org/officeDocument/2006/relationships" r:embed="rId2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7624850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2602</xdr:row>
      <xdr:rowOff>1</xdr:rowOff>
    </xdr:from>
    <xdr:to>
      <xdr:col>1</xdr:col>
      <xdr:colOff>1038224</xdr:colOff>
      <xdr:row>2602</xdr:row>
      <xdr:rowOff>381001</xdr:rowOff>
    </xdr:to>
    <xdr:pic>
      <xdr:nvPicPr>
        <xdr:cNvPr id="4877" name="Рисунок 4876" descr="base_1_386202_36892"/>
        <xdr:cNvPicPr preferRelativeResize="0">
          <a:picLocks noChangeArrowheads="1"/>
        </xdr:cNvPicPr>
      </xdr:nvPicPr>
      <xdr:blipFill>
        <a:blip xmlns:r="http://schemas.openxmlformats.org/officeDocument/2006/relationships" r:embed="rId2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28101101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2603</xdr:row>
      <xdr:rowOff>1</xdr:rowOff>
    </xdr:from>
    <xdr:to>
      <xdr:col>1</xdr:col>
      <xdr:colOff>1085850</xdr:colOff>
      <xdr:row>2603</xdr:row>
      <xdr:rowOff>381001</xdr:rowOff>
    </xdr:to>
    <xdr:pic>
      <xdr:nvPicPr>
        <xdr:cNvPr id="4878" name="Рисунок 4877" descr="base_1_386202_36893"/>
        <xdr:cNvPicPr preferRelativeResize="0">
          <a:picLocks noChangeArrowheads="1"/>
        </xdr:cNvPicPr>
      </xdr:nvPicPr>
      <xdr:blipFill>
        <a:blip xmlns:r="http://schemas.openxmlformats.org/officeDocument/2006/relationships" r:embed="rId2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8577351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2604</xdr:row>
      <xdr:rowOff>1</xdr:rowOff>
    </xdr:from>
    <xdr:to>
      <xdr:col>1</xdr:col>
      <xdr:colOff>1247774</xdr:colOff>
      <xdr:row>2604</xdr:row>
      <xdr:rowOff>390525</xdr:rowOff>
    </xdr:to>
    <xdr:pic>
      <xdr:nvPicPr>
        <xdr:cNvPr id="4879" name="Рисунок 4878" descr="base_1_386202_36894"/>
        <xdr:cNvPicPr preferRelativeResize="0">
          <a:picLocks noChangeArrowheads="1"/>
        </xdr:cNvPicPr>
      </xdr:nvPicPr>
      <xdr:blipFill>
        <a:blip xmlns:r="http://schemas.openxmlformats.org/officeDocument/2006/relationships" r:embed="rId2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29053601"/>
          <a:ext cx="124777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2605</xdr:row>
      <xdr:rowOff>0</xdr:rowOff>
    </xdr:from>
    <xdr:to>
      <xdr:col>1</xdr:col>
      <xdr:colOff>1266825</xdr:colOff>
      <xdr:row>2605</xdr:row>
      <xdr:rowOff>390525</xdr:rowOff>
    </xdr:to>
    <xdr:pic>
      <xdr:nvPicPr>
        <xdr:cNvPr id="4880" name="Рисунок 4879" descr="base_1_386202_36895"/>
        <xdr:cNvPicPr preferRelativeResize="0">
          <a:picLocks noChangeArrowheads="1"/>
        </xdr:cNvPicPr>
      </xdr:nvPicPr>
      <xdr:blipFill>
        <a:blip xmlns:r="http://schemas.openxmlformats.org/officeDocument/2006/relationships" r:embed="rId2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29529850"/>
          <a:ext cx="126682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2606</xdr:row>
      <xdr:rowOff>0</xdr:rowOff>
    </xdr:from>
    <xdr:to>
      <xdr:col>1</xdr:col>
      <xdr:colOff>1047750</xdr:colOff>
      <xdr:row>2606</xdr:row>
      <xdr:rowOff>390525</xdr:rowOff>
    </xdr:to>
    <xdr:pic>
      <xdr:nvPicPr>
        <xdr:cNvPr id="4881" name="Рисунок 4880" descr="base_1_386202_36896"/>
        <xdr:cNvPicPr preferRelativeResize="0">
          <a:picLocks noChangeArrowheads="1"/>
        </xdr:cNvPicPr>
      </xdr:nvPicPr>
      <xdr:blipFill>
        <a:blip xmlns:r="http://schemas.openxmlformats.org/officeDocument/2006/relationships" r:embed="rId2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0006100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2607</xdr:row>
      <xdr:rowOff>0</xdr:rowOff>
    </xdr:from>
    <xdr:to>
      <xdr:col>1</xdr:col>
      <xdr:colOff>1028700</xdr:colOff>
      <xdr:row>2607</xdr:row>
      <xdr:rowOff>409575</xdr:rowOff>
    </xdr:to>
    <xdr:pic>
      <xdr:nvPicPr>
        <xdr:cNvPr id="4882" name="Рисунок 4881" descr="base_1_386202_36897"/>
        <xdr:cNvPicPr preferRelativeResize="0">
          <a:picLocks noChangeArrowheads="1"/>
        </xdr:cNvPicPr>
      </xdr:nvPicPr>
      <xdr:blipFill>
        <a:blip xmlns:r="http://schemas.openxmlformats.org/officeDocument/2006/relationships" r:embed="rId2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0482350"/>
          <a:ext cx="1028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2608</xdr:row>
      <xdr:rowOff>0</xdr:rowOff>
    </xdr:from>
    <xdr:to>
      <xdr:col>1</xdr:col>
      <xdr:colOff>1095375</xdr:colOff>
      <xdr:row>2608</xdr:row>
      <xdr:rowOff>390525</xdr:rowOff>
    </xdr:to>
    <xdr:pic>
      <xdr:nvPicPr>
        <xdr:cNvPr id="4883" name="Рисунок 4882" descr="base_1_386202_36898"/>
        <xdr:cNvPicPr preferRelativeResize="0">
          <a:picLocks noChangeArrowheads="1"/>
        </xdr:cNvPicPr>
      </xdr:nvPicPr>
      <xdr:blipFill>
        <a:blip xmlns:r="http://schemas.openxmlformats.org/officeDocument/2006/relationships" r:embed="rId2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0958600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2609</xdr:row>
      <xdr:rowOff>1</xdr:rowOff>
    </xdr:from>
    <xdr:to>
      <xdr:col>1</xdr:col>
      <xdr:colOff>1228724</xdr:colOff>
      <xdr:row>2609</xdr:row>
      <xdr:rowOff>381001</xdr:rowOff>
    </xdr:to>
    <xdr:pic>
      <xdr:nvPicPr>
        <xdr:cNvPr id="4884" name="Рисунок 4883" descr="base_1_386202_36899"/>
        <xdr:cNvPicPr preferRelativeResize="0">
          <a:picLocks noChangeArrowheads="1"/>
        </xdr:cNvPicPr>
      </xdr:nvPicPr>
      <xdr:blipFill>
        <a:blip xmlns:r="http://schemas.openxmlformats.org/officeDocument/2006/relationships" r:embed="rId2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1434851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2610</xdr:row>
      <xdr:rowOff>1</xdr:rowOff>
    </xdr:from>
    <xdr:to>
      <xdr:col>1</xdr:col>
      <xdr:colOff>1228724</xdr:colOff>
      <xdr:row>2610</xdr:row>
      <xdr:rowOff>361951</xdr:rowOff>
    </xdr:to>
    <xdr:pic>
      <xdr:nvPicPr>
        <xdr:cNvPr id="4885" name="Рисунок 4884" descr="base_1_386202_36900"/>
        <xdr:cNvPicPr preferRelativeResize="0">
          <a:picLocks noChangeArrowheads="1"/>
        </xdr:cNvPicPr>
      </xdr:nvPicPr>
      <xdr:blipFill>
        <a:blip xmlns:r="http://schemas.openxmlformats.org/officeDocument/2006/relationships" r:embed="rId2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1911101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2611</xdr:row>
      <xdr:rowOff>1</xdr:rowOff>
    </xdr:from>
    <xdr:to>
      <xdr:col>1</xdr:col>
      <xdr:colOff>990600</xdr:colOff>
      <xdr:row>2611</xdr:row>
      <xdr:rowOff>361951</xdr:rowOff>
    </xdr:to>
    <xdr:pic>
      <xdr:nvPicPr>
        <xdr:cNvPr id="4886" name="Рисунок 4885" descr="base_1_386202_36901"/>
        <xdr:cNvPicPr preferRelativeResize="0">
          <a:picLocks noChangeArrowheads="1"/>
        </xdr:cNvPicPr>
      </xdr:nvPicPr>
      <xdr:blipFill>
        <a:blip xmlns:r="http://schemas.openxmlformats.org/officeDocument/2006/relationships" r:embed="rId2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2387351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2612</xdr:row>
      <xdr:rowOff>1</xdr:rowOff>
    </xdr:from>
    <xdr:to>
      <xdr:col>1</xdr:col>
      <xdr:colOff>1019174</xdr:colOff>
      <xdr:row>2612</xdr:row>
      <xdr:rowOff>381001</xdr:rowOff>
    </xdr:to>
    <xdr:pic>
      <xdr:nvPicPr>
        <xdr:cNvPr id="4887" name="Рисунок 4886" descr="base_1_386202_36902"/>
        <xdr:cNvPicPr preferRelativeResize="0">
          <a:picLocks noChangeArrowheads="1"/>
        </xdr:cNvPicPr>
      </xdr:nvPicPr>
      <xdr:blipFill>
        <a:blip xmlns:r="http://schemas.openxmlformats.org/officeDocument/2006/relationships" r:embed="rId2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2863601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2613</xdr:row>
      <xdr:rowOff>0</xdr:rowOff>
    </xdr:from>
    <xdr:to>
      <xdr:col>1</xdr:col>
      <xdr:colOff>1057275</xdr:colOff>
      <xdr:row>2613</xdr:row>
      <xdr:rowOff>390525</xdr:rowOff>
    </xdr:to>
    <xdr:pic>
      <xdr:nvPicPr>
        <xdr:cNvPr id="4888" name="Рисунок 4887" descr="base_1_386202_36903"/>
        <xdr:cNvPicPr preferRelativeResize="0">
          <a:picLocks noChangeArrowheads="1"/>
        </xdr:cNvPicPr>
      </xdr:nvPicPr>
      <xdr:blipFill>
        <a:blip xmlns:r="http://schemas.openxmlformats.org/officeDocument/2006/relationships" r:embed="rId2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3339850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2614</xdr:row>
      <xdr:rowOff>0</xdr:rowOff>
    </xdr:from>
    <xdr:to>
      <xdr:col>1</xdr:col>
      <xdr:colOff>1190624</xdr:colOff>
      <xdr:row>2614</xdr:row>
      <xdr:rowOff>390525</xdr:rowOff>
    </xdr:to>
    <xdr:pic>
      <xdr:nvPicPr>
        <xdr:cNvPr id="4889" name="Рисунок 4888" descr="base_1_386202_36904"/>
        <xdr:cNvPicPr preferRelativeResize="0">
          <a:picLocks noChangeArrowheads="1"/>
        </xdr:cNvPicPr>
      </xdr:nvPicPr>
      <xdr:blipFill>
        <a:blip xmlns:r="http://schemas.openxmlformats.org/officeDocument/2006/relationships" r:embed="rId2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3816100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2615</xdr:row>
      <xdr:rowOff>1</xdr:rowOff>
    </xdr:from>
    <xdr:to>
      <xdr:col>1</xdr:col>
      <xdr:colOff>1152524</xdr:colOff>
      <xdr:row>2615</xdr:row>
      <xdr:rowOff>381001</xdr:rowOff>
    </xdr:to>
    <xdr:pic>
      <xdr:nvPicPr>
        <xdr:cNvPr id="4890" name="Рисунок 4889" descr="base_1_386202_36905"/>
        <xdr:cNvPicPr preferRelativeResize="0">
          <a:picLocks noChangeArrowheads="1"/>
        </xdr:cNvPicPr>
      </xdr:nvPicPr>
      <xdr:blipFill>
        <a:blip xmlns:r="http://schemas.openxmlformats.org/officeDocument/2006/relationships" r:embed="rId2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4292351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2616</xdr:row>
      <xdr:rowOff>0</xdr:rowOff>
    </xdr:from>
    <xdr:to>
      <xdr:col>1</xdr:col>
      <xdr:colOff>971550</xdr:colOff>
      <xdr:row>2616</xdr:row>
      <xdr:rowOff>390525</xdr:rowOff>
    </xdr:to>
    <xdr:pic>
      <xdr:nvPicPr>
        <xdr:cNvPr id="4891" name="Рисунок 4890" descr="base_1_386202_36906"/>
        <xdr:cNvPicPr preferRelativeResize="0">
          <a:picLocks noChangeArrowheads="1"/>
        </xdr:cNvPicPr>
      </xdr:nvPicPr>
      <xdr:blipFill>
        <a:blip xmlns:r="http://schemas.openxmlformats.org/officeDocument/2006/relationships" r:embed="rId2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4768600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2617</xdr:row>
      <xdr:rowOff>1</xdr:rowOff>
    </xdr:from>
    <xdr:to>
      <xdr:col>1</xdr:col>
      <xdr:colOff>1000124</xdr:colOff>
      <xdr:row>2617</xdr:row>
      <xdr:rowOff>381001</xdr:rowOff>
    </xdr:to>
    <xdr:pic>
      <xdr:nvPicPr>
        <xdr:cNvPr id="4892" name="Рисунок 4891" descr="base_1_386202_36907"/>
        <xdr:cNvPicPr preferRelativeResize="0">
          <a:picLocks noChangeArrowheads="1"/>
        </xdr:cNvPicPr>
      </xdr:nvPicPr>
      <xdr:blipFill>
        <a:blip xmlns:r="http://schemas.openxmlformats.org/officeDocument/2006/relationships" r:embed="rId2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5244851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2618</xdr:row>
      <xdr:rowOff>1</xdr:rowOff>
    </xdr:from>
    <xdr:to>
      <xdr:col>1</xdr:col>
      <xdr:colOff>1123950</xdr:colOff>
      <xdr:row>2618</xdr:row>
      <xdr:rowOff>352425</xdr:rowOff>
    </xdr:to>
    <xdr:pic>
      <xdr:nvPicPr>
        <xdr:cNvPr id="4893" name="Рисунок 4892" descr="base_1_386202_36908"/>
        <xdr:cNvPicPr preferRelativeResize="0">
          <a:picLocks noChangeArrowheads="1"/>
        </xdr:cNvPicPr>
      </xdr:nvPicPr>
      <xdr:blipFill>
        <a:blip xmlns:r="http://schemas.openxmlformats.org/officeDocument/2006/relationships" r:embed="rId2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5721101"/>
          <a:ext cx="1123950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2619</xdr:row>
      <xdr:rowOff>1</xdr:rowOff>
    </xdr:from>
    <xdr:to>
      <xdr:col>1</xdr:col>
      <xdr:colOff>1228724</xdr:colOff>
      <xdr:row>2619</xdr:row>
      <xdr:rowOff>361951</xdr:rowOff>
    </xdr:to>
    <xdr:pic>
      <xdr:nvPicPr>
        <xdr:cNvPr id="4894" name="Рисунок 4893" descr="base_1_386202_36909"/>
        <xdr:cNvPicPr preferRelativeResize="0">
          <a:picLocks noChangeArrowheads="1"/>
        </xdr:cNvPicPr>
      </xdr:nvPicPr>
      <xdr:blipFill>
        <a:blip xmlns:r="http://schemas.openxmlformats.org/officeDocument/2006/relationships" r:embed="rId2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6197351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2620</xdr:row>
      <xdr:rowOff>0</xdr:rowOff>
    </xdr:from>
    <xdr:to>
      <xdr:col>1</xdr:col>
      <xdr:colOff>1162050</xdr:colOff>
      <xdr:row>2620</xdr:row>
      <xdr:rowOff>409575</xdr:rowOff>
    </xdr:to>
    <xdr:pic>
      <xdr:nvPicPr>
        <xdr:cNvPr id="4895" name="Рисунок 4894" descr="base_1_386202_36910"/>
        <xdr:cNvPicPr preferRelativeResize="0">
          <a:picLocks noChangeArrowheads="1"/>
        </xdr:cNvPicPr>
      </xdr:nvPicPr>
      <xdr:blipFill>
        <a:blip xmlns:r="http://schemas.openxmlformats.org/officeDocument/2006/relationships" r:embed="rId2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6673600"/>
          <a:ext cx="1162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2621</xdr:row>
      <xdr:rowOff>1</xdr:rowOff>
    </xdr:from>
    <xdr:to>
      <xdr:col>1</xdr:col>
      <xdr:colOff>1000124</xdr:colOff>
      <xdr:row>2621</xdr:row>
      <xdr:rowOff>342901</xdr:rowOff>
    </xdr:to>
    <xdr:pic>
      <xdr:nvPicPr>
        <xdr:cNvPr id="4896" name="Рисунок 4895" descr="base_1_386202_36911"/>
        <xdr:cNvPicPr preferRelativeResize="0">
          <a:picLocks noChangeArrowheads="1"/>
        </xdr:cNvPicPr>
      </xdr:nvPicPr>
      <xdr:blipFill>
        <a:blip xmlns:r="http://schemas.openxmlformats.org/officeDocument/2006/relationships" r:embed="rId2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7149851"/>
          <a:ext cx="10001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2622</xdr:row>
      <xdr:rowOff>1</xdr:rowOff>
    </xdr:from>
    <xdr:to>
      <xdr:col>1</xdr:col>
      <xdr:colOff>981074</xdr:colOff>
      <xdr:row>2622</xdr:row>
      <xdr:rowOff>381001</xdr:rowOff>
    </xdr:to>
    <xdr:pic>
      <xdr:nvPicPr>
        <xdr:cNvPr id="4897" name="Рисунок 4896" descr="base_1_386202_36912"/>
        <xdr:cNvPicPr preferRelativeResize="0">
          <a:picLocks noChangeArrowheads="1"/>
        </xdr:cNvPicPr>
      </xdr:nvPicPr>
      <xdr:blipFill>
        <a:blip xmlns:r="http://schemas.openxmlformats.org/officeDocument/2006/relationships" r:embed="rId2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7626101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2623</xdr:row>
      <xdr:rowOff>0</xdr:rowOff>
    </xdr:from>
    <xdr:to>
      <xdr:col>1</xdr:col>
      <xdr:colOff>1123950</xdr:colOff>
      <xdr:row>2623</xdr:row>
      <xdr:rowOff>333375</xdr:rowOff>
    </xdr:to>
    <xdr:pic>
      <xdr:nvPicPr>
        <xdr:cNvPr id="4898" name="Рисунок 4897" descr="base_1_386202_36913"/>
        <xdr:cNvPicPr preferRelativeResize="0">
          <a:picLocks noChangeArrowheads="1"/>
        </xdr:cNvPicPr>
      </xdr:nvPicPr>
      <xdr:blipFill>
        <a:blip xmlns:r="http://schemas.openxmlformats.org/officeDocument/2006/relationships" r:embed="rId2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8102350"/>
          <a:ext cx="11239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2624</xdr:row>
      <xdr:rowOff>1</xdr:rowOff>
    </xdr:from>
    <xdr:to>
      <xdr:col>1</xdr:col>
      <xdr:colOff>1276350</xdr:colOff>
      <xdr:row>2624</xdr:row>
      <xdr:rowOff>342901</xdr:rowOff>
    </xdr:to>
    <xdr:pic>
      <xdr:nvPicPr>
        <xdr:cNvPr id="4899" name="Рисунок 4898" descr="base_1_386202_36914"/>
        <xdr:cNvPicPr preferRelativeResize="0">
          <a:picLocks noChangeArrowheads="1"/>
        </xdr:cNvPicPr>
      </xdr:nvPicPr>
      <xdr:blipFill>
        <a:blip xmlns:r="http://schemas.openxmlformats.org/officeDocument/2006/relationships" r:embed="rId2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8578601"/>
          <a:ext cx="1276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2625</xdr:row>
      <xdr:rowOff>1</xdr:rowOff>
    </xdr:from>
    <xdr:to>
      <xdr:col>1</xdr:col>
      <xdr:colOff>1200150</xdr:colOff>
      <xdr:row>2625</xdr:row>
      <xdr:rowOff>381001</xdr:rowOff>
    </xdr:to>
    <xdr:pic>
      <xdr:nvPicPr>
        <xdr:cNvPr id="4900" name="Рисунок 4899" descr="base_1_386202_36915"/>
        <xdr:cNvPicPr preferRelativeResize="0">
          <a:picLocks noChangeArrowheads="1"/>
        </xdr:cNvPicPr>
      </xdr:nvPicPr>
      <xdr:blipFill>
        <a:blip xmlns:r="http://schemas.openxmlformats.org/officeDocument/2006/relationships" r:embed="rId2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9054851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2626</xdr:row>
      <xdr:rowOff>1</xdr:rowOff>
    </xdr:from>
    <xdr:to>
      <xdr:col>1</xdr:col>
      <xdr:colOff>1038225</xdr:colOff>
      <xdr:row>2626</xdr:row>
      <xdr:rowOff>419100</xdr:rowOff>
    </xdr:to>
    <xdr:pic>
      <xdr:nvPicPr>
        <xdr:cNvPr id="4901" name="Рисунок 4900" descr="base_1_386202_36916"/>
        <xdr:cNvPicPr preferRelativeResize="0">
          <a:picLocks noChangeArrowheads="1"/>
        </xdr:cNvPicPr>
      </xdr:nvPicPr>
      <xdr:blipFill>
        <a:blip xmlns:r="http://schemas.openxmlformats.org/officeDocument/2006/relationships" r:embed="rId2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9531101"/>
          <a:ext cx="1038226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2627</xdr:row>
      <xdr:rowOff>0</xdr:rowOff>
    </xdr:from>
    <xdr:to>
      <xdr:col>1</xdr:col>
      <xdr:colOff>1038224</xdr:colOff>
      <xdr:row>2627</xdr:row>
      <xdr:rowOff>371475</xdr:rowOff>
    </xdr:to>
    <xdr:pic>
      <xdr:nvPicPr>
        <xdr:cNvPr id="4902" name="Рисунок 4901" descr="base_1_386202_36917"/>
        <xdr:cNvPicPr preferRelativeResize="0">
          <a:picLocks noChangeArrowheads="1"/>
        </xdr:cNvPicPr>
      </xdr:nvPicPr>
      <xdr:blipFill>
        <a:blip xmlns:r="http://schemas.openxmlformats.org/officeDocument/2006/relationships" r:embed="rId2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0007350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2628</xdr:row>
      <xdr:rowOff>1</xdr:rowOff>
    </xdr:from>
    <xdr:to>
      <xdr:col>1</xdr:col>
      <xdr:colOff>1104900</xdr:colOff>
      <xdr:row>2628</xdr:row>
      <xdr:rowOff>400051</xdr:rowOff>
    </xdr:to>
    <xdr:pic>
      <xdr:nvPicPr>
        <xdr:cNvPr id="4903" name="Рисунок 4902" descr="base_1_386202_36918"/>
        <xdr:cNvPicPr preferRelativeResize="0">
          <a:picLocks noChangeArrowheads="1"/>
        </xdr:cNvPicPr>
      </xdr:nvPicPr>
      <xdr:blipFill>
        <a:blip xmlns:r="http://schemas.openxmlformats.org/officeDocument/2006/relationships" r:embed="rId2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0483601"/>
          <a:ext cx="1104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2629</xdr:row>
      <xdr:rowOff>0</xdr:rowOff>
    </xdr:from>
    <xdr:to>
      <xdr:col>1</xdr:col>
      <xdr:colOff>1190624</xdr:colOff>
      <xdr:row>2629</xdr:row>
      <xdr:rowOff>390525</xdr:rowOff>
    </xdr:to>
    <xdr:pic>
      <xdr:nvPicPr>
        <xdr:cNvPr id="4904" name="Рисунок 4903" descr="base_1_386202_36919"/>
        <xdr:cNvPicPr preferRelativeResize="0">
          <a:picLocks noChangeArrowheads="1"/>
        </xdr:cNvPicPr>
      </xdr:nvPicPr>
      <xdr:blipFill>
        <a:blip xmlns:r="http://schemas.openxmlformats.org/officeDocument/2006/relationships" r:embed="rId2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0959850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2630</xdr:row>
      <xdr:rowOff>1</xdr:rowOff>
    </xdr:from>
    <xdr:to>
      <xdr:col>1</xdr:col>
      <xdr:colOff>1219200</xdr:colOff>
      <xdr:row>2630</xdr:row>
      <xdr:rowOff>381001</xdr:rowOff>
    </xdr:to>
    <xdr:pic>
      <xdr:nvPicPr>
        <xdr:cNvPr id="4905" name="Рисунок 4904" descr="base_1_386202_36920"/>
        <xdr:cNvPicPr preferRelativeResize="0">
          <a:picLocks noChangeArrowheads="1"/>
        </xdr:cNvPicPr>
      </xdr:nvPicPr>
      <xdr:blipFill>
        <a:blip xmlns:r="http://schemas.openxmlformats.org/officeDocument/2006/relationships" r:embed="rId2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1436101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2631</xdr:row>
      <xdr:rowOff>0</xdr:rowOff>
    </xdr:from>
    <xdr:to>
      <xdr:col>1</xdr:col>
      <xdr:colOff>990600</xdr:colOff>
      <xdr:row>2631</xdr:row>
      <xdr:rowOff>371475</xdr:rowOff>
    </xdr:to>
    <xdr:pic>
      <xdr:nvPicPr>
        <xdr:cNvPr id="4906" name="Рисунок 4905" descr="base_1_386202_36921"/>
        <xdr:cNvPicPr preferRelativeResize="0">
          <a:picLocks noChangeArrowheads="1"/>
        </xdr:cNvPicPr>
      </xdr:nvPicPr>
      <xdr:blipFill>
        <a:blip xmlns:r="http://schemas.openxmlformats.org/officeDocument/2006/relationships" r:embed="rId2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191235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2632</xdr:row>
      <xdr:rowOff>0</xdr:rowOff>
    </xdr:from>
    <xdr:to>
      <xdr:col>1</xdr:col>
      <xdr:colOff>1028700</xdr:colOff>
      <xdr:row>2632</xdr:row>
      <xdr:rowOff>409575</xdr:rowOff>
    </xdr:to>
    <xdr:pic>
      <xdr:nvPicPr>
        <xdr:cNvPr id="4907" name="Рисунок 4906" descr="base_1_386202_36922"/>
        <xdr:cNvPicPr preferRelativeResize="0">
          <a:picLocks noChangeArrowheads="1"/>
        </xdr:cNvPicPr>
      </xdr:nvPicPr>
      <xdr:blipFill>
        <a:blip xmlns:r="http://schemas.openxmlformats.org/officeDocument/2006/relationships" r:embed="rId2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2388600"/>
          <a:ext cx="1028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2633</xdr:row>
      <xdr:rowOff>0</xdr:rowOff>
    </xdr:from>
    <xdr:to>
      <xdr:col>1</xdr:col>
      <xdr:colOff>1162050</xdr:colOff>
      <xdr:row>2633</xdr:row>
      <xdr:rowOff>409575</xdr:rowOff>
    </xdr:to>
    <xdr:pic>
      <xdr:nvPicPr>
        <xdr:cNvPr id="4908" name="Рисунок 4907" descr="base_1_386202_36923"/>
        <xdr:cNvPicPr preferRelativeResize="0">
          <a:picLocks noChangeArrowheads="1"/>
        </xdr:cNvPicPr>
      </xdr:nvPicPr>
      <xdr:blipFill>
        <a:blip xmlns:r="http://schemas.openxmlformats.org/officeDocument/2006/relationships" r:embed="rId2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2864850"/>
          <a:ext cx="1162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2634</xdr:row>
      <xdr:rowOff>0</xdr:rowOff>
    </xdr:from>
    <xdr:to>
      <xdr:col>1</xdr:col>
      <xdr:colOff>1152524</xdr:colOff>
      <xdr:row>2634</xdr:row>
      <xdr:rowOff>390525</xdr:rowOff>
    </xdr:to>
    <xdr:pic>
      <xdr:nvPicPr>
        <xdr:cNvPr id="4909" name="Рисунок 4908" descr="base_1_386202_36924"/>
        <xdr:cNvPicPr preferRelativeResize="0">
          <a:picLocks noChangeArrowheads="1"/>
        </xdr:cNvPicPr>
      </xdr:nvPicPr>
      <xdr:blipFill>
        <a:blip xmlns:r="http://schemas.openxmlformats.org/officeDocument/2006/relationships" r:embed="rId2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3341100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2635</xdr:row>
      <xdr:rowOff>0</xdr:rowOff>
    </xdr:from>
    <xdr:to>
      <xdr:col>1</xdr:col>
      <xdr:colOff>1190626</xdr:colOff>
      <xdr:row>2635</xdr:row>
      <xdr:rowOff>390525</xdr:rowOff>
    </xdr:to>
    <xdr:pic>
      <xdr:nvPicPr>
        <xdr:cNvPr id="4910" name="Рисунок 4909" descr="base_1_386202_36925"/>
        <xdr:cNvPicPr preferRelativeResize="0">
          <a:picLocks noChangeArrowheads="1"/>
        </xdr:cNvPicPr>
      </xdr:nvPicPr>
      <xdr:blipFill>
        <a:blip xmlns:r="http://schemas.openxmlformats.org/officeDocument/2006/relationships" r:embed="rId2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3817350"/>
          <a:ext cx="119062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2636</xdr:row>
      <xdr:rowOff>1</xdr:rowOff>
    </xdr:from>
    <xdr:to>
      <xdr:col>1</xdr:col>
      <xdr:colOff>971550</xdr:colOff>
      <xdr:row>2636</xdr:row>
      <xdr:rowOff>381001</xdr:rowOff>
    </xdr:to>
    <xdr:pic>
      <xdr:nvPicPr>
        <xdr:cNvPr id="4911" name="Рисунок 4910" descr="base_1_386202_36926"/>
        <xdr:cNvPicPr preferRelativeResize="0">
          <a:picLocks noChangeArrowheads="1"/>
        </xdr:cNvPicPr>
      </xdr:nvPicPr>
      <xdr:blipFill>
        <a:blip xmlns:r="http://schemas.openxmlformats.org/officeDocument/2006/relationships" r:embed="rId2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4293601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2637</xdr:row>
      <xdr:rowOff>1</xdr:rowOff>
    </xdr:from>
    <xdr:to>
      <xdr:col>1</xdr:col>
      <xdr:colOff>1000124</xdr:colOff>
      <xdr:row>2637</xdr:row>
      <xdr:rowOff>400051</xdr:rowOff>
    </xdr:to>
    <xdr:pic>
      <xdr:nvPicPr>
        <xdr:cNvPr id="4912" name="Рисунок 4911" descr="base_1_386202_36927"/>
        <xdr:cNvPicPr preferRelativeResize="0">
          <a:picLocks noChangeArrowheads="1"/>
        </xdr:cNvPicPr>
      </xdr:nvPicPr>
      <xdr:blipFill>
        <a:blip xmlns:r="http://schemas.openxmlformats.org/officeDocument/2006/relationships" r:embed="rId2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4769851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2638</xdr:row>
      <xdr:rowOff>0</xdr:rowOff>
    </xdr:from>
    <xdr:to>
      <xdr:col>1</xdr:col>
      <xdr:colOff>1095375</xdr:colOff>
      <xdr:row>2638</xdr:row>
      <xdr:rowOff>390525</xdr:rowOff>
    </xdr:to>
    <xdr:pic>
      <xdr:nvPicPr>
        <xdr:cNvPr id="4913" name="Рисунок 4912" descr="base_1_386202_36928"/>
        <xdr:cNvPicPr preferRelativeResize="0">
          <a:picLocks noChangeArrowheads="1"/>
        </xdr:cNvPicPr>
      </xdr:nvPicPr>
      <xdr:blipFill>
        <a:blip xmlns:r="http://schemas.openxmlformats.org/officeDocument/2006/relationships" r:embed="rId2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5246100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2639</xdr:row>
      <xdr:rowOff>0</xdr:rowOff>
    </xdr:from>
    <xdr:to>
      <xdr:col>1</xdr:col>
      <xdr:colOff>1200150</xdr:colOff>
      <xdr:row>2639</xdr:row>
      <xdr:rowOff>428625</xdr:rowOff>
    </xdr:to>
    <xdr:pic>
      <xdr:nvPicPr>
        <xdr:cNvPr id="4914" name="Рисунок 4913" descr="base_1_386202_36929"/>
        <xdr:cNvPicPr preferRelativeResize="0">
          <a:picLocks noChangeArrowheads="1"/>
        </xdr:cNvPicPr>
      </xdr:nvPicPr>
      <xdr:blipFill>
        <a:blip xmlns:r="http://schemas.openxmlformats.org/officeDocument/2006/relationships" r:embed="rId2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5722350"/>
          <a:ext cx="1200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2640</xdr:row>
      <xdr:rowOff>1</xdr:rowOff>
    </xdr:from>
    <xdr:to>
      <xdr:col>1</xdr:col>
      <xdr:colOff>1181100</xdr:colOff>
      <xdr:row>2640</xdr:row>
      <xdr:rowOff>400051</xdr:rowOff>
    </xdr:to>
    <xdr:pic>
      <xdr:nvPicPr>
        <xdr:cNvPr id="4915" name="Рисунок 4914" descr="base_1_386202_36930"/>
        <xdr:cNvPicPr preferRelativeResize="0">
          <a:picLocks noChangeArrowheads="1"/>
        </xdr:cNvPicPr>
      </xdr:nvPicPr>
      <xdr:blipFill>
        <a:blip xmlns:r="http://schemas.openxmlformats.org/officeDocument/2006/relationships" r:embed="rId2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6198601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2641</xdr:row>
      <xdr:rowOff>0</xdr:rowOff>
    </xdr:from>
    <xdr:to>
      <xdr:col>1</xdr:col>
      <xdr:colOff>942974</xdr:colOff>
      <xdr:row>2641</xdr:row>
      <xdr:rowOff>352425</xdr:rowOff>
    </xdr:to>
    <xdr:pic>
      <xdr:nvPicPr>
        <xdr:cNvPr id="4916" name="Рисунок 4915" descr="base_1_386202_36931"/>
        <xdr:cNvPicPr preferRelativeResize="0">
          <a:picLocks noChangeArrowheads="1"/>
        </xdr:cNvPicPr>
      </xdr:nvPicPr>
      <xdr:blipFill>
        <a:blip xmlns:r="http://schemas.openxmlformats.org/officeDocument/2006/relationships" r:embed="rId2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6674850"/>
          <a:ext cx="942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2642</xdr:row>
      <xdr:rowOff>1</xdr:rowOff>
    </xdr:from>
    <xdr:to>
      <xdr:col>1</xdr:col>
      <xdr:colOff>981074</xdr:colOff>
      <xdr:row>2642</xdr:row>
      <xdr:rowOff>419101</xdr:rowOff>
    </xdr:to>
    <xdr:pic>
      <xdr:nvPicPr>
        <xdr:cNvPr id="4917" name="Рисунок 4916" descr="base_1_386202_36932"/>
        <xdr:cNvPicPr preferRelativeResize="0">
          <a:picLocks noChangeArrowheads="1"/>
        </xdr:cNvPicPr>
      </xdr:nvPicPr>
      <xdr:blipFill>
        <a:blip xmlns:r="http://schemas.openxmlformats.org/officeDocument/2006/relationships" r:embed="rId2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7151101"/>
          <a:ext cx="981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2643</xdr:row>
      <xdr:rowOff>1</xdr:rowOff>
    </xdr:from>
    <xdr:to>
      <xdr:col>1</xdr:col>
      <xdr:colOff>1066800</xdr:colOff>
      <xdr:row>2643</xdr:row>
      <xdr:rowOff>381001</xdr:rowOff>
    </xdr:to>
    <xdr:pic>
      <xdr:nvPicPr>
        <xdr:cNvPr id="4918" name="Рисунок 4917" descr="base_1_386202_36933"/>
        <xdr:cNvPicPr preferRelativeResize="0">
          <a:picLocks noChangeArrowheads="1"/>
        </xdr:cNvPicPr>
      </xdr:nvPicPr>
      <xdr:blipFill>
        <a:blip xmlns:r="http://schemas.openxmlformats.org/officeDocument/2006/relationships" r:embed="rId2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7627351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2644</xdr:row>
      <xdr:rowOff>0</xdr:rowOff>
    </xdr:from>
    <xdr:to>
      <xdr:col>1</xdr:col>
      <xdr:colOff>1228724</xdr:colOff>
      <xdr:row>2644</xdr:row>
      <xdr:rowOff>409575</xdr:rowOff>
    </xdr:to>
    <xdr:pic>
      <xdr:nvPicPr>
        <xdr:cNvPr id="4919" name="Рисунок 4918" descr="base_1_386202_36934"/>
        <xdr:cNvPicPr preferRelativeResize="0">
          <a:picLocks noChangeArrowheads="1"/>
        </xdr:cNvPicPr>
      </xdr:nvPicPr>
      <xdr:blipFill>
        <a:blip xmlns:r="http://schemas.openxmlformats.org/officeDocument/2006/relationships" r:embed="rId2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8103600"/>
          <a:ext cx="12287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2645</xdr:row>
      <xdr:rowOff>1</xdr:rowOff>
    </xdr:from>
    <xdr:to>
      <xdr:col>1</xdr:col>
      <xdr:colOff>1190624</xdr:colOff>
      <xdr:row>2645</xdr:row>
      <xdr:rowOff>361951</xdr:rowOff>
    </xdr:to>
    <xdr:pic>
      <xdr:nvPicPr>
        <xdr:cNvPr id="4920" name="Рисунок 4919" descr="base_1_386202_36935"/>
        <xdr:cNvPicPr preferRelativeResize="0">
          <a:picLocks noChangeArrowheads="1"/>
        </xdr:cNvPicPr>
      </xdr:nvPicPr>
      <xdr:blipFill>
        <a:blip xmlns:r="http://schemas.openxmlformats.org/officeDocument/2006/relationships" r:embed="rId2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8579851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2646</xdr:row>
      <xdr:rowOff>0</xdr:rowOff>
    </xdr:from>
    <xdr:to>
      <xdr:col>1</xdr:col>
      <xdr:colOff>981074</xdr:colOff>
      <xdr:row>2646</xdr:row>
      <xdr:rowOff>352425</xdr:rowOff>
    </xdr:to>
    <xdr:pic>
      <xdr:nvPicPr>
        <xdr:cNvPr id="4921" name="Рисунок 4920" descr="base_1_386202_36936"/>
        <xdr:cNvPicPr preferRelativeResize="0">
          <a:picLocks noChangeArrowheads="1"/>
        </xdr:cNvPicPr>
      </xdr:nvPicPr>
      <xdr:blipFill>
        <a:blip xmlns:r="http://schemas.openxmlformats.org/officeDocument/2006/relationships" r:embed="rId2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9056100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2647</xdr:row>
      <xdr:rowOff>1</xdr:rowOff>
    </xdr:from>
    <xdr:to>
      <xdr:col>1</xdr:col>
      <xdr:colOff>1019174</xdr:colOff>
      <xdr:row>2647</xdr:row>
      <xdr:rowOff>381001</xdr:rowOff>
    </xdr:to>
    <xdr:pic>
      <xdr:nvPicPr>
        <xdr:cNvPr id="4922" name="Рисунок 4921" descr="base_1_386202_36937"/>
        <xdr:cNvPicPr preferRelativeResize="0">
          <a:picLocks noChangeArrowheads="1"/>
        </xdr:cNvPicPr>
      </xdr:nvPicPr>
      <xdr:blipFill>
        <a:blip xmlns:r="http://schemas.openxmlformats.org/officeDocument/2006/relationships" r:embed="rId2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9532351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2648</xdr:row>
      <xdr:rowOff>1</xdr:rowOff>
    </xdr:from>
    <xdr:to>
      <xdr:col>1</xdr:col>
      <xdr:colOff>1104900</xdr:colOff>
      <xdr:row>2648</xdr:row>
      <xdr:rowOff>381001</xdr:rowOff>
    </xdr:to>
    <xdr:pic>
      <xdr:nvPicPr>
        <xdr:cNvPr id="4923" name="Рисунок 4922" descr="base_1_386202_36938"/>
        <xdr:cNvPicPr preferRelativeResize="0">
          <a:picLocks noChangeArrowheads="1"/>
        </xdr:cNvPicPr>
      </xdr:nvPicPr>
      <xdr:blipFill>
        <a:blip xmlns:r="http://schemas.openxmlformats.org/officeDocument/2006/relationships" r:embed="rId2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0008601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2649</xdr:row>
      <xdr:rowOff>0</xdr:rowOff>
    </xdr:from>
    <xdr:to>
      <xdr:col>1</xdr:col>
      <xdr:colOff>1228724</xdr:colOff>
      <xdr:row>2649</xdr:row>
      <xdr:rowOff>390525</xdr:rowOff>
    </xdr:to>
    <xdr:pic>
      <xdr:nvPicPr>
        <xdr:cNvPr id="4924" name="Рисунок 4923" descr="base_1_386202_36939"/>
        <xdr:cNvPicPr preferRelativeResize="0">
          <a:picLocks noChangeArrowheads="1"/>
        </xdr:cNvPicPr>
      </xdr:nvPicPr>
      <xdr:blipFill>
        <a:blip xmlns:r="http://schemas.openxmlformats.org/officeDocument/2006/relationships" r:embed="rId2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50484850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2650</xdr:row>
      <xdr:rowOff>0</xdr:rowOff>
    </xdr:from>
    <xdr:to>
      <xdr:col>1</xdr:col>
      <xdr:colOff>1219200</xdr:colOff>
      <xdr:row>2650</xdr:row>
      <xdr:rowOff>352425</xdr:rowOff>
    </xdr:to>
    <xdr:pic>
      <xdr:nvPicPr>
        <xdr:cNvPr id="4925" name="Рисунок 4924" descr="base_1_386202_36940"/>
        <xdr:cNvPicPr preferRelativeResize="0">
          <a:picLocks noChangeArrowheads="1"/>
        </xdr:cNvPicPr>
      </xdr:nvPicPr>
      <xdr:blipFill>
        <a:blip xmlns:r="http://schemas.openxmlformats.org/officeDocument/2006/relationships" r:embed="rId2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096110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2651</xdr:row>
      <xdr:rowOff>1</xdr:rowOff>
    </xdr:from>
    <xdr:to>
      <xdr:col>1</xdr:col>
      <xdr:colOff>952500</xdr:colOff>
      <xdr:row>2651</xdr:row>
      <xdr:rowOff>381001</xdr:rowOff>
    </xdr:to>
    <xdr:pic>
      <xdr:nvPicPr>
        <xdr:cNvPr id="4926" name="Рисунок 4925" descr="base_1_386202_36941"/>
        <xdr:cNvPicPr preferRelativeResize="0">
          <a:picLocks noChangeArrowheads="1"/>
        </xdr:cNvPicPr>
      </xdr:nvPicPr>
      <xdr:blipFill>
        <a:blip xmlns:r="http://schemas.openxmlformats.org/officeDocument/2006/relationships" r:embed="rId2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1437351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2652</xdr:row>
      <xdr:rowOff>1</xdr:rowOff>
    </xdr:from>
    <xdr:to>
      <xdr:col>1</xdr:col>
      <xdr:colOff>1000124</xdr:colOff>
      <xdr:row>2652</xdr:row>
      <xdr:rowOff>361951</xdr:rowOff>
    </xdr:to>
    <xdr:pic>
      <xdr:nvPicPr>
        <xdr:cNvPr id="4927" name="Рисунок 4926" descr="base_1_386202_36942"/>
        <xdr:cNvPicPr preferRelativeResize="0">
          <a:picLocks noChangeArrowheads="1"/>
        </xdr:cNvPicPr>
      </xdr:nvPicPr>
      <xdr:blipFill>
        <a:blip xmlns:r="http://schemas.openxmlformats.org/officeDocument/2006/relationships" r:embed="rId2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51913601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2653</xdr:row>
      <xdr:rowOff>0</xdr:rowOff>
    </xdr:from>
    <xdr:to>
      <xdr:col>1</xdr:col>
      <xdr:colOff>1085850</xdr:colOff>
      <xdr:row>2653</xdr:row>
      <xdr:rowOff>390525</xdr:rowOff>
    </xdr:to>
    <xdr:pic>
      <xdr:nvPicPr>
        <xdr:cNvPr id="4928" name="Рисунок 4927" descr="base_1_386202_36943"/>
        <xdr:cNvPicPr preferRelativeResize="0">
          <a:picLocks noChangeArrowheads="1"/>
        </xdr:cNvPicPr>
      </xdr:nvPicPr>
      <xdr:blipFill>
        <a:blip xmlns:r="http://schemas.openxmlformats.org/officeDocument/2006/relationships" r:embed="rId2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2389850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2654</xdr:row>
      <xdr:rowOff>0</xdr:rowOff>
    </xdr:from>
    <xdr:to>
      <xdr:col>1</xdr:col>
      <xdr:colOff>1181100</xdr:colOff>
      <xdr:row>2654</xdr:row>
      <xdr:rowOff>371475</xdr:rowOff>
    </xdr:to>
    <xdr:pic>
      <xdr:nvPicPr>
        <xdr:cNvPr id="4929" name="Рисунок 4928" descr="base_1_386202_36944"/>
        <xdr:cNvPicPr preferRelativeResize="0">
          <a:picLocks noChangeArrowheads="1"/>
        </xdr:cNvPicPr>
      </xdr:nvPicPr>
      <xdr:blipFill>
        <a:blip xmlns:r="http://schemas.openxmlformats.org/officeDocument/2006/relationships" r:embed="rId2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286610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2655</xdr:row>
      <xdr:rowOff>0</xdr:rowOff>
    </xdr:from>
    <xdr:to>
      <xdr:col>1</xdr:col>
      <xdr:colOff>1162050</xdr:colOff>
      <xdr:row>2655</xdr:row>
      <xdr:rowOff>409575</xdr:rowOff>
    </xdr:to>
    <xdr:pic>
      <xdr:nvPicPr>
        <xdr:cNvPr id="4930" name="Рисунок 4929" descr="base_1_386202_36945"/>
        <xdr:cNvPicPr preferRelativeResize="0">
          <a:picLocks noChangeArrowheads="1"/>
        </xdr:cNvPicPr>
      </xdr:nvPicPr>
      <xdr:blipFill>
        <a:blip xmlns:r="http://schemas.openxmlformats.org/officeDocument/2006/relationships" r:embed="rId2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3342350"/>
          <a:ext cx="1162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2656</xdr:row>
      <xdr:rowOff>1</xdr:rowOff>
    </xdr:from>
    <xdr:to>
      <xdr:col>1</xdr:col>
      <xdr:colOff>866776</xdr:colOff>
      <xdr:row>2656</xdr:row>
      <xdr:rowOff>390525</xdr:rowOff>
    </xdr:to>
    <xdr:pic>
      <xdr:nvPicPr>
        <xdr:cNvPr id="4931" name="Рисунок 4930" descr="base_1_386202_36946"/>
        <xdr:cNvPicPr preferRelativeResize="0">
          <a:picLocks noChangeArrowheads="1"/>
        </xdr:cNvPicPr>
      </xdr:nvPicPr>
      <xdr:blipFill>
        <a:blip xmlns:r="http://schemas.openxmlformats.org/officeDocument/2006/relationships" r:embed="rId2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3818601"/>
          <a:ext cx="866776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2657</xdr:row>
      <xdr:rowOff>0</xdr:rowOff>
    </xdr:from>
    <xdr:to>
      <xdr:col>1</xdr:col>
      <xdr:colOff>1000124</xdr:colOff>
      <xdr:row>2657</xdr:row>
      <xdr:rowOff>371475</xdr:rowOff>
    </xdr:to>
    <xdr:pic>
      <xdr:nvPicPr>
        <xdr:cNvPr id="4932" name="Рисунок 4931" descr="base_1_386202_36947"/>
        <xdr:cNvPicPr preferRelativeResize="0">
          <a:picLocks noChangeArrowheads="1"/>
        </xdr:cNvPicPr>
      </xdr:nvPicPr>
      <xdr:blipFill>
        <a:blip xmlns:r="http://schemas.openxmlformats.org/officeDocument/2006/relationships" r:embed="rId2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54294850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2658</xdr:row>
      <xdr:rowOff>0</xdr:rowOff>
    </xdr:from>
    <xdr:to>
      <xdr:col>1</xdr:col>
      <xdr:colOff>1095375</xdr:colOff>
      <xdr:row>2658</xdr:row>
      <xdr:rowOff>371475</xdr:rowOff>
    </xdr:to>
    <xdr:pic>
      <xdr:nvPicPr>
        <xdr:cNvPr id="4933" name="Рисунок 4932" descr="base_1_386202_36948"/>
        <xdr:cNvPicPr preferRelativeResize="0">
          <a:picLocks noChangeArrowheads="1"/>
        </xdr:cNvPicPr>
      </xdr:nvPicPr>
      <xdr:blipFill>
        <a:blip xmlns:r="http://schemas.openxmlformats.org/officeDocument/2006/relationships" r:embed="rId2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4771100"/>
          <a:ext cx="1095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2659</xdr:row>
      <xdr:rowOff>1</xdr:rowOff>
    </xdr:from>
    <xdr:to>
      <xdr:col>1</xdr:col>
      <xdr:colOff>1209674</xdr:colOff>
      <xdr:row>2659</xdr:row>
      <xdr:rowOff>381001</xdr:rowOff>
    </xdr:to>
    <xdr:pic>
      <xdr:nvPicPr>
        <xdr:cNvPr id="4934" name="Рисунок 4933" descr="base_1_386202_36949"/>
        <xdr:cNvPicPr preferRelativeResize="0">
          <a:picLocks noChangeArrowheads="1"/>
        </xdr:cNvPicPr>
      </xdr:nvPicPr>
      <xdr:blipFill>
        <a:blip xmlns:r="http://schemas.openxmlformats.org/officeDocument/2006/relationships" r:embed="rId2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55247351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2660</xdr:row>
      <xdr:rowOff>0</xdr:rowOff>
    </xdr:from>
    <xdr:to>
      <xdr:col>1</xdr:col>
      <xdr:colOff>1162050</xdr:colOff>
      <xdr:row>2660</xdr:row>
      <xdr:rowOff>371475</xdr:rowOff>
    </xdr:to>
    <xdr:pic>
      <xdr:nvPicPr>
        <xdr:cNvPr id="4935" name="Рисунок 4934" descr="base_1_386202_36950"/>
        <xdr:cNvPicPr preferRelativeResize="0">
          <a:picLocks noChangeArrowheads="1"/>
        </xdr:cNvPicPr>
      </xdr:nvPicPr>
      <xdr:blipFill>
        <a:blip xmlns:r="http://schemas.openxmlformats.org/officeDocument/2006/relationships" r:embed="rId2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5723600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2661</xdr:row>
      <xdr:rowOff>1</xdr:rowOff>
    </xdr:from>
    <xdr:to>
      <xdr:col>1</xdr:col>
      <xdr:colOff>933450</xdr:colOff>
      <xdr:row>2661</xdr:row>
      <xdr:rowOff>381001</xdr:rowOff>
    </xdr:to>
    <xdr:pic>
      <xdr:nvPicPr>
        <xdr:cNvPr id="4936" name="Рисунок 4935" descr="base_1_386202_36951"/>
        <xdr:cNvPicPr preferRelativeResize="0">
          <a:picLocks noChangeArrowheads="1"/>
        </xdr:cNvPicPr>
      </xdr:nvPicPr>
      <xdr:blipFill>
        <a:blip xmlns:r="http://schemas.openxmlformats.org/officeDocument/2006/relationships" r:embed="rId2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6199851"/>
          <a:ext cx="933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2662</xdr:row>
      <xdr:rowOff>1</xdr:rowOff>
    </xdr:from>
    <xdr:to>
      <xdr:col>1</xdr:col>
      <xdr:colOff>990600</xdr:colOff>
      <xdr:row>2662</xdr:row>
      <xdr:rowOff>400051</xdr:rowOff>
    </xdr:to>
    <xdr:pic>
      <xdr:nvPicPr>
        <xdr:cNvPr id="4937" name="Рисунок 4936" descr="base_1_386202_36952"/>
        <xdr:cNvPicPr preferRelativeResize="0">
          <a:picLocks noChangeArrowheads="1"/>
        </xdr:cNvPicPr>
      </xdr:nvPicPr>
      <xdr:blipFill>
        <a:blip xmlns:r="http://schemas.openxmlformats.org/officeDocument/2006/relationships" r:embed="rId2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6676101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2663</xdr:row>
      <xdr:rowOff>1</xdr:rowOff>
    </xdr:from>
    <xdr:to>
      <xdr:col>1</xdr:col>
      <xdr:colOff>1114424</xdr:colOff>
      <xdr:row>2663</xdr:row>
      <xdr:rowOff>361951</xdr:rowOff>
    </xdr:to>
    <xdr:pic>
      <xdr:nvPicPr>
        <xdr:cNvPr id="4938" name="Рисунок 4937" descr="base_1_386202_36953"/>
        <xdr:cNvPicPr preferRelativeResize="0">
          <a:picLocks noChangeArrowheads="1"/>
        </xdr:cNvPicPr>
      </xdr:nvPicPr>
      <xdr:blipFill>
        <a:blip xmlns:r="http://schemas.openxmlformats.org/officeDocument/2006/relationships" r:embed="rId2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57152351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2664</xdr:row>
      <xdr:rowOff>0</xdr:rowOff>
    </xdr:from>
    <xdr:to>
      <xdr:col>1</xdr:col>
      <xdr:colOff>1181100</xdr:colOff>
      <xdr:row>2664</xdr:row>
      <xdr:rowOff>409575</xdr:rowOff>
    </xdr:to>
    <xdr:pic>
      <xdr:nvPicPr>
        <xdr:cNvPr id="4939" name="Рисунок 4938" descr="base_1_386202_36954"/>
        <xdr:cNvPicPr preferRelativeResize="0">
          <a:picLocks noChangeArrowheads="1"/>
        </xdr:cNvPicPr>
      </xdr:nvPicPr>
      <xdr:blipFill>
        <a:blip xmlns:r="http://schemas.openxmlformats.org/officeDocument/2006/relationships" r:embed="rId2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7628600"/>
          <a:ext cx="1181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2665</xdr:row>
      <xdr:rowOff>0</xdr:rowOff>
    </xdr:from>
    <xdr:to>
      <xdr:col>1</xdr:col>
      <xdr:colOff>1219200</xdr:colOff>
      <xdr:row>2665</xdr:row>
      <xdr:rowOff>390525</xdr:rowOff>
    </xdr:to>
    <xdr:pic>
      <xdr:nvPicPr>
        <xdr:cNvPr id="4940" name="Рисунок 4939" descr="base_1_386202_36955"/>
        <xdr:cNvPicPr preferRelativeResize="0">
          <a:picLocks noChangeArrowheads="1"/>
        </xdr:cNvPicPr>
      </xdr:nvPicPr>
      <xdr:blipFill>
        <a:blip xmlns:r="http://schemas.openxmlformats.org/officeDocument/2006/relationships" r:embed="rId2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810485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2666</xdr:row>
      <xdr:rowOff>1</xdr:rowOff>
    </xdr:from>
    <xdr:to>
      <xdr:col>1</xdr:col>
      <xdr:colOff>971550</xdr:colOff>
      <xdr:row>2666</xdr:row>
      <xdr:rowOff>419101</xdr:rowOff>
    </xdr:to>
    <xdr:pic>
      <xdr:nvPicPr>
        <xdr:cNvPr id="4941" name="Рисунок 4940" descr="base_1_386202_36956"/>
        <xdr:cNvPicPr preferRelativeResize="0">
          <a:picLocks noChangeArrowheads="1"/>
        </xdr:cNvPicPr>
      </xdr:nvPicPr>
      <xdr:blipFill>
        <a:blip xmlns:r="http://schemas.openxmlformats.org/officeDocument/2006/relationships" r:embed="rId2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8581101"/>
          <a:ext cx="971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2667</xdr:row>
      <xdr:rowOff>0</xdr:rowOff>
    </xdr:from>
    <xdr:to>
      <xdr:col>1</xdr:col>
      <xdr:colOff>1000124</xdr:colOff>
      <xdr:row>2667</xdr:row>
      <xdr:rowOff>390525</xdr:rowOff>
    </xdr:to>
    <xdr:pic>
      <xdr:nvPicPr>
        <xdr:cNvPr id="4942" name="Рисунок 4941" descr="base_1_386202_36957"/>
        <xdr:cNvPicPr preferRelativeResize="0">
          <a:picLocks noChangeArrowheads="1"/>
        </xdr:cNvPicPr>
      </xdr:nvPicPr>
      <xdr:blipFill>
        <a:blip xmlns:r="http://schemas.openxmlformats.org/officeDocument/2006/relationships" r:embed="rId2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59057350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2668</xdr:row>
      <xdr:rowOff>1</xdr:rowOff>
    </xdr:from>
    <xdr:to>
      <xdr:col>1</xdr:col>
      <xdr:colOff>1085850</xdr:colOff>
      <xdr:row>2668</xdr:row>
      <xdr:rowOff>361951</xdr:rowOff>
    </xdr:to>
    <xdr:pic>
      <xdr:nvPicPr>
        <xdr:cNvPr id="4943" name="Рисунок 4942" descr="base_1_386202_36958"/>
        <xdr:cNvPicPr preferRelativeResize="0">
          <a:picLocks noChangeArrowheads="1"/>
        </xdr:cNvPicPr>
      </xdr:nvPicPr>
      <xdr:blipFill>
        <a:blip xmlns:r="http://schemas.openxmlformats.org/officeDocument/2006/relationships" r:embed="rId2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9533601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2669</xdr:row>
      <xdr:rowOff>0</xdr:rowOff>
    </xdr:from>
    <xdr:to>
      <xdr:col>1</xdr:col>
      <xdr:colOff>1200150</xdr:colOff>
      <xdr:row>2669</xdr:row>
      <xdr:rowOff>390525</xdr:rowOff>
    </xdr:to>
    <xdr:pic>
      <xdr:nvPicPr>
        <xdr:cNvPr id="4944" name="Рисунок 4943" descr="base_1_386202_36959"/>
        <xdr:cNvPicPr preferRelativeResize="0">
          <a:picLocks noChangeArrowheads="1"/>
        </xdr:cNvPicPr>
      </xdr:nvPicPr>
      <xdr:blipFill>
        <a:blip xmlns:r="http://schemas.openxmlformats.org/officeDocument/2006/relationships" r:embed="rId2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0009850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2670</xdr:row>
      <xdr:rowOff>1</xdr:rowOff>
    </xdr:from>
    <xdr:to>
      <xdr:col>1</xdr:col>
      <xdr:colOff>1181100</xdr:colOff>
      <xdr:row>2670</xdr:row>
      <xdr:rowOff>381001</xdr:rowOff>
    </xdr:to>
    <xdr:pic>
      <xdr:nvPicPr>
        <xdr:cNvPr id="4945" name="Рисунок 4944" descr="base_1_386202_36960"/>
        <xdr:cNvPicPr preferRelativeResize="0">
          <a:picLocks noChangeArrowheads="1"/>
        </xdr:cNvPicPr>
      </xdr:nvPicPr>
      <xdr:blipFill>
        <a:blip xmlns:r="http://schemas.openxmlformats.org/officeDocument/2006/relationships" r:embed="rId2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0486101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2671</xdr:row>
      <xdr:rowOff>1</xdr:rowOff>
    </xdr:from>
    <xdr:to>
      <xdr:col>1</xdr:col>
      <xdr:colOff>1009650</xdr:colOff>
      <xdr:row>2671</xdr:row>
      <xdr:rowOff>381001</xdr:rowOff>
    </xdr:to>
    <xdr:pic>
      <xdr:nvPicPr>
        <xdr:cNvPr id="4946" name="Рисунок 4945" descr="base_1_386202_36961"/>
        <xdr:cNvPicPr preferRelativeResize="0">
          <a:picLocks noChangeArrowheads="1"/>
        </xdr:cNvPicPr>
      </xdr:nvPicPr>
      <xdr:blipFill>
        <a:blip xmlns:r="http://schemas.openxmlformats.org/officeDocument/2006/relationships" r:embed="rId2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0962351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2672</xdr:row>
      <xdr:rowOff>1</xdr:rowOff>
    </xdr:from>
    <xdr:to>
      <xdr:col>1</xdr:col>
      <xdr:colOff>1000124</xdr:colOff>
      <xdr:row>2672</xdr:row>
      <xdr:rowOff>400051</xdr:rowOff>
    </xdr:to>
    <xdr:pic>
      <xdr:nvPicPr>
        <xdr:cNvPr id="4947" name="Рисунок 4946" descr="base_1_386202_36962"/>
        <xdr:cNvPicPr preferRelativeResize="0">
          <a:picLocks noChangeArrowheads="1"/>
        </xdr:cNvPicPr>
      </xdr:nvPicPr>
      <xdr:blipFill>
        <a:blip xmlns:r="http://schemas.openxmlformats.org/officeDocument/2006/relationships" r:embed="rId2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1438601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2673</xdr:row>
      <xdr:rowOff>1</xdr:rowOff>
    </xdr:from>
    <xdr:to>
      <xdr:col>1</xdr:col>
      <xdr:colOff>1114424</xdr:colOff>
      <xdr:row>2673</xdr:row>
      <xdr:rowOff>361950</xdr:rowOff>
    </xdr:to>
    <xdr:pic>
      <xdr:nvPicPr>
        <xdr:cNvPr id="4948" name="Рисунок 4947" descr="base_1_386202_36963"/>
        <xdr:cNvPicPr preferRelativeResize="0">
          <a:picLocks noChangeArrowheads="1"/>
        </xdr:cNvPicPr>
      </xdr:nvPicPr>
      <xdr:blipFill>
        <a:blip xmlns:r="http://schemas.openxmlformats.org/officeDocument/2006/relationships" r:embed="rId2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1914851"/>
          <a:ext cx="1114425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2674</xdr:row>
      <xdr:rowOff>1</xdr:rowOff>
    </xdr:from>
    <xdr:to>
      <xdr:col>1</xdr:col>
      <xdr:colOff>1190624</xdr:colOff>
      <xdr:row>2674</xdr:row>
      <xdr:rowOff>400051</xdr:rowOff>
    </xdr:to>
    <xdr:pic>
      <xdr:nvPicPr>
        <xdr:cNvPr id="4949" name="Рисунок 4948" descr="base_1_386202_36964"/>
        <xdr:cNvPicPr preferRelativeResize="0">
          <a:picLocks noChangeArrowheads="1"/>
        </xdr:cNvPicPr>
      </xdr:nvPicPr>
      <xdr:blipFill>
        <a:blip xmlns:r="http://schemas.openxmlformats.org/officeDocument/2006/relationships" r:embed="rId2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2391101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2675</xdr:row>
      <xdr:rowOff>1</xdr:rowOff>
    </xdr:from>
    <xdr:to>
      <xdr:col>1</xdr:col>
      <xdr:colOff>1190624</xdr:colOff>
      <xdr:row>2675</xdr:row>
      <xdr:rowOff>381001</xdr:rowOff>
    </xdr:to>
    <xdr:pic>
      <xdr:nvPicPr>
        <xdr:cNvPr id="4950" name="Рисунок 4949" descr="base_1_386202_36965"/>
        <xdr:cNvPicPr preferRelativeResize="0">
          <a:picLocks noChangeArrowheads="1"/>
        </xdr:cNvPicPr>
      </xdr:nvPicPr>
      <xdr:blipFill>
        <a:blip xmlns:r="http://schemas.openxmlformats.org/officeDocument/2006/relationships" r:embed="rId2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2867351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2676</xdr:row>
      <xdr:rowOff>1</xdr:rowOff>
    </xdr:from>
    <xdr:to>
      <xdr:col>1</xdr:col>
      <xdr:colOff>952500</xdr:colOff>
      <xdr:row>2676</xdr:row>
      <xdr:rowOff>381001</xdr:rowOff>
    </xdr:to>
    <xdr:pic>
      <xdr:nvPicPr>
        <xdr:cNvPr id="4951" name="Рисунок 4950" descr="base_1_386202_36966"/>
        <xdr:cNvPicPr preferRelativeResize="0">
          <a:picLocks noChangeArrowheads="1"/>
        </xdr:cNvPicPr>
      </xdr:nvPicPr>
      <xdr:blipFill>
        <a:blip xmlns:r="http://schemas.openxmlformats.org/officeDocument/2006/relationships" r:embed="rId2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3343601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2677</xdr:row>
      <xdr:rowOff>1</xdr:rowOff>
    </xdr:from>
    <xdr:to>
      <xdr:col>1</xdr:col>
      <xdr:colOff>1019174</xdr:colOff>
      <xdr:row>2677</xdr:row>
      <xdr:rowOff>381001</xdr:rowOff>
    </xdr:to>
    <xdr:pic>
      <xdr:nvPicPr>
        <xdr:cNvPr id="4952" name="Рисунок 4951" descr="base_1_386202_36967"/>
        <xdr:cNvPicPr preferRelativeResize="0">
          <a:picLocks noChangeArrowheads="1"/>
        </xdr:cNvPicPr>
      </xdr:nvPicPr>
      <xdr:blipFill>
        <a:blip xmlns:r="http://schemas.openxmlformats.org/officeDocument/2006/relationships" r:embed="rId2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3819851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2678</xdr:row>
      <xdr:rowOff>0</xdr:rowOff>
    </xdr:from>
    <xdr:to>
      <xdr:col>1</xdr:col>
      <xdr:colOff>1209674</xdr:colOff>
      <xdr:row>2678</xdr:row>
      <xdr:rowOff>352425</xdr:rowOff>
    </xdr:to>
    <xdr:pic>
      <xdr:nvPicPr>
        <xdr:cNvPr id="4953" name="Рисунок 4952" descr="base_1_386202_36968"/>
        <xdr:cNvPicPr preferRelativeResize="0">
          <a:picLocks noChangeArrowheads="1"/>
        </xdr:cNvPicPr>
      </xdr:nvPicPr>
      <xdr:blipFill>
        <a:blip xmlns:r="http://schemas.openxmlformats.org/officeDocument/2006/relationships" r:embed="rId2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4296100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2679</xdr:row>
      <xdr:rowOff>0</xdr:rowOff>
    </xdr:from>
    <xdr:to>
      <xdr:col>1</xdr:col>
      <xdr:colOff>1247774</xdr:colOff>
      <xdr:row>2679</xdr:row>
      <xdr:rowOff>371475</xdr:rowOff>
    </xdr:to>
    <xdr:pic>
      <xdr:nvPicPr>
        <xdr:cNvPr id="4954" name="Рисунок 4953" descr="base_1_386202_36969"/>
        <xdr:cNvPicPr preferRelativeResize="0">
          <a:picLocks noChangeArrowheads="1"/>
        </xdr:cNvPicPr>
      </xdr:nvPicPr>
      <xdr:blipFill>
        <a:blip xmlns:r="http://schemas.openxmlformats.org/officeDocument/2006/relationships" r:embed="rId2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4772350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2680</xdr:row>
      <xdr:rowOff>0</xdr:rowOff>
    </xdr:from>
    <xdr:to>
      <xdr:col>1</xdr:col>
      <xdr:colOff>1247775</xdr:colOff>
      <xdr:row>2680</xdr:row>
      <xdr:rowOff>390525</xdr:rowOff>
    </xdr:to>
    <xdr:pic>
      <xdr:nvPicPr>
        <xdr:cNvPr id="4955" name="Рисунок 4954" descr="base_1_386202_36970"/>
        <xdr:cNvPicPr preferRelativeResize="0">
          <a:picLocks noChangeArrowheads="1"/>
        </xdr:cNvPicPr>
      </xdr:nvPicPr>
      <xdr:blipFill>
        <a:blip xmlns:r="http://schemas.openxmlformats.org/officeDocument/2006/relationships" r:embed="rId2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5248600"/>
          <a:ext cx="124777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2681</xdr:row>
      <xdr:rowOff>1</xdr:rowOff>
    </xdr:from>
    <xdr:to>
      <xdr:col>1</xdr:col>
      <xdr:colOff>981074</xdr:colOff>
      <xdr:row>2681</xdr:row>
      <xdr:rowOff>342901</xdr:rowOff>
    </xdr:to>
    <xdr:pic>
      <xdr:nvPicPr>
        <xdr:cNvPr id="4956" name="Рисунок 4955" descr="base_1_386202_36971"/>
        <xdr:cNvPicPr preferRelativeResize="0">
          <a:picLocks noChangeArrowheads="1"/>
        </xdr:cNvPicPr>
      </xdr:nvPicPr>
      <xdr:blipFill>
        <a:blip xmlns:r="http://schemas.openxmlformats.org/officeDocument/2006/relationships" r:embed="rId2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5724851"/>
          <a:ext cx="981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2682</xdr:row>
      <xdr:rowOff>1</xdr:rowOff>
    </xdr:from>
    <xdr:to>
      <xdr:col>1</xdr:col>
      <xdr:colOff>1057274</xdr:colOff>
      <xdr:row>2682</xdr:row>
      <xdr:rowOff>342901</xdr:rowOff>
    </xdr:to>
    <xdr:pic>
      <xdr:nvPicPr>
        <xdr:cNvPr id="4957" name="Рисунок 4956" descr="base_1_386202_36972"/>
        <xdr:cNvPicPr preferRelativeResize="0">
          <a:picLocks noChangeArrowheads="1"/>
        </xdr:cNvPicPr>
      </xdr:nvPicPr>
      <xdr:blipFill>
        <a:blip xmlns:r="http://schemas.openxmlformats.org/officeDocument/2006/relationships" r:embed="rId2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6201101"/>
          <a:ext cx="1057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2683</xdr:row>
      <xdr:rowOff>1</xdr:rowOff>
    </xdr:from>
    <xdr:to>
      <xdr:col>1</xdr:col>
      <xdr:colOff>1104900</xdr:colOff>
      <xdr:row>2683</xdr:row>
      <xdr:rowOff>381001</xdr:rowOff>
    </xdr:to>
    <xdr:pic>
      <xdr:nvPicPr>
        <xdr:cNvPr id="4958" name="Рисунок 4957" descr="base_1_386202_36973"/>
        <xdr:cNvPicPr preferRelativeResize="0">
          <a:picLocks noChangeArrowheads="1"/>
        </xdr:cNvPicPr>
      </xdr:nvPicPr>
      <xdr:blipFill>
        <a:blip xmlns:r="http://schemas.openxmlformats.org/officeDocument/2006/relationships" r:embed="rId2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6677351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2684</xdr:row>
      <xdr:rowOff>1</xdr:rowOff>
    </xdr:from>
    <xdr:to>
      <xdr:col>1</xdr:col>
      <xdr:colOff>1219200</xdr:colOff>
      <xdr:row>2684</xdr:row>
      <xdr:rowOff>400051</xdr:rowOff>
    </xdr:to>
    <xdr:pic>
      <xdr:nvPicPr>
        <xdr:cNvPr id="4959" name="Рисунок 4958" descr="base_1_386202_36974"/>
        <xdr:cNvPicPr preferRelativeResize="0">
          <a:picLocks noChangeArrowheads="1"/>
        </xdr:cNvPicPr>
      </xdr:nvPicPr>
      <xdr:blipFill>
        <a:blip xmlns:r="http://schemas.openxmlformats.org/officeDocument/2006/relationships" r:embed="rId2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7153601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2685</xdr:row>
      <xdr:rowOff>1</xdr:rowOff>
    </xdr:from>
    <xdr:to>
      <xdr:col>1</xdr:col>
      <xdr:colOff>1190624</xdr:colOff>
      <xdr:row>2685</xdr:row>
      <xdr:rowOff>400051</xdr:rowOff>
    </xdr:to>
    <xdr:pic>
      <xdr:nvPicPr>
        <xdr:cNvPr id="4960" name="Рисунок 4959" descr="base_1_386202_36975"/>
        <xdr:cNvPicPr preferRelativeResize="0">
          <a:picLocks noChangeArrowheads="1"/>
        </xdr:cNvPicPr>
      </xdr:nvPicPr>
      <xdr:blipFill>
        <a:blip xmlns:r="http://schemas.openxmlformats.org/officeDocument/2006/relationships" r:embed="rId2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7629851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2686</xdr:row>
      <xdr:rowOff>0</xdr:rowOff>
    </xdr:from>
    <xdr:to>
      <xdr:col>1</xdr:col>
      <xdr:colOff>981074</xdr:colOff>
      <xdr:row>2686</xdr:row>
      <xdr:rowOff>371475</xdr:rowOff>
    </xdr:to>
    <xdr:pic>
      <xdr:nvPicPr>
        <xdr:cNvPr id="4961" name="Рисунок 4960" descr="base_1_386202_36976"/>
        <xdr:cNvPicPr preferRelativeResize="0">
          <a:picLocks noChangeArrowheads="1"/>
        </xdr:cNvPicPr>
      </xdr:nvPicPr>
      <xdr:blipFill>
        <a:blip xmlns:r="http://schemas.openxmlformats.org/officeDocument/2006/relationships" r:embed="rId2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810610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2687</xdr:row>
      <xdr:rowOff>0</xdr:rowOff>
    </xdr:from>
    <xdr:to>
      <xdr:col>1</xdr:col>
      <xdr:colOff>1047750</xdr:colOff>
      <xdr:row>2687</xdr:row>
      <xdr:rowOff>371475</xdr:rowOff>
    </xdr:to>
    <xdr:pic>
      <xdr:nvPicPr>
        <xdr:cNvPr id="4962" name="Рисунок 4961" descr="base_1_386202_36977"/>
        <xdr:cNvPicPr preferRelativeResize="0">
          <a:picLocks noChangeArrowheads="1"/>
        </xdr:cNvPicPr>
      </xdr:nvPicPr>
      <xdr:blipFill>
        <a:blip xmlns:r="http://schemas.openxmlformats.org/officeDocument/2006/relationships" r:embed="rId2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8582350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2688</xdr:row>
      <xdr:rowOff>0</xdr:rowOff>
    </xdr:from>
    <xdr:to>
      <xdr:col>1</xdr:col>
      <xdr:colOff>1095375</xdr:colOff>
      <xdr:row>2688</xdr:row>
      <xdr:rowOff>390525</xdr:rowOff>
    </xdr:to>
    <xdr:pic>
      <xdr:nvPicPr>
        <xdr:cNvPr id="4963" name="Рисунок 4962" descr="base_1_386202_36978"/>
        <xdr:cNvPicPr preferRelativeResize="0">
          <a:picLocks noChangeArrowheads="1"/>
        </xdr:cNvPicPr>
      </xdr:nvPicPr>
      <xdr:blipFill>
        <a:blip xmlns:r="http://schemas.openxmlformats.org/officeDocument/2006/relationships" r:embed="rId2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9058600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2689</xdr:row>
      <xdr:rowOff>0</xdr:rowOff>
    </xdr:from>
    <xdr:to>
      <xdr:col>1</xdr:col>
      <xdr:colOff>1257300</xdr:colOff>
      <xdr:row>2689</xdr:row>
      <xdr:rowOff>390525</xdr:rowOff>
    </xdr:to>
    <xdr:pic>
      <xdr:nvPicPr>
        <xdr:cNvPr id="4964" name="Рисунок 4963" descr="base_1_386202_36979"/>
        <xdr:cNvPicPr preferRelativeResize="0">
          <a:picLocks noChangeArrowheads="1"/>
        </xdr:cNvPicPr>
      </xdr:nvPicPr>
      <xdr:blipFill>
        <a:blip xmlns:r="http://schemas.openxmlformats.org/officeDocument/2006/relationships" r:embed="rId2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9534850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2690</xdr:row>
      <xdr:rowOff>1</xdr:rowOff>
    </xdr:from>
    <xdr:to>
      <xdr:col>1</xdr:col>
      <xdr:colOff>1238250</xdr:colOff>
      <xdr:row>2690</xdr:row>
      <xdr:rowOff>400050</xdr:rowOff>
    </xdr:to>
    <xdr:pic>
      <xdr:nvPicPr>
        <xdr:cNvPr id="4965" name="Рисунок 4964" descr="base_1_386202_36980"/>
        <xdr:cNvPicPr preferRelativeResize="0">
          <a:picLocks noChangeArrowheads="1"/>
        </xdr:cNvPicPr>
      </xdr:nvPicPr>
      <xdr:blipFill>
        <a:blip xmlns:r="http://schemas.openxmlformats.org/officeDocument/2006/relationships" r:embed="rId2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0011101"/>
          <a:ext cx="1238251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2691</xdr:row>
      <xdr:rowOff>1</xdr:rowOff>
    </xdr:from>
    <xdr:to>
      <xdr:col>1</xdr:col>
      <xdr:colOff>981074</xdr:colOff>
      <xdr:row>2691</xdr:row>
      <xdr:rowOff>400051</xdr:rowOff>
    </xdr:to>
    <xdr:pic>
      <xdr:nvPicPr>
        <xdr:cNvPr id="4966" name="Рисунок 4965" descr="base_1_386202_36981"/>
        <xdr:cNvPicPr preferRelativeResize="0">
          <a:picLocks noChangeArrowheads="1"/>
        </xdr:cNvPicPr>
      </xdr:nvPicPr>
      <xdr:blipFill>
        <a:blip xmlns:r="http://schemas.openxmlformats.org/officeDocument/2006/relationships" r:embed="rId2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0487351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2692</xdr:row>
      <xdr:rowOff>0</xdr:rowOff>
    </xdr:from>
    <xdr:to>
      <xdr:col>1</xdr:col>
      <xdr:colOff>1057274</xdr:colOff>
      <xdr:row>2692</xdr:row>
      <xdr:rowOff>409575</xdr:rowOff>
    </xdr:to>
    <xdr:pic>
      <xdr:nvPicPr>
        <xdr:cNvPr id="4967" name="Рисунок 4966" descr="base_1_386202_36982"/>
        <xdr:cNvPicPr preferRelativeResize="0">
          <a:picLocks noChangeArrowheads="1"/>
        </xdr:cNvPicPr>
      </xdr:nvPicPr>
      <xdr:blipFill>
        <a:blip xmlns:r="http://schemas.openxmlformats.org/officeDocument/2006/relationships" r:embed="rId2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0963600"/>
          <a:ext cx="10572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2693</xdr:row>
      <xdr:rowOff>1</xdr:rowOff>
    </xdr:from>
    <xdr:to>
      <xdr:col>1</xdr:col>
      <xdr:colOff>1104900</xdr:colOff>
      <xdr:row>2693</xdr:row>
      <xdr:rowOff>361951</xdr:rowOff>
    </xdr:to>
    <xdr:pic>
      <xdr:nvPicPr>
        <xdr:cNvPr id="4968" name="Рисунок 4967" descr="base_1_386202_36983"/>
        <xdr:cNvPicPr preferRelativeResize="0">
          <a:picLocks noChangeArrowheads="1"/>
        </xdr:cNvPicPr>
      </xdr:nvPicPr>
      <xdr:blipFill>
        <a:blip xmlns:r="http://schemas.openxmlformats.org/officeDocument/2006/relationships" r:embed="rId2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1439851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2694</xdr:row>
      <xdr:rowOff>0</xdr:rowOff>
    </xdr:from>
    <xdr:to>
      <xdr:col>1</xdr:col>
      <xdr:colOff>1238250</xdr:colOff>
      <xdr:row>2694</xdr:row>
      <xdr:rowOff>400049</xdr:rowOff>
    </xdr:to>
    <xdr:pic>
      <xdr:nvPicPr>
        <xdr:cNvPr id="4969" name="Рисунок 4968" descr="base_1_386202_36984"/>
        <xdr:cNvPicPr preferRelativeResize="0">
          <a:picLocks noChangeArrowheads="1"/>
        </xdr:cNvPicPr>
      </xdr:nvPicPr>
      <xdr:blipFill>
        <a:blip xmlns:r="http://schemas.openxmlformats.org/officeDocument/2006/relationships" r:embed="rId2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1916100"/>
          <a:ext cx="1238251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2695</xdr:row>
      <xdr:rowOff>1</xdr:rowOff>
    </xdr:from>
    <xdr:to>
      <xdr:col>1</xdr:col>
      <xdr:colOff>1171574</xdr:colOff>
      <xdr:row>2695</xdr:row>
      <xdr:rowOff>381001</xdr:rowOff>
    </xdr:to>
    <xdr:pic>
      <xdr:nvPicPr>
        <xdr:cNvPr id="4970" name="Рисунок 4969" descr="base_1_386202_36985"/>
        <xdr:cNvPicPr preferRelativeResize="0">
          <a:picLocks noChangeArrowheads="1"/>
        </xdr:cNvPicPr>
      </xdr:nvPicPr>
      <xdr:blipFill>
        <a:blip xmlns:r="http://schemas.openxmlformats.org/officeDocument/2006/relationships" r:embed="rId2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2392351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2696</xdr:row>
      <xdr:rowOff>1</xdr:rowOff>
    </xdr:from>
    <xdr:to>
      <xdr:col>1</xdr:col>
      <xdr:colOff>971550</xdr:colOff>
      <xdr:row>2696</xdr:row>
      <xdr:rowOff>361951</xdr:rowOff>
    </xdr:to>
    <xdr:pic>
      <xdr:nvPicPr>
        <xdr:cNvPr id="4971" name="Рисунок 4970" descr="base_1_386202_36986"/>
        <xdr:cNvPicPr preferRelativeResize="0">
          <a:picLocks noChangeArrowheads="1"/>
        </xdr:cNvPicPr>
      </xdr:nvPicPr>
      <xdr:blipFill>
        <a:blip xmlns:r="http://schemas.openxmlformats.org/officeDocument/2006/relationships" r:embed="rId2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2868601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2697</xdr:row>
      <xdr:rowOff>0</xdr:rowOff>
    </xdr:from>
    <xdr:to>
      <xdr:col>1</xdr:col>
      <xdr:colOff>1019174</xdr:colOff>
      <xdr:row>2697</xdr:row>
      <xdr:rowOff>371475</xdr:rowOff>
    </xdr:to>
    <xdr:pic>
      <xdr:nvPicPr>
        <xdr:cNvPr id="4972" name="Рисунок 4971" descr="base_1_386202_36987"/>
        <xdr:cNvPicPr preferRelativeResize="0">
          <a:picLocks noChangeArrowheads="1"/>
        </xdr:cNvPicPr>
      </xdr:nvPicPr>
      <xdr:blipFill>
        <a:blip xmlns:r="http://schemas.openxmlformats.org/officeDocument/2006/relationships" r:embed="rId2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3344850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2698</xdr:row>
      <xdr:rowOff>1</xdr:rowOff>
    </xdr:from>
    <xdr:to>
      <xdr:col>1</xdr:col>
      <xdr:colOff>1095375</xdr:colOff>
      <xdr:row>2698</xdr:row>
      <xdr:rowOff>400051</xdr:rowOff>
    </xdr:to>
    <xdr:pic>
      <xdr:nvPicPr>
        <xdr:cNvPr id="4973" name="Рисунок 4972" descr="base_1_386202_36988"/>
        <xdr:cNvPicPr preferRelativeResize="0">
          <a:picLocks noChangeArrowheads="1"/>
        </xdr:cNvPicPr>
      </xdr:nvPicPr>
      <xdr:blipFill>
        <a:blip xmlns:r="http://schemas.openxmlformats.org/officeDocument/2006/relationships" r:embed="rId2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3821101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2699</xdr:row>
      <xdr:rowOff>0</xdr:rowOff>
    </xdr:from>
    <xdr:to>
      <xdr:col>1</xdr:col>
      <xdr:colOff>1238250</xdr:colOff>
      <xdr:row>2699</xdr:row>
      <xdr:rowOff>371475</xdr:rowOff>
    </xdr:to>
    <xdr:pic>
      <xdr:nvPicPr>
        <xdr:cNvPr id="4974" name="Рисунок 4973" descr="base_1_386202_36989"/>
        <xdr:cNvPicPr preferRelativeResize="0">
          <a:picLocks noChangeArrowheads="1"/>
        </xdr:cNvPicPr>
      </xdr:nvPicPr>
      <xdr:blipFill>
        <a:blip xmlns:r="http://schemas.openxmlformats.org/officeDocument/2006/relationships" r:embed="rId2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4297350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2700</xdr:row>
      <xdr:rowOff>0</xdr:rowOff>
    </xdr:from>
    <xdr:to>
      <xdr:col>1</xdr:col>
      <xdr:colOff>1228724</xdr:colOff>
      <xdr:row>2700</xdr:row>
      <xdr:rowOff>352425</xdr:rowOff>
    </xdr:to>
    <xdr:pic>
      <xdr:nvPicPr>
        <xdr:cNvPr id="4975" name="Рисунок 4974" descr="base_1_386202_36990"/>
        <xdr:cNvPicPr preferRelativeResize="0">
          <a:picLocks noChangeArrowheads="1"/>
        </xdr:cNvPicPr>
      </xdr:nvPicPr>
      <xdr:blipFill>
        <a:blip xmlns:r="http://schemas.openxmlformats.org/officeDocument/2006/relationships" r:embed="rId2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4773600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2701</xdr:row>
      <xdr:rowOff>1</xdr:rowOff>
    </xdr:from>
    <xdr:to>
      <xdr:col>1</xdr:col>
      <xdr:colOff>933450</xdr:colOff>
      <xdr:row>2701</xdr:row>
      <xdr:rowOff>400051</xdr:rowOff>
    </xdr:to>
    <xdr:pic>
      <xdr:nvPicPr>
        <xdr:cNvPr id="4976" name="Рисунок 4975" descr="base_1_386202_36991"/>
        <xdr:cNvPicPr preferRelativeResize="0">
          <a:picLocks noChangeArrowheads="1"/>
        </xdr:cNvPicPr>
      </xdr:nvPicPr>
      <xdr:blipFill>
        <a:blip xmlns:r="http://schemas.openxmlformats.org/officeDocument/2006/relationships" r:embed="rId2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5249851"/>
          <a:ext cx="933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2702</xdr:row>
      <xdr:rowOff>0</xdr:rowOff>
    </xdr:from>
    <xdr:to>
      <xdr:col>1</xdr:col>
      <xdr:colOff>981074</xdr:colOff>
      <xdr:row>2702</xdr:row>
      <xdr:rowOff>390525</xdr:rowOff>
    </xdr:to>
    <xdr:pic>
      <xdr:nvPicPr>
        <xdr:cNvPr id="4977" name="Рисунок 4976" descr="base_1_386202_36992"/>
        <xdr:cNvPicPr preferRelativeResize="0">
          <a:picLocks noChangeArrowheads="1"/>
        </xdr:cNvPicPr>
      </xdr:nvPicPr>
      <xdr:blipFill>
        <a:blip xmlns:r="http://schemas.openxmlformats.org/officeDocument/2006/relationships" r:embed="rId2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5726100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2703</xdr:row>
      <xdr:rowOff>0</xdr:rowOff>
    </xdr:from>
    <xdr:to>
      <xdr:col>1</xdr:col>
      <xdr:colOff>1076325</xdr:colOff>
      <xdr:row>2703</xdr:row>
      <xdr:rowOff>361950</xdr:rowOff>
    </xdr:to>
    <xdr:pic>
      <xdr:nvPicPr>
        <xdr:cNvPr id="4978" name="Рисунок 4977" descr="base_1_386202_36993"/>
        <xdr:cNvPicPr preferRelativeResize="0">
          <a:picLocks noChangeArrowheads="1"/>
        </xdr:cNvPicPr>
      </xdr:nvPicPr>
      <xdr:blipFill>
        <a:blip xmlns:r="http://schemas.openxmlformats.org/officeDocument/2006/relationships" r:embed="rId2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6202350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2704</xdr:row>
      <xdr:rowOff>1</xdr:rowOff>
    </xdr:from>
    <xdr:to>
      <xdr:col>1</xdr:col>
      <xdr:colOff>1238250</xdr:colOff>
      <xdr:row>2704</xdr:row>
      <xdr:rowOff>381001</xdr:rowOff>
    </xdr:to>
    <xdr:pic>
      <xdr:nvPicPr>
        <xdr:cNvPr id="4979" name="Рисунок 4978" descr="base_1_386202_36994"/>
        <xdr:cNvPicPr preferRelativeResize="0">
          <a:picLocks noChangeArrowheads="1"/>
        </xdr:cNvPicPr>
      </xdr:nvPicPr>
      <xdr:blipFill>
        <a:blip xmlns:r="http://schemas.openxmlformats.org/officeDocument/2006/relationships" r:embed="rId2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6678601"/>
          <a:ext cx="1238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2705</xdr:row>
      <xdr:rowOff>1</xdr:rowOff>
    </xdr:from>
    <xdr:to>
      <xdr:col>1</xdr:col>
      <xdr:colOff>1219200</xdr:colOff>
      <xdr:row>2705</xdr:row>
      <xdr:rowOff>381001</xdr:rowOff>
    </xdr:to>
    <xdr:pic>
      <xdr:nvPicPr>
        <xdr:cNvPr id="4980" name="Рисунок 4979" descr="base_1_386202_36995"/>
        <xdr:cNvPicPr preferRelativeResize="0">
          <a:picLocks noChangeArrowheads="1"/>
        </xdr:cNvPicPr>
      </xdr:nvPicPr>
      <xdr:blipFill>
        <a:blip xmlns:r="http://schemas.openxmlformats.org/officeDocument/2006/relationships" r:embed="rId2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7154851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2706</xdr:row>
      <xdr:rowOff>1</xdr:rowOff>
    </xdr:from>
    <xdr:to>
      <xdr:col>1</xdr:col>
      <xdr:colOff>1028700</xdr:colOff>
      <xdr:row>2706</xdr:row>
      <xdr:rowOff>342901</xdr:rowOff>
    </xdr:to>
    <xdr:pic>
      <xdr:nvPicPr>
        <xdr:cNvPr id="4981" name="Рисунок 4980" descr="base_1_386202_36996"/>
        <xdr:cNvPicPr preferRelativeResize="0">
          <a:picLocks noChangeArrowheads="1"/>
        </xdr:cNvPicPr>
      </xdr:nvPicPr>
      <xdr:blipFill>
        <a:blip xmlns:r="http://schemas.openxmlformats.org/officeDocument/2006/relationships" r:embed="rId2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7631101"/>
          <a:ext cx="10287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2707</xdr:row>
      <xdr:rowOff>0</xdr:rowOff>
    </xdr:from>
    <xdr:to>
      <xdr:col>1</xdr:col>
      <xdr:colOff>1009650</xdr:colOff>
      <xdr:row>2707</xdr:row>
      <xdr:rowOff>352425</xdr:rowOff>
    </xdr:to>
    <xdr:pic>
      <xdr:nvPicPr>
        <xdr:cNvPr id="4982" name="Рисунок 4981" descr="base_1_386202_36997"/>
        <xdr:cNvPicPr preferRelativeResize="0">
          <a:picLocks noChangeArrowheads="1"/>
        </xdr:cNvPicPr>
      </xdr:nvPicPr>
      <xdr:blipFill>
        <a:blip xmlns:r="http://schemas.openxmlformats.org/officeDocument/2006/relationships" r:embed="rId2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8107350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2708</xdr:row>
      <xdr:rowOff>1</xdr:rowOff>
    </xdr:from>
    <xdr:to>
      <xdr:col>1</xdr:col>
      <xdr:colOff>1095375</xdr:colOff>
      <xdr:row>2708</xdr:row>
      <xdr:rowOff>400051</xdr:rowOff>
    </xdr:to>
    <xdr:pic>
      <xdr:nvPicPr>
        <xdr:cNvPr id="4983" name="Рисунок 4982" descr="base_1_386202_36998"/>
        <xdr:cNvPicPr preferRelativeResize="0">
          <a:picLocks noChangeArrowheads="1"/>
        </xdr:cNvPicPr>
      </xdr:nvPicPr>
      <xdr:blipFill>
        <a:blip xmlns:r="http://schemas.openxmlformats.org/officeDocument/2006/relationships" r:embed="rId2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8583601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2709</xdr:row>
      <xdr:rowOff>0</xdr:rowOff>
    </xdr:from>
    <xdr:to>
      <xdr:col>1</xdr:col>
      <xdr:colOff>1228724</xdr:colOff>
      <xdr:row>2709</xdr:row>
      <xdr:rowOff>409575</xdr:rowOff>
    </xdr:to>
    <xdr:pic>
      <xdr:nvPicPr>
        <xdr:cNvPr id="4984" name="Рисунок 4983" descr="base_1_386202_36999"/>
        <xdr:cNvPicPr preferRelativeResize="0">
          <a:picLocks noChangeArrowheads="1"/>
        </xdr:cNvPicPr>
      </xdr:nvPicPr>
      <xdr:blipFill>
        <a:blip xmlns:r="http://schemas.openxmlformats.org/officeDocument/2006/relationships" r:embed="rId2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9059850"/>
          <a:ext cx="12287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2710</xdr:row>
      <xdr:rowOff>1</xdr:rowOff>
    </xdr:from>
    <xdr:to>
      <xdr:col>1</xdr:col>
      <xdr:colOff>1228725</xdr:colOff>
      <xdr:row>2710</xdr:row>
      <xdr:rowOff>381000</xdr:rowOff>
    </xdr:to>
    <xdr:pic>
      <xdr:nvPicPr>
        <xdr:cNvPr id="4985" name="Рисунок 4984" descr="base_1_386202_37000"/>
        <xdr:cNvPicPr preferRelativeResize="0">
          <a:picLocks noChangeArrowheads="1"/>
        </xdr:cNvPicPr>
      </xdr:nvPicPr>
      <xdr:blipFill>
        <a:blip xmlns:r="http://schemas.openxmlformats.org/officeDocument/2006/relationships" r:embed="rId2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9536101"/>
          <a:ext cx="1228726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2711</xdr:row>
      <xdr:rowOff>0</xdr:rowOff>
    </xdr:from>
    <xdr:to>
      <xdr:col>1</xdr:col>
      <xdr:colOff>990600</xdr:colOff>
      <xdr:row>2711</xdr:row>
      <xdr:rowOff>371475</xdr:rowOff>
    </xdr:to>
    <xdr:pic>
      <xdr:nvPicPr>
        <xdr:cNvPr id="4986" name="Рисунок 4985" descr="base_1_386202_37001"/>
        <xdr:cNvPicPr preferRelativeResize="0">
          <a:picLocks noChangeArrowheads="1"/>
        </xdr:cNvPicPr>
      </xdr:nvPicPr>
      <xdr:blipFill>
        <a:blip xmlns:r="http://schemas.openxmlformats.org/officeDocument/2006/relationships" r:embed="rId2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001235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2712</xdr:row>
      <xdr:rowOff>1</xdr:rowOff>
    </xdr:from>
    <xdr:to>
      <xdr:col>1</xdr:col>
      <xdr:colOff>1019174</xdr:colOff>
      <xdr:row>2712</xdr:row>
      <xdr:rowOff>361951</xdr:rowOff>
    </xdr:to>
    <xdr:pic>
      <xdr:nvPicPr>
        <xdr:cNvPr id="4987" name="Рисунок 4986" descr="base_1_386202_37002"/>
        <xdr:cNvPicPr preferRelativeResize="0">
          <a:picLocks noChangeArrowheads="1"/>
        </xdr:cNvPicPr>
      </xdr:nvPicPr>
      <xdr:blipFill>
        <a:blip xmlns:r="http://schemas.openxmlformats.org/officeDocument/2006/relationships" r:embed="rId2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80488601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2713</xdr:row>
      <xdr:rowOff>1</xdr:rowOff>
    </xdr:from>
    <xdr:to>
      <xdr:col>1</xdr:col>
      <xdr:colOff>1123950</xdr:colOff>
      <xdr:row>2713</xdr:row>
      <xdr:rowOff>352425</xdr:rowOff>
    </xdr:to>
    <xdr:pic>
      <xdr:nvPicPr>
        <xdr:cNvPr id="4988" name="Рисунок 4987" descr="base_1_386202_37003"/>
        <xdr:cNvPicPr preferRelativeResize="0">
          <a:picLocks noChangeArrowheads="1"/>
        </xdr:cNvPicPr>
      </xdr:nvPicPr>
      <xdr:blipFill>
        <a:blip xmlns:r="http://schemas.openxmlformats.org/officeDocument/2006/relationships" r:embed="rId2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0964851"/>
          <a:ext cx="1123950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2714</xdr:row>
      <xdr:rowOff>0</xdr:rowOff>
    </xdr:from>
    <xdr:to>
      <xdr:col>1</xdr:col>
      <xdr:colOff>1228724</xdr:colOff>
      <xdr:row>2714</xdr:row>
      <xdr:rowOff>390525</xdr:rowOff>
    </xdr:to>
    <xdr:pic>
      <xdr:nvPicPr>
        <xdr:cNvPr id="4989" name="Рисунок 4988" descr="base_1_386202_37004"/>
        <xdr:cNvPicPr preferRelativeResize="0">
          <a:picLocks noChangeArrowheads="1"/>
        </xdr:cNvPicPr>
      </xdr:nvPicPr>
      <xdr:blipFill>
        <a:blip xmlns:r="http://schemas.openxmlformats.org/officeDocument/2006/relationships" r:embed="rId2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81441100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2715</xdr:row>
      <xdr:rowOff>0</xdr:rowOff>
    </xdr:from>
    <xdr:to>
      <xdr:col>1</xdr:col>
      <xdr:colOff>1247774</xdr:colOff>
      <xdr:row>2715</xdr:row>
      <xdr:rowOff>371475</xdr:rowOff>
    </xdr:to>
    <xdr:pic>
      <xdr:nvPicPr>
        <xdr:cNvPr id="4990" name="Рисунок 4989" descr="base_1_386202_37005"/>
        <xdr:cNvPicPr preferRelativeResize="0">
          <a:picLocks noChangeArrowheads="1"/>
        </xdr:cNvPicPr>
      </xdr:nvPicPr>
      <xdr:blipFill>
        <a:blip xmlns:r="http://schemas.openxmlformats.org/officeDocument/2006/relationships" r:embed="rId2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81917350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2716</xdr:row>
      <xdr:rowOff>1</xdr:rowOff>
    </xdr:from>
    <xdr:to>
      <xdr:col>1</xdr:col>
      <xdr:colOff>990600</xdr:colOff>
      <xdr:row>2716</xdr:row>
      <xdr:rowOff>361951</xdr:rowOff>
    </xdr:to>
    <xdr:pic>
      <xdr:nvPicPr>
        <xdr:cNvPr id="4991" name="Рисунок 4990" descr="base_1_386202_37006"/>
        <xdr:cNvPicPr preferRelativeResize="0">
          <a:picLocks noChangeArrowheads="1"/>
        </xdr:cNvPicPr>
      </xdr:nvPicPr>
      <xdr:blipFill>
        <a:blip xmlns:r="http://schemas.openxmlformats.org/officeDocument/2006/relationships" r:embed="rId2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2393601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2717</xdr:row>
      <xdr:rowOff>1</xdr:rowOff>
    </xdr:from>
    <xdr:to>
      <xdr:col>1</xdr:col>
      <xdr:colOff>1028700</xdr:colOff>
      <xdr:row>2717</xdr:row>
      <xdr:rowOff>381001</xdr:rowOff>
    </xdr:to>
    <xdr:pic>
      <xdr:nvPicPr>
        <xdr:cNvPr id="4992" name="Рисунок 4991" descr="base_1_386202_37007"/>
        <xdr:cNvPicPr preferRelativeResize="0">
          <a:picLocks noChangeArrowheads="1"/>
        </xdr:cNvPicPr>
      </xdr:nvPicPr>
      <xdr:blipFill>
        <a:blip xmlns:r="http://schemas.openxmlformats.org/officeDocument/2006/relationships" r:embed="rId2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2869851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2718</xdr:row>
      <xdr:rowOff>0</xdr:rowOff>
    </xdr:from>
    <xdr:to>
      <xdr:col>1</xdr:col>
      <xdr:colOff>1076325</xdr:colOff>
      <xdr:row>2718</xdr:row>
      <xdr:rowOff>371475</xdr:rowOff>
    </xdr:to>
    <xdr:pic>
      <xdr:nvPicPr>
        <xdr:cNvPr id="4993" name="Рисунок 4992" descr="base_1_386202_37008"/>
        <xdr:cNvPicPr preferRelativeResize="0">
          <a:picLocks noChangeArrowheads="1"/>
        </xdr:cNvPicPr>
      </xdr:nvPicPr>
      <xdr:blipFill>
        <a:blip xmlns:r="http://schemas.openxmlformats.org/officeDocument/2006/relationships" r:embed="rId2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3346100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2719</xdr:row>
      <xdr:rowOff>1</xdr:rowOff>
    </xdr:from>
    <xdr:to>
      <xdr:col>1</xdr:col>
      <xdr:colOff>1190624</xdr:colOff>
      <xdr:row>2719</xdr:row>
      <xdr:rowOff>361951</xdr:rowOff>
    </xdr:to>
    <xdr:pic>
      <xdr:nvPicPr>
        <xdr:cNvPr id="4994" name="Рисунок 4993" descr="base_1_386202_37009"/>
        <xdr:cNvPicPr preferRelativeResize="0">
          <a:picLocks noChangeArrowheads="1"/>
        </xdr:cNvPicPr>
      </xdr:nvPicPr>
      <xdr:blipFill>
        <a:blip xmlns:r="http://schemas.openxmlformats.org/officeDocument/2006/relationships" r:embed="rId2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83822351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2720</xdr:row>
      <xdr:rowOff>1</xdr:rowOff>
    </xdr:from>
    <xdr:to>
      <xdr:col>1</xdr:col>
      <xdr:colOff>1181100</xdr:colOff>
      <xdr:row>2720</xdr:row>
      <xdr:rowOff>400051</xdr:rowOff>
    </xdr:to>
    <xdr:pic>
      <xdr:nvPicPr>
        <xdr:cNvPr id="4995" name="Рисунок 4994" descr="base_1_386202_37010"/>
        <xdr:cNvPicPr preferRelativeResize="0">
          <a:picLocks noChangeArrowheads="1"/>
        </xdr:cNvPicPr>
      </xdr:nvPicPr>
      <xdr:blipFill>
        <a:blip xmlns:r="http://schemas.openxmlformats.org/officeDocument/2006/relationships" r:embed="rId2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4298601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2721</xdr:row>
      <xdr:rowOff>0</xdr:rowOff>
    </xdr:from>
    <xdr:to>
      <xdr:col>1</xdr:col>
      <xdr:colOff>1038224</xdr:colOff>
      <xdr:row>2721</xdr:row>
      <xdr:rowOff>352425</xdr:rowOff>
    </xdr:to>
    <xdr:pic>
      <xdr:nvPicPr>
        <xdr:cNvPr id="4996" name="Рисунок 4995" descr="base_1_386202_37011"/>
        <xdr:cNvPicPr preferRelativeResize="0">
          <a:picLocks noChangeArrowheads="1"/>
        </xdr:cNvPicPr>
      </xdr:nvPicPr>
      <xdr:blipFill>
        <a:blip xmlns:r="http://schemas.openxmlformats.org/officeDocument/2006/relationships" r:embed="rId2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84774850"/>
          <a:ext cx="1038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2722</xdr:row>
      <xdr:rowOff>1</xdr:rowOff>
    </xdr:from>
    <xdr:to>
      <xdr:col>1</xdr:col>
      <xdr:colOff>1085850</xdr:colOff>
      <xdr:row>2722</xdr:row>
      <xdr:rowOff>381001</xdr:rowOff>
    </xdr:to>
    <xdr:pic>
      <xdr:nvPicPr>
        <xdr:cNvPr id="4997" name="Рисунок 4996" descr="base_1_386202_37012"/>
        <xdr:cNvPicPr preferRelativeResize="0">
          <a:picLocks noChangeArrowheads="1"/>
        </xdr:cNvPicPr>
      </xdr:nvPicPr>
      <xdr:blipFill>
        <a:blip xmlns:r="http://schemas.openxmlformats.org/officeDocument/2006/relationships" r:embed="rId2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5251101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2723</xdr:row>
      <xdr:rowOff>1</xdr:rowOff>
    </xdr:from>
    <xdr:to>
      <xdr:col>1</xdr:col>
      <xdr:colOff>1066800</xdr:colOff>
      <xdr:row>2723</xdr:row>
      <xdr:rowOff>371475</xdr:rowOff>
    </xdr:to>
    <xdr:pic>
      <xdr:nvPicPr>
        <xdr:cNvPr id="4998" name="Рисунок 4997" descr="base_1_386202_37013"/>
        <xdr:cNvPicPr preferRelativeResize="0">
          <a:picLocks noChangeArrowheads="1"/>
        </xdr:cNvPicPr>
      </xdr:nvPicPr>
      <xdr:blipFill>
        <a:blip xmlns:r="http://schemas.openxmlformats.org/officeDocument/2006/relationships" r:embed="rId2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5727351"/>
          <a:ext cx="106680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2724</xdr:row>
      <xdr:rowOff>1</xdr:rowOff>
    </xdr:from>
    <xdr:to>
      <xdr:col>1</xdr:col>
      <xdr:colOff>1219200</xdr:colOff>
      <xdr:row>2724</xdr:row>
      <xdr:rowOff>361951</xdr:rowOff>
    </xdr:to>
    <xdr:pic>
      <xdr:nvPicPr>
        <xdr:cNvPr id="4999" name="Рисунок 4998" descr="base_1_386202_37014"/>
        <xdr:cNvPicPr preferRelativeResize="0">
          <a:picLocks noChangeArrowheads="1"/>
        </xdr:cNvPicPr>
      </xdr:nvPicPr>
      <xdr:blipFill>
        <a:blip xmlns:r="http://schemas.openxmlformats.org/officeDocument/2006/relationships" r:embed="rId2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6203601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2724</xdr:row>
      <xdr:rowOff>476249</xdr:rowOff>
    </xdr:from>
    <xdr:to>
      <xdr:col>1</xdr:col>
      <xdr:colOff>1162050</xdr:colOff>
      <xdr:row>2725</xdr:row>
      <xdr:rowOff>390524</xdr:rowOff>
    </xdr:to>
    <xdr:pic>
      <xdr:nvPicPr>
        <xdr:cNvPr id="5000" name="Рисунок 4999" descr="base_1_386202_37015"/>
        <xdr:cNvPicPr preferRelativeResize="0">
          <a:picLocks noChangeArrowheads="1"/>
        </xdr:cNvPicPr>
      </xdr:nvPicPr>
      <xdr:blipFill>
        <a:blip xmlns:r="http://schemas.openxmlformats.org/officeDocument/2006/relationships" r:embed="rId2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6679849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2726</xdr:row>
      <xdr:rowOff>1</xdr:rowOff>
    </xdr:from>
    <xdr:to>
      <xdr:col>1</xdr:col>
      <xdr:colOff>942974</xdr:colOff>
      <xdr:row>2726</xdr:row>
      <xdr:rowOff>361951</xdr:rowOff>
    </xdr:to>
    <xdr:pic>
      <xdr:nvPicPr>
        <xdr:cNvPr id="5001" name="Рисунок 5000" descr="base_1_386202_37016"/>
        <xdr:cNvPicPr preferRelativeResize="0">
          <a:picLocks noChangeArrowheads="1"/>
        </xdr:cNvPicPr>
      </xdr:nvPicPr>
      <xdr:blipFill>
        <a:blip xmlns:r="http://schemas.openxmlformats.org/officeDocument/2006/relationships" r:embed="rId2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87156101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2727</xdr:row>
      <xdr:rowOff>0</xdr:rowOff>
    </xdr:from>
    <xdr:to>
      <xdr:col>1</xdr:col>
      <xdr:colOff>990600</xdr:colOff>
      <xdr:row>2727</xdr:row>
      <xdr:rowOff>352425</xdr:rowOff>
    </xdr:to>
    <xdr:pic>
      <xdr:nvPicPr>
        <xdr:cNvPr id="5002" name="Рисунок 5001" descr="base_1_386202_37017"/>
        <xdr:cNvPicPr preferRelativeResize="0">
          <a:picLocks noChangeArrowheads="1"/>
        </xdr:cNvPicPr>
      </xdr:nvPicPr>
      <xdr:blipFill>
        <a:blip xmlns:r="http://schemas.openxmlformats.org/officeDocument/2006/relationships" r:embed="rId2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7632350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2728</xdr:row>
      <xdr:rowOff>1</xdr:rowOff>
    </xdr:from>
    <xdr:to>
      <xdr:col>1</xdr:col>
      <xdr:colOff>1123950</xdr:colOff>
      <xdr:row>2728</xdr:row>
      <xdr:rowOff>352425</xdr:rowOff>
    </xdr:to>
    <xdr:pic>
      <xdr:nvPicPr>
        <xdr:cNvPr id="5003" name="Рисунок 5002" descr="base_1_386202_37018"/>
        <xdr:cNvPicPr preferRelativeResize="0">
          <a:picLocks noChangeArrowheads="1"/>
        </xdr:cNvPicPr>
      </xdr:nvPicPr>
      <xdr:blipFill>
        <a:blip xmlns:r="http://schemas.openxmlformats.org/officeDocument/2006/relationships" r:embed="rId2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8108601"/>
          <a:ext cx="1123950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2729</xdr:row>
      <xdr:rowOff>0</xdr:rowOff>
    </xdr:from>
    <xdr:to>
      <xdr:col>1</xdr:col>
      <xdr:colOff>1238250</xdr:colOff>
      <xdr:row>2729</xdr:row>
      <xdr:rowOff>352425</xdr:rowOff>
    </xdr:to>
    <xdr:pic>
      <xdr:nvPicPr>
        <xdr:cNvPr id="5004" name="Рисунок 5003" descr="base_1_386202_37019"/>
        <xdr:cNvPicPr preferRelativeResize="0">
          <a:picLocks noChangeArrowheads="1"/>
        </xdr:cNvPicPr>
      </xdr:nvPicPr>
      <xdr:blipFill>
        <a:blip xmlns:r="http://schemas.openxmlformats.org/officeDocument/2006/relationships" r:embed="rId2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8584850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2730</xdr:row>
      <xdr:rowOff>0</xdr:rowOff>
    </xdr:from>
    <xdr:to>
      <xdr:col>1</xdr:col>
      <xdr:colOff>1238250</xdr:colOff>
      <xdr:row>2730</xdr:row>
      <xdr:rowOff>352425</xdr:rowOff>
    </xdr:to>
    <xdr:pic>
      <xdr:nvPicPr>
        <xdr:cNvPr id="5005" name="Рисунок 5004" descr="base_1_386202_37020"/>
        <xdr:cNvPicPr preferRelativeResize="0">
          <a:picLocks noChangeArrowheads="1"/>
        </xdr:cNvPicPr>
      </xdr:nvPicPr>
      <xdr:blipFill>
        <a:blip xmlns:r="http://schemas.openxmlformats.org/officeDocument/2006/relationships" r:embed="rId2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9061100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2731</xdr:row>
      <xdr:rowOff>0</xdr:rowOff>
    </xdr:from>
    <xdr:to>
      <xdr:col>1</xdr:col>
      <xdr:colOff>1028700</xdr:colOff>
      <xdr:row>2731</xdr:row>
      <xdr:rowOff>371475</xdr:rowOff>
    </xdr:to>
    <xdr:pic>
      <xdr:nvPicPr>
        <xdr:cNvPr id="5006" name="Рисунок 5005" descr="base_1_386202_37021"/>
        <xdr:cNvPicPr preferRelativeResize="0">
          <a:picLocks noChangeArrowheads="1"/>
        </xdr:cNvPicPr>
      </xdr:nvPicPr>
      <xdr:blipFill>
        <a:blip xmlns:r="http://schemas.openxmlformats.org/officeDocument/2006/relationships" r:embed="rId2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9537350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2732</xdr:row>
      <xdr:rowOff>0</xdr:rowOff>
    </xdr:from>
    <xdr:to>
      <xdr:col>1</xdr:col>
      <xdr:colOff>1047750</xdr:colOff>
      <xdr:row>2732</xdr:row>
      <xdr:rowOff>333375</xdr:rowOff>
    </xdr:to>
    <xdr:pic>
      <xdr:nvPicPr>
        <xdr:cNvPr id="5007" name="Рисунок 5006" descr="base_1_386202_37022"/>
        <xdr:cNvPicPr preferRelativeResize="0">
          <a:picLocks noChangeArrowheads="1"/>
        </xdr:cNvPicPr>
      </xdr:nvPicPr>
      <xdr:blipFill>
        <a:blip xmlns:r="http://schemas.openxmlformats.org/officeDocument/2006/relationships" r:embed="rId2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0013600"/>
          <a:ext cx="10477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2733</xdr:row>
      <xdr:rowOff>1</xdr:rowOff>
    </xdr:from>
    <xdr:to>
      <xdr:col>1</xdr:col>
      <xdr:colOff>1114425</xdr:colOff>
      <xdr:row>2733</xdr:row>
      <xdr:rowOff>381001</xdr:rowOff>
    </xdr:to>
    <xdr:pic>
      <xdr:nvPicPr>
        <xdr:cNvPr id="5008" name="Рисунок 5007" descr="base_1_386202_37023"/>
        <xdr:cNvPicPr preferRelativeResize="0">
          <a:picLocks noChangeArrowheads="1"/>
        </xdr:cNvPicPr>
      </xdr:nvPicPr>
      <xdr:blipFill>
        <a:blip xmlns:r="http://schemas.openxmlformats.org/officeDocument/2006/relationships" r:embed="rId2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0489851"/>
          <a:ext cx="1114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2734</xdr:row>
      <xdr:rowOff>0</xdr:rowOff>
    </xdr:from>
    <xdr:to>
      <xdr:col>1</xdr:col>
      <xdr:colOff>1219200</xdr:colOff>
      <xdr:row>2734</xdr:row>
      <xdr:rowOff>352425</xdr:rowOff>
    </xdr:to>
    <xdr:pic>
      <xdr:nvPicPr>
        <xdr:cNvPr id="5009" name="Рисунок 5008" descr="base_1_386202_37024"/>
        <xdr:cNvPicPr preferRelativeResize="0">
          <a:picLocks noChangeArrowheads="1"/>
        </xdr:cNvPicPr>
      </xdr:nvPicPr>
      <xdr:blipFill>
        <a:blip xmlns:r="http://schemas.openxmlformats.org/officeDocument/2006/relationships" r:embed="rId2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096610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2735</xdr:row>
      <xdr:rowOff>0</xdr:rowOff>
    </xdr:from>
    <xdr:to>
      <xdr:col>1</xdr:col>
      <xdr:colOff>1209674</xdr:colOff>
      <xdr:row>2735</xdr:row>
      <xdr:rowOff>352425</xdr:rowOff>
    </xdr:to>
    <xdr:pic>
      <xdr:nvPicPr>
        <xdr:cNvPr id="5010" name="Рисунок 5009" descr="base_1_386202_37025"/>
        <xdr:cNvPicPr preferRelativeResize="0">
          <a:picLocks noChangeArrowheads="1"/>
        </xdr:cNvPicPr>
      </xdr:nvPicPr>
      <xdr:blipFill>
        <a:blip xmlns:r="http://schemas.openxmlformats.org/officeDocument/2006/relationships" r:embed="rId2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1442350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2736</xdr:row>
      <xdr:rowOff>1</xdr:rowOff>
    </xdr:from>
    <xdr:to>
      <xdr:col>1</xdr:col>
      <xdr:colOff>962024</xdr:colOff>
      <xdr:row>2736</xdr:row>
      <xdr:rowOff>419101</xdr:rowOff>
    </xdr:to>
    <xdr:pic>
      <xdr:nvPicPr>
        <xdr:cNvPr id="5011" name="Рисунок 5010" descr="base_1_386202_37026"/>
        <xdr:cNvPicPr preferRelativeResize="0">
          <a:picLocks noChangeArrowheads="1"/>
        </xdr:cNvPicPr>
      </xdr:nvPicPr>
      <xdr:blipFill>
        <a:blip xmlns:r="http://schemas.openxmlformats.org/officeDocument/2006/relationships" r:embed="rId2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1918601"/>
          <a:ext cx="9620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2737</xdr:row>
      <xdr:rowOff>1</xdr:rowOff>
    </xdr:from>
    <xdr:to>
      <xdr:col>1</xdr:col>
      <xdr:colOff>1019174</xdr:colOff>
      <xdr:row>2737</xdr:row>
      <xdr:rowOff>381001</xdr:rowOff>
    </xdr:to>
    <xdr:pic>
      <xdr:nvPicPr>
        <xdr:cNvPr id="5012" name="Рисунок 5011" descr="base_1_386202_37027"/>
        <xdr:cNvPicPr preferRelativeResize="0">
          <a:picLocks noChangeArrowheads="1"/>
        </xdr:cNvPicPr>
      </xdr:nvPicPr>
      <xdr:blipFill>
        <a:blip xmlns:r="http://schemas.openxmlformats.org/officeDocument/2006/relationships" r:embed="rId2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2394851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2738</xdr:row>
      <xdr:rowOff>1</xdr:rowOff>
    </xdr:from>
    <xdr:to>
      <xdr:col>1</xdr:col>
      <xdr:colOff>1114425</xdr:colOff>
      <xdr:row>2738</xdr:row>
      <xdr:rowOff>400051</xdr:rowOff>
    </xdr:to>
    <xdr:pic>
      <xdr:nvPicPr>
        <xdr:cNvPr id="5013" name="Рисунок 5012" descr="base_1_386202_37028"/>
        <xdr:cNvPicPr preferRelativeResize="0">
          <a:picLocks noChangeArrowheads="1"/>
        </xdr:cNvPicPr>
      </xdr:nvPicPr>
      <xdr:blipFill>
        <a:blip xmlns:r="http://schemas.openxmlformats.org/officeDocument/2006/relationships" r:embed="rId2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2871101"/>
          <a:ext cx="11144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2739</xdr:row>
      <xdr:rowOff>1</xdr:rowOff>
    </xdr:from>
    <xdr:to>
      <xdr:col>1</xdr:col>
      <xdr:colOff>1228724</xdr:colOff>
      <xdr:row>2739</xdr:row>
      <xdr:rowOff>400051</xdr:rowOff>
    </xdr:to>
    <xdr:pic>
      <xdr:nvPicPr>
        <xdr:cNvPr id="5014" name="Рисунок 5013" descr="base_1_386202_37029"/>
        <xdr:cNvPicPr preferRelativeResize="0">
          <a:picLocks noChangeArrowheads="1"/>
        </xdr:cNvPicPr>
      </xdr:nvPicPr>
      <xdr:blipFill>
        <a:blip xmlns:r="http://schemas.openxmlformats.org/officeDocument/2006/relationships" r:embed="rId2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3347351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2740</xdr:row>
      <xdr:rowOff>0</xdr:rowOff>
    </xdr:from>
    <xdr:to>
      <xdr:col>1</xdr:col>
      <xdr:colOff>1200150</xdr:colOff>
      <xdr:row>2740</xdr:row>
      <xdr:rowOff>390525</xdr:rowOff>
    </xdr:to>
    <xdr:pic>
      <xdr:nvPicPr>
        <xdr:cNvPr id="5015" name="Рисунок 5014" descr="base_1_386202_37030"/>
        <xdr:cNvPicPr preferRelativeResize="0">
          <a:picLocks noChangeArrowheads="1"/>
        </xdr:cNvPicPr>
      </xdr:nvPicPr>
      <xdr:blipFill>
        <a:blip xmlns:r="http://schemas.openxmlformats.org/officeDocument/2006/relationships" r:embed="rId2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3823600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2741</xdr:row>
      <xdr:rowOff>1</xdr:rowOff>
    </xdr:from>
    <xdr:to>
      <xdr:col>1</xdr:col>
      <xdr:colOff>1057274</xdr:colOff>
      <xdr:row>2741</xdr:row>
      <xdr:rowOff>419101</xdr:rowOff>
    </xdr:to>
    <xdr:pic>
      <xdr:nvPicPr>
        <xdr:cNvPr id="5016" name="Рисунок 5015" descr="base_1_386202_37031"/>
        <xdr:cNvPicPr preferRelativeResize="0">
          <a:picLocks noChangeArrowheads="1"/>
        </xdr:cNvPicPr>
      </xdr:nvPicPr>
      <xdr:blipFill>
        <a:blip xmlns:r="http://schemas.openxmlformats.org/officeDocument/2006/relationships" r:embed="rId2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4299851"/>
          <a:ext cx="10572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2742</xdr:row>
      <xdr:rowOff>1</xdr:rowOff>
    </xdr:from>
    <xdr:to>
      <xdr:col>1</xdr:col>
      <xdr:colOff>1019174</xdr:colOff>
      <xdr:row>2742</xdr:row>
      <xdr:rowOff>381001</xdr:rowOff>
    </xdr:to>
    <xdr:pic>
      <xdr:nvPicPr>
        <xdr:cNvPr id="5017" name="Рисунок 5016" descr="base_1_386202_37032"/>
        <xdr:cNvPicPr preferRelativeResize="0">
          <a:picLocks noChangeArrowheads="1"/>
        </xdr:cNvPicPr>
      </xdr:nvPicPr>
      <xdr:blipFill>
        <a:blip xmlns:r="http://schemas.openxmlformats.org/officeDocument/2006/relationships" r:embed="rId2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4776101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2743</xdr:row>
      <xdr:rowOff>0</xdr:rowOff>
    </xdr:from>
    <xdr:to>
      <xdr:col>1</xdr:col>
      <xdr:colOff>1104900</xdr:colOff>
      <xdr:row>2743</xdr:row>
      <xdr:rowOff>352425</xdr:rowOff>
    </xdr:to>
    <xdr:pic>
      <xdr:nvPicPr>
        <xdr:cNvPr id="5018" name="Рисунок 5017" descr="base_1_386202_37033"/>
        <xdr:cNvPicPr preferRelativeResize="0">
          <a:picLocks noChangeArrowheads="1"/>
        </xdr:cNvPicPr>
      </xdr:nvPicPr>
      <xdr:blipFill>
        <a:blip xmlns:r="http://schemas.openxmlformats.org/officeDocument/2006/relationships" r:embed="rId2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5252350"/>
          <a:ext cx="1104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2744</xdr:row>
      <xdr:rowOff>0</xdr:rowOff>
    </xdr:from>
    <xdr:to>
      <xdr:col>1</xdr:col>
      <xdr:colOff>1181100</xdr:colOff>
      <xdr:row>2744</xdr:row>
      <xdr:rowOff>390525</xdr:rowOff>
    </xdr:to>
    <xdr:pic>
      <xdr:nvPicPr>
        <xdr:cNvPr id="5019" name="Рисунок 5018" descr="base_1_386202_37034"/>
        <xdr:cNvPicPr preferRelativeResize="0">
          <a:picLocks noChangeArrowheads="1"/>
        </xdr:cNvPicPr>
      </xdr:nvPicPr>
      <xdr:blipFill>
        <a:blip xmlns:r="http://schemas.openxmlformats.org/officeDocument/2006/relationships" r:embed="rId2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5728600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2745</xdr:row>
      <xdr:rowOff>0</xdr:rowOff>
    </xdr:from>
    <xdr:to>
      <xdr:col>1</xdr:col>
      <xdr:colOff>1200150</xdr:colOff>
      <xdr:row>2745</xdr:row>
      <xdr:rowOff>390525</xdr:rowOff>
    </xdr:to>
    <xdr:pic>
      <xdr:nvPicPr>
        <xdr:cNvPr id="5020" name="Рисунок 5019" descr="base_1_386202_37035"/>
        <xdr:cNvPicPr preferRelativeResize="0">
          <a:picLocks noChangeArrowheads="1"/>
        </xdr:cNvPicPr>
      </xdr:nvPicPr>
      <xdr:blipFill>
        <a:blip xmlns:r="http://schemas.openxmlformats.org/officeDocument/2006/relationships" r:embed="rId2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6204850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2746</xdr:row>
      <xdr:rowOff>0</xdr:rowOff>
    </xdr:from>
    <xdr:to>
      <xdr:col>1</xdr:col>
      <xdr:colOff>981074</xdr:colOff>
      <xdr:row>2746</xdr:row>
      <xdr:rowOff>371475</xdr:rowOff>
    </xdr:to>
    <xdr:pic>
      <xdr:nvPicPr>
        <xdr:cNvPr id="5021" name="Рисунок 5020" descr="base_1_386202_37036"/>
        <xdr:cNvPicPr preferRelativeResize="0">
          <a:picLocks noChangeArrowheads="1"/>
        </xdr:cNvPicPr>
      </xdr:nvPicPr>
      <xdr:blipFill>
        <a:blip xmlns:r="http://schemas.openxmlformats.org/officeDocument/2006/relationships" r:embed="rId2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668110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2747</xdr:row>
      <xdr:rowOff>1</xdr:rowOff>
    </xdr:from>
    <xdr:to>
      <xdr:col>1</xdr:col>
      <xdr:colOff>1066800</xdr:colOff>
      <xdr:row>2747</xdr:row>
      <xdr:rowOff>381001</xdr:rowOff>
    </xdr:to>
    <xdr:pic>
      <xdr:nvPicPr>
        <xdr:cNvPr id="5022" name="Рисунок 5021" descr="base_1_386202_37037"/>
        <xdr:cNvPicPr preferRelativeResize="0">
          <a:picLocks noChangeArrowheads="1"/>
        </xdr:cNvPicPr>
      </xdr:nvPicPr>
      <xdr:blipFill>
        <a:blip xmlns:r="http://schemas.openxmlformats.org/officeDocument/2006/relationships" r:embed="rId2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7157351"/>
          <a:ext cx="10668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2748</xdr:row>
      <xdr:rowOff>0</xdr:rowOff>
    </xdr:from>
    <xdr:to>
      <xdr:col>1</xdr:col>
      <xdr:colOff>1076325</xdr:colOff>
      <xdr:row>2748</xdr:row>
      <xdr:rowOff>333375</xdr:rowOff>
    </xdr:to>
    <xdr:pic>
      <xdr:nvPicPr>
        <xdr:cNvPr id="5023" name="Рисунок 5022" descr="base_1_386202_37038"/>
        <xdr:cNvPicPr preferRelativeResize="0">
          <a:picLocks noChangeArrowheads="1"/>
        </xdr:cNvPicPr>
      </xdr:nvPicPr>
      <xdr:blipFill>
        <a:blip xmlns:r="http://schemas.openxmlformats.org/officeDocument/2006/relationships" r:embed="rId2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7633600"/>
          <a:ext cx="1076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2749</xdr:row>
      <xdr:rowOff>0</xdr:rowOff>
    </xdr:from>
    <xdr:to>
      <xdr:col>1</xdr:col>
      <xdr:colOff>1200150</xdr:colOff>
      <xdr:row>2749</xdr:row>
      <xdr:rowOff>371475</xdr:rowOff>
    </xdr:to>
    <xdr:pic>
      <xdr:nvPicPr>
        <xdr:cNvPr id="5024" name="Рисунок 5023" descr="base_1_386202_37039"/>
        <xdr:cNvPicPr preferRelativeResize="0">
          <a:picLocks noChangeArrowheads="1"/>
        </xdr:cNvPicPr>
      </xdr:nvPicPr>
      <xdr:blipFill>
        <a:blip xmlns:r="http://schemas.openxmlformats.org/officeDocument/2006/relationships" r:embed="rId2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8109850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2749</xdr:row>
      <xdr:rowOff>476249</xdr:rowOff>
    </xdr:from>
    <xdr:to>
      <xdr:col>1</xdr:col>
      <xdr:colOff>1085850</xdr:colOff>
      <xdr:row>2750</xdr:row>
      <xdr:rowOff>390525</xdr:rowOff>
    </xdr:to>
    <xdr:pic>
      <xdr:nvPicPr>
        <xdr:cNvPr id="5025" name="Рисунок 5024" descr="base_1_386202_37040"/>
        <xdr:cNvPicPr preferRelativeResize="0">
          <a:picLocks noChangeArrowheads="1"/>
        </xdr:cNvPicPr>
      </xdr:nvPicPr>
      <xdr:blipFill>
        <a:blip xmlns:r="http://schemas.openxmlformats.org/officeDocument/2006/relationships" r:embed="rId2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8586099"/>
          <a:ext cx="1085850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2751</xdr:row>
      <xdr:rowOff>1</xdr:rowOff>
    </xdr:from>
    <xdr:to>
      <xdr:col>1</xdr:col>
      <xdr:colOff>914400</xdr:colOff>
      <xdr:row>2751</xdr:row>
      <xdr:rowOff>419101</xdr:rowOff>
    </xdr:to>
    <xdr:pic>
      <xdr:nvPicPr>
        <xdr:cNvPr id="5026" name="Рисунок 5025" descr="base_1_386202_37041"/>
        <xdr:cNvPicPr preferRelativeResize="0">
          <a:picLocks noChangeArrowheads="1"/>
        </xdr:cNvPicPr>
      </xdr:nvPicPr>
      <xdr:blipFill>
        <a:blip xmlns:r="http://schemas.openxmlformats.org/officeDocument/2006/relationships" r:embed="rId2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9062351"/>
          <a:ext cx="914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2752</xdr:row>
      <xdr:rowOff>0</xdr:rowOff>
    </xdr:from>
    <xdr:to>
      <xdr:col>1</xdr:col>
      <xdr:colOff>1019175</xdr:colOff>
      <xdr:row>2752</xdr:row>
      <xdr:rowOff>371475</xdr:rowOff>
    </xdr:to>
    <xdr:pic>
      <xdr:nvPicPr>
        <xdr:cNvPr id="5027" name="Рисунок 5026" descr="base_1_386202_37042"/>
        <xdr:cNvPicPr preferRelativeResize="0">
          <a:picLocks noChangeArrowheads="1"/>
        </xdr:cNvPicPr>
      </xdr:nvPicPr>
      <xdr:blipFill>
        <a:blip xmlns:r="http://schemas.openxmlformats.org/officeDocument/2006/relationships" r:embed="rId2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9538600"/>
          <a:ext cx="10191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2753</xdr:row>
      <xdr:rowOff>1</xdr:rowOff>
    </xdr:from>
    <xdr:to>
      <xdr:col>1</xdr:col>
      <xdr:colOff>1038225</xdr:colOff>
      <xdr:row>2753</xdr:row>
      <xdr:rowOff>352425</xdr:rowOff>
    </xdr:to>
    <xdr:pic>
      <xdr:nvPicPr>
        <xdr:cNvPr id="5028" name="Рисунок 5027" descr="base_1_386202_37043"/>
        <xdr:cNvPicPr preferRelativeResize="0">
          <a:picLocks noChangeArrowheads="1"/>
        </xdr:cNvPicPr>
      </xdr:nvPicPr>
      <xdr:blipFill>
        <a:blip xmlns:r="http://schemas.openxmlformats.org/officeDocument/2006/relationships" r:embed="rId2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0014851"/>
          <a:ext cx="1038225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1352549</xdr:colOff>
      <xdr:row>2753</xdr:row>
      <xdr:rowOff>466726</xdr:rowOff>
    </xdr:from>
    <xdr:to>
      <xdr:col>1</xdr:col>
      <xdr:colOff>1162049</xdr:colOff>
      <xdr:row>2754</xdr:row>
      <xdr:rowOff>381000</xdr:rowOff>
    </xdr:to>
    <xdr:pic>
      <xdr:nvPicPr>
        <xdr:cNvPr id="5029" name="Рисунок 5028" descr="base_1_386202_37044"/>
        <xdr:cNvPicPr preferRelativeResize="0">
          <a:picLocks noChangeArrowheads="1"/>
        </xdr:cNvPicPr>
      </xdr:nvPicPr>
      <xdr:blipFill>
        <a:blip xmlns:r="http://schemas.openxmlformats.org/officeDocument/2006/relationships" r:embed="rId2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49" y="2100481576"/>
          <a:ext cx="117157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2755</xdr:row>
      <xdr:rowOff>0</xdr:rowOff>
    </xdr:from>
    <xdr:to>
      <xdr:col>1</xdr:col>
      <xdr:colOff>1085850</xdr:colOff>
      <xdr:row>2755</xdr:row>
      <xdr:rowOff>352425</xdr:rowOff>
    </xdr:to>
    <xdr:pic>
      <xdr:nvPicPr>
        <xdr:cNvPr id="5030" name="Рисунок 5029" descr="base_1_386202_37045"/>
        <xdr:cNvPicPr preferRelativeResize="0">
          <a:picLocks noChangeArrowheads="1"/>
        </xdr:cNvPicPr>
      </xdr:nvPicPr>
      <xdr:blipFill>
        <a:blip xmlns:r="http://schemas.openxmlformats.org/officeDocument/2006/relationships" r:embed="rId2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0967350"/>
          <a:ext cx="1085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2756</xdr:row>
      <xdr:rowOff>1</xdr:rowOff>
    </xdr:from>
    <xdr:to>
      <xdr:col>1</xdr:col>
      <xdr:colOff>914400</xdr:colOff>
      <xdr:row>2756</xdr:row>
      <xdr:rowOff>381001</xdr:rowOff>
    </xdr:to>
    <xdr:pic>
      <xdr:nvPicPr>
        <xdr:cNvPr id="5031" name="Рисунок 5030" descr="base_1_386202_37046"/>
        <xdr:cNvPicPr preferRelativeResize="0">
          <a:picLocks noChangeArrowheads="1"/>
        </xdr:cNvPicPr>
      </xdr:nvPicPr>
      <xdr:blipFill>
        <a:blip xmlns:r="http://schemas.openxmlformats.org/officeDocument/2006/relationships" r:embed="rId2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1443601"/>
          <a:ext cx="914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2757</xdr:row>
      <xdr:rowOff>0</xdr:rowOff>
    </xdr:from>
    <xdr:to>
      <xdr:col>1</xdr:col>
      <xdr:colOff>962024</xdr:colOff>
      <xdr:row>2757</xdr:row>
      <xdr:rowOff>371475</xdr:rowOff>
    </xdr:to>
    <xdr:pic>
      <xdr:nvPicPr>
        <xdr:cNvPr id="5032" name="Рисунок 5031" descr="base_1_386202_37047"/>
        <xdr:cNvPicPr preferRelativeResize="0">
          <a:picLocks noChangeArrowheads="1"/>
        </xdr:cNvPicPr>
      </xdr:nvPicPr>
      <xdr:blipFill>
        <a:blip xmlns:r="http://schemas.openxmlformats.org/officeDocument/2006/relationships" r:embed="rId2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01919850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2758</xdr:row>
      <xdr:rowOff>0</xdr:rowOff>
    </xdr:from>
    <xdr:to>
      <xdr:col>1</xdr:col>
      <xdr:colOff>1104900</xdr:colOff>
      <xdr:row>2758</xdr:row>
      <xdr:rowOff>352425</xdr:rowOff>
    </xdr:to>
    <xdr:pic>
      <xdr:nvPicPr>
        <xdr:cNvPr id="5033" name="Рисунок 5032" descr="base_1_386202_37048"/>
        <xdr:cNvPicPr preferRelativeResize="0">
          <a:picLocks noChangeArrowheads="1"/>
        </xdr:cNvPicPr>
      </xdr:nvPicPr>
      <xdr:blipFill>
        <a:blip xmlns:r="http://schemas.openxmlformats.org/officeDocument/2006/relationships" r:embed="rId2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2396100"/>
          <a:ext cx="1104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2759</xdr:row>
      <xdr:rowOff>1</xdr:rowOff>
    </xdr:from>
    <xdr:to>
      <xdr:col>1</xdr:col>
      <xdr:colOff>1152524</xdr:colOff>
      <xdr:row>2759</xdr:row>
      <xdr:rowOff>361951</xdr:rowOff>
    </xdr:to>
    <xdr:pic>
      <xdr:nvPicPr>
        <xdr:cNvPr id="5034" name="Рисунок 5033" descr="base_1_386202_37049"/>
        <xdr:cNvPicPr preferRelativeResize="0">
          <a:picLocks noChangeArrowheads="1"/>
        </xdr:cNvPicPr>
      </xdr:nvPicPr>
      <xdr:blipFill>
        <a:blip xmlns:r="http://schemas.openxmlformats.org/officeDocument/2006/relationships" r:embed="rId2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02872351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2760</xdr:row>
      <xdr:rowOff>0</xdr:rowOff>
    </xdr:from>
    <xdr:to>
      <xdr:col>1</xdr:col>
      <xdr:colOff>1200150</xdr:colOff>
      <xdr:row>2760</xdr:row>
      <xdr:rowOff>428625</xdr:rowOff>
    </xdr:to>
    <xdr:pic>
      <xdr:nvPicPr>
        <xdr:cNvPr id="5035" name="Рисунок 5034" descr="base_1_386202_37050"/>
        <xdr:cNvPicPr preferRelativeResize="0">
          <a:picLocks noChangeArrowheads="1"/>
        </xdr:cNvPicPr>
      </xdr:nvPicPr>
      <xdr:blipFill>
        <a:blip xmlns:r="http://schemas.openxmlformats.org/officeDocument/2006/relationships" r:embed="rId2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3348600"/>
          <a:ext cx="1200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2761</xdr:row>
      <xdr:rowOff>0</xdr:rowOff>
    </xdr:from>
    <xdr:to>
      <xdr:col>1</xdr:col>
      <xdr:colOff>990600</xdr:colOff>
      <xdr:row>2761</xdr:row>
      <xdr:rowOff>428625</xdr:rowOff>
    </xdr:to>
    <xdr:pic>
      <xdr:nvPicPr>
        <xdr:cNvPr id="5036" name="Рисунок 5035" descr="base_1_386202_37051"/>
        <xdr:cNvPicPr preferRelativeResize="0">
          <a:picLocks noChangeArrowheads="1"/>
        </xdr:cNvPicPr>
      </xdr:nvPicPr>
      <xdr:blipFill>
        <a:blip xmlns:r="http://schemas.openxmlformats.org/officeDocument/2006/relationships" r:embed="rId2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3853425"/>
          <a:ext cx="9906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2762</xdr:row>
      <xdr:rowOff>0</xdr:rowOff>
    </xdr:from>
    <xdr:to>
      <xdr:col>1</xdr:col>
      <xdr:colOff>1009650</xdr:colOff>
      <xdr:row>2762</xdr:row>
      <xdr:rowOff>438150</xdr:rowOff>
    </xdr:to>
    <xdr:pic>
      <xdr:nvPicPr>
        <xdr:cNvPr id="5037" name="Рисунок 5036" descr="base_1_386202_37052"/>
        <xdr:cNvPicPr preferRelativeResize="0">
          <a:picLocks noChangeArrowheads="1"/>
        </xdr:cNvPicPr>
      </xdr:nvPicPr>
      <xdr:blipFill>
        <a:blip xmlns:r="http://schemas.openxmlformats.org/officeDocument/2006/relationships" r:embed="rId2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4358250"/>
          <a:ext cx="10096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2763</xdr:row>
      <xdr:rowOff>0</xdr:rowOff>
    </xdr:from>
    <xdr:to>
      <xdr:col>1</xdr:col>
      <xdr:colOff>1095375</xdr:colOff>
      <xdr:row>2763</xdr:row>
      <xdr:rowOff>409575</xdr:rowOff>
    </xdr:to>
    <xdr:pic>
      <xdr:nvPicPr>
        <xdr:cNvPr id="5038" name="Рисунок 5037" descr="base_1_386202_37053"/>
        <xdr:cNvPicPr preferRelativeResize="0">
          <a:picLocks noChangeArrowheads="1"/>
        </xdr:cNvPicPr>
      </xdr:nvPicPr>
      <xdr:blipFill>
        <a:blip xmlns:r="http://schemas.openxmlformats.org/officeDocument/2006/relationships" r:embed="rId2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4863075"/>
          <a:ext cx="1095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2764</xdr:row>
      <xdr:rowOff>0</xdr:rowOff>
    </xdr:from>
    <xdr:to>
      <xdr:col>1</xdr:col>
      <xdr:colOff>1181100</xdr:colOff>
      <xdr:row>2764</xdr:row>
      <xdr:rowOff>438150</xdr:rowOff>
    </xdr:to>
    <xdr:pic>
      <xdr:nvPicPr>
        <xdr:cNvPr id="5039" name="Рисунок 5038" descr="base_1_386202_37054"/>
        <xdr:cNvPicPr preferRelativeResize="0">
          <a:picLocks noChangeArrowheads="1"/>
        </xdr:cNvPicPr>
      </xdr:nvPicPr>
      <xdr:blipFill>
        <a:blip xmlns:r="http://schemas.openxmlformats.org/officeDocument/2006/relationships" r:embed="rId2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5367900"/>
          <a:ext cx="1181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2765</xdr:row>
      <xdr:rowOff>0</xdr:rowOff>
    </xdr:from>
    <xdr:to>
      <xdr:col>1</xdr:col>
      <xdr:colOff>1171574</xdr:colOff>
      <xdr:row>2765</xdr:row>
      <xdr:rowOff>428625</xdr:rowOff>
    </xdr:to>
    <xdr:pic>
      <xdr:nvPicPr>
        <xdr:cNvPr id="5040" name="Рисунок 5039" descr="base_1_386202_37055"/>
        <xdr:cNvPicPr preferRelativeResize="0">
          <a:picLocks noChangeArrowheads="1"/>
        </xdr:cNvPicPr>
      </xdr:nvPicPr>
      <xdr:blipFill>
        <a:blip xmlns:r="http://schemas.openxmlformats.org/officeDocument/2006/relationships" r:embed="rId2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05872725"/>
          <a:ext cx="1171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2766</xdr:row>
      <xdr:rowOff>0</xdr:rowOff>
    </xdr:from>
    <xdr:to>
      <xdr:col>1</xdr:col>
      <xdr:colOff>981074</xdr:colOff>
      <xdr:row>2766</xdr:row>
      <xdr:rowOff>428625</xdr:rowOff>
    </xdr:to>
    <xdr:pic>
      <xdr:nvPicPr>
        <xdr:cNvPr id="5041" name="Рисунок 5040" descr="base_1_386202_37056"/>
        <xdr:cNvPicPr preferRelativeResize="0">
          <a:picLocks noChangeArrowheads="1"/>
        </xdr:cNvPicPr>
      </xdr:nvPicPr>
      <xdr:blipFill>
        <a:blip xmlns:r="http://schemas.openxmlformats.org/officeDocument/2006/relationships" r:embed="rId2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06377550"/>
          <a:ext cx="9810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2767</xdr:row>
      <xdr:rowOff>1</xdr:rowOff>
    </xdr:from>
    <xdr:to>
      <xdr:col>1</xdr:col>
      <xdr:colOff>1076324</xdr:colOff>
      <xdr:row>2767</xdr:row>
      <xdr:rowOff>381001</xdr:rowOff>
    </xdr:to>
    <xdr:pic>
      <xdr:nvPicPr>
        <xdr:cNvPr id="5042" name="Рисунок 5041" descr="base_1_386202_37057"/>
        <xdr:cNvPicPr preferRelativeResize="0">
          <a:picLocks noChangeArrowheads="1"/>
        </xdr:cNvPicPr>
      </xdr:nvPicPr>
      <xdr:blipFill>
        <a:blip xmlns:r="http://schemas.openxmlformats.org/officeDocument/2006/relationships" r:embed="rId2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06882376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2768</xdr:row>
      <xdr:rowOff>0</xdr:rowOff>
    </xdr:from>
    <xdr:to>
      <xdr:col>1</xdr:col>
      <xdr:colOff>1085850</xdr:colOff>
      <xdr:row>2768</xdr:row>
      <xdr:rowOff>381000</xdr:rowOff>
    </xdr:to>
    <xdr:pic>
      <xdr:nvPicPr>
        <xdr:cNvPr id="5043" name="Рисунок 5042" descr="base_1_386202_37058"/>
        <xdr:cNvPicPr preferRelativeResize="0">
          <a:picLocks noChangeArrowheads="1"/>
        </xdr:cNvPicPr>
      </xdr:nvPicPr>
      <xdr:blipFill>
        <a:blip xmlns:r="http://schemas.openxmlformats.org/officeDocument/2006/relationships" r:embed="rId2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7387200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2769</xdr:row>
      <xdr:rowOff>0</xdr:rowOff>
    </xdr:from>
    <xdr:to>
      <xdr:col>1</xdr:col>
      <xdr:colOff>1152524</xdr:colOff>
      <xdr:row>2769</xdr:row>
      <xdr:rowOff>390525</xdr:rowOff>
    </xdr:to>
    <xdr:pic>
      <xdr:nvPicPr>
        <xdr:cNvPr id="5044" name="Рисунок 5043" descr="base_1_386202_37059"/>
        <xdr:cNvPicPr preferRelativeResize="0">
          <a:picLocks noChangeArrowheads="1"/>
        </xdr:cNvPicPr>
      </xdr:nvPicPr>
      <xdr:blipFill>
        <a:blip xmlns:r="http://schemas.openxmlformats.org/officeDocument/2006/relationships" r:embed="rId2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0789202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2770</xdr:row>
      <xdr:rowOff>0</xdr:rowOff>
    </xdr:from>
    <xdr:to>
      <xdr:col>1</xdr:col>
      <xdr:colOff>1190624</xdr:colOff>
      <xdr:row>2770</xdr:row>
      <xdr:rowOff>400050</xdr:rowOff>
    </xdr:to>
    <xdr:pic>
      <xdr:nvPicPr>
        <xdr:cNvPr id="5045" name="Рисунок 5044" descr="base_1_386202_37060"/>
        <xdr:cNvPicPr preferRelativeResize="0">
          <a:picLocks noChangeArrowheads="1"/>
        </xdr:cNvPicPr>
      </xdr:nvPicPr>
      <xdr:blipFill>
        <a:blip xmlns:r="http://schemas.openxmlformats.org/officeDocument/2006/relationships" r:embed="rId2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08396850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2771</xdr:row>
      <xdr:rowOff>0</xdr:rowOff>
    </xdr:from>
    <xdr:to>
      <xdr:col>1</xdr:col>
      <xdr:colOff>990600</xdr:colOff>
      <xdr:row>2771</xdr:row>
      <xdr:rowOff>381000</xdr:rowOff>
    </xdr:to>
    <xdr:pic>
      <xdr:nvPicPr>
        <xdr:cNvPr id="5046" name="Рисунок 5045" descr="base_1_386202_37061"/>
        <xdr:cNvPicPr preferRelativeResize="0">
          <a:picLocks noChangeArrowheads="1"/>
        </xdr:cNvPicPr>
      </xdr:nvPicPr>
      <xdr:blipFill>
        <a:blip xmlns:r="http://schemas.openxmlformats.org/officeDocument/2006/relationships" r:embed="rId2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08901675"/>
          <a:ext cx="9906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2772</xdr:row>
      <xdr:rowOff>0</xdr:rowOff>
    </xdr:from>
    <xdr:to>
      <xdr:col>1</xdr:col>
      <xdr:colOff>1009650</xdr:colOff>
      <xdr:row>2772</xdr:row>
      <xdr:rowOff>400050</xdr:rowOff>
    </xdr:to>
    <xdr:pic>
      <xdr:nvPicPr>
        <xdr:cNvPr id="5047" name="Рисунок 5046" descr="base_1_386202_37062"/>
        <xdr:cNvPicPr preferRelativeResize="0">
          <a:picLocks noChangeArrowheads="1"/>
        </xdr:cNvPicPr>
      </xdr:nvPicPr>
      <xdr:blipFill>
        <a:blip xmlns:r="http://schemas.openxmlformats.org/officeDocument/2006/relationships" r:embed="rId2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9406500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2773</xdr:row>
      <xdr:rowOff>0</xdr:rowOff>
    </xdr:from>
    <xdr:to>
      <xdr:col>1</xdr:col>
      <xdr:colOff>1152525</xdr:colOff>
      <xdr:row>2773</xdr:row>
      <xdr:rowOff>390525</xdr:rowOff>
    </xdr:to>
    <xdr:pic>
      <xdr:nvPicPr>
        <xdr:cNvPr id="5048" name="Рисунок 5047" descr="base_1_386202_37063"/>
        <xdr:cNvPicPr preferRelativeResize="0">
          <a:picLocks noChangeArrowheads="1"/>
        </xdr:cNvPicPr>
      </xdr:nvPicPr>
      <xdr:blipFill>
        <a:blip xmlns:r="http://schemas.openxmlformats.org/officeDocument/2006/relationships" r:embed="rId2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991132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2774</xdr:row>
      <xdr:rowOff>0</xdr:rowOff>
    </xdr:from>
    <xdr:to>
      <xdr:col>1</xdr:col>
      <xdr:colOff>1209674</xdr:colOff>
      <xdr:row>2774</xdr:row>
      <xdr:rowOff>409575</xdr:rowOff>
    </xdr:to>
    <xdr:pic>
      <xdr:nvPicPr>
        <xdr:cNvPr id="5049" name="Рисунок 5048" descr="base_1_386202_37064"/>
        <xdr:cNvPicPr preferRelativeResize="0">
          <a:picLocks noChangeArrowheads="1"/>
        </xdr:cNvPicPr>
      </xdr:nvPicPr>
      <xdr:blipFill>
        <a:blip xmlns:r="http://schemas.openxmlformats.org/officeDocument/2006/relationships" r:embed="rId2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10416150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2774</xdr:row>
      <xdr:rowOff>504824</xdr:rowOff>
    </xdr:from>
    <xdr:to>
      <xdr:col>1</xdr:col>
      <xdr:colOff>1200151</xdr:colOff>
      <xdr:row>2775</xdr:row>
      <xdr:rowOff>390525</xdr:rowOff>
    </xdr:to>
    <xdr:pic>
      <xdr:nvPicPr>
        <xdr:cNvPr id="5050" name="Рисунок 5049" descr="base_1_386202_37065"/>
        <xdr:cNvPicPr preferRelativeResize="0">
          <a:picLocks noChangeArrowheads="1"/>
        </xdr:cNvPicPr>
      </xdr:nvPicPr>
      <xdr:blipFill>
        <a:blip xmlns:r="http://schemas.openxmlformats.org/officeDocument/2006/relationships" r:embed="rId2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10920974"/>
          <a:ext cx="1200152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2776</xdr:row>
      <xdr:rowOff>0</xdr:rowOff>
    </xdr:from>
    <xdr:to>
      <xdr:col>1</xdr:col>
      <xdr:colOff>990600</xdr:colOff>
      <xdr:row>2776</xdr:row>
      <xdr:rowOff>390525</xdr:rowOff>
    </xdr:to>
    <xdr:pic>
      <xdr:nvPicPr>
        <xdr:cNvPr id="5051" name="Рисунок 5050" descr="base_1_386202_37066"/>
        <xdr:cNvPicPr preferRelativeResize="0">
          <a:picLocks noChangeArrowheads="1"/>
        </xdr:cNvPicPr>
      </xdr:nvPicPr>
      <xdr:blipFill>
        <a:blip xmlns:r="http://schemas.openxmlformats.org/officeDocument/2006/relationships" r:embed="rId2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1425800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2777</xdr:row>
      <xdr:rowOff>0</xdr:rowOff>
    </xdr:from>
    <xdr:to>
      <xdr:col>1</xdr:col>
      <xdr:colOff>1009650</xdr:colOff>
      <xdr:row>2777</xdr:row>
      <xdr:rowOff>342900</xdr:rowOff>
    </xdr:to>
    <xdr:pic>
      <xdr:nvPicPr>
        <xdr:cNvPr id="5052" name="Рисунок 5051" descr="base_1_386202_37067"/>
        <xdr:cNvPicPr preferRelativeResize="0">
          <a:picLocks noChangeArrowheads="1"/>
        </xdr:cNvPicPr>
      </xdr:nvPicPr>
      <xdr:blipFill>
        <a:blip xmlns:r="http://schemas.openxmlformats.org/officeDocument/2006/relationships" r:embed="rId2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1930625"/>
          <a:ext cx="10096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2778</xdr:row>
      <xdr:rowOff>0</xdr:rowOff>
    </xdr:from>
    <xdr:to>
      <xdr:col>1</xdr:col>
      <xdr:colOff>1114424</xdr:colOff>
      <xdr:row>2778</xdr:row>
      <xdr:rowOff>371475</xdr:rowOff>
    </xdr:to>
    <xdr:pic>
      <xdr:nvPicPr>
        <xdr:cNvPr id="5053" name="Рисунок 5052" descr="base_1_386202_37068"/>
        <xdr:cNvPicPr preferRelativeResize="0">
          <a:picLocks noChangeArrowheads="1"/>
        </xdr:cNvPicPr>
      </xdr:nvPicPr>
      <xdr:blipFill>
        <a:blip xmlns:r="http://schemas.openxmlformats.org/officeDocument/2006/relationships" r:embed="rId2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12435450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2779</xdr:row>
      <xdr:rowOff>0</xdr:rowOff>
    </xdr:from>
    <xdr:to>
      <xdr:col>1</xdr:col>
      <xdr:colOff>1171574</xdr:colOff>
      <xdr:row>2779</xdr:row>
      <xdr:rowOff>419100</xdr:rowOff>
    </xdr:to>
    <xdr:pic>
      <xdr:nvPicPr>
        <xdr:cNvPr id="5054" name="Рисунок 5053" descr="base_1_386202_37069"/>
        <xdr:cNvPicPr preferRelativeResize="0">
          <a:picLocks noChangeArrowheads="1"/>
        </xdr:cNvPicPr>
      </xdr:nvPicPr>
      <xdr:blipFill>
        <a:blip xmlns:r="http://schemas.openxmlformats.org/officeDocument/2006/relationships" r:embed="rId2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12940275"/>
          <a:ext cx="1171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2780</xdr:row>
      <xdr:rowOff>0</xdr:rowOff>
    </xdr:from>
    <xdr:to>
      <xdr:col>1</xdr:col>
      <xdr:colOff>1181100</xdr:colOff>
      <xdr:row>2780</xdr:row>
      <xdr:rowOff>381000</xdr:rowOff>
    </xdr:to>
    <xdr:pic>
      <xdr:nvPicPr>
        <xdr:cNvPr id="5055" name="Рисунок 5054" descr="base_1_386202_37070"/>
        <xdr:cNvPicPr preferRelativeResize="0">
          <a:picLocks noChangeArrowheads="1"/>
        </xdr:cNvPicPr>
      </xdr:nvPicPr>
      <xdr:blipFill>
        <a:blip xmlns:r="http://schemas.openxmlformats.org/officeDocument/2006/relationships" r:embed="rId2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3445100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2781</xdr:row>
      <xdr:rowOff>0</xdr:rowOff>
    </xdr:from>
    <xdr:to>
      <xdr:col>1</xdr:col>
      <xdr:colOff>962024</xdr:colOff>
      <xdr:row>2781</xdr:row>
      <xdr:rowOff>390525</xdr:rowOff>
    </xdr:to>
    <xdr:pic>
      <xdr:nvPicPr>
        <xdr:cNvPr id="5056" name="Рисунок 5055" descr="base_1_386202_37071"/>
        <xdr:cNvPicPr preferRelativeResize="0">
          <a:picLocks noChangeArrowheads="1"/>
        </xdr:cNvPicPr>
      </xdr:nvPicPr>
      <xdr:blipFill>
        <a:blip xmlns:r="http://schemas.openxmlformats.org/officeDocument/2006/relationships" r:embed="rId2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13949925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2782</xdr:row>
      <xdr:rowOff>0</xdr:rowOff>
    </xdr:from>
    <xdr:to>
      <xdr:col>1</xdr:col>
      <xdr:colOff>1000124</xdr:colOff>
      <xdr:row>2782</xdr:row>
      <xdr:rowOff>400050</xdr:rowOff>
    </xdr:to>
    <xdr:pic>
      <xdr:nvPicPr>
        <xdr:cNvPr id="5057" name="Рисунок 5056" descr="base_1_386202_37072"/>
        <xdr:cNvPicPr preferRelativeResize="0">
          <a:picLocks noChangeArrowheads="1"/>
        </xdr:cNvPicPr>
      </xdr:nvPicPr>
      <xdr:blipFill>
        <a:blip xmlns:r="http://schemas.openxmlformats.org/officeDocument/2006/relationships" r:embed="rId2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14454750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2783</xdr:row>
      <xdr:rowOff>0</xdr:rowOff>
    </xdr:from>
    <xdr:to>
      <xdr:col>1</xdr:col>
      <xdr:colOff>1123950</xdr:colOff>
      <xdr:row>2783</xdr:row>
      <xdr:rowOff>371475</xdr:rowOff>
    </xdr:to>
    <xdr:pic>
      <xdr:nvPicPr>
        <xdr:cNvPr id="5058" name="Рисунок 5057" descr="base_1_386202_37073"/>
        <xdr:cNvPicPr preferRelativeResize="0">
          <a:picLocks noChangeArrowheads="1"/>
        </xdr:cNvPicPr>
      </xdr:nvPicPr>
      <xdr:blipFill>
        <a:blip xmlns:r="http://schemas.openxmlformats.org/officeDocument/2006/relationships" r:embed="rId2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4959575"/>
          <a:ext cx="1123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2784</xdr:row>
      <xdr:rowOff>0</xdr:rowOff>
    </xdr:from>
    <xdr:to>
      <xdr:col>1</xdr:col>
      <xdr:colOff>1257300</xdr:colOff>
      <xdr:row>2784</xdr:row>
      <xdr:rowOff>390525</xdr:rowOff>
    </xdr:to>
    <xdr:pic>
      <xdr:nvPicPr>
        <xdr:cNvPr id="5059" name="Рисунок 5058" descr="base_1_386202_37074"/>
        <xdr:cNvPicPr preferRelativeResize="0">
          <a:picLocks noChangeArrowheads="1"/>
        </xdr:cNvPicPr>
      </xdr:nvPicPr>
      <xdr:blipFill>
        <a:blip xmlns:r="http://schemas.openxmlformats.org/officeDocument/2006/relationships" r:embed="rId2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5464400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2785</xdr:row>
      <xdr:rowOff>0</xdr:rowOff>
    </xdr:from>
    <xdr:to>
      <xdr:col>1</xdr:col>
      <xdr:colOff>1257300</xdr:colOff>
      <xdr:row>2785</xdr:row>
      <xdr:rowOff>400050</xdr:rowOff>
    </xdr:to>
    <xdr:pic>
      <xdr:nvPicPr>
        <xdr:cNvPr id="5060" name="Рисунок 5059" descr="base_1_386202_37075"/>
        <xdr:cNvPicPr preferRelativeResize="0">
          <a:picLocks noChangeArrowheads="1"/>
        </xdr:cNvPicPr>
      </xdr:nvPicPr>
      <xdr:blipFill>
        <a:blip xmlns:r="http://schemas.openxmlformats.org/officeDocument/2006/relationships" r:embed="rId2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5969225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2786</xdr:row>
      <xdr:rowOff>0</xdr:rowOff>
    </xdr:from>
    <xdr:to>
      <xdr:col>1</xdr:col>
      <xdr:colOff>952500</xdr:colOff>
      <xdr:row>2786</xdr:row>
      <xdr:rowOff>400050</xdr:rowOff>
    </xdr:to>
    <xdr:pic>
      <xdr:nvPicPr>
        <xdr:cNvPr id="5061" name="Рисунок 5060" descr="base_1_386202_37076"/>
        <xdr:cNvPicPr preferRelativeResize="0">
          <a:picLocks noChangeArrowheads="1"/>
        </xdr:cNvPicPr>
      </xdr:nvPicPr>
      <xdr:blipFill>
        <a:blip xmlns:r="http://schemas.openxmlformats.org/officeDocument/2006/relationships" r:embed="rId2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6474050"/>
          <a:ext cx="952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2787</xdr:row>
      <xdr:rowOff>1</xdr:rowOff>
    </xdr:from>
    <xdr:to>
      <xdr:col>1</xdr:col>
      <xdr:colOff>1047750</xdr:colOff>
      <xdr:row>2787</xdr:row>
      <xdr:rowOff>381001</xdr:rowOff>
    </xdr:to>
    <xdr:pic>
      <xdr:nvPicPr>
        <xdr:cNvPr id="5062" name="Рисунок 5061" descr="base_1_386202_37077"/>
        <xdr:cNvPicPr preferRelativeResize="0">
          <a:picLocks noChangeArrowheads="1"/>
        </xdr:cNvPicPr>
      </xdr:nvPicPr>
      <xdr:blipFill>
        <a:blip xmlns:r="http://schemas.openxmlformats.org/officeDocument/2006/relationships" r:embed="rId2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6978876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2788</xdr:row>
      <xdr:rowOff>0</xdr:rowOff>
    </xdr:from>
    <xdr:to>
      <xdr:col>1</xdr:col>
      <xdr:colOff>1085850</xdr:colOff>
      <xdr:row>2788</xdr:row>
      <xdr:rowOff>371475</xdr:rowOff>
    </xdr:to>
    <xdr:pic>
      <xdr:nvPicPr>
        <xdr:cNvPr id="5063" name="Рисунок 5062" descr="base_1_386202_37078"/>
        <xdr:cNvPicPr preferRelativeResize="0">
          <a:picLocks noChangeArrowheads="1"/>
        </xdr:cNvPicPr>
      </xdr:nvPicPr>
      <xdr:blipFill>
        <a:blip xmlns:r="http://schemas.openxmlformats.org/officeDocument/2006/relationships" r:embed="rId2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7483700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2789</xdr:row>
      <xdr:rowOff>0</xdr:rowOff>
    </xdr:from>
    <xdr:to>
      <xdr:col>1</xdr:col>
      <xdr:colOff>1209674</xdr:colOff>
      <xdr:row>2789</xdr:row>
      <xdr:rowOff>400050</xdr:rowOff>
    </xdr:to>
    <xdr:pic>
      <xdr:nvPicPr>
        <xdr:cNvPr id="5064" name="Рисунок 5063" descr="base_1_386202_37079"/>
        <xdr:cNvPicPr preferRelativeResize="0">
          <a:picLocks noChangeArrowheads="1"/>
        </xdr:cNvPicPr>
      </xdr:nvPicPr>
      <xdr:blipFill>
        <a:blip xmlns:r="http://schemas.openxmlformats.org/officeDocument/2006/relationships" r:embed="rId2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17988525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2790</xdr:row>
      <xdr:rowOff>0</xdr:rowOff>
    </xdr:from>
    <xdr:to>
      <xdr:col>1</xdr:col>
      <xdr:colOff>1219200</xdr:colOff>
      <xdr:row>2790</xdr:row>
      <xdr:rowOff>419100</xdr:rowOff>
    </xdr:to>
    <xdr:pic>
      <xdr:nvPicPr>
        <xdr:cNvPr id="5065" name="Рисунок 5064" descr="base_1_386202_37080"/>
        <xdr:cNvPicPr preferRelativeResize="0">
          <a:picLocks noChangeArrowheads="1"/>
        </xdr:cNvPicPr>
      </xdr:nvPicPr>
      <xdr:blipFill>
        <a:blip xmlns:r="http://schemas.openxmlformats.org/officeDocument/2006/relationships" r:embed="rId2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18493350"/>
          <a:ext cx="1219201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2791</xdr:row>
      <xdr:rowOff>0</xdr:rowOff>
    </xdr:from>
    <xdr:to>
      <xdr:col>1</xdr:col>
      <xdr:colOff>1019174</xdr:colOff>
      <xdr:row>2791</xdr:row>
      <xdr:rowOff>371475</xdr:rowOff>
    </xdr:to>
    <xdr:pic>
      <xdr:nvPicPr>
        <xdr:cNvPr id="5066" name="Рисунок 5065" descr="base_1_386202_37081"/>
        <xdr:cNvPicPr preferRelativeResize="0">
          <a:picLocks noChangeArrowheads="1"/>
        </xdr:cNvPicPr>
      </xdr:nvPicPr>
      <xdr:blipFill>
        <a:blip xmlns:r="http://schemas.openxmlformats.org/officeDocument/2006/relationships" r:embed="rId2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1899817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2792</xdr:row>
      <xdr:rowOff>0</xdr:rowOff>
    </xdr:from>
    <xdr:to>
      <xdr:col>1</xdr:col>
      <xdr:colOff>1019174</xdr:colOff>
      <xdr:row>2792</xdr:row>
      <xdr:rowOff>400050</xdr:rowOff>
    </xdr:to>
    <xdr:pic>
      <xdr:nvPicPr>
        <xdr:cNvPr id="5067" name="Рисунок 5066" descr="base_1_386202_37082"/>
        <xdr:cNvPicPr preferRelativeResize="0">
          <a:picLocks noChangeArrowheads="1"/>
        </xdr:cNvPicPr>
      </xdr:nvPicPr>
      <xdr:blipFill>
        <a:blip xmlns:r="http://schemas.openxmlformats.org/officeDocument/2006/relationships" r:embed="rId2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19503000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2793</xdr:row>
      <xdr:rowOff>0</xdr:rowOff>
    </xdr:from>
    <xdr:to>
      <xdr:col>1</xdr:col>
      <xdr:colOff>1114425</xdr:colOff>
      <xdr:row>2793</xdr:row>
      <xdr:rowOff>352425</xdr:rowOff>
    </xdr:to>
    <xdr:pic>
      <xdr:nvPicPr>
        <xdr:cNvPr id="5068" name="Рисунок 5067" descr="base_1_386202_37083"/>
        <xdr:cNvPicPr preferRelativeResize="0">
          <a:picLocks noChangeArrowheads="1"/>
        </xdr:cNvPicPr>
      </xdr:nvPicPr>
      <xdr:blipFill>
        <a:blip xmlns:r="http://schemas.openxmlformats.org/officeDocument/2006/relationships" r:embed="rId2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0007825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2794</xdr:row>
      <xdr:rowOff>0</xdr:rowOff>
    </xdr:from>
    <xdr:to>
      <xdr:col>1</xdr:col>
      <xdr:colOff>1181100</xdr:colOff>
      <xdr:row>2794</xdr:row>
      <xdr:rowOff>361950</xdr:rowOff>
    </xdr:to>
    <xdr:pic>
      <xdr:nvPicPr>
        <xdr:cNvPr id="5069" name="Рисунок 5068" descr="base_1_386202_37084"/>
        <xdr:cNvPicPr preferRelativeResize="0">
          <a:picLocks noChangeArrowheads="1"/>
        </xdr:cNvPicPr>
      </xdr:nvPicPr>
      <xdr:blipFill>
        <a:blip xmlns:r="http://schemas.openxmlformats.org/officeDocument/2006/relationships" r:embed="rId2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0512650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2795</xdr:row>
      <xdr:rowOff>0</xdr:rowOff>
    </xdr:from>
    <xdr:to>
      <xdr:col>1</xdr:col>
      <xdr:colOff>1219200</xdr:colOff>
      <xdr:row>2795</xdr:row>
      <xdr:rowOff>400050</xdr:rowOff>
    </xdr:to>
    <xdr:pic>
      <xdr:nvPicPr>
        <xdr:cNvPr id="5070" name="Рисунок 5069" descr="base_1_386202_37085"/>
        <xdr:cNvPicPr preferRelativeResize="0">
          <a:picLocks noChangeArrowheads="1"/>
        </xdr:cNvPicPr>
      </xdr:nvPicPr>
      <xdr:blipFill>
        <a:blip xmlns:r="http://schemas.openxmlformats.org/officeDocument/2006/relationships" r:embed="rId2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1017475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2796</xdr:row>
      <xdr:rowOff>0</xdr:rowOff>
    </xdr:from>
    <xdr:to>
      <xdr:col>1</xdr:col>
      <xdr:colOff>990600</xdr:colOff>
      <xdr:row>2796</xdr:row>
      <xdr:rowOff>400050</xdr:rowOff>
    </xdr:to>
    <xdr:pic>
      <xdr:nvPicPr>
        <xdr:cNvPr id="5071" name="Рисунок 5070" descr="base_1_386202_37086"/>
        <xdr:cNvPicPr preferRelativeResize="0">
          <a:picLocks noChangeArrowheads="1"/>
        </xdr:cNvPicPr>
      </xdr:nvPicPr>
      <xdr:blipFill>
        <a:blip xmlns:r="http://schemas.openxmlformats.org/officeDocument/2006/relationships" r:embed="rId2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1522300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2797</xdr:row>
      <xdr:rowOff>0</xdr:rowOff>
    </xdr:from>
    <xdr:to>
      <xdr:col>1</xdr:col>
      <xdr:colOff>990600</xdr:colOff>
      <xdr:row>2797</xdr:row>
      <xdr:rowOff>419100</xdr:rowOff>
    </xdr:to>
    <xdr:pic>
      <xdr:nvPicPr>
        <xdr:cNvPr id="5072" name="Рисунок 5071" descr="base_1_386202_37087"/>
        <xdr:cNvPicPr preferRelativeResize="0">
          <a:picLocks noChangeArrowheads="1"/>
        </xdr:cNvPicPr>
      </xdr:nvPicPr>
      <xdr:blipFill>
        <a:blip xmlns:r="http://schemas.openxmlformats.org/officeDocument/2006/relationships" r:embed="rId2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2027125"/>
          <a:ext cx="990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2798</xdr:row>
      <xdr:rowOff>0</xdr:rowOff>
    </xdr:from>
    <xdr:to>
      <xdr:col>1</xdr:col>
      <xdr:colOff>1104900</xdr:colOff>
      <xdr:row>2798</xdr:row>
      <xdr:rowOff>400050</xdr:rowOff>
    </xdr:to>
    <xdr:pic>
      <xdr:nvPicPr>
        <xdr:cNvPr id="5073" name="Рисунок 5072" descr="base_1_386202_37088"/>
        <xdr:cNvPicPr preferRelativeResize="0">
          <a:picLocks noChangeArrowheads="1"/>
        </xdr:cNvPicPr>
      </xdr:nvPicPr>
      <xdr:blipFill>
        <a:blip xmlns:r="http://schemas.openxmlformats.org/officeDocument/2006/relationships" r:embed="rId2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2531950"/>
          <a:ext cx="1104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2799</xdr:row>
      <xdr:rowOff>1</xdr:rowOff>
    </xdr:from>
    <xdr:to>
      <xdr:col>1</xdr:col>
      <xdr:colOff>1295400</xdr:colOff>
      <xdr:row>2799</xdr:row>
      <xdr:rowOff>400051</xdr:rowOff>
    </xdr:to>
    <xdr:pic>
      <xdr:nvPicPr>
        <xdr:cNvPr id="5074" name="Рисунок 5073" descr="base_1_386202_37089"/>
        <xdr:cNvPicPr preferRelativeResize="0">
          <a:picLocks noChangeArrowheads="1"/>
        </xdr:cNvPicPr>
      </xdr:nvPicPr>
      <xdr:blipFill>
        <a:blip xmlns:r="http://schemas.openxmlformats.org/officeDocument/2006/relationships" r:embed="rId2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23036776"/>
          <a:ext cx="129540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2800</xdr:row>
      <xdr:rowOff>28574</xdr:rowOff>
    </xdr:from>
    <xdr:to>
      <xdr:col>1</xdr:col>
      <xdr:colOff>1209675</xdr:colOff>
      <xdr:row>2800</xdr:row>
      <xdr:rowOff>419099</xdr:rowOff>
    </xdr:to>
    <xdr:pic>
      <xdr:nvPicPr>
        <xdr:cNvPr id="5075" name="Рисунок 5074" descr="base_1_386202_37090"/>
        <xdr:cNvPicPr preferRelativeResize="0">
          <a:picLocks noChangeArrowheads="1"/>
        </xdr:cNvPicPr>
      </xdr:nvPicPr>
      <xdr:blipFill>
        <a:blip xmlns:r="http://schemas.openxmlformats.org/officeDocument/2006/relationships" r:embed="rId2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123570174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2801</xdr:row>
      <xdr:rowOff>0</xdr:rowOff>
    </xdr:from>
    <xdr:to>
      <xdr:col>1</xdr:col>
      <xdr:colOff>1076324</xdr:colOff>
      <xdr:row>2801</xdr:row>
      <xdr:rowOff>361950</xdr:rowOff>
    </xdr:to>
    <xdr:pic>
      <xdr:nvPicPr>
        <xdr:cNvPr id="5076" name="Рисунок 5075" descr="base_1_386202_37091"/>
        <xdr:cNvPicPr preferRelativeResize="0">
          <a:picLocks noChangeArrowheads="1"/>
        </xdr:cNvPicPr>
      </xdr:nvPicPr>
      <xdr:blipFill>
        <a:blip xmlns:r="http://schemas.openxmlformats.org/officeDocument/2006/relationships" r:embed="rId2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24046425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2802</xdr:row>
      <xdr:rowOff>0</xdr:rowOff>
    </xdr:from>
    <xdr:to>
      <xdr:col>1</xdr:col>
      <xdr:colOff>1009650</xdr:colOff>
      <xdr:row>2802</xdr:row>
      <xdr:rowOff>381000</xdr:rowOff>
    </xdr:to>
    <xdr:pic>
      <xdr:nvPicPr>
        <xdr:cNvPr id="5077" name="Рисунок 5076" descr="base_1_386202_37092"/>
        <xdr:cNvPicPr preferRelativeResize="0">
          <a:picLocks noChangeArrowheads="1"/>
        </xdr:cNvPicPr>
      </xdr:nvPicPr>
      <xdr:blipFill>
        <a:blip xmlns:r="http://schemas.openxmlformats.org/officeDocument/2006/relationships" r:embed="rId2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4551250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2803</xdr:row>
      <xdr:rowOff>0</xdr:rowOff>
    </xdr:from>
    <xdr:to>
      <xdr:col>1</xdr:col>
      <xdr:colOff>1085850</xdr:colOff>
      <xdr:row>2803</xdr:row>
      <xdr:rowOff>400050</xdr:rowOff>
    </xdr:to>
    <xdr:pic>
      <xdr:nvPicPr>
        <xdr:cNvPr id="5078" name="Рисунок 5077" descr="base_1_386202_37093"/>
        <xdr:cNvPicPr preferRelativeResize="0">
          <a:picLocks noChangeArrowheads="1"/>
        </xdr:cNvPicPr>
      </xdr:nvPicPr>
      <xdr:blipFill>
        <a:blip xmlns:r="http://schemas.openxmlformats.org/officeDocument/2006/relationships" r:embed="rId2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5056075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2804</xdr:row>
      <xdr:rowOff>0</xdr:rowOff>
    </xdr:from>
    <xdr:to>
      <xdr:col>1</xdr:col>
      <xdr:colOff>1200150</xdr:colOff>
      <xdr:row>2804</xdr:row>
      <xdr:rowOff>381000</xdr:rowOff>
    </xdr:to>
    <xdr:pic>
      <xdr:nvPicPr>
        <xdr:cNvPr id="5079" name="Рисунок 5078" descr="base_1_386202_37094"/>
        <xdr:cNvPicPr preferRelativeResize="0">
          <a:picLocks noChangeArrowheads="1"/>
        </xdr:cNvPicPr>
      </xdr:nvPicPr>
      <xdr:blipFill>
        <a:blip xmlns:r="http://schemas.openxmlformats.org/officeDocument/2006/relationships" r:embed="rId2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5560900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2805</xdr:row>
      <xdr:rowOff>0</xdr:rowOff>
    </xdr:from>
    <xdr:to>
      <xdr:col>1</xdr:col>
      <xdr:colOff>1219200</xdr:colOff>
      <xdr:row>2805</xdr:row>
      <xdr:rowOff>409575</xdr:rowOff>
    </xdr:to>
    <xdr:pic>
      <xdr:nvPicPr>
        <xdr:cNvPr id="5080" name="Рисунок 5079" descr="base_1_386202_37095"/>
        <xdr:cNvPicPr preferRelativeResize="0">
          <a:picLocks noChangeArrowheads="1"/>
        </xdr:cNvPicPr>
      </xdr:nvPicPr>
      <xdr:blipFill>
        <a:blip xmlns:r="http://schemas.openxmlformats.org/officeDocument/2006/relationships" r:embed="rId2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6065725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2806</xdr:row>
      <xdr:rowOff>0</xdr:rowOff>
    </xdr:from>
    <xdr:to>
      <xdr:col>1</xdr:col>
      <xdr:colOff>942974</xdr:colOff>
      <xdr:row>2806</xdr:row>
      <xdr:rowOff>361950</xdr:rowOff>
    </xdr:to>
    <xdr:pic>
      <xdr:nvPicPr>
        <xdr:cNvPr id="5081" name="Рисунок 5080" descr="base_1_386202_37096"/>
        <xdr:cNvPicPr preferRelativeResize="0">
          <a:picLocks noChangeArrowheads="1"/>
        </xdr:cNvPicPr>
      </xdr:nvPicPr>
      <xdr:blipFill>
        <a:blip xmlns:r="http://schemas.openxmlformats.org/officeDocument/2006/relationships" r:embed="rId2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26570550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2807</xdr:row>
      <xdr:rowOff>0</xdr:rowOff>
    </xdr:from>
    <xdr:to>
      <xdr:col>1</xdr:col>
      <xdr:colOff>1009650</xdr:colOff>
      <xdr:row>2807</xdr:row>
      <xdr:rowOff>428625</xdr:rowOff>
    </xdr:to>
    <xdr:pic>
      <xdr:nvPicPr>
        <xdr:cNvPr id="5082" name="Рисунок 5081" descr="base_1_386202_37097"/>
        <xdr:cNvPicPr preferRelativeResize="0">
          <a:picLocks noChangeArrowheads="1"/>
        </xdr:cNvPicPr>
      </xdr:nvPicPr>
      <xdr:blipFill>
        <a:blip xmlns:r="http://schemas.openxmlformats.org/officeDocument/2006/relationships" r:embed="rId2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7075375"/>
          <a:ext cx="1009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2808</xdr:row>
      <xdr:rowOff>0</xdr:rowOff>
    </xdr:from>
    <xdr:to>
      <xdr:col>1</xdr:col>
      <xdr:colOff>1123950</xdr:colOff>
      <xdr:row>2808</xdr:row>
      <xdr:rowOff>371475</xdr:rowOff>
    </xdr:to>
    <xdr:pic>
      <xdr:nvPicPr>
        <xdr:cNvPr id="5083" name="Рисунок 5082" descr="base_1_386202_37098"/>
        <xdr:cNvPicPr preferRelativeResize="0">
          <a:picLocks noChangeArrowheads="1"/>
        </xdr:cNvPicPr>
      </xdr:nvPicPr>
      <xdr:blipFill>
        <a:blip xmlns:r="http://schemas.openxmlformats.org/officeDocument/2006/relationships" r:embed="rId2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7580200"/>
          <a:ext cx="1123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2809</xdr:row>
      <xdr:rowOff>0</xdr:rowOff>
    </xdr:from>
    <xdr:to>
      <xdr:col>1</xdr:col>
      <xdr:colOff>1209674</xdr:colOff>
      <xdr:row>2809</xdr:row>
      <xdr:rowOff>390525</xdr:rowOff>
    </xdr:to>
    <xdr:pic>
      <xdr:nvPicPr>
        <xdr:cNvPr id="5084" name="Рисунок 5083" descr="base_1_386202_37099"/>
        <xdr:cNvPicPr preferRelativeResize="0">
          <a:picLocks noChangeArrowheads="1"/>
        </xdr:cNvPicPr>
      </xdr:nvPicPr>
      <xdr:blipFill>
        <a:blip xmlns:r="http://schemas.openxmlformats.org/officeDocument/2006/relationships" r:embed="rId2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2808502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2810</xdr:row>
      <xdr:rowOff>0</xdr:rowOff>
    </xdr:from>
    <xdr:to>
      <xdr:col>1</xdr:col>
      <xdr:colOff>1209674</xdr:colOff>
      <xdr:row>2810</xdr:row>
      <xdr:rowOff>400050</xdr:rowOff>
    </xdr:to>
    <xdr:pic>
      <xdr:nvPicPr>
        <xdr:cNvPr id="5085" name="Рисунок 5084" descr="base_1_386202_37100"/>
        <xdr:cNvPicPr preferRelativeResize="0">
          <a:picLocks noChangeArrowheads="1"/>
        </xdr:cNvPicPr>
      </xdr:nvPicPr>
      <xdr:blipFill>
        <a:blip xmlns:r="http://schemas.openxmlformats.org/officeDocument/2006/relationships" r:embed="rId2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28589850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2811</xdr:row>
      <xdr:rowOff>0</xdr:rowOff>
    </xdr:from>
    <xdr:to>
      <xdr:col>1</xdr:col>
      <xdr:colOff>962024</xdr:colOff>
      <xdr:row>2811</xdr:row>
      <xdr:rowOff>381000</xdr:rowOff>
    </xdr:to>
    <xdr:pic>
      <xdr:nvPicPr>
        <xdr:cNvPr id="5086" name="Рисунок 5085" descr="base_1_386202_37101"/>
        <xdr:cNvPicPr preferRelativeResize="0">
          <a:picLocks noChangeArrowheads="1"/>
        </xdr:cNvPicPr>
      </xdr:nvPicPr>
      <xdr:blipFill>
        <a:blip xmlns:r="http://schemas.openxmlformats.org/officeDocument/2006/relationships" r:embed="rId2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29094675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2812</xdr:row>
      <xdr:rowOff>0</xdr:rowOff>
    </xdr:from>
    <xdr:to>
      <xdr:col>1</xdr:col>
      <xdr:colOff>990600</xdr:colOff>
      <xdr:row>2812</xdr:row>
      <xdr:rowOff>390525</xdr:rowOff>
    </xdr:to>
    <xdr:pic>
      <xdr:nvPicPr>
        <xdr:cNvPr id="5087" name="Рисунок 5086" descr="base_1_386202_37102"/>
        <xdr:cNvPicPr preferRelativeResize="0">
          <a:picLocks noChangeArrowheads="1"/>
        </xdr:cNvPicPr>
      </xdr:nvPicPr>
      <xdr:blipFill>
        <a:blip xmlns:r="http://schemas.openxmlformats.org/officeDocument/2006/relationships" r:embed="rId2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9599500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2813</xdr:row>
      <xdr:rowOff>0</xdr:rowOff>
    </xdr:from>
    <xdr:to>
      <xdr:col>1</xdr:col>
      <xdr:colOff>1114425</xdr:colOff>
      <xdr:row>2813</xdr:row>
      <xdr:rowOff>381000</xdr:rowOff>
    </xdr:to>
    <xdr:pic>
      <xdr:nvPicPr>
        <xdr:cNvPr id="5088" name="Рисунок 5087" descr="base_1_386202_37103"/>
        <xdr:cNvPicPr preferRelativeResize="0">
          <a:picLocks noChangeArrowheads="1"/>
        </xdr:cNvPicPr>
      </xdr:nvPicPr>
      <xdr:blipFill>
        <a:blip xmlns:r="http://schemas.openxmlformats.org/officeDocument/2006/relationships" r:embed="rId2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0104325"/>
          <a:ext cx="1114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2814</xdr:row>
      <xdr:rowOff>0</xdr:rowOff>
    </xdr:from>
    <xdr:to>
      <xdr:col>1</xdr:col>
      <xdr:colOff>1209674</xdr:colOff>
      <xdr:row>2814</xdr:row>
      <xdr:rowOff>390525</xdr:rowOff>
    </xdr:to>
    <xdr:pic>
      <xdr:nvPicPr>
        <xdr:cNvPr id="5089" name="Рисунок 5088" descr="base_1_386202_37104"/>
        <xdr:cNvPicPr preferRelativeResize="0">
          <a:picLocks noChangeArrowheads="1"/>
        </xdr:cNvPicPr>
      </xdr:nvPicPr>
      <xdr:blipFill>
        <a:blip xmlns:r="http://schemas.openxmlformats.org/officeDocument/2006/relationships" r:embed="rId2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3060915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2815</xdr:row>
      <xdr:rowOff>0</xdr:rowOff>
    </xdr:from>
    <xdr:to>
      <xdr:col>1</xdr:col>
      <xdr:colOff>1200150</xdr:colOff>
      <xdr:row>2815</xdr:row>
      <xdr:rowOff>419100</xdr:rowOff>
    </xdr:to>
    <xdr:pic>
      <xdr:nvPicPr>
        <xdr:cNvPr id="5090" name="Рисунок 5089" descr="base_1_386202_37105"/>
        <xdr:cNvPicPr preferRelativeResize="0">
          <a:picLocks noChangeArrowheads="1"/>
        </xdr:cNvPicPr>
      </xdr:nvPicPr>
      <xdr:blipFill>
        <a:blip xmlns:r="http://schemas.openxmlformats.org/officeDocument/2006/relationships" r:embed="rId2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1113975"/>
          <a:ext cx="12001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2816</xdr:row>
      <xdr:rowOff>0</xdr:rowOff>
    </xdr:from>
    <xdr:to>
      <xdr:col>1</xdr:col>
      <xdr:colOff>942974</xdr:colOff>
      <xdr:row>2816</xdr:row>
      <xdr:rowOff>390525</xdr:rowOff>
    </xdr:to>
    <xdr:pic>
      <xdr:nvPicPr>
        <xdr:cNvPr id="5091" name="Рисунок 5090" descr="base_1_386202_37106"/>
        <xdr:cNvPicPr preferRelativeResize="0">
          <a:picLocks noChangeArrowheads="1"/>
        </xdr:cNvPicPr>
      </xdr:nvPicPr>
      <xdr:blipFill>
        <a:blip xmlns:r="http://schemas.openxmlformats.org/officeDocument/2006/relationships" r:embed="rId2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31618800"/>
          <a:ext cx="942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2817</xdr:row>
      <xdr:rowOff>0</xdr:rowOff>
    </xdr:from>
    <xdr:to>
      <xdr:col>1</xdr:col>
      <xdr:colOff>1009650</xdr:colOff>
      <xdr:row>2817</xdr:row>
      <xdr:rowOff>381000</xdr:rowOff>
    </xdr:to>
    <xdr:pic>
      <xdr:nvPicPr>
        <xdr:cNvPr id="5092" name="Рисунок 5091" descr="base_1_386202_37107"/>
        <xdr:cNvPicPr preferRelativeResize="0">
          <a:picLocks noChangeArrowheads="1"/>
        </xdr:cNvPicPr>
      </xdr:nvPicPr>
      <xdr:blipFill>
        <a:blip xmlns:r="http://schemas.openxmlformats.org/officeDocument/2006/relationships" r:embed="rId2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2123625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2818</xdr:row>
      <xdr:rowOff>0</xdr:rowOff>
    </xdr:from>
    <xdr:to>
      <xdr:col>1</xdr:col>
      <xdr:colOff>1200150</xdr:colOff>
      <xdr:row>2818</xdr:row>
      <xdr:rowOff>371475</xdr:rowOff>
    </xdr:to>
    <xdr:pic>
      <xdr:nvPicPr>
        <xdr:cNvPr id="5093" name="Рисунок 5092" descr="base_1_386202_37108"/>
        <xdr:cNvPicPr preferRelativeResize="0">
          <a:picLocks noChangeArrowheads="1"/>
        </xdr:cNvPicPr>
      </xdr:nvPicPr>
      <xdr:blipFill>
        <a:blip xmlns:r="http://schemas.openxmlformats.org/officeDocument/2006/relationships" r:embed="rId2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2628450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2819</xdr:row>
      <xdr:rowOff>0</xdr:rowOff>
    </xdr:from>
    <xdr:to>
      <xdr:col>1</xdr:col>
      <xdr:colOff>1247774</xdr:colOff>
      <xdr:row>2819</xdr:row>
      <xdr:rowOff>419100</xdr:rowOff>
    </xdr:to>
    <xdr:pic>
      <xdr:nvPicPr>
        <xdr:cNvPr id="5094" name="Рисунок 5093" descr="base_1_386202_37109"/>
        <xdr:cNvPicPr preferRelativeResize="0">
          <a:picLocks noChangeArrowheads="1"/>
        </xdr:cNvPicPr>
      </xdr:nvPicPr>
      <xdr:blipFill>
        <a:blip xmlns:r="http://schemas.openxmlformats.org/officeDocument/2006/relationships" r:embed="rId2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33133275"/>
          <a:ext cx="12477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2820</xdr:row>
      <xdr:rowOff>0</xdr:rowOff>
    </xdr:from>
    <xdr:to>
      <xdr:col>1</xdr:col>
      <xdr:colOff>1238250</xdr:colOff>
      <xdr:row>2820</xdr:row>
      <xdr:rowOff>409575</xdr:rowOff>
    </xdr:to>
    <xdr:pic>
      <xdr:nvPicPr>
        <xdr:cNvPr id="5095" name="Рисунок 5094" descr="base_1_386202_37110"/>
        <xdr:cNvPicPr preferRelativeResize="0">
          <a:picLocks noChangeArrowheads="1"/>
        </xdr:cNvPicPr>
      </xdr:nvPicPr>
      <xdr:blipFill>
        <a:blip xmlns:r="http://schemas.openxmlformats.org/officeDocument/2006/relationships" r:embed="rId2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3638100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2821</xdr:row>
      <xdr:rowOff>0</xdr:rowOff>
    </xdr:from>
    <xdr:to>
      <xdr:col>1</xdr:col>
      <xdr:colOff>1057274</xdr:colOff>
      <xdr:row>2821</xdr:row>
      <xdr:rowOff>371475</xdr:rowOff>
    </xdr:to>
    <xdr:pic>
      <xdr:nvPicPr>
        <xdr:cNvPr id="5096" name="Рисунок 5095" descr="base_1_386202_37111"/>
        <xdr:cNvPicPr preferRelativeResize="0">
          <a:picLocks noChangeArrowheads="1"/>
        </xdr:cNvPicPr>
      </xdr:nvPicPr>
      <xdr:blipFill>
        <a:blip xmlns:r="http://schemas.openxmlformats.org/officeDocument/2006/relationships" r:embed="rId2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34142925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2822</xdr:row>
      <xdr:rowOff>0</xdr:rowOff>
    </xdr:from>
    <xdr:to>
      <xdr:col>1</xdr:col>
      <xdr:colOff>1028700</xdr:colOff>
      <xdr:row>2822</xdr:row>
      <xdr:rowOff>371475</xdr:rowOff>
    </xdr:to>
    <xdr:pic>
      <xdr:nvPicPr>
        <xdr:cNvPr id="5097" name="Рисунок 5096" descr="base_1_386202_37112"/>
        <xdr:cNvPicPr preferRelativeResize="0">
          <a:picLocks noChangeArrowheads="1"/>
        </xdr:cNvPicPr>
      </xdr:nvPicPr>
      <xdr:blipFill>
        <a:blip xmlns:r="http://schemas.openxmlformats.org/officeDocument/2006/relationships" r:embed="rId2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4647750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2823</xdr:row>
      <xdr:rowOff>0</xdr:rowOff>
    </xdr:from>
    <xdr:to>
      <xdr:col>1</xdr:col>
      <xdr:colOff>1085850</xdr:colOff>
      <xdr:row>2823</xdr:row>
      <xdr:rowOff>381000</xdr:rowOff>
    </xdr:to>
    <xdr:pic>
      <xdr:nvPicPr>
        <xdr:cNvPr id="5098" name="Рисунок 5097" descr="base_1_386202_37113"/>
        <xdr:cNvPicPr preferRelativeResize="0">
          <a:picLocks noChangeArrowheads="1"/>
        </xdr:cNvPicPr>
      </xdr:nvPicPr>
      <xdr:blipFill>
        <a:blip xmlns:r="http://schemas.openxmlformats.org/officeDocument/2006/relationships" r:embed="rId2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5152575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2824</xdr:row>
      <xdr:rowOff>0</xdr:rowOff>
    </xdr:from>
    <xdr:to>
      <xdr:col>1</xdr:col>
      <xdr:colOff>1209674</xdr:colOff>
      <xdr:row>2824</xdr:row>
      <xdr:rowOff>390525</xdr:rowOff>
    </xdr:to>
    <xdr:pic>
      <xdr:nvPicPr>
        <xdr:cNvPr id="5099" name="Рисунок 5098" descr="base_1_386202_37114"/>
        <xdr:cNvPicPr preferRelativeResize="0">
          <a:picLocks noChangeArrowheads="1"/>
        </xdr:cNvPicPr>
      </xdr:nvPicPr>
      <xdr:blipFill>
        <a:blip xmlns:r="http://schemas.openxmlformats.org/officeDocument/2006/relationships" r:embed="rId2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3565740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2824</xdr:row>
      <xdr:rowOff>504824</xdr:rowOff>
    </xdr:from>
    <xdr:to>
      <xdr:col>1</xdr:col>
      <xdr:colOff>1181100</xdr:colOff>
      <xdr:row>2825</xdr:row>
      <xdr:rowOff>390524</xdr:rowOff>
    </xdr:to>
    <xdr:pic>
      <xdr:nvPicPr>
        <xdr:cNvPr id="5100" name="Рисунок 5099" descr="base_1_386202_37115"/>
        <xdr:cNvPicPr preferRelativeResize="0">
          <a:picLocks noChangeArrowheads="1"/>
        </xdr:cNvPicPr>
      </xdr:nvPicPr>
      <xdr:blipFill>
        <a:blip xmlns:r="http://schemas.openxmlformats.org/officeDocument/2006/relationships" r:embed="rId2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6162224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2826</xdr:row>
      <xdr:rowOff>0</xdr:rowOff>
    </xdr:from>
    <xdr:to>
      <xdr:col>1</xdr:col>
      <xdr:colOff>990600</xdr:colOff>
      <xdr:row>2826</xdr:row>
      <xdr:rowOff>361950</xdr:rowOff>
    </xdr:to>
    <xdr:pic>
      <xdr:nvPicPr>
        <xdr:cNvPr id="5101" name="Рисунок 5100" descr="base_1_386202_37116"/>
        <xdr:cNvPicPr preferRelativeResize="0">
          <a:picLocks noChangeArrowheads="1"/>
        </xdr:cNvPicPr>
      </xdr:nvPicPr>
      <xdr:blipFill>
        <a:blip xmlns:r="http://schemas.openxmlformats.org/officeDocument/2006/relationships" r:embed="rId2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6667050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2827</xdr:row>
      <xdr:rowOff>0</xdr:rowOff>
    </xdr:from>
    <xdr:to>
      <xdr:col>1</xdr:col>
      <xdr:colOff>981074</xdr:colOff>
      <xdr:row>2827</xdr:row>
      <xdr:rowOff>390525</xdr:rowOff>
    </xdr:to>
    <xdr:pic>
      <xdr:nvPicPr>
        <xdr:cNvPr id="5102" name="Рисунок 5101" descr="base_1_386202_37117"/>
        <xdr:cNvPicPr preferRelativeResize="0">
          <a:picLocks noChangeArrowheads="1"/>
        </xdr:cNvPicPr>
      </xdr:nvPicPr>
      <xdr:blipFill>
        <a:blip xmlns:r="http://schemas.openxmlformats.org/officeDocument/2006/relationships" r:embed="rId2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3717187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2828</xdr:row>
      <xdr:rowOff>0</xdr:rowOff>
    </xdr:from>
    <xdr:to>
      <xdr:col>1</xdr:col>
      <xdr:colOff>1095375</xdr:colOff>
      <xdr:row>2828</xdr:row>
      <xdr:rowOff>352425</xdr:rowOff>
    </xdr:to>
    <xdr:pic>
      <xdr:nvPicPr>
        <xdr:cNvPr id="5103" name="Рисунок 5102" descr="base_1_386202_37118"/>
        <xdr:cNvPicPr preferRelativeResize="0">
          <a:picLocks noChangeArrowheads="1"/>
        </xdr:cNvPicPr>
      </xdr:nvPicPr>
      <xdr:blipFill>
        <a:blip xmlns:r="http://schemas.openxmlformats.org/officeDocument/2006/relationships" r:embed="rId2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7676700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2829</xdr:row>
      <xdr:rowOff>0</xdr:rowOff>
    </xdr:from>
    <xdr:to>
      <xdr:col>1</xdr:col>
      <xdr:colOff>1276350</xdr:colOff>
      <xdr:row>2829</xdr:row>
      <xdr:rowOff>428625</xdr:rowOff>
    </xdr:to>
    <xdr:pic>
      <xdr:nvPicPr>
        <xdr:cNvPr id="5104" name="Рисунок 5103" descr="base_1_386202_37119"/>
        <xdr:cNvPicPr preferRelativeResize="0">
          <a:picLocks noChangeArrowheads="1"/>
        </xdr:cNvPicPr>
      </xdr:nvPicPr>
      <xdr:blipFill>
        <a:blip xmlns:r="http://schemas.openxmlformats.org/officeDocument/2006/relationships" r:embed="rId2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38181525"/>
          <a:ext cx="1276351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2830</xdr:row>
      <xdr:rowOff>0</xdr:rowOff>
    </xdr:from>
    <xdr:to>
      <xdr:col>1</xdr:col>
      <xdr:colOff>1200150</xdr:colOff>
      <xdr:row>2830</xdr:row>
      <xdr:rowOff>400050</xdr:rowOff>
    </xdr:to>
    <xdr:pic>
      <xdr:nvPicPr>
        <xdr:cNvPr id="5105" name="Рисунок 5104" descr="base_1_386202_37120"/>
        <xdr:cNvPicPr preferRelativeResize="0">
          <a:picLocks noChangeArrowheads="1"/>
        </xdr:cNvPicPr>
      </xdr:nvPicPr>
      <xdr:blipFill>
        <a:blip xmlns:r="http://schemas.openxmlformats.org/officeDocument/2006/relationships" r:embed="rId2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8686350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2831</xdr:row>
      <xdr:rowOff>0</xdr:rowOff>
    </xdr:from>
    <xdr:to>
      <xdr:col>1</xdr:col>
      <xdr:colOff>952500</xdr:colOff>
      <xdr:row>2831</xdr:row>
      <xdr:rowOff>381000</xdr:rowOff>
    </xdr:to>
    <xdr:pic>
      <xdr:nvPicPr>
        <xdr:cNvPr id="5106" name="Рисунок 5105" descr="base_1_386202_37121"/>
        <xdr:cNvPicPr preferRelativeResize="0">
          <a:picLocks noChangeArrowheads="1"/>
        </xdr:cNvPicPr>
      </xdr:nvPicPr>
      <xdr:blipFill>
        <a:blip xmlns:r="http://schemas.openxmlformats.org/officeDocument/2006/relationships" r:embed="rId2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9191175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2832</xdr:row>
      <xdr:rowOff>0</xdr:rowOff>
    </xdr:from>
    <xdr:to>
      <xdr:col>1</xdr:col>
      <xdr:colOff>1009650</xdr:colOff>
      <xdr:row>2832</xdr:row>
      <xdr:rowOff>400050</xdr:rowOff>
    </xdr:to>
    <xdr:pic>
      <xdr:nvPicPr>
        <xdr:cNvPr id="5107" name="Рисунок 5106" descr="base_1_386202_37122"/>
        <xdr:cNvPicPr preferRelativeResize="0">
          <a:picLocks noChangeArrowheads="1"/>
        </xdr:cNvPicPr>
      </xdr:nvPicPr>
      <xdr:blipFill>
        <a:blip xmlns:r="http://schemas.openxmlformats.org/officeDocument/2006/relationships" r:embed="rId2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9696000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2833</xdr:row>
      <xdr:rowOff>0</xdr:rowOff>
    </xdr:from>
    <xdr:to>
      <xdr:col>1</xdr:col>
      <xdr:colOff>1114425</xdr:colOff>
      <xdr:row>2833</xdr:row>
      <xdr:rowOff>419100</xdr:rowOff>
    </xdr:to>
    <xdr:pic>
      <xdr:nvPicPr>
        <xdr:cNvPr id="5108" name="Рисунок 5107" descr="base_1_386202_37123"/>
        <xdr:cNvPicPr preferRelativeResize="0">
          <a:picLocks noChangeArrowheads="1"/>
        </xdr:cNvPicPr>
      </xdr:nvPicPr>
      <xdr:blipFill>
        <a:blip xmlns:r="http://schemas.openxmlformats.org/officeDocument/2006/relationships" r:embed="rId2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0200825"/>
          <a:ext cx="11144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2834</xdr:row>
      <xdr:rowOff>0</xdr:rowOff>
    </xdr:from>
    <xdr:to>
      <xdr:col>1</xdr:col>
      <xdr:colOff>1257300</xdr:colOff>
      <xdr:row>2834</xdr:row>
      <xdr:rowOff>428625</xdr:rowOff>
    </xdr:to>
    <xdr:pic>
      <xdr:nvPicPr>
        <xdr:cNvPr id="5109" name="Рисунок 5108" descr="base_1_386202_37124"/>
        <xdr:cNvPicPr preferRelativeResize="0">
          <a:picLocks noChangeArrowheads="1"/>
        </xdr:cNvPicPr>
      </xdr:nvPicPr>
      <xdr:blipFill>
        <a:blip xmlns:r="http://schemas.openxmlformats.org/officeDocument/2006/relationships" r:embed="rId2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0705650"/>
          <a:ext cx="12573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2835</xdr:row>
      <xdr:rowOff>0</xdr:rowOff>
    </xdr:from>
    <xdr:to>
      <xdr:col>1</xdr:col>
      <xdr:colOff>1219200</xdr:colOff>
      <xdr:row>2835</xdr:row>
      <xdr:rowOff>419100</xdr:rowOff>
    </xdr:to>
    <xdr:pic>
      <xdr:nvPicPr>
        <xdr:cNvPr id="5110" name="Рисунок 5109" descr="base_1_386202_37125"/>
        <xdr:cNvPicPr preferRelativeResize="0">
          <a:picLocks noChangeArrowheads="1"/>
        </xdr:cNvPicPr>
      </xdr:nvPicPr>
      <xdr:blipFill>
        <a:blip xmlns:r="http://schemas.openxmlformats.org/officeDocument/2006/relationships" r:embed="rId2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1210475"/>
          <a:ext cx="1219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2836</xdr:row>
      <xdr:rowOff>0</xdr:rowOff>
    </xdr:from>
    <xdr:to>
      <xdr:col>1</xdr:col>
      <xdr:colOff>971550</xdr:colOff>
      <xdr:row>2836</xdr:row>
      <xdr:rowOff>381000</xdr:rowOff>
    </xdr:to>
    <xdr:pic>
      <xdr:nvPicPr>
        <xdr:cNvPr id="5111" name="Рисунок 5110" descr="base_1_386202_37126"/>
        <xdr:cNvPicPr preferRelativeResize="0">
          <a:picLocks noChangeArrowheads="1"/>
        </xdr:cNvPicPr>
      </xdr:nvPicPr>
      <xdr:blipFill>
        <a:blip xmlns:r="http://schemas.openxmlformats.org/officeDocument/2006/relationships" r:embed="rId2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1715300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2837</xdr:row>
      <xdr:rowOff>0</xdr:rowOff>
    </xdr:from>
    <xdr:to>
      <xdr:col>1</xdr:col>
      <xdr:colOff>1038224</xdr:colOff>
      <xdr:row>2837</xdr:row>
      <xdr:rowOff>409575</xdr:rowOff>
    </xdr:to>
    <xdr:pic>
      <xdr:nvPicPr>
        <xdr:cNvPr id="5112" name="Рисунок 5111" descr="base_1_386202_37127"/>
        <xdr:cNvPicPr preferRelativeResize="0">
          <a:picLocks noChangeArrowheads="1"/>
        </xdr:cNvPicPr>
      </xdr:nvPicPr>
      <xdr:blipFill>
        <a:blip xmlns:r="http://schemas.openxmlformats.org/officeDocument/2006/relationships" r:embed="rId2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42220125"/>
          <a:ext cx="1038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2838</xdr:row>
      <xdr:rowOff>0</xdr:rowOff>
    </xdr:from>
    <xdr:to>
      <xdr:col>1</xdr:col>
      <xdr:colOff>1171575</xdr:colOff>
      <xdr:row>2838</xdr:row>
      <xdr:rowOff>400050</xdr:rowOff>
    </xdr:to>
    <xdr:pic>
      <xdr:nvPicPr>
        <xdr:cNvPr id="5113" name="Рисунок 5112" descr="base_1_386202_37128"/>
        <xdr:cNvPicPr preferRelativeResize="0">
          <a:picLocks noChangeArrowheads="1"/>
        </xdr:cNvPicPr>
      </xdr:nvPicPr>
      <xdr:blipFill>
        <a:blip xmlns:r="http://schemas.openxmlformats.org/officeDocument/2006/relationships" r:embed="rId2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2724950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2839</xdr:row>
      <xdr:rowOff>0</xdr:rowOff>
    </xdr:from>
    <xdr:to>
      <xdr:col>1</xdr:col>
      <xdr:colOff>1247774</xdr:colOff>
      <xdr:row>2839</xdr:row>
      <xdr:rowOff>419100</xdr:rowOff>
    </xdr:to>
    <xdr:pic>
      <xdr:nvPicPr>
        <xdr:cNvPr id="5114" name="Рисунок 5113" descr="base_1_386202_37129"/>
        <xdr:cNvPicPr preferRelativeResize="0">
          <a:picLocks noChangeArrowheads="1"/>
        </xdr:cNvPicPr>
      </xdr:nvPicPr>
      <xdr:blipFill>
        <a:blip xmlns:r="http://schemas.openxmlformats.org/officeDocument/2006/relationships" r:embed="rId2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43229775"/>
          <a:ext cx="12477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2840</xdr:row>
      <xdr:rowOff>0</xdr:rowOff>
    </xdr:from>
    <xdr:to>
      <xdr:col>1</xdr:col>
      <xdr:colOff>1200150</xdr:colOff>
      <xdr:row>2840</xdr:row>
      <xdr:rowOff>381000</xdr:rowOff>
    </xdr:to>
    <xdr:pic>
      <xdr:nvPicPr>
        <xdr:cNvPr id="5115" name="Рисунок 5114" descr="base_1_386202_37130"/>
        <xdr:cNvPicPr preferRelativeResize="0">
          <a:picLocks noChangeArrowheads="1"/>
        </xdr:cNvPicPr>
      </xdr:nvPicPr>
      <xdr:blipFill>
        <a:blip xmlns:r="http://schemas.openxmlformats.org/officeDocument/2006/relationships" r:embed="rId2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3734600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2841</xdr:row>
      <xdr:rowOff>0</xdr:rowOff>
    </xdr:from>
    <xdr:to>
      <xdr:col>1</xdr:col>
      <xdr:colOff>1028700</xdr:colOff>
      <xdr:row>2841</xdr:row>
      <xdr:rowOff>371475</xdr:rowOff>
    </xdr:to>
    <xdr:pic>
      <xdr:nvPicPr>
        <xdr:cNvPr id="5116" name="Рисунок 5115" descr="base_1_386202_37131"/>
        <xdr:cNvPicPr preferRelativeResize="0">
          <a:picLocks noChangeArrowheads="1"/>
        </xdr:cNvPicPr>
      </xdr:nvPicPr>
      <xdr:blipFill>
        <a:blip xmlns:r="http://schemas.openxmlformats.org/officeDocument/2006/relationships" r:embed="rId2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423942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2842</xdr:row>
      <xdr:rowOff>0</xdr:rowOff>
    </xdr:from>
    <xdr:to>
      <xdr:col>1</xdr:col>
      <xdr:colOff>1104900</xdr:colOff>
      <xdr:row>2842</xdr:row>
      <xdr:rowOff>381000</xdr:rowOff>
    </xdr:to>
    <xdr:pic>
      <xdr:nvPicPr>
        <xdr:cNvPr id="5117" name="Рисунок 5116" descr="base_1_386202_37132"/>
        <xdr:cNvPicPr preferRelativeResize="0">
          <a:picLocks noChangeArrowheads="1"/>
        </xdr:cNvPicPr>
      </xdr:nvPicPr>
      <xdr:blipFill>
        <a:blip xmlns:r="http://schemas.openxmlformats.org/officeDocument/2006/relationships" r:embed="rId2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4744250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2843</xdr:row>
      <xdr:rowOff>0</xdr:rowOff>
    </xdr:from>
    <xdr:to>
      <xdr:col>1</xdr:col>
      <xdr:colOff>1133475</xdr:colOff>
      <xdr:row>2843</xdr:row>
      <xdr:rowOff>428625</xdr:rowOff>
    </xdr:to>
    <xdr:pic>
      <xdr:nvPicPr>
        <xdr:cNvPr id="5118" name="Рисунок 5117" descr="base_1_386202_37133"/>
        <xdr:cNvPicPr preferRelativeResize="0">
          <a:picLocks noChangeArrowheads="1"/>
        </xdr:cNvPicPr>
      </xdr:nvPicPr>
      <xdr:blipFill>
        <a:blip xmlns:r="http://schemas.openxmlformats.org/officeDocument/2006/relationships" r:embed="rId2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5249075"/>
          <a:ext cx="11334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2844</xdr:row>
      <xdr:rowOff>0</xdr:rowOff>
    </xdr:from>
    <xdr:to>
      <xdr:col>1</xdr:col>
      <xdr:colOff>1238250</xdr:colOff>
      <xdr:row>2844</xdr:row>
      <xdr:rowOff>400050</xdr:rowOff>
    </xdr:to>
    <xdr:pic>
      <xdr:nvPicPr>
        <xdr:cNvPr id="5119" name="Рисунок 5118" descr="base_1_386202_37134"/>
        <xdr:cNvPicPr preferRelativeResize="0">
          <a:picLocks noChangeArrowheads="1"/>
        </xdr:cNvPicPr>
      </xdr:nvPicPr>
      <xdr:blipFill>
        <a:blip xmlns:r="http://schemas.openxmlformats.org/officeDocument/2006/relationships" r:embed="rId2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5753900"/>
          <a:ext cx="1238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2845</xdr:row>
      <xdr:rowOff>0</xdr:rowOff>
    </xdr:from>
    <xdr:to>
      <xdr:col>1</xdr:col>
      <xdr:colOff>1219200</xdr:colOff>
      <xdr:row>2845</xdr:row>
      <xdr:rowOff>400050</xdr:rowOff>
    </xdr:to>
    <xdr:pic>
      <xdr:nvPicPr>
        <xdr:cNvPr id="5120" name="Рисунок 5119" descr="base_1_386202_37135"/>
        <xdr:cNvPicPr preferRelativeResize="0">
          <a:picLocks noChangeArrowheads="1"/>
        </xdr:cNvPicPr>
      </xdr:nvPicPr>
      <xdr:blipFill>
        <a:blip xmlns:r="http://schemas.openxmlformats.org/officeDocument/2006/relationships" r:embed="rId2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6258725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2846</xdr:row>
      <xdr:rowOff>0</xdr:rowOff>
    </xdr:from>
    <xdr:to>
      <xdr:col>1</xdr:col>
      <xdr:colOff>981074</xdr:colOff>
      <xdr:row>2846</xdr:row>
      <xdr:rowOff>371475</xdr:rowOff>
    </xdr:to>
    <xdr:pic>
      <xdr:nvPicPr>
        <xdr:cNvPr id="5121" name="Рисунок 5120" descr="base_1_386202_37136"/>
        <xdr:cNvPicPr preferRelativeResize="0">
          <a:picLocks noChangeArrowheads="1"/>
        </xdr:cNvPicPr>
      </xdr:nvPicPr>
      <xdr:blipFill>
        <a:blip xmlns:r="http://schemas.openxmlformats.org/officeDocument/2006/relationships" r:embed="rId2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4676355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2847</xdr:row>
      <xdr:rowOff>0</xdr:rowOff>
    </xdr:from>
    <xdr:to>
      <xdr:col>1</xdr:col>
      <xdr:colOff>1000124</xdr:colOff>
      <xdr:row>2847</xdr:row>
      <xdr:rowOff>361950</xdr:rowOff>
    </xdr:to>
    <xdr:pic>
      <xdr:nvPicPr>
        <xdr:cNvPr id="5122" name="Рисунок 5121" descr="base_1_386202_37137"/>
        <xdr:cNvPicPr preferRelativeResize="0">
          <a:picLocks noChangeArrowheads="1"/>
        </xdr:cNvPicPr>
      </xdr:nvPicPr>
      <xdr:blipFill>
        <a:blip xmlns:r="http://schemas.openxmlformats.org/officeDocument/2006/relationships" r:embed="rId2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47268375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1343025</xdr:colOff>
      <xdr:row>2848</xdr:row>
      <xdr:rowOff>19051</xdr:rowOff>
    </xdr:from>
    <xdr:to>
      <xdr:col>1</xdr:col>
      <xdr:colOff>1162050</xdr:colOff>
      <xdr:row>2848</xdr:row>
      <xdr:rowOff>381001</xdr:rowOff>
    </xdr:to>
    <xdr:pic>
      <xdr:nvPicPr>
        <xdr:cNvPr id="5123" name="Рисунок 5122" descr="base_1_386202_37138"/>
        <xdr:cNvPicPr preferRelativeResize="0">
          <a:picLocks noChangeArrowheads="1"/>
        </xdr:cNvPicPr>
      </xdr:nvPicPr>
      <xdr:blipFill>
        <a:blip xmlns:r="http://schemas.openxmlformats.org/officeDocument/2006/relationships" r:embed="rId2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147792251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9524</xdr:colOff>
      <xdr:row>2848</xdr:row>
      <xdr:rowOff>485775</xdr:rowOff>
    </xdr:from>
    <xdr:to>
      <xdr:col>1</xdr:col>
      <xdr:colOff>1276349</xdr:colOff>
      <xdr:row>2849</xdr:row>
      <xdr:rowOff>419100</xdr:rowOff>
    </xdr:to>
    <xdr:pic>
      <xdr:nvPicPr>
        <xdr:cNvPr id="5124" name="Рисунок 5123" descr="base_1_386202_37139"/>
        <xdr:cNvPicPr preferRelativeResize="0">
          <a:picLocks noChangeArrowheads="1"/>
        </xdr:cNvPicPr>
      </xdr:nvPicPr>
      <xdr:blipFill>
        <a:blip xmlns:r="http://schemas.openxmlformats.org/officeDocument/2006/relationships" r:embed="rId2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599" y="2148258975"/>
          <a:ext cx="12668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2849</xdr:row>
      <xdr:rowOff>504824</xdr:rowOff>
    </xdr:from>
    <xdr:to>
      <xdr:col>1</xdr:col>
      <xdr:colOff>1200150</xdr:colOff>
      <xdr:row>2850</xdr:row>
      <xdr:rowOff>447674</xdr:rowOff>
    </xdr:to>
    <xdr:pic>
      <xdr:nvPicPr>
        <xdr:cNvPr id="5125" name="Рисунок 5124" descr="base_1_386202_37140"/>
        <xdr:cNvPicPr preferRelativeResize="0">
          <a:picLocks noChangeArrowheads="1"/>
        </xdr:cNvPicPr>
      </xdr:nvPicPr>
      <xdr:blipFill>
        <a:blip xmlns:r="http://schemas.openxmlformats.org/officeDocument/2006/relationships" r:embed="rId2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8782849"/>
          <a:ext cx="12001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2851</xdr:row>
      <xdr:rowOff>0</xdr:rowOff>
    </xdr:from>
    <xdr:to>
      <xdr:col>1</xdr:col>
      <xdr:colOff>1057274</xdr:colOff>
      <xdr:row>2851</xdr:row>
      <xdr:rowOff>409575</xdr:rowOff>
    </xdr:to>
    <xdr:pic>
      <xdr:nvPicPr>
        <xdr:cNvPr id="5126" name="Рисунок 5125" descr="base_1_386202_37141"/>
        <xdr:cNvPicPr preferRelativeResize="0">
          <a:picLocks noChangeArrowheads="1"/>
        </xdr:cNvPicPr>
      </xdr:nvPicPr>
      <xdr:blipFill>
        <a:blip xmlns:r="http://schemas.openxmlformats.org/officeDocument/2006/relationships" r:embed="rId2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49287675"/>
          <a:ext cx="10572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2852</xdr:row>
      <xdr:rowOff>0</xdr:rowOff>
    </xdr:from>
    <xdr:to>
      <xdr:col>1</xdr:col>
      <xdr:colOff>1057274</xdr:colOff>
      <xdr:row>2852</xdr:row>
      <xdr:rowOff>400050</xdr:rowOff>
    </xdr:to>
    <xdr:pic>
      <xdr:nvPicPr>
        <xdr:cNvPr id="5127" name="Рисунок 5126" descr="base_1_386202_37142"/>
        <xdr:cNvPicPr preferRelativeResize="0">
          <a:picLocks noChangeArrowheads="1"/>
        </xdr:cNvPicPr>
      </xdr:nvPicPr>
      <xdr:blipFill>
        <a:blip xmlns:r="http://schemas.openxmlformats.org/officeDocument/2006/relationships" r:embed="rId2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49792500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2853</xdr:row>
      <xdr:rowOff>0</xdr:rowOff>
    </xdr:from>
    <xdr:to>
      <xdr:col>1</xdr:col>
      <xdr:colOff>1228725</xdr:colOff>
      <xdr:row>2853</xdr:row>
      <xdr:rowOff>419100</xdr:rowOff>
    </xdr:to>
    <xdr:pic>
      <xdr:nvPicPr>
        <xdr:cNvPr id="5128" name="Рисунок 5127" descr="base_1_386202_37143"/>
        <xdr:cNvPicPr preferRelativeResize="0">
          <a:picLocks noChangeArrowheads="1"/>
        </xdr:cNvPicPr>
      </xdr:nvPicPr>
      <xdr:blipFill>
        <a:blip xmlns:r="http://schemas.openxmlformats.org/officeDocument/2006/relationships" r:embed="rId2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0297325"/>
          <a:ext cx="12287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2854</xdr:row>
      <xdr:rowOff>0</xdr:rowOff>
    </xdr:from>
    <xdr:to>
      <xdr:col>1</xdr:col>
      <xdr:colOff>1295400</xdr:colOff>
      <xdr:row>2854</xdr:row>
      <xdr:rowOff>419100</xdr:rowOff>
    </xdr:to>
    <xdr:pic>
      <xdr:nvPicPr>
        <xdr:cNvPr id="5129" name="Рисунок 5128" descr="base_1_386202_37144"/>
        <xdr:cNvPicPr preferRelativeResize="0">
          <a:picLocks noChangeArrowheads="1"/>
        </xdr:cNvPicPr>
      </xdr:nvPicPr>
      <xdr:blipFill>
        <a:blip xmlns:r="http://schemas.openxmlformats.org/officeDocument/2006/relationships" r:embed="rId2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0802150"/>
          <a:ext cx="1295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2855</xdr:row>
      <xdr:rowOff>0</xdr:rowOff>
    </xdr:from>
    <xdr:to>
      <xdr:col>1</xdr:col>
      <xdr:colOff>1295400</xdr:colOff>
      <xdr:row>2855</xdr:row>
      <xdr:rowOff>419100</xdr:rowOff>
    </xdr:to>
    <xdr:pic>
      <xdr:nvPicPr>
        <xdr:cNvPr id="5130" name="Рисунок 5129" descr="base_1_386202_37145"/>
        <xdr:cNvPicPr preferRelativeResize="0">
          <a:picLocks noChangeArrowheads="1"/>
        </xdr:cNvPicPr>
      </xdr:nvPicPr>
      <xdr:blipFill>
        <a:blip xmlns:r="http://schemas.openxmlformats.org/officeDocument/2006/relationships" r:embed="rId2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1306975"/>
          <a:ext cx="1295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2856</xdr:row>
      <xdr:rowOff>0</xdr:rowOff>
    </xdr:from>
    <xdr:to>
      <xdr:col>1</xdr:col>
      <xdr:colOff>1000124</xdr:colOff>
      <xdr:row>2856</xdr:row>
      <xdr:rowOff>333375</xdr:rowOff>
    </xdr:to>
    <xdr:pic>
      <xdr:nvPicPr>
        <xdr:cNvPr id="5131" name="Рисунок 5130" descr="base_1_386202_37146"/>
        <xdr:cNvPicPr preferRelativeResize="0">
          <a:picLocks noChangeArrowheads="1"/>
        </xdr:cNvPicPr>
      </xdr:nvPicPr>
      <xdr:blipFill>
        <a:blip xmlns:r="http://schemas.openxmlformats.org/officeDocument/2006/relationships" r:embed="rId2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51811800"/>
          <a:ext cx="10001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2857</xdr:row>
      <xdr:rowOff>0</xdr:rowOff>
    </xdr:from>
    <xdr:to>
      <xdr:col>1</xdr:col>
      <xdr:colOff>1000124</xdr:colOff>
      <xdr:row>2857</xdr:row>
      <xdr:rowOff>361950</xdr:rowOff>
    </xdr:to>
    <xdr:pic>
      <xdr:nvPicPr>
        <xdr:cNvPr id="5132" name="Рисунок 5131" descr="base_1_386202_37147"/>
        <xdr:cNvPicPr preferRelativeResize="0">
          <a:picLocks noChangeArrowheads="1"/>
        </xdr:cNvPicPr>
      </xdr:nvPicPr>
      <xdr:blipFill>
        <a:blip xmlns:r="http://schemas.openxmlformats.org/officeDocument/2006/relationships" r:embed="rId2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52316625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2858</xdr:row>
      <xdr:rowOff>0</xdr:rowOff>
    </xdr:from>
    <xdr:to>
      <xdr:col>1</xdr:col>
      <xdr:colOff>1028700</xdr:colOff>
      <xdr:row>2858</xdr:row>
      <xdr:rowOff>361950</xdr:rowOff>
    </xdr:to>
    <xdr:pic>
      <xdr:nvPicPr>
        <xdr:cNvPr id="5133" name="Рисунок 5132" descr="base_1_386202_37148"/>
        <xdr:cNvPicPr preferRelativeResize="0">
          <a:picLocks noChangeArrowheads="1"/>
        </xdr:cNvPicPr>
      </xdr:nvPicPr>
      <xdr:blipFill>
        <a:blip xmlns:r="http://schemas.openxmlformats.org/officeDocument/2006/relationships" r:embed="rId2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28214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2859</xdr:row>
      <xdr:rowOff>0</xdr:rowOff>
    </xdr:from>
    <xdr:to>
      <xdr:col>1</xdr:col>
      <xdr:colOff>1219200</xdr:colOff>
      <xdr:row>2859</xdr:row>
      <xdr:rowOff>352425</xdr:rowOff>
    </xdr:to>
    <xdr:pic>
      <xdr:nvPicPr>
        <xdr:cNvPr id="5134" name="Рисунок 5133" descr="base_1_386202_37149"/>
        <xdr:cNvPicPr preferRelativeResize="0">
          <a:picLocks noChangeArrowheads="1"/>
        </xdr:cNvPicPr>
      </xdr:nvPicPr>
      <xdr:blipFill>
        <a:blip xmlns:r="http://schemas.openxmlformats.org/officeDocument/2006/relationships" r:embed="rId2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332627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2860</xdr:row>
      <xdr:rowOff>0</xdr:rowOff>
    </xdr:from>
    <xdr:to>
      <xdr:col>1</xdr:col>
      <xdr:colOff>1209674</xdr:colOff>
      <xdr:row>2860</xdr:row>
      <xdr:rowOff>381000</xdr:rowOff>
    </xdr:to>
    <xdr:pic>
      <xdr:nvPicPr>
        <xdr:cNvPr id="5135" name="Рисунок 5134" descr="base_1_386202_37150"/>
        <xdr:cNvPicPr preferRelativeResize="0">
          <a:picLocks noChangeArrowheads="1"/>
        </xdr:cNvPicPr>
      </xdr:nvPicPr>
      <xdr:blipFill>
        <a:blip xmlns:r="http://schemas.openxmlformats.org/officeDocument/2006/relationships" r:embed="rId2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53831100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2861</xdr:row>
      <xdr:rowOff>0</xdr:rowOff>
    </xdr:from>
    <xdr:to>
      <xdr:col>1</xdr:col>
      <xdr:colOff>981074</xdr:colOff>
      <xdr:row>2861</xdr:row>
      <xdr:rowOff>361950</xdr:rowOff>
    </xdr:to>
    <xdr:pic>
      <xdr:nvPicPr>
        <xdr:cNvPr id="5136" name="Рисунок 5135" descr="base_1_386202_37151"/>
        <xdr:cNvPicPr preferRelativeResize="0">
          <a:picLocks noChangeArrowheads="1"/>
        </xdr:cNvPicPr>
      </xdr:nvPicPr>
      <xdr:blipFill>
        <a:blip xmlns:r="http://schemas.openxmlformats.org/officeDocument/2006/relationships" r:embed="rId2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54335925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2862</xdr:row>
      <xdr:rowOff>0</xdr:rowOff>
    </xdr:from>
    <xdr:to>
      <xdr:col>1</xdr:col>
      <xdr:colOff>1028700</xdr:colOff>
      <xdr:row>2862</xdr:row>
      <xdr:rowOff>381000</xdr:rowOff>
    </xdr:to>
    <xdr:pic>
      <xdr:nvPicPr>
        <xdr:cNvPr id="5137" name="Рисунок 5136" descr="base_1_386202_37152"/>
        <xdr:cNvPicPr preferRelativeResize="0">
          <a:picLocks noChangeArrowheads="1"/>
        </xdr:cNvPicPr>
      </xdr:nvPicPr>
      <xdr:blipFill>
        <a:blip xmlns:r="http://schemas.openxmlformats.org/officeDocument/2006/relationships" r:embed="rId2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4840750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2863</xdr:row>
      <xdr:rowOff>0</xdr:rowOff>
    </xdr:from>
    <xdr:to>
      <xdr:col>1</xdr:col>
      <xdr:colOff>1066800</xdr:colOff>
      <xdr:row>2863</xdr:row>
      <xdr:rowOff>390525</xdr:rowOff>
    </xdr:to>
    <xdr:pic>
      <xdr:nvPicPr>
        <xdr:cNvPr id="5138" name="Рисунок 5137" descr="base_1_386202_37153"/>
        <xdr:cNvPicPr preferRelativeResize="0">
          <a:picLocks noChangeArrowheads="1"/>
        </xdr:cNvPicPr>
      </xdr:nvPicPr>
      <xdr:blipFill>
        <a:blip xmlns:r="http://schemas.openxmlformats.org/officeDocument/2006/relationships" r:embed="rId2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5345575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2864</xdr:row>
      <xdr:rowOff>0</xdr:rowOff>
    </xdr:from>
    <xdr:to>
      <xdr:col>1</xdr:col>
      <xdr:colOff>1228724</xdr:colOff>
      <xdr:row>2864</xdr:row>
      <xdr:rowOff>381000</xdr:rowOff>
    </xdr:to>
    <xdr:pic>
      <xdr:nvPicPr>
        <xdr:cNvPr id="5139" name="Рисунок 5138" descr="base_1_386202_37154"/>
        <xdr:cNvPicPr preferRelativeResize="0">
          <a:picLocks noChangeArrowheads="1"/>
        </xdr:cNvPicPr>
      </xdr:nvPicPr>
      <xdr:blipFill>
        <a:blip xmlns:r="http://schemas.openxmlformats.org/officeDocument/2006/relationships" r:embed="rId2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55850400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2865</xdr:row>
      <xdr:rowOff>0</xdr:rowOff>
    </xdr:from>
    <xdr:to>
      <xdr:col>1</xdr:col>
      <xdr:colOff>1190624</xdr:colOff>
      <xdr:row>2865</xdr:row>
      <xdr:rowOff>390525</xdr:rowOff>
    </xdr:to>
    <xdr:pic>
      <xdr:nvPicPr>
        <xdr:cNvPr id="5140" name="Рисунок 5139" descr="base_1_386202_37155"/>
        <xdr:cNvPicPr preferRelativeResize="0">
          <a:picLocks noChangeArrowheads="1"/>
        </xdr:cNvPicPr>
      </xdr:nvPicPr>
      <xdr:blipFill>
        <a:blip xmlns:r="http://schemas.openxmlformats.org/officeDocument/2006/relationships" r:embed="rId2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5635522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2866</xdr:row>
      <xdr:rowOff>0</xdr:rowOff>
    </xdr:from>
    <xdr:to>
      <xdr:col>1</xdr:col>
      <xdr:colOff>952500</xdr:colOff>
      <xdr:row>2866</xdr:row>
      <xdr:rowOff>381000</xdr:rowOff>
    </xdr:to>
    <xdr:pic>
      <xdr:nvPicPr>
        <xdr:cNvPr id="5141" name="Рисунок 5140" descr="base_1_386202_37156"/>
        <xdr:cNvPicPr preferRelativeResize="0">
          <a:picLocks noChangeArrowheads="1"/>
        </xdr:cNvPicPr>
      </xdr:nvPicPr>
      <xdr:blipFill>
        <a:blip xmlns:r="http://schemas.openxmlformats.org/officeDocument/2006/relationships" r:embed="rId2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6860050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2867</xdr:row>
      <xdr:rowOff>0</xdr:rowOff>
    </xdr:from>
    <xdr:to>
      <xdr:col>1</xdr:col>
      <xdr:colOff>1038224</xdr:colOff>
      <xdr:row>2867</xdr:row>
      <xdr:rowOff>361950</xdr:rowOff>
    </xdr:to>
    <xdr:pic>
      <xdr:nvPicPr>
        <xdr:cNvPr id="5142" name="Рисунок 5141" descr="base_1_386202_37157"/>
        <xdr:cNvPicPr preferRelativeResize="0">
          <a:picLocks noChangeArrowheads="1"/>
        </xdr:cNvPicPr>
      </xdr:nvPicPr>
      <xdr:blipFill>
        <a:blip xmlns:r="http://schemas.openxmlformats.org/officeDocument/2006/relationships" r:embed="rId2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57364875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2868</xdr:row>
      <xdr:rowOff>0</xdr:rowOff>
    </xdr:from>
    <xdr:to>
      <xdr:col>1</xdr:col>
      <xdr:colOff>1076325</xdr:colOff>
      <xdr:row>2868</xdr:row>
      <xdr:rowOff>390525</xdr:rowOff>
    </xdr:to>
    <xdr:pic>
      <xdr:nvPicPr>
        <xdr:cNvPr id="5143" name="Рисунок 5142" descr="base_1_386202_37158"/>
        <xdr:cNvPicPr preferRelativeResize="0">
          <a:picLocks noChangeArrowheads="1"/>
        </xdr:cNvPicPr>
      </xdr:nvPicPr>
      <xdr:blipFill>
        <a:blip xmlns:r="http://schemas.openxmlformats.org/officeDocument/2006/relationships" r:embed="rId2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7869700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2869</xdr:row>
      <xdr:rowOff>0</xdr:rowOff>
    </xdr:from>
    <xdr:to>
      <xdr:col>1</xdr:col>
      <xdr:colOff>1181100</xdr:colOff>
      <xdr:row>2869</xdr:row>
      <xdr:rowOff>361950</xdr:rowOff>
    </xdr:to>
    <xdr:pic>
      <xdr:nvPicPr>
        <xdr:cNvPr id="5144" name="Рисунок 5143" descr="base_1_386202_37159"/>
        <xdr:cNvPicPr preferRelativeResize="0">
          <a:picLocks noChangeArrowheads="1"/>
        </xdr:cNvPicPr>
      </xdr:nvPicPr>
      <xdr:blipFill>
        <a:blip xmlns:r="http://schemas.openxmlformats.org/officeDocument/2006/relationships" r:embed="rId2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8374525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2870</xdr:row>
      <xdr:rowOff>0</xdr:rowOff>
    </xdr:from>
    <xdr:to>
      <xdr:col>1</xdr:col>
      <xdr:colOff>1181100</xdr:colOff>
      <xdr:row>2870</xdr:row>
      <xdr:rowOff>390525</xdr:rowOff>
    </xdr:to>
    <xdr:pic>
      <xdr:nvPicPr>
        <xdr:cNvPr id="5145" name="Рисунок 5144" descr="base_1_386202_37160"/>
        <xdr:cNvPicPr preferRelativeResize="0">
          <a:picLocks noChangeArrowheads="1"/>
        </xdr:cNvPicPr>
      </xdr:nvPicPr>
      <xdr:blipFill>
        <a:blip xmlns:r="http://schemas.openxmlformats.org/officeDocument/2006/relationships" r:embed="rId2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8879350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2871</xdr:row>
      <xdr:rowOff>0</xdr:rowOff>
    </xdr:from>
    <xdr:to>
      <xdr:col>1</xdr:col>
      <xdr:colOff>1000124</xdr:colOff>
      <xdr:row>2871</xdr:row>
      <xdr:rowOff>361950</xdr:rowOff>
    </xdr:to>
    <xdr:pic>
      <xdr:nvPicPr>
        <xdr:cNvPr id="5146" name="Рисунок 5145" descr="base_1_386202_37161"/>
        <xdr:cNvPicPr preferRelativeResize="0">
          <a:picLocks noChangeArrowheads="1"/>
        </xdr:cNvPicPr>
      </xdr:nvPicPr>
      <xdr:blipFill>
        <a:blip xmlns:r="http://schemas.openxmlformats.org/officeDocument/2006/relationships" r:embed="rId2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59384175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2872</xdr:row>
      <xdr:rowOff>0</xdr:rowOff>
    </xdr:from>
    <xdr:to>
      <xdr:col>1</xdr:col>
      <xdr:colOff>1038224</xdr:colOff>
      <xdr:row>2872</xdr:row>
      <xdr:rowOff>352425</xdr:rowOff>
    </xdr:to>
    <xdr:pic>
      <xdr:nvPicPr>
        <xdr:cNvPr id="5147" name="Рисунок 5146" descr="base_1_386202_37162"/>
        <xdr:cNvPicPr preferRelativeResize="0">
          <a:picLocks noChangeArrowheads="1"/>
        </xdr:cNvPicPr>
      </xdr:nvPicPr>
      <xdr:blipFill>
        <a:blip xmlns:r="http://schemas.openxmlformats.org/officeDocument/2006/relationships" r:embed="rId2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59889000"/>
          <a:ext cx="1038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2873</xdr:row>
      <xdr:rowOff>0</xdr:rowOff>
    </xdr:from>
    <xdr:to>
      <xdr:col>1</xdr:col>
      <xdr:colOff>1143000</xdr:colOff>
      <xdr:row>2873</xdr:row>
      <xdr:rowOff>361950</xdr:rowOff>
    </xdr:to>
    <xdr:pic>
      <xdr:nvPicPr>
        <xdr:cNvPr id="5148" name="Рисунок 5147" descr="base_1_386202_37163"/>
        <xdr:cNvPicPr preferRelativeResize="0">
          <a:picLocks noChangeArrowheads="1"/>
        </xdr:cNvPicPr>
      </xdr:nvPicPr>
      <xdr:blipFill>
        <a:blip xmlns:r="http://schemas.openxmlformats.org/officeDocument/2006/relationships" r:embed="rId2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0393825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2874</xdr:row>
      <xdr:rowOff>0</xdr:rowOff>
    </xdr:from>
    <xdr:to>
      <xdr:col>1</xdr:col>
      <xdr:colOff>1247775</xdr:colOff>
      <xdr:row>2874</xdr:row>
      <xdr:rowOff>419100</xdr:rowOff>
    </xdr:to>
    <xdr:pic>
      <xdr:nvPicPr>
        <xdr:cNvPr id="5149" name="Рисунок 5148" descr="base_1_386202_37164"/>
        <xdr:cNvPicPr preferRelativeResize="0">
          <a:picLocks noChangeArrowheads="1"/>
        </xdr:cNvPicPr>
      </xdr:nvPicPr>
      <xdr:blipFill>
        <a:blip xmlns:r="http://schemas.openxmlformats.org/officeDocument/2006/relationships" r:embed="rId2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60898650"/>
          <a:ext cx="1247776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2874</xdr:row>
      <xdr:rowOff>504824</xdr:rowOff>
    </xdr:from>
    <xdr:to>
      <xdr:col>1</xdr:col>
      <xdr:colOff>1228724</xdr:colOff>
      <xdr:row>2875</xdr:row>
      <xdr:rowOff>419100</xdr:rowOff>
    </xdr:to>
    <xdr:pic>
      <xdr:nvPicPr>
        <xdr:cNvPr id="5150" name="Рисунок 5149" descr="base_1_386202_37165"/>
        <xdr:cNvPicPr preferRelativeResize="0">
          <a:picLocks noChangeArrowheads="1"/>
        </xdr:cNvPicPr>
      </xdr:nvPicPr>
      <xdr:blipFill>
        <a:blip xmlns:r="http://schemas.openxmlformats.org/officeDocument/2006/relationships" r:embed="rId2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61403474"/>
          <a:ext cx="1228725" cy="419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2876</xdr:row>
      <xdr:rowOff>0</xdr:rowOff>
    </xdr:from>
    <xdr:to>
      <xdr:col>1</xdr:col>
      <xdr:colOff>1057274</xdr:colOff>
      <xdr:row>2876</xdr:row>
      <xdr:rowOff>361950</xdr:rowOff>
    </xdr:to>
    <xdr:pic>
      <xdr:nvPicPr>
        <xdr:cNvPr id="5151" name="Рисунок 5150" descr="base_1_386202_37166"/>
        <xdr:cNvPicPr preferRelativeResize="0">
          <a:picLocks noChangeArrowheads="1"/>
        </xdr:cNvPicPr>
      </xdr:nvPicPr>
      <xdr:blipFill>
        <a:blip xmlns:r="http://schemas.openxmlformats.org/officeDocument/2006/relationships" r:embed="rId2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61908300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2877</xdr:row>
      <xdr:rowOff>0</xdr:rowOff>
    </xdr:from>
    <xdr:to>
      <xdr:col>1</xdr:col>
      <xdr:colOff>1028700</xdr:colOff>
      <xdr:row>2877</xdr:row>
      <xdr:rowOff>390525</xdr:rowOff>
    </xdr:to>
    <xdr:pic>
      <xdr:nvPicPr>
        <xdr:cNvPr id="5152" name="Рисунок 5151" descr="base_1_386202_37167"/>
        <xdr:cNvPicPr preferRelativeResize="0">
          <a:picLocks noChangeArrowheads="1"/>
        </xdr:cNvPicPr>
      </xdr:nvPicPr>
      <xdr:blipFill>
        <a:blip xmlns:r="http://schemas.openxmlformats.org/officeDocument/2006/relationships" r:embed="rId2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2413125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2878</xdr:row>
      <xdr:rowOff>1</xdr:rowOff>
    </xdr:from>
    <xdr:to>
      <xdr:col>1</xdr:col>
      <xdr:colOff>1171575</xdr:colOff>
      <xdr:row>2878</xdr:row>
      <xdr:rowOff>381001</xdr:rowOff>
    </xdr:to>
    <xdr:pic>
      <xdr:nvPicPr>
        <xdr:cNvPr id="5153" name="Рисунок 5152" descr="base_1_386202_37168"/>
        <xdr:cNvPicPr preferRelativeResize="0">
          <a:picLocks noChangeArrowheads="1"/>
        </xdr:cNvPicPr>
      </xdr:nvPicPr>
      <xdr:blipFill>
        <a:blip xmlns:r="http://schemas.openxmlformats.org/officeDocument/2006/relationships" r:embed="rId2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2917951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2879</xdr:row>
      <xdr:rowOff>0</xdr:rowOff>
    </xdr:from>
    <xdr:to>
      <xdr:col>1</xdr:col>
      <xdr:colOff>1219200</xdr:colOff>
      <xdr:row>2879</xdr:row>
      <xdr:rowOff>419100</xdr:rowOff>
    </xdr:to>
    <xdr:pic>
      <xdr:nvPicPr>
        <xdr:cNvPr id="5154" name="Рисунок 5153" descr="base_1_386202_37169"/>
        <xdr:cNvPicPr preferRelativeResize="0">
          <a:picLocks noChangeArrowheads="1"/>
        </xdr:cNvPicPr>
      </xdr:nvPicPr>
      <xdr:blipFill>
        <a:blip xmlns:r="http://schemas.openxmlformats.org/officeDocument/2006/relationships" r:embed="rId2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3422775"/>
          <a:ext cx="1219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2880</xdr:row>
      <xdr:rowOff>0</xdr:rowOff>
    </xdr:from>
    <xdr:to>
      <xdr:col>1</xdr:col>
      <xdr:colOff>1219200</xdr:colOff>
      <xdr:row>2880</xdr:row>
      <xdr:rowOff>381000</xdr:rowOff>
    </xdr:to>
    <xdr:pic>
      <xdr:nvPicPr>
        <xdr:cNvPr id="5155" name="Рисунок 5154" descr="base_1_386202_37170"/>
        <xdr:cNvPicPr preferRelativeResize="0">
          <a:picLocks noChangeArrowheads="1"/>
        </xdr:cNvPicPr>
      </xdr:nvPicPr>
      <xdr:blipFill>
        <a:blip xmlns:r="http://schemas.openxmlformats.org/officeDocument/2006/relationships" r:embed="rId2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3927600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2881</xdr:row>
      <xdr:rowOff>0</xdr:rowOff>
    </xdr:from>
    <xdr:to>
      <xdr:col>1</xdr:col>
      <xdr:colOff>1019174</xdr:colOff>
      <xdr:row>2881</xdr:row>
      <xdr:rowOff>390525</xdr:rowOff>
    </xdr:to>
    <xdr:pic>
      <xdr:nvPicPr>
        <xdr:cNvPr id="5156" name="Рисунок 5155" descr="base_1_386202_37171"/>
        <xdr:cNvPicPr preferRelativeResize="0">
          <a:picLocks noChangeArrowheads="1"/>
        </xdr:cNvPicPr>
      </xdr:nvPicPr>
      <xdr:blipFill>
        <a:blip xmlns:r="http://schemas.openxmlformats.org/officeDocument/2006/relationships" r:embed="rId2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6443242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2882</xdr:row>
      <xdr:rowOff>0</xdr:rowOff>
    </xdr:from>
    <xdr:to>
      <xdr:col>1</xdr:col>
      <xdr:colOff>1038224</xdr:colOff>
      <xdr:row>2882</xdr:row>
      <xdr:rowOff>409575</xdr:rowOff>
    </xdr:to>
    <xdr:pic>
      <xdr:nvPicPr>
        <xdr:cNvPr id="5157" name="Рисунок 5156" descr="base_1_386202_37172"/>
        <xdr:cNvPicPr preferRelativeResize="0">
          <a:picLocks noChangeArrowheads="1"/>
        </xdr:cNvPicPr>
      </xdr:nvPicPr>
      <xdr:blipFill>
        <a:blip xmlns:r="http://schemas.openxmlformats.org/officeDocument/2006/relationships" r:embed="rId2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64937250"/>
          <a:ext cx="1038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2883</xdr:row>
      <xdr:rowOff>0</xdr:rowOff>
    </xdr:from>
    <xdr:to>
      <xdr:col>1</xdr:col>
      <xdr:colOff>1114425</xdr:colOff>
      <xdr:row>2883</xdr:row>
      <xdr:rowOff>342900</xdr:rowOff>
    </xdr:to>
    <xdr:pic>
      <xdr:nvPicPr>
        <xdr:cNvPr id="5158" name="Рисунок 5157" descr="base_1_386202_37173"/>
        <xdr:cNvPicPr preferRelativeResize="0">
          <a:picLocks noChangeArrowheads="1"/>
        </xdr:cNvPicPr>
      </xdr:nvPicPr>
      <xdr:blipFill>
        <a:blip xmlns:r="http://schemas.openxmlformats.org/officeDocument/2006/relationships" r:embed="rId2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0076475"/>
          <a:ext cx="11144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2884</xdr:row>
      <xdr:rowOff>0</xdr:rowOff>
    </xdr:from>
    <xdr:to>
      <xdr:col>1</xdr:col>
      <xdr:colOff>1162050</xdr:colOff>
      <xdr:row>2884</xdr:row>
      <xdr:rowOff>381000</xdr:rowOff>
    </xdr:to>
    <xdr:pic>
      <xdr:nvPicPr>
        <xdr:cNvPr id="5159" name="Рисунок 5158" descr="base_1_386202_37174"/>
        <xdr:cNvPicPr preferRelativeResize="0">
          <a:picLocks noChangeArrowheads="1"/>
        </xdr:cNvPicPr>
      </xdr:nvPicPr>
      <xdr:blipFill>
        <a:blip xmlns:r="http://schemas.openxmlformats.org/officeDocument/2006/relationships" r:embed="rId2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0581300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2885</xdr:row>
      <xdr:rowOff>0</xdr:rowOff>
    </xdr:from>
    <xdr:to>
      <xdr:col>1</xdr:col>
      <xdr:colOff>1152524</xdr:colOff>
      <xdr:row>2885</xdr:row>
      <xdr:rowOff>361950</xdr:rowOff>
    </xdr:to>
    <xdr:pic>
      <xdr:nvPicPr>
        <xdr:cNvPr id="5160" name="Рисунок 5159" descr="base_1_386202_37175"/>
        <xdr:cNvPicPr preferRelativeResize="0">
          <a:picLocks noChangeArrowheads="1"/>
        </xdr:cNvPicPr>
      </xdr:nvPicPr>
      <xdr:blipFill>
        <a:blip xmlns:r="http://schemas.openxmlformats.org/officeDocument/2006/relationships" r:embed="rId2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51086125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2886</xdr:row>
      <xdr:rowOff>0</xdr:rowOff>
    </xdr:from>
    <xdr:to>
      <xdr:col>1</xdr:col>
      <xdr:colOff>1000124</xdr:colOff>
      <xdr:row>2886</xdr:row>
      <xdr:rowOff>352425</xdr:rowOff>
    </xdr:to>
    <xdr:pic>
      <xdr:nvPicPr>
        <xdr:cNvPr id="5161" name="Рисунок 5160" descr="base_1_386202_37176"/>
        <xdr:cNvPicPr preferRelativeResize="0">
          <a:picLocks noChangeArrowheads="1"/>
        </xdr:cNvPicPr>
      </xdr:nvPicPr>
      <xdr:blipFill>
        <a:blip xmlns:r="http://schemas.openxmlformats.org/officeDocument/2006/relationships" r:embed="rId2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51590950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2887</xdr:row>
      <xdr:rowOff>0</xdr:rowOff>
    </xdr:from>
    <xdr:to>
      <xdr:col>1</xdr:col>
      <xdr:colOff>1009650</xdr:colOff>
      <xdr:row>2887</xdr:row>
      <xdr:rowOff>400050</xdr:rowOff>
    </xdr:to>
    <xdr:pic>
      <xdr:nvPicPr>
        <xdr:cNvPr id="5162" name="Рисунок 5161" descr="base_1_386202_37177"/>
        <xdr:cNvPicPr preferRelativeResize="0">
          <a:picLocks noChangeArrowheads="1"/>
        </xdr:cNvPicPr>
      </xdr:nvPicPr>
      <xdr:blipFill>
        <a:blip xmlns:r="http://schemas.openxmlformats.org/officeDocument/2006/relationships" r:embed="rId2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2095775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2888</xdr:row>
      <xdr:rowOff>0</xdr:rowOff>
    </xdr:from>
    <xdr:to>
      <xdr:col>1</xdr:col>
      <xdr:colOff>1076325</xdr:colOff>
      <xdr:row>2888</xdr:row>
      <xdr:rowOff>371475</xdr:rowOff>
    </xdr:to>
    <xdr:pic>
      <xdr:nvPicPr>
        <xdr:cNvPr id="5163" name="Рисунок 5162" descr="base_1_386202_37178"/>
        <xdr:cNvPicPr preferRelativeResize="0">
          <a:picLocks noChangeArrowheads="1"/>
        </xdr:cNvPicPr>
      </xdr:nvPicPr>
      <xdr:blipFill>
        <a:blip xmlns:r="http://schemas.openxmlformats.org/officeDocument/2006/relationships" r:embed="rId2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2600600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2889</xdr:row>
      <xdr:rowOff>0</xdr:rowOff>
    </xdr:from>
    <xdr:to>
      <xdr:col>1</xdr:col>
      <xdr:colOff>1190624</xdr:colOff>
      <xdr:row>2889</xdr:row>
      <xdr:rowOff>381000</xdr:rowOff>
    </xdr:to>
    <xdr:pic>
      <xdr:nvPicPr>
        <xdr:cNvPr id="5164" name="Рисунок 5163" descr="base_1_386202_37179"/>
        <xdr:cNvPicPr preferRelativeResize="0">
          <a:picLocks noChangeArrowheads="1"/>
        </xdr:cNvPicPr>
      </xdr:nvPicPr>
      <xdr:blipFill>
        <a:blip xmlns:r="http://schemas.openxmlformats.org/officeDocument/2006/relationships" r:embed="rId2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53105425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2890</xdr:row>
      <xdr:rowOff>0</xdr:rowOff>
    </xdr:from>
    <xdr:to>
      <xdr:col>1</xdr:col>
      <xdr:colOff>1171574</xdr:colOff>
      <xdr:row>2890</xdr:row>
      <xdr:rowOff>381000</xdr:rowOff>
    </xdr:to>
    <xdr:pic>
      <xdr:nvPicPr>
        <xdr:cNvPr id="5165" name="Рисунок 5164" descr="base_1_386202_37180"/>
        <xdr:cNvPicPr preferRelativeResize="0">
          <a:picLocks noChangeArrowheads="1"/>
        </xdr:cNvPicPr>
      </xdr:nvPicPr>
      <xdr:blipFill>
        <a:blip xmlns:r="http://schemas.openxmlformats.org/officeDocument/2006/relationships" r:embed="rId2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53610250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2891</xdr:row>
      <xdr:rowOff>0</xdr:rowOff>
    </xdr:from>
    <xdr:to>
      <xdr:col>1</xdr:col>
      <xdr:colOff>971550</xdr:colOff>
      <xdr:row>2891</xdr:row>
      <xdr:rowOff>352425</xdr:rowOff>
    </xdr:to>
    <xdr:pic>
      <xdr:nvPicPr>
        <xdr:cNvPr id="5166" name="Рисунок 5165" descr="base_1_386202_37181"/>
        <xdr:cNvPicPr preferRelativeResize="0">
          <a:picLocks noChangeArrowheads="1"/>
        </xdr:cNvPicPr>
      </xdr:nvPicPr>
      <xdr:blipFill>
        <a:blip xmlns:r="http://schemas.openxmlformats.org/officeDocument/2006/relationships" r:embed="rId2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4115075"/>
          <a:ext cx="971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2892</xdr:row>
      <xdr:rowOff>0</xdr:rowOff>
    </xdr:from>
    <xdr:to>
      <xdr:col>1</xdr:col>
      <xdr:colOff>1019174</xdr:colOff>
      <xdr:row>2892</xdr:row>
      <xdr:rowOff>381000</xdr:rowOff>
    </xdr:to>
    <xdr:pic>
      <xdr:nvPicPr>
        <xdr:cNvPr id="5167" name="Рисунок 5166" descr="base_1_386202_37182"/>
        <xdr:cNvPicPr preferRelativeResize="0">
          <a:picLocks noChangeArrowheads="1"/>
        </xdr:cNvPicPr>
      </xdr:nvPicPr>
      <xdr:blipFill>
        <a:blip xmlns:r="http://schemas.openxmlformats.org/officeDocument/2006/relationships" r:embed="rId2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54619900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2893</xdr:row>
      <xdr:rowOff>0</xdr:rowOff>
    </xdr:from>
    <xdr:to>
      <xdr:col>1</xdr:col>
      <xdr:colOff>1047750</xdr:colOff>
      <xdr:row>2893</xdr:row>
      <xdr:rowOff>381000</xdr:rowOff>
    </xdr:to>
    <xdr:pic>
      <xdr:nvPicPr>
        <xdr:cNvPr id="5168" name="Рисунок 5167" descr="base_1_386202_37183"/>
        <xdr:cNvPicPr preferRelativeResize="0">
          <a:picLocks noChangeArrowheads="1"/>
        </xdr:cNvPicPr>
      </xdr:nvPicPr>
      <xdr:blipFill>
        <a:blip xmlns:r="http://schemas.openxmlformats.org/officeDocument/2006/relationships" r:embed="rId2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5124725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2894</xdr:row>
      <xdr:rowOff>0</xdr:rowOff>
    </xdr:from>
    <xdr:to>
      <xdr:col>1</xdr:col>
      <xdr:colOff>1200150</xdr:colOff>
      <xdr:row>2894</xdr:row>
      <xdr:rowOff>390525</xdr:rowOff>
    </xdr:to>
    <xdr:pic>
      <xdr:nvPicPr>
        <xdr:cNvPr id="5169" name="Рисунок 5168" descr="base_1_386202_37184"/>
        <xdr:cNvPicPr preferRelativeResize="0">
          <a:picLocks noChangeArrowheads="1"/>
        </xdr:cNvPicPr>
      </xdr:nvPicPr>
      <xdr:blipFill>
        <a:blip xmlns:r="http://schemas.openxmlformats.org/officeDocument/2006/relationships" r:embed="rId2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5629550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2895</xdr:row>
      <xdr:rowOff>0</xdr:rowOff>
    </xdr:from>
    <xdr:to>
      <xdr:col>1</xdr:col>
      <xdr:colOff>1209674</xdr:colOff>
      <xdr:row>2895</xdr:row>
      <xdr:rowOff>390525</xdr:rowOff>
    </xdr:to>
    <xdr:pic>
      <xdr:nvPicPr>
        <xdr:cNvPr id="5170" name="Рисунок 5169" descr="base_1_386202_37185"/>
        <xdr:cNvPicPr preferRelativeResize="0">
          <a:picLocks noChangeArrowheads="1"/>
        </xdr:cNvPicPr>
      </xdr:nvPicPr>
      <xdr:blipFill>
        <a:blip xmlns:r="http://schemas.openxmlformats.org/officeDocument/2006/relationships" r:embed="rId2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5613437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2896</xdr:row>
      <xdr:rowOff>0</xdr:rowOff>
    </xdr:from>
    <xdr:to>
      <xdr:col>1</xdr:col>
      <xdr:colOff>952500</xdr:colOff>
      <xdr:row>2896</xdr:row>
      <xdr:rowOff>361950</xdr:rowOff>
    </xdr:to>
    <xdr:pic>
      <xdr:nvPicPr>
        <xdr:cNvPr id="5171" name="Рисунок 5170" descr="base_1_386202_37186"/>
        <xdr:cNvPicPr preferRelativeResize="0">
          <a:picLocks noChangeArrowheads="1"/>
        </xdr:cNvPicPr>
      </xdr:nvPicPr>
      <xdr:blipFill>
        <a:blip xmlns:r="http://schemas.openxmlformats.org/officeDocument/2006/relationships" r:embed="rId2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6639200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2897</xdr:row>
      <xdr:rowOff>0</xdr:rowOff>
    </xdr:from>
    <xdr:to>
      <xdr:col>1</xdr:col>
      <xdr:colOff>1028700</xdr:colOff>
      <xdr:row>2897</xdr:row>
      <xdr:rowOff>371475</xdr:rowOff>
    </xdr:to>
    <xdr:pic>
      <xdr:nvPicPr>
        <xdr:cNvPr id="5172" name="Рисунок 5171" descr="base_1_386202_37187"/>
        <xdr:cNvPicPr preferRelativeResize="0">
          <a:picLocks noChangeArrowheads="1"/>
        </xdr:cNvPicPr>
      </xdr:nvPicPr>
      <xdr:blipFill>
        <a:blip xmlns:r="http://schemas.openxmlformats.org/officeDocument/2006/relationships" r:embed="rId2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57144025"/>
          <a:ext cx="102870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2898</xdr:row>
      <xdr:rowOff>0</xdr:rowOff>
    </xdr:from>
    <xdr:to>
      <xdr:col>1</xdr:col>
      <xdr:colOff>1133475</xdr:colOff>
      <xdr:row>2898</xdr:row>
      <xdr:rowOff>381000</xdr:rowOff>
    </xdr:to>
    <xdr:pic>
      <xdr:nvPicPr>
        <xdr:cNvPr id="5173" name="Рисунок 5172" descr="base_1_386202_37188"/>
        <xdr:cNvPicPr preferRelativeResize="0">
          <a:picLocks noChangeArrowheads="1"/>
        </xdr:cNvPicPr>
      </xdr:nvPicPr>
      <xdr:blipFill>
        <a:blip xmlns:r="http://schemas.openxmlformats.org/officeDocument/2006/relationships" r:embed="rId2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7648850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2899</xdr:row>
      <xdr:rowOff>0</xdr:rowOff>
    </xdr:from>
    <xdr:to>
      <xdr:col>1</xdr:col>
      <xdr:colOff>1190624</xdr:colOff>
      <xdr:row>2899</xdr:row>
      <xdr:rowOff>381000</xdr:rowOff>
    </xdr:to>
    <xdr:pic>
      <xdr:nvPicPr>
        <xdr:cNvPr id="5174" name="Рисунок 5173" descr="base_1_386202_37189"/>
        <xdr:cNvPicPr preferRelativeResize="0">
          <a:picLocks noChangeArrowheads="1"/>
        </xdr:cNvPicPr>
      </xdr:nvPicPr>
      <xdr:blipFill>
        <a:blip xmlns:r="http://schemas.openxmlformats.org/officeDocument/2006/relationships" r:embed="rId2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58153675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2899</xdr:row>
      <xdr:rowOff>504824</xdr:rowOff>
    </xdr:from>
    <xdr:to>
      <xdr:col>1</xdr:col>
      <xdr:colOff>1228724</xdr:colOff>
      <xdr:row>2900</xdr:row>
      <xdr:rowOff>428624</xdr:rowOff>
    </xdr:to>
    <xdr:pic>
      <xdr:nvPicPr>
        <xdr:cNvPr id="5175" name="Рисунок 5174" descr="base_1_386202_37190"/>
        <xdr:cNvPicPr preferRelativeResize="0">
          <a:picLocks noChangeArrowheads="1"/>
        </xdr:cNvPicPr>
      </xdr:nvPicPr>
      <xdr:blipFill>
        <a:blip xmlns:r="http://schemas.openxmlformats.org/officeDocument/2006/relationships" r:embed="rId2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58658499"/>
          <a:ext cx="1228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2901</xdr:row>
      <xdr:rowOff>0</xdr:rowOff>
    </xdr:from>
    <xdr:to>
      <xdr:col>1</xdr:col>
      <xdr:colOff>1047750</xdr:colOff>
      <xdr:row>2901</xdr:row>
      <xdr:rowOff>400050</xdr:rowOff>
    </xdr:to>
    <xdr:pic>
      <xdr:nvPicPr>
        <xdr:cNvPr id="5176" name="Рисунок 5175" descr="base_1_386202_37191"/>
        <xdr:cNvPicPr preferRelativeResize="0">
          <a:picLocks noChangeArrowheads="1"/>
        </xdr:cNvPicPr>
      </xdr:nvPicPr>
      <xdr:blipFill>
        <a:blip xmlns:r="http://schemas.openxmlformats.org/officeDocument/2006/relationships" r:embed="rId2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9163325"/>
          <a:ext cx="1047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2902</xdr:row>
      <xdr:rowOff>0</xdr:rowOff>
    </xdr:from>
    <xdr:to>
      <xdr:col>1</xdr:col>
      <xdr:colOff>1047750</xdr:colOff>
      <xdr:row>2902</xdr:row>
      <xdr:rowOff>381000</xdr:rowOff>
    </xdr:to>
    <xdr:pic>
      <xdr:nvPicPr>
        <xdr:cNvPr id="5177" name="Рисунок 5176" descr="base_1_386202_37192"/>
        <xdr:cNvPicPr preferRelativeResize="0">
          <a:picLocks noChangeArrowheads="1"/>
        </xdr:cNvPicPr>
      </xdr:nvPicPr>
      <xdr:blipFill>
        <a:blip xmlns:r="http://schemas.openxmlformats.org/officeDocument/2006/relationships" r:embed="rId2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59668150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2903</xdr:row>
      <xdr:rowOff>0</xdr:rowOff>
    </xdr:from>
    <xdr:to>
      <xdr:col>1</xdr:col>
      <xdr:colOff>1133475</xdr:colOff>
      <xdr:row>2903</xdr:row>
      <xdr:rowOff>409575</xdr:rowOff>
    </xdr:to>
    <xdr:pic>
      <xdr:nvPicPr>
        <xdr:cNvPr id="5178" name="Рисунок 5177" descr="base_1_386202_37193"/>
        <xdr:cNvPicPr preferRelativeResize="0">
          <a:picLocks noChangeArrowheads="1"/>
        </xdr:cNvPicPr>
      </xdr:nvPicPr>
      <xdr:blipFill>
        <a:blip xmlns:r="http://schemas.openxmlformats.org/officeDocument/2006/relationships" r:embed="rId2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0172975"/>
          <a:ext cx="11334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2904</xdr:row>
      <xdr:rowOff>0</xdr:rowOff>
    </xdr:from>
    <xdr:to>
      <xdr:col>1</xdr:col>
      <xdr:colOff>1219200</xdr:colOff>
      <xdr:row>2904</xdr:row>
      <xdr:rowOff>352425</xdr:rowOff>
    </xdr:to>
    <xdr:pic>
      <xdr:nvPicPr>
        <xdr:cNvPr id="5179" name="Рисунок 5178" descr="base_1_386202_37194"/>
        <xdr:cNvPicPr preferRelativeResize="0">
          <a:picLocks noChangeArrowheads="1"/>
        </xdr:cNvPicPr>
      </xdr:nvPicPr>
      <xdr:blipFill>
        <a:blip xmlns:r="http://schemas.openxmlformats.org/officeDocument/2006/relationships" r:embed="rId2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067780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2905</xdr:row>
      <xdr:rowOff>0</xdr:rowOff>
    </xdr:from>
    <xdr:to>
      <xdr:col>1</xdr:col>
      <xdr:colOff>1181100</xdr:colOff>
      <xdr:row>2905</xdr:row>
      <xdr:rowOff>400050</xdr:rowOff>
    </xdr:to>
    <xdr:pic>
      <xdr:nvPicPr>
        <xdr:cNvPr id="5180" name="Рисунок 5179" descr="base_1_386202_37195"/>
        <xdr:cNvPicPr preferRelativeResize="0">
          <a:picLocks noChangeArrowheads="1"/>
        </xdr:cNvPicPr>
      </xdr:nvPicPr>
      <xdr:blipFill>
        <a:blip xmlns:r="http://schemas.openxmlformats.org/officeDocument/2006/relationships" r:embed="rId2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1182625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2906</xdr:row>
      <xdr:rowOff>0</xdr:rowOff>
    </xdr:from>
    <xdr:to>
      <xdr:col>1</xdr:col>
      <xdr:colOff>1019174</xdr:colOff>
      <xdr:row>2906</xdr:row>
      <xdr:rowOff>390525</xdr:rowOff>
    </xdr:to>
    <xdr:pic>
      <xdr:nvPicPr>
        <xdr:cNvPr id="5181" name="Рисунок 5180" descr="base_1_386202_37196"/>
        <xdr:cNvPicPr preferRelativeResize="0">
          <a:picLocks noChangeArrowheads="1"/>
        </xdr:cNvPicPr>
      </xdr:nvPicPr>
      <xdr:blipFill>
        <a:blip xmlns:r="http://schemas.openxmlformats.org/officeDocument/2006/relationships" r:embed="rId2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1687450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2907</xdr:row>
      <xdr:rowOff>0</xdr:rowOff>
    </xdr:from>
    <xdr:to>
      <xdr:col>1</xdr:col>
      <xdr:colOff>1066800</xdr:colOff>
      <xdr:row>2907</xdr:row>
      <xdr:rowOff>390525</xdr:rowOff>
    </xdr:to>
    <xdr:pic>
      <xdr:nvPicPr>
        <xdr:cNvPr id="5182" name="Рисунок 5181" descr="base_1_386202_37197"/>
        <xdr:cNvPicPr preferRelativeResize="0">
          <a:picLocks noChangeArrowheads="1"/>
        </xdr:cNvPicPr>
      </xdr:nvPicPr>
      <xdr:blipFill>
        <a:blip xmlns:r="http://schemas.openxmlformats.org/officeDocument/2006/relationships" r:embed="rId2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2192275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2908</xdr:row>
      <xdr:rowOff>0</xdr:rowOff>
    </xdr:from>
    <xdr:to>
      <xdr:col>1</xdr:col>
      <xdr:colOff>1152525</xdr:colOff>
      <xdr:row>2908</xdr:row>
      <xdr:rowOff>352425</xdr:rowOff>
    </xdr:to>
    <xdr:pic>
      <xdr:nvPicPr>
        <xdr:cNvPr id="5183" name="Рисунок 5182" descr="base_1_386202_37198"/>
        <xdr:cNvPicPr preferRelativeResize="0">
          <a:picLocks noChangeArrowheads="1"/>
        </xdr:cNvPicPr>
      </xdr:nvPicPr>
      <xdr:blipFill>
        <a:blip xmlns:r="http://schemas.openxmlformats.org/officeDocument/2006/relationships" r:embed="rId2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2697100"/>
          <a:ext cx="11525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2909</xdr:row>
      <xdr:rowOff>0</xdr:rowOff>
    </xdr:from>
    <xdr:to>
      <xdr:col>1</xdr:col>
      <xdr:colOff>1266824</xdr:colOff>
      <xdr:row>2909</xdr:row>
      <xdr:rowOff>390525</xdr:rowOff>
    </xdr:to>
    <xdr:pic>
      <xdr:nvPicPr>
        <xdr:cNvPr id="5184" name="Рисунок 5183" descr="base_1_386202_37199"/>
        <xdr:cNvPicPr preferRelativeResize="0">
          <a:picLocks noChangeArrowheads="1"/>
        </xdr:cNvPicPr>
      </xdr:nvPicPr>
      <xdr:blipFill>
        <a:blip xmlns:r="http://schemas.openxmlformats.org/officeDocument/2006/relationships" r:embed="rId2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3201925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2910</xdr:row>
      <xdr:rowOff>0</xdr:rowOff>
    </xdr:from>
    <xdr:to>
      <xdr:col>1</xdr:col>
      <xdr:colOff>1200150</xdr:colOff>
      <xdr:row>2910</xdr:row>
      <xdr:rowOff>428625</xdr:rowOff>
    </xdr:to>
    <xdr:pic>
      <xdr:nvPicPr>
        <xdr:cNvPr id="5185" name="Рисунок 5184" descr="base_1_386202_37200"/>
        <xdr:cNvPicPr preferRelativeResize="0">
          <a:picLocks noChangeArrowheads="1"/>
        </xdr:cNvPicPr>
      </xdr:nvPicPr>
      <xdr:blipFill>
        <a:blip xmlns:r="http://schemas.openxmlformats.org/officeDocument/2006/relationships" r:embed="rId2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3706750"/>
          <a:ext cx="1200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2911</xdr:row>
      <xdr:rowOff>0</xdr:rowOff>
    </xdr:from>
    <xdr:to>
      <xdr:col>1</xdr:col>
      <xdr:colOff>1038224</xdr:colOff>
      <xdr:row>2911</xdr:row>
      <xdr:rowOff>371475</xdr:rowOff>
    </xdr:to>
    <xdr:pic>
      <xdr:nvPicPr>
        <xdr:cNvPr id="5186" name="Рисунок 5185" descr="base_1_386202_37201"/>
        <xdr:cNvPicPr preferRelativeResize="0">
          <a:picLocks noChangeArrowheads="1"/>
        </xdr:cNvPicPr>
      </xdr:nvPicPr>
      <xdr:blipFill>
        <a:blip xmlns:r="http://schemas.openxmlformats.org/officeDocument/2006/relationships" r:embed="rId2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4211575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2912</xdr:row>
      <xdr:rowOff>0</xdr:rowOff>
    </xdr:from>
    <xdr:to>
      <xdr:col>1</xdr:col>
      <xdr:colOff>1038224</xdr:colOff>
      <xdr:row>2912</xdr:row>
      <xdr:rowOff>390525</xdr:rowOff>
    </xdr:to>
    <xdr:pic>
      <xdr:nvPicPr>
        <xdr:cNvPr id="5187" name="Рисунок 5186" descr="base_1_386202_37202"/>
        <xdr:cNvPicPr preferRelativeResize="0">
          <a:picLocks noChangeArrowheads="1"/>
        </xdr:cNvPicPr>
      </xdr:nvPicPr>
      <xdr:blipFill>
        <a:blip xmlns:r="http://schemas.openxmlformats.org/officeDocument/2006/relationships" r:embed="rId2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4716400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2913</xdr:row>
      <xdr:rowOff>0</xdr:rowOff>
    </xdr:from>
    <xdr:to>
      <xdr:col>1</xdr:col>
      <xdr:colOff>1104900</xdr:colOff>
      <xdr:row>2913</xdr:row>
      <xdr:rowOff>390525</xdr:rowOff>
    </xdr:to>
    <xdr:pic>
      <xdr:nvPicPr>
        <xdr:cNvPr id="5188" name="Рисунок 5187" descr="base_1_386202_37203"/>
        <xdr:cNvPicPr preferRelativeResize="0">
          <a:picLocks noChangeArrowheads="1"/>
        </xdr:cNvPicPr>
      </xdr:nvPicPr>
      <xdr:blipFill>
        <a:blip xmlns:r="http://schemas.openxmlformats.org/officeDocument/2006/relationships" r:embed="rId2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5221225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2914</xdr:row>
      <xdr:rowOff>0</xdr:rowOff>
    </xdr:from>
    <xdr:to>
      <xdr:col>1</xdr:col>
      <xdr:colOff>1247774</xdr:colOff>
      <xdr:row>2914</xdr:row>
      <xdr:rowOff>400050</xdr:rowOff>
    </xdr:to>
    <xdr:pic>
      <xdr:nvPicPr>
        <xdr:cNvPr id="5189" name="Рисунок 5188" descr="base_1_386202_37204"/>
        <xdr:cNvPicPr preferRelativeResize="0">
          <a:picLocks noChangeArrowheads="1"/>
        </xdr:cNvPicPr>
      </xdr:nvPicPr>
      <xdr:blipFill>
        <a:blip xmlns:r="http://schemas.openxmlformats.org/officeDocument/2006/relationships" r:embed="rId2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5726050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2915</xdr:row>
      <xdr:rowOff>0</xdr:rowOff>
    </xdr:from>
    <xdr:to>
      <xdr:col>1</xdr:col>
      <xdr:colOff>1200150</xdr:colOff>
      <xdr:row>2915</xdr:row>
      <xdr:rowOff>419100</xdr:rowOff>
    </xdr:to>
    <xdr:pic>
      <xdr:nvPicPr>
        <xdr:cNvPr id="5190" name="Рисунок 5189" descr="base_1_386202_37205"/>
        <xdr:cNvPicPr preferRelativeResize="0">
          <a:picLocks noChangeArrowheads="1"/>
        </xdr:cNvPicPr>
      </xdr:nvPicPr>
      <xdr:blipFill>
        <a:blip xmlns:r="http://schemas.openxmlformats.org/officeDocument/2006/relationships" r:embed="rId2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6230875"/>
          <a:ext cx="12001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2916</xdr:row>
      <xdr:rowOff>0</xdr:rowOff>
    </xdr:from>
    <xdr:to>
      <xdr:col>1</xdr:col>
      <xdr:colOff>1047750</xdr:colOff>
      <xdr:row>2916</xdr:row>
      <xdr:rowOff>352425</xdr:rowOff>
    </xdr:to>
    <xdr:pic>
      <xdr:nvPicPr>
        <xdr:cNvPr id="5191" name="Рисунок 5190" descr="base_1_386202_37206"/>
        <xdr:cNvPicPr preferRelativeResize="0">
          <a:picLocks noChangeArrowheads="1"/>
        </xdr:cNvPicPr>
      </xdr:nvPicPr>
      <xdr:blipFill>
        <a:blip xmlns:r="http://schemas.openxmlformats.org/officeDocument/2006/relationships" r:embed="rId2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6735700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2917</xdr:row>
      <xdr:rowOff>0</xdr:rowOff>
    </xdr:from>
    <xdr:to>
      <xdr:col>1</xdr:col>
      <xdr:colOff>1076324</xdr:colOff>
      <xdr:row>2917</xdr:row>
      <xdr:rowOff>390525</xdr:rowOff>
    </xdr:to>
    <xdr:pic>
      <xdr:nvPicPr>
        <xdr:cNvPr id="5192" name="Рисунок 5191" descr="base_1_386202_37207"/>
        <xdr:cNvPicPr preferRelativeResize="0">
          <a:picLocks noChangeArrowheads="1"/>
        </xdr:cNvPicPr>
      </xdr:nvPicPr>
      <xdr:blipFill>
        <a:blip xmlns:r="http://schemas.openxmlformats.org/officeDocument/2006/relationships" r:embed="rId2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7240525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2918</xdr:row>
      <xdr:rowOff>0</xdr:rowOff>
    </xdr:from>
    <xdr:to>
      <xdr:col>1</xdr:col>
      <xdr:colOff>1095375</xdr:colOff>
      <xdr:row>2918</xdr:row>
      <xdr:rowOff>400050</xdr:rowOff>
    </xdr:to>
    <xdr:pic>
      <xdr:nvPicPr>
        <xdr:cNvPr id="5193" name="Рисунок 5192" descr="base_1_386202_37208"/>
        <xdr:cNvPicPr preferRelativeResize="0">
          <a:picLocks noChangeArrowheads="1"/>
        </xdr:cNvPicPr>
      </xdr:nvPicPr>
      <xdr:blipFill>
        <a:blip xmlns:r="http://schemas.openxmlformats.org/officeDocument/2006/relationships" r:embed="rId2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67745350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2919</xdr:row>
      <xdr:rowOff>0</xdr:rowOff>
    </xdr:from>
    <xdr:to>
      <xdr:col>1</xdr:col>
      <xdr:colOff>1190624</xdr:colOff>
      <xdr:row>2919</xdr:row>
      <xdr:rowOff>400050</xdr:rowOff>
    </xdr:to>
    <xdr:pic>
      <xdr:nvPicPr>
        <xdr:cNvPr id="5194" name="Рисунок 5193" descr="base_1_386202_37209"/>
        <xdr:cNvPicPr preferRelativeResize="0">
          <a:picLocks noChangeArrowheads="1"/>
        </xdr:cNvPicPr>
      </xdr:nvPicPr>
      <xdr:blipFill>
        <a:blip xmlns:r="http://schemas.openxmlformats.org/officeDocument/2006/relationships" r:embed="rId2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825017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2920</xdr:row>
      <xdr:rowOff>0</xdr:rowOff>
    </xdr:from>
    <xdr:to>
      <xdr:col>1</xdr:col>
      <xdr:colOff>1209674</xdr:colOff>
      <xdr:row>2920</xdr:row>
      <xdr:rowOff>409575</xdr:rowOff>
    </xdr:to>
    <xdr:pic>
      <xdr:nvPicPr>
        <xdr:cNvPr id="5195" name="Рисунок 5194" descr="base_1_386202_37210"/>
        <xdr:cNvPicPr preferRelativeResize="0">
          <a:picLocks noChangeArrowheads="1"/>
        </xdr:cNvPicPr>
      </xdr:nvPicPr>
      <xdr:blipFill>
        <a:blip xmlns:r="http://schemas.openxmlformats.org/officeDocument/2006/relationships" r:embed="rId2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8755000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2921</xdr:row>
      <xdr:rowOff>0</xdr:rowOff>
    </xdr:from>
    <xdr:to>
      <xdr:col>1</xdr:col>
      <xdr:colOff>1057274</xdr:colOff>
      <xdr:row>2921</xdr:row>
      <xdr:rowOff>400050</xdr:rowOff>
    </xdr:to>
    <xdr:pic>
      <xdr:nvPicPr>
        <xdr:cNvPr id="5196" name="Рисунок 5195" descr="base_1_386202_37211"/>
        <xdr:cNvPicPr preferRelativeResize="0">
          <a:picLocks noChangeArrowheads="1"/>
        </xdr:cNvPicPr>
      </xdr:nvPicPr>
      <xdr:blipFill>
        <a:blip xmlns:r="http://schemas.openxmlformats.org/officeDocument/2006/relationships" r:embed="rId2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9259825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2922</xdr:row>
      <xdr:rowOff>0</xdr:rowOff>
    </xdr:from>
    <xdr:to>
      <xdr:col>1</xdr:col>
      <xdr:colOff>1038224</xdr:colOff>
      <xdr:row>2922</xdr:row>
      <xdr:rowOff>409575</xdr:rowOff>
    </xdr:to>
    <xdr:pic>
      <xdr:nvPicPr>
        <xdr:cNvPr id="5197" name="Рисунок 5196" descr="base_1_386202_37212"/>
        <xdr:cNvPicPr preferRelativeResize="0">
          <a:picLocks noChangeArrowheads="1"/>
        </xdr:cNvPicPr>
      </xdr:nvPicPr>
      <xdr:blipFill>
        <a:blip xmlns:r="http://schemas.openxmlformats.org/officeDocument/2006/relationships" r:embed="rId2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69764650"/>
          <a:ext cx="1038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2923</xdr:row>
      <xdr:rowOff>0</xdr:rowOff>
    </xdr:from>
    <xdr:to>
      <xdr:col>1</xdr:col>
      <xdr:colOff>1152525</xdr:colOff>
      <xdr:row>2923</xdr:row>
      <xdr:rowOff>409575</xdr:rowOff>
    </xdr:to>
    <xdr:pic>
      <xdr:nvPicPr>
        <xdr:cNvPr id="5198" name="Рисунок 5197" descr="base_1_386202_37213"/>
        <xdr:cNvPicPr preferRelativeResize="0">
          <a:picLocks noChangeArrowheads="1"/>
        </xdr:cNvPicPr>
      </xdr:nvPicPr>
      <xdr:blipFill>
        <a:blip xmlns:r="http://schemas.openxmlformats.org/officeDocument/2006/relationships" r:embed="rId2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0269475"/>
          <a:ext cx="1152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2924</xdr:row>
      <xdr:rowOff>0</xdr:rowOff>
    </xdr:from>
    <xdr:to>
      <xdr:col>1</xdr:col>
      <xdr:colOff>1228724</xdr:colOff>
      <xdr:row>2924</xdr:row>
      <xdr:rowOff>428625</xdr:rowOff>
    </xdr:to>
    <xdr:pic>
      <xdr:nvPicPr>
        <xdr:cNvPr id="5199" name="Рисунок 5198" descr="base_1_386202_37214"/>
        <xdr:cNvPicPr preferRelativeResize="0">
          <a:picLocks noChangeArrowheads="1"/>
        </xdr:cNvPicPr>
      </xdr:nvPicPr>
      <xdr:blipFill>
        <a:blip xmlns:r="http://schemas.openxmlformats.org/officeDocument/2006/relationships" r:embed="rId2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0774300"/>
          <a:ext cx="1228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2925</xdr:row>
      <xdr:rowOff>0</xdr:rowOff>
    </xdr:from>
    <xdr:to>
      <xdr:col>1</xdr:col>
      <xdr:colOff>1247774</xdr:colOff>
      <xdr:row>2925</xdr:row>
      <xdr:rowOff>400050</xdr:rowOff>
    </xdr:to>
    <xdr:pic>
      <xdr:nvPicPr>
        <xdr:cNvPr id="5200" name="Рисунок 5199" descr="base_1_386202_37215"/>
        <xdr:cNvPicPr preferRelativeResize="0">
          <a:picLocks noChangeArrowheads="1"/>
        </xdr:cNvPicPr>
      </xdr:nvPicPr>
      <xdr:blipFill>
        <a:blip xmlns:r="http://schemas.openxmlformats.org/officeDocument/2006/relationships" r:embed="rId2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1279125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2926</xdr:row>
      <xdr:rowOff>0</xdr:rowOff>
    </xdr:from>
    <xdr:to>
      <xdr:col>1</xdr:col>
      <xdr:colOff>1038224</xdr:colOff>
      <xdr:row>2926</xdr:row>
      <xdr:rowOff>400050</xdr:rowOff>
    </xdr:to>
    <xdr:pic>
      <xdr:nvPicPr>
        <xdr:cNvPr id="5201" name="Рисунок 5200" descr="base_1_386202_37216"/>
        <xdr:cNvPicPr preferRelativeResize="0">
          <a:picLocks noChangeArrowheads="1"/>
        </xdr:cNvPicPr>
      </xdr:nvPicPr>
      <xdr:blipFill>
        <a:blip xmlns:r="http://schemas.openxmlformats.org/officeDocument/2006/relationships" r:embed="rId2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1783950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2927</xdr:row>
      <xdr:rowOff>0</xdr:rowOff>
    </xdr:from>
    <xdr:to>
      <xdr:col>1</xdr:col>
      <xdr:colOff>1085850</xdr:colOff>
      <xdr:row>2927</xdr:row>
      <xdr:rowOff>400050</xdr:rowOff>
    </xdr:to>
    <xdr:pic>
      <xdr:nvPicPr>
        <xdr:cNvPr id="5202" name="Рисунок 5201" descr="base_1_386202_37217"/>
        <xdr:cNvPicPr preferRelativeResize="0">
          <a:picLocks noChangeArrowheads="1"/>
        </xdr:cNvPicPr>
      </xdr:nvPicPr>
      <xdr:blipFill>
        <a:blip xmlns:r="http://schemas.openxmlformats.org/officeDocument/2006/relationships" r:embed="rId2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2288775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2928</xdr:row>
      <xdr:rowOff>0</xdr:rowOff>
    </xdr:from>
    <xdr:to>
      <xdr:col>1</xdr:col>
      <xdr:colOff>1123950</xdr:colOff>
      <xdr:row>2928</xdr:row>
      <xdr:rowOff>409575</xdr:rowOff>
    </xdr:to>
    <xdr:pic>
      <xdr:nvPicPr>
        <xdr:cNvPr id="5203" name="Рисунок 5202" descr="base_1_386202_37218"/>
        <xdr:cNvPicPr preferRelativeResize="0">
          <a:picLocks noChangeArrowheads="1"/>
        </xdr:cNvPicPr>
      </xdr:nvPicPr>
      <xdr:blipFill>
        <a:blip xmlns:r="http://schemas.openxmlformats.org/officeDocument/2006/relationships" r:embed="rId2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2793600"/>
          <a:ext cx="1123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2929</xdr:row>
      <xdr:rowOff>0</xdr:rowOff>
    </xdr:from>
    <xdr:to>
      <xdr:col>1</xdr:col>
      <xdr:colOff>1257300</xdr:colOff>
      <xdr:row>2929</xdr:row>
      <xdr:rowOff>400050</xdr:rowOff>
    </xdr:to>
    <xdr:pic>
      <xdr:nvPicPr>
        <xdr:cNvPr id="5204" name="Рисунок 5203" descr="base_1_386202_37219"/>
        <xdr:cNvPicPr preferRelativeResize="0">
          <a:picLocks noChangeArrowheads="1"/>
        </xdr:cNvPicPr>
      </xdr:nvPicPr>
      <xdr:blipFill>
        <a:blip xmlns:r="http://schemas.openxmlformats.org/officeDocument/2006/relationships" r:embed="rId2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3298425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2930</xdr:row>
      <xdr:rowOff>0</xdr:rowOff>
    </xdr:from>
    <xdr:to>
      <xdr:col>1</xdr:col>
      <xdr:colOff>1190624</xdr:colOff>
      <xdr:row>2930</xdr:row>
      <xdr:rowOff>428625</xdr:rowOff>
    </xdr:to>
    <xdr:pic>
      <xdr:nvPicPr>
        <xdr:cNvPr id="5205" name="Рисунок 5204" descr="base_1_386202_37220"/>
        <xdr:cNvPicPr preferRelativeResize="0">
          <a:picLocks noChangeArrowheads="1"/>
        </xdr:cNvPicPr>
      </xdr:nvPicPr>
      <xdr:blipFill>
        <a:blip xmlns:r="http://schemas.openxmlformats.org/officeDocument/2006/relationships" r:embed="rId2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3803250"/>
          <a:ext cx="1190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2931</xdr:row>
      <xdr:rowOff>0</xdr:rowOff>
    </xdr:from>
    <xdr:to>
      <xdr:col>1</xdr:col>
      <xdr:colOff>1009650</xdr:colOff>
      <xdr:row>2931</xdr:row>
      <xdr:rowOff>361950</xdr:rowOff>
    </xdr:to>
    <xdr:pic>
      <xdr:nvPicPr>
        <xdr:cNvPr id="5206" name="Рисунок 5205" descr="base_1_386202_37221"/>
        <xdr:cNvPicPr preferRelativeResize="0">
          <a:picLocks noChangeArrowheads="1"/>
        </xdr:cNvPicPr>
      </xdr:nvPicPr>
      <xdr:blipFill>
        <a:blip xmlns:r="http://schemas.openxmlformats.org/officeDocument/2006/relationships" r:embed="rId2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4308075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2932</xdr:row>
      <xdr:rowOff>0</xdr:rowOff>
    </xdr:from>
    <xdr:to>
      <xdr:col>1</xdr:col>
      <xdr:colOff>1085850</xdr:colOff>
      <xdr:row>2932</xdr:row>
      <xdr:rowOff>361950</xdr:rowOff>
    </xdr:to>
    <xdr:pic>
      <xdr:nvPicPr>
        <xdr:cNvPr id="5207" name="Рисунок 5206" descr="base_1_386202_37222"/>
        <xdr:cNvPicPr preferRelativeResize="0">
          <a:picLocks noChangeArrowheads="1"/>
        </xdr:cNvPicPr>
      </xdr:nvPicPr>
      <xdr:blipFill>
        <a:blip xmlns:r="http://schemas.openxmlformats.org/officeDocument/2006/relationships" r:embed="rId2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4812900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2933</xdr:row>
      <xdr:rowOff>0</xdr:rowOff>
    </xdr:from>
    <xdr:to>
      <xdr:col>1</xdr:col>
      <xdr:colOff>1076325</xdr:colOff>
      <xdr:row>2933</xdr:row>
      <xdr:rowOff>400050</xdr:rowOff>
    </xdr:to>
    <xdr:pic>
      <xdr:nvPicPr>
        <xdr:cNvPr id="5208" name="Рисунок 5207" descr="base_1_386202_37223"/>
        <xdr:cNvPicPr preferRelativeResize="0">
          <a:picLocks noChangeArrowheads="1"/>
        </xdr:cNvPicPr>
      </xdr:nvPicPr>
      <xdr:blipFill>
        <a:blip xmlns:r="http://schemas.openxmlformats.org/officeDocument/2006/relationships" r:embed="rId2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5317725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2934</xdr:row>
      <xdr:rowOff>0</xdr:rowOff>
    </xdr:from>
    <xdr:to>
      <xdr:col>1</xdr:col>
      <xdr:colOff>1181100</xdr:colOff>
      <xdr:row>2934</xdr:row>
      <xdr:rowOff>400050</xdr:rowOff>
    </xdr:to>
    <xdr:pic>
      <xdr:nvPicPr>
        <xdr:cNvPr id="5209" name="Рисунок 5208" descr="base_1_386202_37224"/>
        <xdr:cNvPicPr preferRelativeResize="0">
          <a:picLocks noChangeArrowheads="1"/>
        </xdr:cNvPicPr>
      </xdr:nvPicPr>
      <xdr:blipFill>
        <a:blip xmlns:r="http://schemas.openxmlformats.org/officeDocument/2006/relationships" r:embed="rId2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5822550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2935</xdr:row>
      <xdr:rowOff>0</xdr:rowOff>
    </xdr:from>
    <xdr:to>
      <xdr:col>1</xdr:col>
      <xdr:colOff>1219200</xdr:colOff>
      <xdr:row>2935</xdr:row>
      <xdr:rowOff>428625</xdr:rowOff>
    </xdr:to>
    <xdr:pic>
      <xdr:nvPicPr>
        <xdr:cNvPr id="5210" name="Рисунок 5209" descr="base_1_386202_37225"/>
        <xdr:cNvPicPr preferRelativeResize="0">
          <a:picLocks noChangeArrowheads="1"/>
        </xdr:cNvPicPr>
      </xdr:nvPicPr>
      <xdr:blipFill>
        <a:blip xmlns:r="http://schemas.openxmlformats.org/officeDocument/2006/relationships" r:embed="rId2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6327375"/>
          <a:ext cx="1219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2936</xdr:row>
      <xdr:rowOff>0</xdr:rowOff>
    </xdr:from>
    <xdr:to>
      <xdr:col>1</xdr:col>
      <xdr:colOff>962024</xdr:colOff>
      <xdr:row>2936</xdr:row>
      <xdr:rowOff>409575</xdr:rowOff>
    </xdr:to>
    <xdr:pic>
      <xdr:nvPicPr>
        <xdr:cNvPr id="5211" name="Рисунок 5210" descr="base_1_386202_37226"/>
        <xdr:cNvPicPr preferRelativeResize="0">
          <a:picLocks noChangeArrowheads="1"/>
        </xdr:cNvPicPr>
      </xdr:nvPicPr>
      <xdr:blipFill>
        <a:blip xmlns:r="http://schemas.openxmlformats.org/officeDocument/2006/relationships" r:embed="rId2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6832200"/>
          <a:ext cx="9620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2937</xdr:row>
      <xdr:rowOff>0</xdr:rowOff>
    </xdr:from>
    <xdr:to>
      <xdr:col>1</xdr:col>
      <xdr:colOff>1028700</xdr:colOff>
      <xdr:row>2937</xdr:row>
      <xdr:rowOff>361950</xdr:rowOff>
    </xdr:to>
    <xdr:pic>
      <xdr:nvPicPr>
        <xdr:cNvPr id="5212" name="Рисунок 5211" descr="base_1_386202_37227"/>
        <xdr:cNvPicPr preferRelativeResize="0">
          <a:picLocks noChangeArrowheads="1"/>
        </xdr:cNvPicPr>
      </xdr:nvPicPr>
      <xdr:blipFill>
        <a:blip xmlns:r="http://schemas.openxmlformats.org/officeDocument/2006/relationships" r:embed="rId2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7337025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2938</xdr:row>
      <xdr:rowOff>0</xdr:rowOff>
    </xdr:from>
    <xdr:to>
      <xdr:col>1</xdr:col>
      <xdr:colOff>1143000</xdr:colOff>
      <xdr:row>2938</xdr:row>
      <xdr:rowOff>381000</xdr:rowOff>
    </xdr:to>
    <xdr:pic>
      <xdr:nvPicPr>
        <xdr:cNvPr id="5213" name="Рисунок 5212" descr="base_1_386202_37228"/>
        <xdr:cNvPicPr preferRelativeResize="0">
          <a:picLocks noChangeArrowheads="1"/>
        </xdr:cNvPicPr>
      </xdr:nvPicPr>
      <xdr:blipFill>
        <a:blip xmlns:r="http://schemas.openxmlformats.org/officeDocument/2006/relationships" r:embed="rId2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7841850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2939</xdr:row>
      <xdr:rowOff>0</xdr:rowOff>
    </xdr:from>
    <xdr:to>
      <xdr:col>1</xdr:col>
      <xdr:colOff>1171574</xdr:colOff>
      <xdr:row>2939</xdr:row>
      <xdr:rowOff>409575</xdr:rowOff>
    </xdr:to>
    <xdr:pic>
      <xdr:nvPicPr>
        <xdr:cNvPr id="5214" name="Рисунок 5213" descr="base_1_386202_37229"/>
        <xdr:cNvPicPr preferRelativeResize="0">
          <a:picLocks noChangeArrowheads="1"/>
        </xdr:cNvPicPr>
      </xdr:nvPicPr>
      <xdr:blipFill>
        <a:blip xmlns:r="http://schemas.openxmlformats.org/officeDocument/2006/relationships" r:embed="rId2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8346675"/>
          <a:ext cx="1171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2940</xdr:row>
      <xdr:rowOff>0</xdr:rowOff>
    </xdr:from>
    <xdr:to>
      <xdr:col>1</xdr:col>
      <xdr:colOff>1190624</xdr:colOff>
      <xdr:row>2940</xdr:row>
      <xdr:rowOff>361950</xdr:rowOff>
    </xdr:to>
    <xdr:pic>
      <xdr:nvPicPr>
        <xdr:cNvPr id="5215" name="Рисунок 5214" descr="base_1_386202_37230"/>
        <xdr:cNvPicPr preferRelativeResize="0">
          <a:picLocks noChangeArrowheads="1"/>
        </xdr:cNvPicPr>
      </xdr:nvPicPr>
      <xdr:blipFill>
        <a:blip xmlns:r="http://schemas.openxmlformats.org/officeDocument/2006/relationships" r:embed="rId2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8851500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2941</xdr:row>
      <xdr:rowOff>0</xdr:rowOff>
    </xdr:from>
    <xdr:to>
      <xdr:col>1</xdr:col>
      <xdr:colOff>990600</xdr:colOff>
      <xdr:row>2941</xdr:row>
      <xdr:rowOff>371475</xdr:rowOff>
    </xdr:to>
    <xdr:pic>
      <xdr:nvPicPr>
        <xdr:cNvPr id="5216" name="Рисунок 5215" descr="base_1_386202_37231"/>
        <xdr:cNvPicPr preferRelativeResize="0">
          <a:picLocks noChangeArrowheads="1"/>
        </xdr:cNvPicPr>
      </xdr:nvPicPr>
      <xdr:blipFill>
        <a:blip xmlns:r="http://schemas.openxmlformats.org/officeDocument/2006/relationships" r:embed="rId2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7935632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2942</xdr:row>
      <xdr:rowOff>0</xdr:rowOff>
    </xdr:from>
    <xdr:to>
      <xdr:col>1</xdr:col>
      <xdr:colOff>1019174</xdr:colOff>
      <xdr:row>2942</xdr:row>
      <xdr:rowOff>371475</xdr:rowOff>
    </xdr:to>
    <xdr:pic>
      <xdr:nvPicPr>
        <xdr:cNvPr id="5217" name="Рисунок 5216" descr="base_1_386202_37232"/>
        <xdr:cNvPicPr preferRelativeResize="0">
          <a:picLocks noChangeArrowheads="1"/>
        </xdr:cNvPicPr>
      </xdr:nvPicPr>
      <xdr:blipFill>
        <a:blip xmlns:r="http://schemas.openxmlformats.org/officeDocument/2006/relationships" r:embed="rId2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79861150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2943</xdr:row>
      <xdr:rowOff>0</xdr:rowOff>
    </xdr:from>
    <xdr:to>
      <xdr:col>1</xdr:col>
      <xdr:colOff>1085850</xdr:colOff>
      <xdr:row>2943</xdr:row>
      <xdr:rowOff>381000</xdr:rowOff>
    </xdr:to>
    <xdr:pic>
      <xdr:nvPicPr>
        <xdr:cNvPr id="5218" name="Рисунок 5217" descr="base_1_386202_37233"/>
        <xdr:cNvPicPr preferRelativeResize="0">
          <a:picLocks noChangeArrowheads="1"/>
        </xdr:cNvPicPr>
      </xdr:nvPicPr>
      <xdr:blipFill>
        <a:blip xmlns:r="http://schemas.openxmlformats.org/officeDocument/2006/relationships" r:embed="rId2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0365975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2944</xdr:row>
      <xdr:rowOff>0</xdr:rowOff>
    </xdr:from>
    <xdr:to>
      <xdr:col>1</xdr:col>
      <xdr:colOff>1209674</xdr:colOff>
      <xdr:row>2944</xdr:row>
      <xdr:rowOff>400050</xdr:rowOff>
    </xdr:to>
    <xdr:pic>
      <xdr:nvPicPr>
        <xdr:cNvPr id="5219" name="Рисунок 5218" descr="base_1_386202_37234"/>
        <xdr:cNvPicPr preferRelativeResize="0">
          <a:picLocks noChangeArrowheads="1"/>
        </xdr:cNvPicPr>
      </xdr:nvPicPr>
      <xdr:blipFill>
        <a:blip xmlns:r="http://schemas.openxmlformats.org/officeDocument/2006/relationships" r:embed="rId2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0870800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2945</xdr:row>
      <xdr:rowOff>0</xdr:rowOff>
    </xdr:from>
    <xdr:to>
      <xdr:col>1</xdr:col>
      <xdr:colOff>1209674</xdr:colOff>
      <xdr:row>2945</xdr:row>
      <xdr:rowOff>400050</xdr:rowOff>
    </xdr:to>
    <xdr:pic>
      <xdr:nvPicPr>
        <xdr:cNvPr id="5220" name="Рисунок 5219" descr="base_1_386202_37235"/>
        <xdr:cNvPicPr preferRelativeResize="0">
          <a:picLocks noChangeArrowheads="1"/>
        </xdr:cNvPicPr>
      </xdr:nvPicPr>
      <xdr:blipFill>
        <a:blip xmlns:r="http://schemas.openxmlformats.org/officeDocument/2006/relationships" r:embed="rId2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1375625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2946</xdr:row>
      <xdr:rowOff>0</xdr:rowOff>
    </xdr:from>
    <xdr:to>
      <xdr:col>1</xdr:col>
      <xdr:colOff>1028700</xdr:colOff>
      <xdr:row>2946</xdr:row>
      <xdr:rowOff>390525</xdr:rowOff>
    </xdr:to>
    <xdr:pic>
      <xdr:nvPicPr>
        <xdr:cNvPr id="5221" name="Рисунок 5220" descr="base_1_386202_37236"/>
        <xdr:cNvPicPr preferRelativeResize="0">
          <a:picLocks noChangeArrowheads="1"/>
        </xdr:cNvPicPr>
      </xdr:nvPicPr>
      <xdr:blipFill>
        <a:blip xmlns:r="http://schemas.openxmlformats.org/officeDocument/2006/relationships" r:embed="rId2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1880450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2947</xdr:row>
      <xdr:rowOff>0</xdr:rowOff>
    </xdr:from>
    <xdr:to>
      <xdr:col>1</xdr:col>
      <xdr:colOff>981074</xdr:colOff>
      <xdr:row>2947</xdr:row>
      <xdr:rowOff>390525</xdr:rowOff>
    </xdr:to>
    <xdr:pic>
      <xdr:nvPicPr>
        <xdr:cNvPr id="5222" name="Рисунок 5221" descr="base_1_386202_37237"/>
        <xdr:cNvPicPr preferRelativeResize="0">
          <a:picLocks noChangeArrowheads="1"/>
        </xdr:cNvPicPr>
      </xdr:nvPicPr>
      <xdr:blipFill>
        <a:blip xmlns:r="http://schemas.openxmlformats.org/officeDocument/2006/relationships" r:embed="rId2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238527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2948</xdr:row>
      <xdr:rowOff>0</xdr:rowOff>
    </xdr:from>
    <xdr:to>
      <xdr:col>1</xdr:col>
      <xdr:colOff>1143000</xdr:colOff>
      <xdr:row>2948</xdr:row>
      <xdr:rowOff>390525</xdr:rowOff>
    </xdr:to>
    <xdr:pic>
      <xdr:nvPicPr>
        <xdr:cNvPr id="5223" name="Рисунок 5222" descr="base_1_386202_37238"/>
        <xdr:cNvPicPr preferRelativeResize="0">
          <a:picLocks noChangeArrowheads="1"/>
        </xdr:cNvPicPr>
      </xdr:nvPicPr>
      <xdr:blipFill>
        <a:blip xmlns:r="http://schemas.openxmlformats.org/officeDocument/2006/relationships" r:embed="rId2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2890100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2949</xdr:row>
      <xdr:rowOff>0</xdr:rowOff>
    </xdr:from>
    <xdr:to>
      <xdr:col>1</xdr:col>
      <xdr:colOff>1219200</xdr:colOff>
      <xdr:row>2949</xdr:row>
      <xdr:rowOff>419100</xdr:rowOff>
    </xdr:to>
    <xdr:pic>
      <xdr:nvPicPr>
        <xdr:cNvPr id="5224" name="Рисунок 5223" descr="base_1_386202_37239"/>
        <xdr:cNvPicPr preferRelativeResize="0">
          <a:picLocks noChangeArrowheads="1"/>
        </xdr:cNvPicPr>
      </xdr:nvPicPr>
      <xdr:blipFill>
        <a:blip xmlns:r="http://schemas.openxmlformats.org/officeDocument/2006/relationships" r:embed="rId2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3394925"/>
          <a:ext cx="1219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2950</xdr:row>
      <xdr:rowOff>0</xdr:rowOff>
    </xdr:from>
    <xdr:to>
      <xdr:col>1</xdr:col>
      <xdr:colOff>1219200</xdr:colOff>
      <xdr:row>2950</xdr:row>
      <xdr:rowOff>371475</xdr:rowOff>
    </xdr:to>
    <xdr:pic>
      <xdr:nvPicPr>
        <xdr:cNvPr id="5225" name="Рисунок 5224" descr="base_1_386202_37240"/>
        <xdr:cNvPicPr preferRelativeResize="0">
          <a:picLocks noChangeArrowheads="1"/>
        </xdr:cNvPicPr>
      </xdr:nvPicPr>
      <xdr:blipFill>
        <a:blip xmlns:r="http://schemas.openxmlformats.org/officeDocument/2006/relationships" r:embed="rId2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389975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2951</xdr:row>
      <xdr:rowOff>0</xdr:rowOff>
    </xdr:from>
    <xdr:to>
      <xdr:col>1</xdr:col>
      <xdr:colOff>1066800</xdr:colOff>
      <xdr:row>2951</xdr:row>
      <xdr:rowOff>361950</xdr:rowOff>
    </xdr:to>
    <xdr:pic>
      <xdr:nvPicPr>
        <xdr:cNvPr id="5226" name="Рисунок 5225" descr="base_1_386202_37241"/>
        <xdr:cNvPicPr preferRelativeResize="0">
          <a:picLocks noChangeArrowheads="1"/>
        </xdr:cNvPicPr>
      </xdr:nvPicPr>
      <xdr:blipFill>
        <a:blip xmlns:r="http://schemas.openxmlformats.org/officeDocument/2006/relationships" r:embed="rId2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4404575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2952</xdr:row>
      <xdr:rowOff>0</xdr:rowOff>
    </xdr:from>
    <xdr:to>
      <xdr:col>1</xdr:col>
      <xdr:colOff>1133474</xdr:colOff>
      <xdr:row>2952</xdr:row>
      <xdr:rowOff>352425</xdr:rowOff>
    </xdr:to>
    <xdr:pic>
      <xdr:nvPicPr>
        <xdr:cNvPr id="5227" name="Рисунок 5226" descr="base_1_386202_37242"/>
        <xdr:cNvPicPr preferRelativeResize="0">
          <a:picLocks noChangeArrowheads="1"/>
        </xdr:cNvPicPr>
      </xdr:nvPicPr>
      <xdr:blipFill>
        <a:blip xmlns:r="http://schemas.openxmlformats.org/officeDocument/2006/relationships" r:embed="rId2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4909400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2953</xdr:row>
      <xdr:rowOff>0</xdr:rowOff>
    </xdr:from>
    <xdr:to>
      <xdr:col>1</xdr:col>
      <xdr:colOff>1133475</xdr:colOff>
      <xdr:row>2953</xdr:row>
      <xdr:rowOff>371475</xdr:rowOff>
    </xdr:to>
    <xdr:pic>
      <xdr:nvPicPr>
        <xdr:cNvPr id="5228" name="Рисунок 5227" descr="base_1_386202_37243"/>
        <xdr:cNvPicPr preferRelativeResize="0">
          <a:picLocks noChangeArrowheads="1"/>
        </xdr:cNvPicPr>
      </xdr:nvPicPr>
      <xdr:blipFill>
        <a:blip xmlns:r="http://schemas.openxmlformats.org/officeDocument/2006/relationships" r:embed="rId2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5414225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2954</xdr:row>
      <xdr:rowOff>0</xdr:rowOff>
    </xdr:from>
    <xdr:to>
      <xdr:col>1</xdr:col>
      <xdr:colOff>1200150</xdr:colOff>
      <xdr:row>2954</xdr:row>
      <xdr:rowOff>381000</xdr:rowOff>
    </xdr:to>
    <xdr:pic>
      <xdr:nvPicPr>
        <xdr:cNvPr id="5229" name="Рисунок 5228" descr="base_1_386202_37244"/>
        <xdr:cNvPicPr preferRelativeResize="0">
          <a:picLocks noChangeArrowheads="1"/>
        </xdr:cNvPicPr>
      </xdr:nvPicPr>
      <xdr:blipFill>
        <a:blip xmlns:r="http://schemas.openxmlformats.org/officeDocument/2006/relationships" r:embed="rId2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5919050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2955</xdr:row>
      <xdr:rowOff>0</xdr:rowOff>
    </xdr:from>
    <xdr:to>
      <xdr:col>1</xdr:col>
      <xdr:colOff>1190624</xdr:colOff>
      <xdr:row>2955</xdr:row>
      <xdr:rowOff>390525</xdr:rowOff>
    </xdr:to>
    <xdr:pic>
      <xdr:nvPicPr>
        <xdr:cNvPr id="5230" name="Рисунок 5229" descr="base_1_386202_37245"/>
        <xdr:cNvPicPr preferRelativeResize="0">
          <a:picLocks noChangeArrowheads="1"/>
        </xdr:cNvPicPr>
      </xdr:nvPicPr>
      <xdr:blipFill>
        <a:blip xmlns:r="http://schemas.openxmlformats.org/officeDocument/2006/relationships" r:embed="rId2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642387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2956</xdr:row>
      <xdr:rowOff>0</xdr:rowOff>
    </xdr:from>
    <xdr:to>
      <xdr:col>1</xdr:col>
      <xdr:colOff>1038224</xdr:colOff>
      <xdr:row>2956</xdr:row>
      <xdr:rowOff>390525</xdr:rowOff>
    </xdr:to>
    <xdr:pic>
      <xdr:nvPicPr>
        <xdr:cNvPr id="5231" name="Рисунок 5230" descr="base_1_386202_37246"/>
        <xdr:cNvPicPr preferRelativeResize="0">
          <a:picLocks noChangeArrowheads="1"/>
        </xdr:cNvPicPr>
      </xdr:nvPicPr>
      <xdr:blipFill>
        <a:blip xmlns:r="http://schemas.openxmlformats.org/officeDocument/2006/relationships" r:embed="rId2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6928700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2957</xdr:row>
      <xdr:rowOff>0</xdr:rowOff>
    </xdr:from>
    <xdr:to>
      <xdr:col>1</xdr:col>
      <xdr:colOff>1057274</xdr:colOff>
      <xdr:row>2957</xdr:row>
      <xdr:rowOff>352425</xdr:rowOff>
    </xdr:to>
    <xdr:pic>
      <xdr:nvPicPr>
        <xdr:cNvPr id="5232" name="Рисунок 5231" descr="base_1_386202_37247"/>
        <xdr:cNvPicPr preferRelativeResize="0">
          <a:picLocks noChangeArrowheads="1"/>
        </xdr:cNvPicPr>
      </xdr:nvPicPr>
      <xdr:blipFill>
        <a:blip xmlns:r="http://schemas.openxmlformats.org/officeDocument/2006/relationships" r:embed="rId2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7433525"/>
          <a:ext cx="10572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2958</xdr:row>
      <xdr:rowOff>0</xdr:rowOff>
    </xdr:from>
    <xdr:to>
      <xdr:col>1</xdr:col>
      <xdr:colOff>1162050</xdr:colOff>
      <xdr:row>2958</xdr:row>
      <xdr:rowOff>333375</xdr:rowOff>
    </xdr:to>
    <xdr:pic>
      <xdr:nvPicPr>
        <xdr:cNvPr id="5233" name="Рисунок 5232" descr="base_1_386202_37248"/>
        <xdr:cNvPicPr preferRelativeResize="0">
          <a:picLocks noChangeArrowheads="1"/>
        </xdr:cNvPicPr>
      </xdr:nvPicPr>
      <xdr:blipFill>
        <a:blip xmlns:r="http://schemas.openxmlformats.org/officeDocument/2006/relationships" r:embed="rId2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7938350"/>
          <a:ext cx="11620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2959</xdr:row>
      <xdr:rowOff>0</xdr:rowOff>
    </xdr:from>
    <xdr:to>
      <xdr:col>1</xdr:col>
      <xdr:colOff>1257300</xdr:colOff>
      <xdr:row>2959</xdr:row>
      <xdr:rowOff>409575</xdr:rowOff>
    </xdr:to>
    <xdr:pic>
      <xdr:nvPicPr>
        <xdr:cNvPr id="5234" name="Рисунок 5233" descr="base_1_386202_37249"/>
        <xdr:cNvPicPr preferRelativeResize="0">
          <a:picLocks noChangeArrowheads="1"/>
        </xdr:cNvPicPr>
      </xdr:nvPicPr>
      <xdr:blipFill>
        <a:blip xmlns:r="http://schemas.openxmlformats.org/officeDocument/2006/relationships" r:embed="rId2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8443175"/>
          <a:ext cx="12573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2960</xdr:row>
      <xdr:rowOff>0</xdr:rowOff>
    </xdr:from>
    <xdr:to>
      <xdr:col>1</xdr:col>
      <xdr:colOff>1209674</xdr:colOff>
      <xdr:row>2960</xdr:row>
      <xdr:rowOff>371475</xdr:rowOff>
    </xdr:to>
    <xdr:pic>
      <xdr:nvPicPr>
        <xdr:cNvPr id="5235" name="Рисунок 5234" descr="base_1_386202_37250"/>
        <xdr:cNvPicPr preferRelativeResize="0">
          <a:picLocks noChangeArrowheads="1"/>
        </xdr:cNvPicPr>
      </xdr:nvPicPr>
      <xdr:blipFill>
        <a:blip xmlns:r="http://schemas.openxmlformats.org/officeDocument/2006/relationships" r:embed="rId2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8948000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2961</xdr:row>
      <xdr:rowOff>0</xdr:rowOff>
    </xdr:from>
    <xdr:to>
      <xdr:col>1</xdr:col>
      <xdr:colOff>1000124</xdr:colOff>
      <xdr:row>2961</xdr:row>
      <xdr:rowOff>361950</xdr:rowOff>
    </xdr:to>
    <xdr:pic>
      <xdr:nvPicPr>
        <xdr:cNvPr id="5236" name="Рисунок 5235" descr="base_1_386202_37251"/>
        <xdr:cNvPicPr preferRelativeResize="0">
          <a:picLocks noChangeArrowheads="1"/>
        </xdr:cNvPicPr>
      </xdr:nvPicPr>
      <xdr:blipFill>
        <a:blip xmlns:r="http://schemas.openxmlformats.org/officeDocument/2006/relationships" r:embed="rId2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89452825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2962</xdr:row>
      <xdr:rowOff>0</xdr:rowOff>
    </xdr:from>
    <xdr:to>
      <xdr:col>1</xdr:col>
      <xdr:colOff>1047750</xdr:colOff>
      <xdr:row>2962</xdr:row>
      <xdr:rowOff>371475</xdr:rowOff>
    </xdr:to>
    <xdr:pic>
      <xdr:nvPicPr>
        <xdr:cNvPr id="5237" name="Рисунок 5236" descr="base_1_386202_37252"/>
        <xdr:cNvPicPr preferRelativeResize="0">
          <a:picLocks noChangeArrowheads="1"/>
        </xdr:cNvPicPr>
      </xdr:nvPicPr>
      <xdr:blipFill>
        <a:blip xmlns:r="http://schemas.openxmlformats.org/officeDocument/2006/relationships" r:embed="rId2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89957650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2963</xdr:row>
      <xdr:rowOff>0</xdr:rowOff>
    </xdr:from>
    <xdr:to>
      <xdr:col>1</xdr:col>
      <xdr:colOff>1181100</xdr:colOff>
      <xdr:row>2963</xdr:row>
      <xdr:rowOff>361950</xdr:rowOff>
    </xdr:to>
    <xdr:pic>
      <xdr:nvPicPr>
        <xdr:cNvPr id="5238" name="Рисунок 5237" descr="base_1_386202_37253"/>
        <xdr:cNvPicPr preferRelativeResize="0">
          <a:picLocks noChangeArrowheads="1"/>
        </xdr:cNvPicPr>
      </xdr:nvPicPr>
      <xdr:blipFill>
        <a:blip xmlns:r="http://schemas.openxmlformats.org/officeDocument/2006/relationships" r:embed="rId2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0462475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2964</xdr:row>
      <xdr:rowOff>0</xdr:rowOff>
    </xdr:from>
    <xdr:to>
      <xdr:col>1</xdr:col>
      <xdr:colOff>1266824</xdr:colOff>
      <xdr:row>2964</xdr:row>
      <xdr:rowOff>381000</xdr:rowOff>
    </xdr:to>
    <xdr:pic>
      <xdr:nvPicPr>
        <xdr:cNvPr id="5239" name="Рисунок 5238" descr="base_1_386202_37254"/>
        <xdr:cNvPicPr preferRelativeResize="0">
          <a:picLocks noChangeArrowheads="1"/>
        </xdr:cNvPicPr>
      </xdr:nvPicPr>
      <xdr:blipFill>
        <a:blip xmlns:r="http://schemas.openxmlformats.org/officeDocument/2006/relationships" r:embed="rId2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0967300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2965</xdr:row>
      <xdr:rowOff>0</xdr:rowOff>
    </xdr:from>
    <xdr:to>
      <xdr:col>1</xdr:col>
      <xdr:colOff>1238250</xdr:colOff>
      <xdr:row>2965</xdr:row>
      <xdr:rowOff>428625</xdr:rowOff>
    </xdr:to>
    <xdr:pic>
      <xdr:nvPicPr>
        <xdr:cNvPr id="5240" name="Рисунок 5239" descr="base_1_386202_37255"/>
        <xdr:cNvPicPr preferRelativeResize="0">
          <a:picLocks noChangeArrowheads="1"/>
        </xdr:cNvPicPr>
      </xdr:nvPicPr>
      <xdr:blipFill>
        <a:blip xmlns:r="http://schemas.openxmlformats.org/officeDocument/2006/relationships" r:embed="rId2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1472125"/>
          <a:ext cx="1238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2966</xdr:row>
      <xdr:rowOff>0</xdr:rowOff>
    </xdr:from>
    <xdr:to>
      <xdr:col>1</xdr:col>
      <xdr:colOff>1028700</xdr:colOff>
      <xdr:row>2966</xdr:row>
      <xdr:rowOff>381000</xdr:rowOff>
    </xdr:to>
    <xdr:pic>
      <xdr:nvPicPr>
        <xdr:cNvPr id="5241" name="Рисунок 5240" descr="base_1_386202_37256"/>
        <xdr:cNvPicPr preferRelativeResize="0">
          <a:picLocks noChangeArrowheads="1"/>
        </xdr:cNvPicPr>
      </xdr:nvPicPr>
      <xdr:blipFill>
        <a:blip xmlns:r="http://schemas.openxmlformats.org/officeDocument/2006/relationships" r:embed="rId2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1976950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2967</xdr:row>
      <xdr:rowOff>0</xdr:rowOff>
    </xdr:from>
    <xdr:to>
      <xdr:col>1</xdr:col>
      <xdr:colOff>1066800</xdr:colOff>
      <xdr:row>2967</xdr:row>
      <xdr:rowOff>381000</xdr:rowOff>
    </xdr:to>
    <xdr:pic>
      <xdr:nvPicPr>
        <xdr:cNvPr id="5242" name="Рисунок 5241" descr="base_1_386202_37257"/>
        <xdr:cNvPicPr preferRelativeResize="0">
          <a:picLocks noChangeArrowheads="1"/>
        </xdr:cNvPicPr>
      </xdr:nvPicPr>
      <xdr:blipFill>
        <a:blip xmlns:r="http://schemas.openxmlformats.org/officeDocument/2006/relationships" r:embed="rId2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2481775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2968</xdr:row>
      <xdr:rowOff>0</xdr:rowOff>
    </xdr:from>
    <xdr:to>
      <xdr:col>1</xdr:col>
      <xdr:colOff>1085850</xdr:colOff>
      <xdr:row>2968</xdr:row>
      <xdr:rowOff>381000</xdr:rowOff>
    </xdr:to>
    <xdr:pic>
      <xdr:nvPicPr>
        <xdr:cNvPr id="5243" name="Рисунок 5242" descr="base_1_386202_37258"/>
        <xdr:cNvPicPr preferRelativeResize="0">
          <a:picLocks noChangeArrowheads="1"/>
        </xdr:cNvPicPr>
      </xdr:nvPicPr>
      <xdr:blipFill>
        <a:blip xmlns:r="http://schemas.openxmlformats.org/officeDocument/2006/relationships" r:embed="rId2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2986600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2969</xdr:row>
      <xdr:rowOff>0</xdr:rowOff>
    </xdr:from>
    <xdr:to>
      <xdr:col>1</xdr:col>
      <xdr:colOff>1190624</xdr:colOff>
      <xdr:row>2969</xdr:row>
      <xdr:rowOff>352425</xdr:rowOff>
    </xdr:to>
    <xdr:pic>
      <xdr:nvPicPr>
        <xdr:cNvPr id="5244" name="Рисунок 5243" descr="base_1_386202_37259"/>
        <xdr:cNvPicPr preferRelativeResize="0">
          <a:picLocks noChangeArrowheads="1"/>
        </xdr:cNvPicPr>
      </xdr:nvPicPr>
      <xdr:blipFill>
        <a:blip xmlns:r="http://schemas.openxmlformats.org/officeDocument/2006/relationships" r:embed="rId2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3491425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2970</xdr:row>
      <xdr:rowOff>0</xdr:rowOff>
    </xdr:from>
    <xdr:to>
      <xdr:col>1</xdr:col>
      <xdr:colOff>1190624</xdr:colOff>
      <xdr:row>2970</xdr:row>
      <xdr:rowOff>390525</xdr:rowOff>
    </xdr:to>
    <xdr:pic>
      <xdr:nvPicPr>
        <xdr:cNvPr id="5245" name="Рисунок 5244" descr="base_1_386202_37260"/>
        <xdr:cNvPicPr preferRelativeResize="0">
          <a:picLocks noChangeArrowheads="1"/>
        </xdr:cNvPicPr>
      </xdr:nvPicPr>
      <xdr:blipFill>
        <a:blip xmlns:r="http://schemas.openxmlformats.org/officeDocument/2006/relationships" r:embed="rId2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3996250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2971</xdr:row>
      <xdr:rowOff>0</xdr:rowOff>
    </xdr:from>
    <xdr:to>
      <xdr:col>1</xdr:col>
      <xdr:colOff>1009650</xdr:colOff>
      <xdr:row>2971</xdr:row>
      <xdr:rowOff>381000</xdr:rowOff>
    </xdr:to>
    <xdr:pic>
      <xdr:nvPicPr>
        <xdr:cNvPr id="5246" name="Рисунок 5245" descr="base_1_386202_37261"/>
        <xdr:cNvPicPr preferRelativeResize="0">
          <a:picLocks noChangeArrowheads="1"/>
        </xdr:cNvPicPr>
      </xdr:nvPicPr>
      <xdr:blipFill>
        <a:blip xmlns:r="http://schemas.openxmlformats.org/officeDocument/2006/relationships" r:embed="rId2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4501075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2972</xdr:row>
      <xdr:rowOff>0</xdr:rowOff>
    </xdr:from>
    <xdr:to>
      <xdr:col>1</xdr:col>
      <xdr:colOff>1047750</xdr:colOff>
      <xdr:row>2972</xdr:row>
      <xdr:rowOff>409575</xdr:rowOff>
    </xdr:to>
    <xdr:pic>
      <xdr:nvPicPr>
        <xdr:cNvPr id="5247" name="Рисунок 5246" descr="base_1_386202_37262"/>
        <xdr:cNvPicPr preferRelativeResize="0">
          <a:picLocks noChangeArrowheads="1"/>
        </xdr:cNvPicPr>
      </xdr:nvPicPr>
      <xdr:blipFill>
        <a:blip xmlns:r="http://schemas.openxmlformats.org/officeDocument/2006/relationships" r:embed="rId2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5005900"/>
          <a:ext cx="10477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2973</xdr:row>
      <xdr:rowOff>0</xdr:rowOff>
    </xdr:from>
    <xdr:to>
      <xdr:col>1</xdr:col>
      <xdr:colOff>1104900</xdr:colOff>
      <xdr:row>2973</xdr:row>
      <xdr:rowOff>371475</xdr:rowOff>
    </xdr:to>
    <xdr:pic>
      <xdr:nvPicPr>
        <xdr:cNvPr id="5248" name="Рисунок 5247" descr="base_1_386202_37263"/>
        <xdr:cNvPicPr preferRelativeResize="0">
          <a:picLocks noChangeArrowheads="1"/>
        </xdr:cNvPicPr>
      </xdr:nvPicPr>
      <xdr:blipFill>
        <a:blip xmlns:r="http://schemas.openxmlformats.org/officeDocument/2006/relationships" r:embed="rId2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551072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2974</xdr:row>
      <xdr:rowOff>0</xdr:rowOff>
    </xdr:from>
    <xdr:to>
      <xdr:col>1</xdr:col>
      <xdr:colOff>1171574</xdr:colOff>
      <xdr:row>2974</xdr:row>
      <xdr:rowOff>400050</xdr:rowOff>
    </xdr:to>
    <xdr:pic>
      <xdr:nvPicPr>
        <xdr:cNvPr id="5249" name="Рисунок 5248" descr="base_1_386202_37264"/>
        <xdr:cNvPicPr preferRelativeResize="0">
          <a:picLocks noChangeArrowheads="1"/>
        </xdr:cNvPicPr>
      </xdr:nvPicPr>
      <xdr:blipFill>
        <a:blip xmlns:r="http://schemas.openxmlformats.org/officeDocument/2006/relationships" r:embed="rId2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6015550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2975</xdr:row>
      <xdr:rowOff>0</xdr:rowOff>
    </xdr:from>
    <xdr:to>
      <xdr:col>1</xdr:col>
      <xdr:colOff>1162050</xdr:colOff>
      <xdr:row>2975</xdr:row>
      <xdr:rowOff>428625</xdr:rowOff>
    </xdr:to>
    <xdr:pic>
      <xdr:nvPicPr>
        <xdr:cNvPr id="5250" name="Рисунок 5249" descr="base_1_386202_37265"/>
        <xdr:cNvPicPr preferRelativeResize="0">
          <a:picLocks noChangeArrowheads="1"/>
        </xdr:cNvPicPr>
      </xdr:nvPicPr>
      <xdr:blipFill>
        <a:blip xmlns:r="http://schemas.openxmlformats.org/officeDocument/2006/relationships" r:embed="rId2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6520375"/>
          <a:ext cx="1162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2976</xdr:row>
      <xdr:rowOff>0</xdr:rowOff>
    </xdr:from>
    <xdr:to>
      <xdr:col>1</xdr:col>
      <xdr:colOff>1057274</xdr:colOff>
      <xdr:row>2976</xdr:row>
      <xdr:rowOff>381000</xdr:rowOff>
    </xdr:to>
    <xdr:pic>
      <xdr:nvPicPr>
        <xdr:cNvPr id="5251" name="Рисунок 5250" descr="base_1_386202_37266"/>
        <xdr:cNvPicPr preferRelativeResize="0">
          <a:picLocks noChangeArrowheads="1"/>
        </xdr:cNvPicPr>
      </xdr:nvPicPr>
      <xdr:blipFill>
        <a:blip xmlns:r="http://schemas.openxmlformats.org/officeDocument/2006/relationships" r:embed="rId2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7025200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2977</xdr:row>
      <xdr:rowOff>0</xdr:rowOff>
    </xdr:from>
    <xdr:to>
      <xdr:col>1</xdr:col>
      <xdr:colOff>1019174</xdr:colOff>
      <xdr:row>2977</xdr:row>
      <xdr:rowOff>361950</xdr:rowOff>
    </xdr:to>
    <xdr:pic>
      <xdr:nvPicPr>
        <xdr:cNvPr id="5252" name="Рисунок 5251" descr="base_1_386202_37267"/>
        <xdr:cNvPicPr preferRelativeResize="0">
          <a:picLocks noChangeArrowheads="1"/>
        </xdr:cNvPicPr>
      </xdr:nvPicPr>
      <xdr:blipFill>
        <a:blip xmlns:r="http://schemas.openxmlformats.org/officeDocument/2006/relationships" r:embed="rId2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7530025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2978</xdr:row>
      <xdr:rowOff>0</xdr:rowOff>
    </xdr:from>
    <xdr:to>
      <xdr:col>1</xdr:col>
      <xdr:colOff>1104900</xdr:colOff>
      <xdr:row>2978</xdr:row>
      <xdr:rowOff>400050</xdr:rowOff>
    </xdr:to>
    <xdr:pic>
      <xdr:nvPicPr>
        <xdr:cNvPr id="5253" name="Рисунок 5252" descr="base_1_386202_37268"/>
        <xdr:cNvPicPr preferRelativeResize="0">
          <a:picLocks noChangeArrowheads="1"/>
        </xdr:cNvPicPr>
      </xdr:nvPicPr>
      <xdr:blipFill>
        <a:blip xmlns:r="http://schemas.openxmlformats.org/officeDocument/2006/relationships" r:embed="rId2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8034850"/>
          <a:ext cx="1104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2979</xdr:row>
      <xdr:rowOff>0</xdr:rowOff>
    </xdr:from>
    <xdr:to>
      <xdr:col>1</xdr:col>
      <xdr:colOff>1238250</xdr:colOff>
      <xdr:row>2979</xdr:row>
      <xdr:rowOff>371475</xdr:rowOff>
    </xdr:to>
    <xdr:pic>
      <xdr:nvPicPr>
        <xdr:cNvPr id="5254" name="Рисунок 5253" descr="base_1_386202_37269"/>
        <xdr:cNvPicPr preferRelativeResize="0">
          <a:picLocks noChangeArrowheads="1"/>
        </xdr:cNvPicPr>
      </xdr:nvPicPr>
      <xdr:blipFill>
        <a:blip xmlns:r="http://schemas.openxmlformats.org/officeDocument/2006/relationships" r:embed="rId2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8539675"/>
          <a:ext cx="123825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2980</xdr:row>
      <xdr:rowOff>0</xdr:rowOff>
    </xdr:from>
    <xdr:to>
      <xdr:col>1</xdr:col>
      <xdr:colOff>1209674</xdr:colOff>
      <xdr:row>2980</xdr:row>
      <xdr:rowOff>428625</xdr:rowOff>
    </xdr:to>
    <xdr:pic>
      <xdr:nvPicPr>
        <xdr:cNvPr id="5255" name="Рисунок 5254" descr="base_1_386202_37270"/>
        <xdr:cNvPicPr preferRelativeResize="0">
          <a:picLocks noChangeArrowheads="1"/>
        </xdr:cNvPicPr>
      </xdr:nvPicPr>
      <xdr:blipFill>
        <a:blip xmlns:r="http://schemas.openxmlformats.org/officeDocument/2006/relationships" r:embed="rId2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499044500"/>
          <a:ext cx="1209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2981</xdr:row>
      <xdr:rowOff>1</xdr:rowOff>
    </xdr:from>
    <xdr:to>
      <xdr:col>1</xdr:col>
      <xdr:colOff>1066800</xdr:colOff>
      <xdr:row>2981</xdr:row>
      <xdr:rowOff>342901</xdr:rowOff>
    </xdr:to>
    <xdr:pic>
      <xdr:nvPicPr>
        <xdr:cNvPr id="5256" name="Рисунок 5255" descr="base_1_386202_37271"/>
        <xdr:cNvPicPr preferRelativeResize="0">
          <a:picLocks noChangeArrowheads="1"/>
        </xdr:cNvPicPr>
      </xdr:nvPicPr>
      <xdr:blipFill>
        <a:blip xmlns:r="http://schemas.openxmlformats.org/officeDocument/2006/relationships" r:embed="rId2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499549326"/>
          <a:ext cx="10668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2982</xdr:row>
      <xdr:rowOff>0</xdr:rowOff>
    </xdr:from>
    <xdr:to>
      <xdr:col>1</xdr:col>
      <xdr:colOff>1028700</xdr:colOff>
      <xdr:row>2982</xdr:row>
      <xdr:rowOff>333375</xdr:rowOff>
    </xdr:to>
    <xdr:pic>
      <xdr:nvPicPr>
        <xdr:cNvPr id="5257" name="Рисунок 5256" descr="base_1_386202_37272"/>
        <xdr:cNvPicPr preferRelativeResize="0">
          <a:picLocks noChangeArrowheads="1"/>
        </xdr:cNvPicPr>
      </xdr:nvPicPr>
      <xdr:blipFill>
        <a:blip xmlns:r="http://schemas.openxmlformats.org/officeDocument/2006/relationships" r:embed="rId2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0054150"/>
          <a:ext cx="10287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2983</xdr:row>
      <xdr:rowOff>0</xdr:rowOff>
    </xdr:from>
    <xdr:to>
      <xdr:col>1</xdr:col>
      <xdr:colOff>1123950</xdr:colOff>
      <xdr:row>2983</xdr:row>
      <xdr:rowOff>381000</xdr:rowOff>
    </xdr:to>
    <xdr:pic>
      <xdr:nvPicPr>
        <xdr:cNvPr id="5258" name="Рисунок 5257" descr="base_1_386202_37273"/>
        <xdr:cNvPicPr preferRelativeResize="0">
          <a:picLocks noChangeArrowheads="1"/>
        </xdr:cNvPicPr>
      </xdr:nvPicPr>
      <xdr:blipFill>
        <a:blip xmlns:r="http://schemas.openxmlformats.org/officeDocument/2006/relationships" r:embed="rId2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0558975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2984</xdr:row>
      <xdr:rowOff>0</xdr:rowOff>
    </xdr:from>
    <xdr:to>
      <xdr:col>1</xdr:col>
      <xdr:colOff>1209674</xdr:colOff>
      <xdr:row>2984</xdr:row>
      <xdr:rowOff>342900</xdr:rowOff>
    </xdr:to>
    <xdr:pic>
      <xdr:nvPicPr>
        <xdr:cNvPr id="5259" name="Рисунок 5258" descr="base_1_386202_37274"/>
        <xdr:cNvPicPr preferRelativeResize="0">
          <a:picLocks noChangeArrowheads="1"/>
        </xdr:cNvPicPr>
      </xdr:nvPicPr>
      <xdr:blipFill>
        <a:blip xmlns:r="http://schemas.openxmlformats.org/officeDocument/2006/relationships" r:embed="rId2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1063800"/>
          <a:ext cx="1209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2985</xdr:row>
      <xdr:rowOff>0</xdr:rowOff>
    </xdr:from>
    <xdr:to>
      <xdr:col>1</xdr:col>
      <xdr:colOff>1247774</xdr:colOff>
      <xdr:row>2985</xdr:row>
      <xdr:rowOff>428625</xdr:rowOff>
    </xdr:to>
    <xdr:pic>
      <xdr:nvPicPr>
        <xdr:cNvPr id="5260" name="Рисунок 5259" descr="base_1_386202_37275"/>
        <xdr:cNvPicPr preferRelativeResize="0">
          <a:picLocks noChangeArrowheads="1"/>
        </xdr:cNvPicPr>
      </xdr:nvPicPr>
      <xdr:blipFill>
        <a:blip xmlns:r="http://schemas.openxmlformats.org/officeDocument/2006/relationships" r:embed="rId2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1568625"/>
          <a:ext cx="1247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2986</xdr:row>
      <xdr:rowOff>0</xdr:rowOff>
    </xdr:from>
    <xdr:to>
      <xdr:col>1</xdr:col>
      <xdr:colOff>1019174</xdr:colOff>
      <xdr:row>2986</xdr:row>
      <xdr:rowOff>342900</xdr:rowOff>
    </xdr:to>
    <xdr:pic>
      <xdr:nvPicPr>
        <xdr:cNvPr id="5261" name="Рисунок 5260" descr="base_1_386202_37276"/>
        <xdr:cNvPicPr preferRelativeResize="0">
          <a:picLocks noChangeArrowheads="1"/>
        </xdr:cNvPicPr>
      </xdr:nvPicPr>
      <xdr:blipFill>
        <a:blip xmlns:r="http://schemas.openxmlformats.org/officeDocument/2006/relationships" r:embed="rId2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2073450"/>
          <a:ext cx="10191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2987</xdr:row>
      <xdr:rowOff>1</xdr:rowOff>
    </xdr:from>
    <xdr:to>
      <xdr:col>1</xdr:col>
      <xdr:colOff>1143000</xdr:colOff>
      <xdr:row>2987</xdr:row>
      <xdr:rowOff>400051</xdr:rowOff>
    </xdr:to>
    <xdr:pic>
      <xdr:nvPicPr>
        <xdr:cNvPr id="5262" name="Рисунок 5261" descr="base_1_386202_37277"/>
        <xdr:cNvPicPr preferRelativeResize="0">
          <a:picLocks noChangeArrowheads="1"/>
        </xdr:cNvPicPr>
      </xdr:nvPicPr>
      <xdr:blipFill>
        <a:blip xmlns:r="http://schemas.openxmlformats.org/officeDocument/2006/relationships" r:embed="rId2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2578276"/>
          <a:ext cx="114300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2988</xdr:row>
      <xdr:rowOff>0</xdr:rowOff>
    </xdr:from>
    <xdr:to>
      <xdr:col>1</xdr:col>
      <xdr:colOff>1133475</xdr:colOff>
      <xdr:row>2988</xdr:row>
      <xdr:rowOff>381000</xdr:rowOff>
    </xdr:to>
    <xdr:pic>
      <xdr:nvPicPr>
        <xdr:cNvPr id="5263" name="Рисунок 5262" descr="base_1_386202_37278"/>
        <xdr:cNvPicPr preferRelativeResize="0">
          <a:picLocks noChangeArrowheads="1"/>
        </xdr:cNvPicPr>
      </xdr:nvPicPr>
      <xdr:blipFill>
        <a:blip xmlns:r="http://schemas.openxmlformats.org/officeDocument/2006/relationships" r:embed="rId2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3083100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2989</xdr:row>
      <xdr:rowOff>0</xdr:rowOff>
    </xdr:from>
    <xdr:to>
      <xdr:col>1</xdr:col>
      <xdr:colOff>1190624</xdr:colOff>
      <xdr:row>2989</xdr:row>
      <xdr:rowOff>390525</xdr:rowOff>
    </xdr:to>
    <xdr:pic>
      <xdr:nvPicPr>
        <xdr:cNvPr id="5264" name="Рисунок 5263" descr="base_1_386202_37279"/>
        <xdr:cNvPicPr preferRelativeResize="0">
          <a:picLocks noChangeArrowheads="1"/>
        </xdr:cNvPicPr>
      </xdr:nvPicPr>
      <xdr:blipFill>
        <a:blip xmlns:r="http://schemas.openxmlformats.org/officeDocument/2006/relationships" r:embed="rId2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358792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2990</xdr:row>
      <xdr:rowOff>0</xdr:rowOff>
    </xdr:from>
    <xdr:to>
      <xdr:col>1</xdr:col>
      <xdr:colOff>1219200</xdr:colOff>
      <xdr:row>2990</xdr:row>
      <xdr:rowOff>390525</xdr:rowOff>
    </xdr:to>
    <xdr:pic>
      <xdr:nvPicPr>
        <xdr:cNvPr id="5265" name="Рисунок 5264" descr="base_1_386202_37280"/>
        <xdr:cNvPicPr preferRelativeResize="0">
          <a:picLocks noChangeArrowheads="1"/>
        </xdr:cNvPicPr>
      </xdr:nvPicPr>
      <xdr:blipFill>
        <a:blip xmlns:r="http://schemas.openxmlformats.org/officeDocument/2006/relationships" r:embed="rId2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409275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2990</xdr:row>
      <xdr:rowOff>504824</xdr:rowOff>
    </xdr:from>
    <xdr:to>
      <xdr:col>1</xdr:col>
      <xdr:colOff>1019176</xdr:colOff>
      <xdr:row>2991</xdr:row>
      <xdr:rowOff>371474</xdr:rowOff>
    </xdr:to>
    <xdr:pic>
      <xdr:nvPicPr>
        <xdr:cNvPr id="5266" name="Рисунок 5265" descr="base_1_386202_37281"/>
        <xdr:cNvPicPr preferRelativeResize="0">
          <a:picLocks noChangeArrowheads="1"/>
        </xdr:cNvPicPr>
      </xdr:nvPicPr>
      <xdr:blipFill>
        <a:blip xmlns:r="http://schemas.openxmlformats.org/officeDocument/2006/relationships" r:embed="rId2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4597574"/>
          <a:ext cx="10191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2992</xdr:row>
      <xdr:rowOff>0</xdr:rowOff>
    </xdr:from>
    <xdr:to>
      <xdr:col>1</xdr:col>
      <xdr:colOff>1028700</xdr:colOff>
      <xdr:row>2992</xdr:row>
      <xdr:rowOff>333375</xdr:rowOff>
    </xdr:to>
    <xdr:pic>
      <xdr:nvPicPr>
        <xdr:cNvPr id="5267" name="Рисунок 5266" descr="base_1_386202_37282"/>
        <xdr:cNvPicPr preferRelativeResize="0">
          <a:picLocks noChangeArrowheads="1"/>
        </xdr:cNvPicPr>
      </xdr:nvPicPr>
      <xdr:blipFill>
        <a:blip xmlns:r="http://schemas.openxmlformats.org/officeDocument/2006/relationships" r:embed="rId2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5102400"/>
          <a:ext cx="10287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2993</xdr:row>
      <xdr:rowOff>1</xdr:rowOff>
    </xdr:from>
    <xdr:to>
      <xdr:col>1</xdr:col>
      <xdr:colOff>1162050</xdr:colOff>
      <xdr:row>2993</xdr:row>
      <xdr:rowOff>381001</xdr:rowOff>
    </xdr:to>
    <xdr:pic>
      <xdr:nvPicPr>
        <xdr:cNvPr id="5268" name="Рисунок 5267" descr="base_1_386202_37283"/>
        <xdr:cNvPicPr preferRelativeResize="0">
          <a:picLocks noChangeArrowheads="1"/>
        </xdr:cNvPicPr>
      </xdr:nvPicPr>
      <xdr:blipFill>
        <a:blip xmlns:r="http://schemas.openxmlformats.org/officeDocument/2006/relationships" r:embed="rId2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5607226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2994</xdr:row>
      <xdr:rowOff>0</xdr:rowOff>
    </xdr:from>
    <xdr:to>
      <xdr:col>1</xdr:col>
      <xdr:colOff>1247774</xdr:colOff>
      <xdr:row>2994</xdr:row>
      <xdr:rowOff>409575</xdr:rowOff>
    </xdr:to>
    <xdr:pic>
      <xdr:nvPicPr>
        <xdr:cNvPr id="5269" name="Рисунок 5268" descr="base_1_386202_37284"/>
        <xdr:cNvPicPr preferRelativeResize="0">
          <a:picLocks noChangeArrowheads="1"/>
        </xdr:cNvPicPr>
      </xdr:nvPicPr>
      <xdr:blipFill>
        <a:blip xmlns:r="http://schemas.openxmlformats.org/officeDocument/2006/relationships" r:embed="rId2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6112050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2995</xdr:row>
      <xdr:rowOff>0</xdr:rowOff>
    </xdr:from>
    <xdr:to>
      <xdr:col>1</xdr:col>
      <xdr:colOff>1171574</xdr:colOff>
      <xdr:row>2995</xdr:row>
      <xdr:rowOff>390525</xdr:rowOff>
    </xdr:to>
    <xdr:pic>
      <xdr:nvPicPr>
        <xdr:cNvPr id="5270" name="Рисунок 5269" descr="base_1_386202_37285"/>
        <xdr:cNvPicPr preferRelativeResize="0">
          <a:picLocks noChangeArrowheads="1"/>
        </xdr:cNvPicPr>
      </xdr:nvPicPr>
      <xdr:blipFill>
        <a:blip xmlns:r="http://schemas.openxmlformats.org/officeDocument/2006/relationships" r:embed="rId2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661687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2996</xdr:row>
      <xdr:rowOff>0</xdr:rowOff>
    </xdr:from>
    <xdr:to>
      <xdr:col>1</xdr:col>
      <xdr:colOff>1038224</xdr:colOff>
      <xdr:row>2996</xdr:row>
      <xdr:rowOff>371475</xdr:rowOff>
    </xdr:to>
    <xdr:pic>
      <xdr:nvPicPr>
        <xdr:cNvPr id="5271" name="Рисунок 5270" descr="base_1_386202_37286"/>
        <xdr:cNvPicPr preferRelativeResize="0">
          <a:picLocks noChangeArrowheads="1"/>
        </xdr:cNvPicPr>
      </xdr:nvPicPr>
      <xdr:blipFill>
        <a:blip xmlns:r="http://schemas.openxmlformats.org/officeDocument/2006/relationships" r:embed="rId2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7121700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2997</xdr:row>
      <xdr:rowOff>0</xdr:rowOff>
    </xdr:from>
    <xdr:to>
      <xdr:col>1</xdr:col>
      <xdr:colOff>1095374</xdr:colOff>
      <xdr:row>2997</xdr:row>
      <xdr:rowOff>390525</xdr:rowOff>
    </xdr:to>
    <xdr:pic>
      <xdr:nvPicPr>
        <xdr:cNvPr id="5272" name="Рисунок 5271" descr="base_1_386202_37287"/>
        <xdr:cNvPicPr preferRelativeResize="0">
          <a:picLocks noChangeArrowheads="1"/>
        </xdr:cNvPicPr>
      </xdr:nvPicPr>
      <xdr:blipFill>
        <a:blip xmlns:r="http://schemas.openxmlformats.org/officeDocument/2006/relationships" r:embed="rId2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7626525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2998</xdr:row>
      <xdr:rowOff>0</xdr:rowOff>
    </xdr:from>
    <xdr:to>
      <xdr:col>1</xdr:col>
      <xdr:colOff>1143000</xdr:colOff>
      <xdr:row>2998</xdr:row>
      <xdr:rowOff>371475</xdr:rowOff>
    </xdr:to>
    <xdr:pic>
      <xdr:nvPicPr>
        <xdr:cNvPr id="5273" name="Рисунок 5272" descr="base_1_386202_37288"/>
        <xdr:cNvPicPr preferRelativeResize="0">
          <a:picLocks noChangeArrowheads="1"/>
        </xdr:cNvPicPr>
      </xdr:nvPicPr>
      <xdr:blipFill>
        <a:blip xmlns:r="http://schemas.openxmlformats.org/officeDocument/2006/relationships" r:embed="rId2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8131350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2999</xdr:row>
      <xdr:rowOff>0</xdr:rowOff>
    </xdr:from>
    <xdr:to>
      <xdr:col>1</xdr:col>
      <xdr:colOff>1209674</xdr:colOff>
      <xdr:row>2999</xdr:row>
      <xdr:rowOff>381000</xdr:rowOff>
    </xdr:to>
    <xdr:pic>
      <xdr:nvPicPr>
        <xdr:cNvPr id="5274" name="Рисунок 5273" descr="base_1_386202_37289"/>
        <xdr:cNvPicPr preferRelativeResize="0">
          <a:picLocks noChangeArrowheads="1"/>
        </xdr:cNvPicPr>
      </xdr:nvPicPr>
      <xdr:blipFill>
        <a:blip xmlns:r="http://schemas.openxmlformats.org/officeDocument/2006/relationships" r:embed="rId2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08636175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3000</xdr:row>
      <xdr:rowOff>0</xdr:rowOff>
    </xdr:from>
    <xdr:to>
      <xdr:col>1</xdr:col>
      <xdr:colOff>1238250</xdr:colOff>
      <xdr:row>3000</xdr:row>
      <xdr:rowOff>409575</xdr:rowOff>
    </xdr:to>
    <xdr:pic>
      <xdr:nvPicPr>
        <xdr:cNvPr id="5275" name="Рисунок 5274" descr="base_1_386202_37290"/>
        <xdr:cNvPicPr preferRelativeResize="0">
          <a:picLocks noChangeArrowheads="1"/>
        </xdr:cNvPicPr>
      </xdr:nvPicPr>
      <xdr:blipFill>
        <a:blip xmlns:r="http://schemas.openxmlformats.org/officeDocument/2006/relationships" r:embed="rId2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9141000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3000</xdr:row>
      <xdr:rowOff>504824</xdr:rowOff>
    </xdr:from>
    <xdr:to>
      <xdr:col>1</xdr:col>
      <xdr:colOff>1019175</xdr:colOff>
      <xdr:row>3001</xdr:row>
      <xdr:rowOff>371474</xdr:rowOff>
    </xdr:to>
    <xdr:pic>
      <xdr:nvPicPr>
        <xdr:cNvPr id="5276" name="Рисунок 5275" descr="base_1_386202_37291"/>
        <xdr:cNvPicPr preferRelativeResize="0">
          <a:picLocks noChangeArrowheads="1"/>
        </xdr:cNvPicPr>
      </xdr:nvPicPr>
      <xdr:blipFill>
        <a:blip xmlns:r="http://schemas.openxmlformats.org/officeDocument/2006/relationships" r:embed="rId2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09645824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3002</xdr:row>
      <xdr:rowOff>0</xdr:rowOff>
    </xdr:from>
    <xdr:to>
      <xdr:col>1</xdr:col>
      <xdr:colOff>1104900</xdr:colOff>
      <xdr:row>3002</xdr:row>
      <xdr:rowOff>381000</xdr:rowOff>
    </xdr:to>
    <xdr:pic>
      <xdr:nvPicPr>
        <xdr:cNvPr id="5277" name="Рисунок 5276" descr="base_1_386202_37292"/>
        <xdr:cNvPicPr preferRelativeResize="0">
          <a:picLocks noChangeArrowheads="1"/>
        </xdr:cNvPicPr>
      </xdr:nvPicPr>
      <xdr:blipFill>
        <a:blip xmlns:r="http://schemas.openxmlformats.org/officeDocument/2006/relationships" r:embed="rId2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0150650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3003</xdr:row>
      <xdr:rowOff>0</xdr:rowOff>
    </xdr:from>
    <xdr:to>
      <xdr:col>1</xdr:col>
      <xdr:colOff>1123950</xdr:colOff>
      <xdr:row>3003</xdr:row>
      <xdr:rowOff>400050</xdr:rowOff>
    </xdr:to>
    <xdr:pic>
      <xdr:nvPicPr>
        <xdr:cNvPr id="5278" name="Рисунок 5277" descr="base_1_386202_37293"/>
        <xdr:cNvPicPr preferRelativeResize="0">
          <a:picLocks noChangeArrowheads="1"/>
        </xdr:cNvPicPr>
      </xdr:nvPicPr>
      <xdr:blipFill>
        <a:blip xmlns:r="http://schemas.openxmlformats.org/officeDocument/2006/relationships" r:embed="rId3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0655475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3004</xdr:row>
      <xdr:rowOff>0</xdr:rowOff>
    </xdr:from>
    <xdr:to>
      <xdr:col>1</xdr:col>
      <xdr:colOff>1276350</xdr:colOff>
      <xdr:row>3004</xdr:row>
      <xdr:rowOff>361950</xdr:rowOff>
    </xdr:to>
    <xdr:pic>
      <xdr:nvPicPr>
        <xdr:cNvPr id="5279" name="Рисунок 5278" descr="base_1_386202_37294"/>
        <xdr:cNvPicPr preferRelativeResize="0">
          <a:picLocks noChangeArrowheads="1"/>
        </xdr:cNvPicPr>
      </xdr:nvPicPr>
      <xdr:blipFill>
        <a:blip xmlns:r="http://schemas.openxmlformats.org/officeDocument/2006/relationships" r:embed="rId3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1160300"/>
          <a:ext cx="1276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3005</xdr:row>
      <xdr:rowOff>0</xdr:rowOff>
    </xdr:from>
    <xdr:to>
      <xdr:col>1</xdr:col>
      <xdr:colOff>1200150</xdr:colOff>
      <xdr:row>3005</xdr:row>
      <xdr:rowOff>400050</xdr:rowOff>
    </xdr:to>
    <xdr:pic>
      <xdr:nvPicPr>
        <xdr:cNvPr id="5280" name="Рисунок 5279" descr="base_1_386202_37295"/>
        <xdr:cNvPicPr preferRelativeResize="0">
          <a:picLocks noChangeArrowheads="1"/>
        </xdr:cNvPicPr>
      </xdr:nvPicPr>
      <xdr:blipFill>
        <a:blip xmlns:r="http://schemas.openxmlformats.org/officeDocument/2006/relationships" r:embed="rId3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1665125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3006</xdr:row>
      <xdr:rowOff>0</xdr:rowOff>
    </xdr:from>
    <xdr:to>
      <xdr:col>1</xdr:col>
      <xdr:colOff>1028700</xdr:colOff>
      <xdr:row>3006</xdr:row>
      <xdr:rowOff>361950</xdr:rowOff>
    </xdr:to>
    <xdr:pic>
      <xdr:nvPicPr>
        <xdr:cNvPr id="5281" name="Рисунок 5280" descr="base_1_386202_37296"/>
        <xdr:cNvPicPr preferRelativeResize="0">
          <a:picLocks noChangeArrowheads="1"/>
        </xdr:cNvPicPr>
      </xdr:nvPicPr>
      <xdr:blipFill>
        <a:blip xmlns:r="http://schemas.openxmlformats.org/officeDocument/2006/relationships" r:embed="rId3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21699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3007</xdr:row>
      <xdr:rowOff>0</xdr:rowOff>
    </xdr:from>
    <xdr:to>
      <xdr:col>1</xdr:col>
      <xdr:colOff>1066800</xdr:colOff>
      <xdr:row>3007</xdr:row>
      <xdr:rowOff>333375</xdr:rowOff>
    </xdr:to>
    <xdr:pic>
      <xdr:nvPicPr>
        <xdr:cNvPr id="5282" name="Рисунок 5281" descr="base_1_386202_37297"/>
        <xdr:cNvPicPr preferRelativeResize="0">
          <a:picLocks noChangeArrowheads="1"/>
        </xdr:cNvPicPr>
      </xdr:nvPicPr>
      <xdr:blipFill>
        <a:blip xmlns:r="http://schemas.openxmlformats.org/officeDocument/2006/relationships" r:embed="rId3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2674775"/>
          <a:ext cx="1066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3008</xdr:row>
      <xdr:rowOff>0</xdr:rowOff>
    </xdr:from>
    <xdr:to>
      <xdr:col>1</xdr:col>
      <xdr:colOff>1123950</xdr:colOff>
      <xdr:row>3008</xdr:row>
      <xdr:rowOff>371475</xdr:rowOff>
    </xdr:to>
    <xdr:pic>
      <xdr:nvPicPr>
        <xdr:cNvPr id="5283" name="Рисунок 5282" descr="base_1_386202_37298"/>
        <xdr:cNvPicPr preferRelativeResize="0">
          <a:picLocks noChangeArrowheads="1"/>
        </xdr:cNvPicPr>
      </xdr:nvPicPr>
      <xdr:blipFill>
        <a:blip xmlns:r="http://schemas.openxmlformats.org/officeDocument/2006/relationships" r:embed="rId3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3179600"/>
          <a:ext cx="1123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3009</xdr:row>
      <xdr:rowOff>0</xdr:rowOff>
    </xdr:from>
    <xdr:to>
      <xdr:col>1</xdr:col>
      <xdr:colOff>1200150</xdr:colOff>
      <xdr:row>3009</xdr:row>
      <xdr:rowOff>381000</xdr:rowOff>
    </xdr:to>
    <xdr:pic>
      <xdr:nvPicPr>
        <xdr:cNvPr id="5284" name="Рисунок 5283" descr="base_1_386202_37299"/>
        <xdr:cNvPicPr preferRelativeResize="0">
          <a:picLocks noChangeArrowheads="1"/>
        </xdr:cNvPicPr>
      </xdr:nvPicPr>
      <xdr:blipFill>
        <a:blip xmlns:r="http://schemas.openxmlformats.org/officeDocument/2006/relationships" r:embed="rId3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3684425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3009</xdr:row>
      <xdr:rowOff>504824</xdr:rowOff>
    </xdr:from>
    <xdr:to>
      <xdr:col>1</xdr:col>
      <xdr:colOff>1181100</xdr:colOff>
      <xdr:row>3010</xdr:row>
      <xdr:rowOff>390524</xdr:rowOff>
    </xdr:to>
    <xdr:pic>
      <xdr:nvPicPr>
        <xdr:cNvPr id="5285" name="Рисунок 5284" descr="base_1_386202_37300"/>
        <xdr:cNvPicPr preferRelativeResize="0">
          <a:picLocks noChangeArrowheads="1"/>
        </xdr:cNvPicPr>
      </xdr:nvPicPr>
      <xdr:blipFill>
        <a:blip xmlns:r="http://schemas.openxmlformats.org/officeDocument/2006/relationships" r:embed="rId3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14189249"/>
          <a:ext cx="1181101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3011</xdr:row>
      <xdr:rowOff>0</xdr:rowOff>
    </xdr:from>
    <xdr:to>
      <xdr:col>1</xdr:col>
      <xdr:colOff>952500</xdr:colOff>
      <xdr:row>3011</xdr:row>
      <xdr:rowOff>371475</xdr:rowOff>
    </xdr:to>
    <xdr:pic>
      <xdr:nvPicPr>
        <xdr:cNvPr id="5286" name="Рисунок 5285" descr="base_1_386202_37301"/>
        <xdr:cNvPicPr preferRelativeResize="0">
          <a:picLocks noChangeArrowheads="1"/>
        </xdr:cNvPicPr>
      </xdr:nvPicPr>
      <xdr:blipFill>
        <a:blip xmlns:r="http://schemas.openxmlformats.org/officeDocument/2006/relationships" r:embed="rId3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4694075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3012</xdr:row>
      <xdr:rowOff>0</xdr:rowOff>
    </xdr:from>
    <xdr:to>
      <xdr:col>1</xdr:col>
      <xdr:colOff>1066800</xdr:colOff>
      <xdr:row>3012</xdr:row>
      <xdr:rowOff>390525</xdr:rowOff>
    </xdr:to>
    <xdr:pic>
      <xdr:nvPicPr>
        <xdr:cNvPr id="5287" name="Рисунок 5286" descr="base_1_386202_37302"/>
        <xdr:cNvPicPr preferRelativeResize="0">
          <a:picLocks noChangeArrowheads="1"/>
        </xdr:cNvPicPr>
      </xdr:nvPicPr>
      <xdr:blipFill>
        <a:blip xmlns:r="http://schemas.openxmlformats.org/officeDocument/2006/relationships" r:embed="rId3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5198900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3013</xdr:row>
      <xdr:rowOff>0</xdr:rowOff>
    </xdr:from>
    <xdr:to>
      <xdr:col>1</xdr:col>
      <xdr:colOff>1095374</xdr:colOff>
      <xdr:row>3013</xdr:row>
      <xdr:rowOff>390525</xdr:rowOff>
    </xdr:to>
    <xdr:pic>
      <xdr:nvPicPr>
        <xdr:cNvPr id="5288" name="Рисунок 5287" descr="base_1_386202_37303"/>
        <xdr:cNvPicPr preferRelativeResize="0">
          <a:picLocks noChangeArrowheads="1"/>
        </xdr:cNvPicPr>
      </xdr:nvPicPr>
      <xdr:blipFill>
        <a:blip xmlns:r="http://schemas.openxmlformats.org/officeDocument/2006/relationships" r:embed="rId3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15703725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3014</xdr:row>
      <xdr:rowOff>0</xdr:rowOff>
    </xdr:from>
    <xdr:to>
      <xdr:col>1</xdr:col>
      <xdr:colOff>1171574</xdr:colOff>
      <xdr:row>3014</xdr:row>
      <xdr:rowOff>381000</xdr:rowOff>
    </xdr:to>
    <xdr:pic>
      <xdr:nvPicPr>
        <xdr:cNvPr id="5289" name="Рисунок 5288" descr="base_1_386202_37304"/>
        <xdr:cNvPicPr preferRelativeResize="0">
          <a:picLocks noChangeArrowheads="1"/>
        </xdr:cNvPicPr>
      </xdr:nvPicPr>
      <xdr:blipFill>
        <a:blip xmlns:r="http://schemas.openxmlformats.org/officeDocument/2006/relationships" r:embed="rId3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16208550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3015</xdr:row>
      <xdr:rowOff>0</xdr:rowOff>
    </xdr:from>
    <xdr:to>
      <xdr:col>1</xdr:col>
      <xdr:colOff>1171574</xdr:colOff>
      <xdr:row>3015</xdr:row>
      <xdr:rowOff>381000</xdr:rowOff>
    </xdr:to>
    <xdr:pic>
      <xdr:nvPicPr>
        <xdr:cNvPr id="5290" name="Рисунок 5289" descr="base_1_386202_37305"/>
        <xdr:cNvPicPr preferRelativeResize="0">
          <a:picLocks noChangeArrowheads="1"/>
        </xdr:cNvPicPr>
      </xdr:nvPicPr>
      <xdr:blipFill>
        <a:blip xmlns:r="http://schemas.openxmlformats.org/officeDocument/2006/relationships" r:embed="rId3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16713375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3016</xdr:row>
      <xdr:rowOff>0</xdr:rowOff>
    </xdr:from>
    <xdr:to>
      <xdr:col>1</xdr:col>
      <xdr:colOff>962024</xdr:colOff>
      <xdr:row>3016</xdr:row>
      <xdr:rowOff>400050</xdr:rowOff>
    </xdr:to>
    <xdr:pic>
      <xdr:nvPicPr>
        <xdr:cNvPr id="5291" name="Рисунок 5290" descr="base_1_386202_37306"/>
        <xdr:cNvPicPr preferRelativeResize="0">
          <a:picLocks noChangeArrowheads="1"/>
        </xdr:cNvPicPr>
      </xdr:nvPicPr>
      <xdr:blipFill>
        <a:blip xmlns:r="http://schemas.openxmlformats.org/officeDocument/2006/relationships" r:embed="rId3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17218200"/>
          <a:ext cx="962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3017</xdr:row>
      <xdr:rowOff>0</xdr:rowOff>
    </xdr:from>
    <xdr:to>
      <xdr:col>1</xdr:col>
      <xdr:colOff>1000125</xdr:colOff>
      <xdr:row>3017</xdr:row>
      <xdr:rowOff>390525</xdr:rowOff>
    </xdr:to>
    <xdr:pic>
      <xdr:nvPicPr>
        <xdr:cNvPr id="5292" name="Рисунок 5291" descr="base_1_386202_37307"/>
        <xdr:cNvPicPr preferRelativeResize="0">
          <a:picLocks noChangeArrowheads="1"/>
        </xdr:cNvPicPr>
      </xdr:nvPicPr>
      <xdr:blipFill>
        <a:blip xmlns:r="http://schemas.openxmlformats.org/officeDocument/2006/relationships" r:embed="rId3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17723025"/>
          <a:ext cx="100012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3018</xdr:row>
      <xdr:rowOff>0</xdr:rowOff>
    </xdr:from>
    <xdr:to>
      <xdr:col>1</xdr:col>
      <xdr:colOff>1076325</xdr:colOff>
      <xdr:row>3018</xdr:row>
      <xdr:rowOff>400050</xdr:rowOff>
    </xdr:to>
    <xdr:pic>
      <xdr:nvPicPr>
        <xdr:cNvPr id="5293" name="Рисунок 5292" descr="base_1_386202_37308"/>
        <xdr:cNvPicPr preferRelativeResize="0">
          <a:picLocks noChangeArrowheads="1"/>
        </xdr:cNvPicPr>
      </xdr:nvPicPr>
      <xdr:blipFill>
        <a:blip xmlns:r="http://schemas.openxmlformats.org/officeDocument/2006/relationships" r:embed="rId3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8227850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3019</xdr:row>
      <xdr:rowOff>0</xdr:rowOff>
    </xdr:from>
    <xdr:to>
      <xdr:col>1</xdr:col>
      <xdr:colOff>1190624</xdr:colOff>
      <xdr:row>3019</xdr:row>
      <xdr:rowOff>352425</xdr:rowOff>
    </xdr:to>
    <xdr:pic>
      <xdr:nvPicPr>
        <xdr:cNvPr id="5294" name="Рисунок 5293" descr="base_1_386202_37309"/>
        <xdr:cNvPicPr preferRelativeResize="0">
          <a:picLocks noChangeArrowheads="1"/>
        </xdr:cNvPicPr>
      </xdr:nvPicPr>
      <xdr:blipFill>
        <a:blip xmlns:r="http://schemas.openxmlformats.org/officeDocument/2006/relationships" r:embed="rId3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18732675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3020</xdr:row>
      <xdr:rowOff>0</xdr:rowOff>
    </xdr:from>
    <xdr:to>
      <xdr:col>1</xdr:col>
      <xdr:colOff>1152524</xdr:colOff>
      <xdr:row>3020</xdr:row>
      <xdr:rowOff>390525</xdr:rowOff>
    </xdr:to>
    <xdr:pic>
      <xdr:nvPicPr>
        <xdr:cNvPr id="5295" name="Рисунок 5294" descr="base_1_386202_37310"/>
        <xdr:cNvPicPr preferRelativeResize="0">
          <a:picLocks noChangeArrowheads="1"/>
        </xdr:cNvPicPr>
      </xdr:nvPicPr>
      <xdr:blipFill>
        <a:blip xmlns:r="http://schemas.openxmlformats.org/officeDocument/2006/relationships" r:embed="rId3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19237500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3021</xdr:row>
      <xdr:rowOff>0</xdr:rowOff>
    </xdr:from>
    <xdr:to>
      <xdr:col>1</xdr:col>
      <xdr:colOff>914400</xdr:colOff>
      <xdr:row>3021</xdr:row>
      <xdr:rowOff>381000</xdr:rowOff>
    </xdr:to>
    <xdr:pic>
      <xdr:nvPicPr>
        <xdr:cNvPr id="5296" name="Рисунок 5295" descr="base_1_386202_37311"/>
        <xdr:cNvPicPr preferRelativeResize="0">
          <a:picLocks noChangeArrowheads="1"/>
        </xdr:cNvPicPr>
      </xdr:nvPicPr>
      <xdr:blipFill>
        <a:blip xmlns:r="http://schemas.openxmlformats.org/officeDocument/2006/relationships" r:embed="rId3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19742325"/>
          <a:ext cx="914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3022</xdr:row>
      <xdr:rowOff>0</xdr:rowOff>
    </xdr:from>
    <xdr:to>
      <xdr:col>1</xdr:col>
      <xdr:colOff>952500</xdr:colOff>
      <xdr:row>3022</xdr:row>
      <xdr:rowOff>390525</xdr:rowOff>
    </xdr:to>
    <xdr:pic>
      <xdr:nvPicPr>
        <xdr:cNvPr id="5297" name="Рисунок 5296" descr="base_1_386202_37312"/>
        <xdr:cNvPicPr preferRelativeResize="0">
          <a:picLocks noChangeArrowheads="1"/>
        </xdr:cNvPicPr>
      </xdr:nvPicPr>
      <xdr:blipFill>
        <a:blip xmlns:r="http://schemas.openxmlformats.org/officeDocument/2006/relationships" r:embed="rId3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02471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3023</xdr:row>
      <xdr:rowOff>0</xdr:rowOff>
    </xdr:from>
    <xdr:to>
      <xdr:col>1</xdr:col>
      <xdr:colOff>1085850</xdr:colOff>
      <xdr:row>3023</xdr:row>
      <xdr:rowOff>381000</xdr:rowOff>
    </xdr:to>
    <xdr:pic>
      <xdr:nvPicPr>
        <xdr:cNvPr id="5298" name="Рисунок 5297" descr="base_1_386202_37313"/>
        <xdr:cNvPicPr preferRelativeResize="0">
          <a:picLocks noChangeArrowheads="1"/>
        </xdr:cNvPicPr>
      </xdr:nvPicPr>
      <xdr:blipFill>
        <a:blip xmlns:r="http://schemas.openxmlformats.org/officeDocument/2006/relationships" r:embed="rId3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0751975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3024</xdr:row>
      <xdr:rowOff>0</xdr:rowOff>
    </xdr:from>
    <xdr:to>
      <xdr:col>1</xdr:col>
      <xdr:colOff>1152524</xdr:colOff>
      <xdr:row>3024</xdr:row>
      <xdr:rowOff>400050</xdr:rowOff>
    </xdr:to>
    <xdr:pic>
      <xdr:nvPicPr>
        <xdr:cNvPr id="5299" name="Рисунок 5298" descr="base_1_386202_37314"/>
        <xdr:cNvPicPr preferRelativeResize="0">
          <a:picLocks noChangeArrowheads="1"/>
        </xdr:cNvPicPr>
      </xdr:nvPicPr>
      <xdr:blipFill>
        <a:blip xmlns:r="http://schemas.openxmlformats.org/officeDocument/2006/relationships" r:embed="rId3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1256800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3025</xdr:row>
      <xdr:rowOff>0</xdr:rowOff>
    </xdr:from>
    <xdr:to>
      <xdr:col>1</xdr:col>
      <xdr:colOff>1152524</xdr:colOff>
      <xdr:row>3025</xdr:row>
      <xdr:rowOff>400050</xdr:rowOff>
    </xdr:to>
    <xdr:pic>
      <xdr:nvPicPr>
        <xdr:cNvPr id="5300" name="Рисунок 5299" descr="base_1_386202_37315"/>
        <xdr:cNvPicPr preferRelativeResize="0">
          <a:picLocks noChangeArrowheads="1"/>
        </xdr:cNvPicPr>
      </xdr:nvPicPr>
      <xdr:blipFill>
        <a:blip xmlns:r="http://schemas.openxmlformats.org/officeDocument/2006/relationships" r:embed="rId3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1761625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3026</xdr:row>
      <xdr:rowOff>0</xdr:rowOff>
    </xdr:from>
    <xdr:to>
      <xdr:col>1</xdr:col>
      <xdr:colOff>971550</xdr:colOff>
      <xdr:row>3026</xdr:row>
      <xdr:rowOff>400050</xdr:rowOff>
    </xdr:to>
    <xdr:pic>
      <xdr:nvPicPr>
        <xdr:cNvPr id="5301" name="Рисунок 5300" descr="base_1_386202_37316"/>
        <xdr:cNvPicPr preferRelativeResize="0">
          <a:picLocks noChangeArrowheads="1"/>
        </xdr:cNvPicPr>
      </xdr:nvPicPr>
      <xdr:blipFill>
        <a:blip xmlns:r="http://schemas.openxmlformats.org/officeDocument/2006/relationships" r:embed="rId3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2266450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3027</xdr:row>
      <xdr:rowOff>0</xdr:rowOff>
    </xdr:from>
    <xdr:to>
      <xdr:col>1</xdr:col>
      <xdr:colOff>1009650</xdr:colOff>
      <xdr:row>3027</xdr:row>
      <xdr:rowOff>400050</xdr:rowOff>
    </xdr:to>
    <xdr:pic>
      <xdr:nvPicPr>
        <xdr:cNvPr id="5302" name="Рисунок 5301" descr="base_1_386202_37317"/>
        <xdr:cNvPicPr preferRelativeResize="0">
          <a:picLocks noChangeArrowheads="1"/>
        </xdr:cNvPicPr>
      </xdr:nvPicPr>
      <xdr:blipFill>
        <a:blip xmlns:r="http://schemas.openxmlformats.org/officeDocument/2006/relationships" r:embed="rId3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2771275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3028</xdr:row>
      <xdr:rowOff>0</xdr:rowOff>
    </xdr:from>
    <xdr:to>
      <xdr:col>1</xdr:col>
      <xdr:colOff>1057275</xdr:colOff>
      <xdr:row>3028</xdr:row>
      <xdr:rowOff>361950</xdr:rowOff>
    </xdr:to>
    <xdr:pic>
      <xdr:nvPicPr>
        <xdr:cNvPr id="5303" name="Рисунок 5302" descr="base_1_386202_37318"/>
        <xdr:cNvPicPr preferRelativeResize="0">
          <a:picLocks noChangeArrowheads="1"/>
        </xdr:cNvPicPr>
      </xdr:nvPicPr>
      <xdr:blipFill>
        <a:blip xmlns:r="http://schemas.openxmlformats.org/officeDocument/2006/relationships" r:embed="rId3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3276100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3029</xdr:row>
      <xdr:rowOff>0</xdr:rowOff>
    </xdr:from>
    <xdr:to>
      <xdr:col>1</xdr:col>
      <xdr:colOff>1162050</xdr:colOff>
      <xdr:row>3029</xdr:row>
      <xdr:rowOff>381000</xdr:rowOff>
    </xdr:to>
    <xdr:pic>
      <xdr:nvPicPr>
        <xdr:cNvPr id="5304" name="Рисунок 5303" descr="base_1_386202_37319"/>
        <xdr:cNvPicPr preferRelativeResize="0">
          <a:picLocks noChangeArrowheads="1"/>
        </xdr:cNvPicPr>
      </xdr:nvPicPr>
      <xdr:blipFill>
        <a:blip xmlns:r="http://schemas.openxmlformats.org/officeDocument/2006/relationships" r:embed="rId3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3780925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3030</xdr:row>
      <xdr:rowOff>0</xdr:rowOff>
    </xdr:from>
    <xdr:to>
      <xdr:col>1</xdr:col>
      <xdr:colOff>1133474</xdr:colOff>
      <xdr:row>3030</xdr:row>
      <xdr:rowOff>381000</xdr:rowOff>
    </xdr:to>
    <xdr:pic>
      <xdr:nvPicPr>
        <xdr:cNvPr id="5305" name="Рисунок 5304" descr="base_1_386202_37320"/>
        <xdr:cNvPicPr preferRelativeResize="0">
          <a:picLocks noChangeArrowheads="1"/>
        </xdr:cNvPicPr>
      </xdr:nvPicPr>
      <xdr:blipFill>
        <a:blip xmlns:r="http://schemas.openxmlformats.org/officeDocument/2006/relationships" r:embed="rId3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4285750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3031</xdr:row>
      <xdr:rowOff>0</xdr:rowOff>
    </xdr:from>
    <xdr:to>
      <xdr:col>1</xdr:col>
      <xdr:colOff>952500</xdr:colOff>
      <xdr:row>3031</xdr:row>
      <xdr:rowOff>390525</xdr:rowOff>
    </xdr:to>
    <xdr:pic>
      <xdr:nvPicPr>
        <xdr:cNvPr id="5306" name="Рисунок 5305" descr="base_1_386202_37321"/>
        <xdr:cNvPicPr preferRelativeResize="0">
          <a:picLocks noChangeArrowheads="1"/>
        </xdr:cNvPicPr>
      </xdr:nvPicPr>
      <xdr:blipFill>
        <a:blip xmlns:r="http://schemas.openxmlformats.org/officeDocument/2006/relationships" r:embed="rId3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47905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3032</xdr:row>
      <xdr:rowOff>0</xdr:rowOff>
    </xdr:from>
    <xdr:to>
      <xdr:col>1</xdr:col>
      <xdr:colOff>1019174</xdr:colOff>
      <xdr:row>3032</xdr:row>
      <xdr:rowOff>400050</xdr:rowOff>
    </xdr:to>
    <xdr:pic>
      <xdr:nvPicPr>
        <xdr:cNvPr id="5307" name="Рисунок 5306" descr="base_1_386202_37322"/>
        <xdr:cNvPicPr preferRelativeResize="0">
          <a:picLocks noChangeArrowheads="1"/>
        </xdr:cNvPicPr>
      </xdr:nvPicPr>
      <xdr:blipFill>
        <a:blip xmlns:r="http://schemas.openxmlformats.org/officeDocument/2006/relationships" r:embed="rId3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5295400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3033</xdr:row>
      <xdr:rowOff>0</xdr:rowOff>
    </xdr:from>
    <xdr:to>
      <xdr:col>1</xdr:col>
      <xdr:colOff>1095374</xdr:colOff>
      <xdr:row>3033</xdr:row>
      <xdr:rowOff>361950</xdr:rowOff>
    </xdr:to>
    <xdr:pic>
      <xdr:nvPicPr>
        <xdr:cNvPr id="5308" name="Рисунок 5307" descr="base_1_386202_37323"/>
        <xdr:cNvPicPr preferRelativeResize="0">
          <a:picLocks noChangeArrowheads="1"/>
        </xdr:cNvPicPr>
      </xdr:nvPicPr>
      <xdr:blipFill>
        <a:blip xmlns:r="http://schemas.openxmlformats.org/officeDocument/2006/relationships" r:embed="rId3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5800225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3034</xdr:row>
      <xdr:rowOff>0</xdr:rowOff>
    </xdr:from>
    <xdr:to>
      <xdr:col>1</xdr:col>
      <xdr:colOff>1171574</xdr:colOff>
      <xdr:row>3034</xdr:row>
      <xdr:rowOff>371475</xdr:rowOff>
    </xdr:to>
    <xdr:pic>
      <xdr:nvPicPr>
        <xdr:cNvPr id="5309" name="Рисунок 5308" descr="base_1_386202_37324"/>
        <xdr:cNvPicPr preferRelativeResize="0">
          <a:picLocks noChangeArrowheads="1"/>
        </xdr:cNvPicPr>
      </xdr:nvPicPr>
      <xdr:blipFill>
        <a:blip xmlns:r="http://schemas.openxmlformats.org/officeDocument/2006/relationships" r:embed="rId3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6305050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3035</xdr:row>
      <xdr:rowOff>0</xdr:rowOff>
    </xdr:from>
    <xdr:to>
      <xdr:col>1</xdr:col>
      <xdr:colOff>1238250</xdr:colOff>
      <xdr:row>3035</xdr:row>
      <xdr:rowOff>409575</xdr:rowOff>
    </xdr:to>
    <xdr:pic>
      <xdr:nvPicPr>
        <xdr:cNvPr id="5310" name="Рисунок 5309" descr="base_1_386202_37325"/>
        <xdr:cNvPicPr preferRelativeResize="0">
          <a:picLocks noChangeArrowheads="1"/>
        </xdr:cNvPicPr>
      </xdr:nvPicPr>
      <xdr:blipFill>
        <a:blip xmlns:r="http://schemas.openxmlformats.org/officeDocument/2006/relationships" r:embed="rId3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6809875"/>
          <a:ext cx="1238251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3036</xdr:row>
      <xdr:rowOff>0</xdr:rowOff>
    </xdr:from>
    <xdr:to>
      <xdr:col>1</xdr:col>
      <xdr:colOff>981074</xdr:colOff>
      <xdr:row>3036</xdr:row>
      <xdr:rowOff>409575</xdr:rowOff>
    </xdr:to>
    <xdr:pic>
      <xdr:nvPicPr>
        <xdr:cNvPr id="5311" name="Рисунок 5310" descr="base_1_386202_37326"/>
        <xdr:cNvPicPr preferRelativeResize="0">
          <a:picLocks noChangeArrowheads="1"/>
        </xdr:cNvPicPr>
      </xdr:nvPicPr>
      <xdr:blipFill>
        <a:blip xmlns:r="http://schemas.openxmlformats.org/officeDocument/2006/relationships" r:embed="rId3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7314700"/>
          <a:ext cx="9810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3037</xdr:row>
      <xdr:rowOff>0</xdr:rowOff>
    </xdr:from>
    <xdr:to>
      <xdr:col>1</xdr:col>
      <xdr:colOff>1028700</xdr:colOff>
      <xdr:row>3037</xdr:row>
      <xdr:rowOff>371475</xdr:rowOff>
    </xdr:to>
    <xdr:pic>
      <xdr:nvPicPr>
        <xdr:cNvPr id="5312" name="Рисунок 5311" descr="base_1_386202_37327"/>
        <xdr:cNvPicPr preferRelativeResize="0">
          <a:picLocks noChangeArrowheads="1"/>
        </xdr:cNvPicPr>
      </xdr:nvPicPr>
      <xdr:blipFill>
        <a:blip xmlns:r="http://schemas.openxmlformats.org/officeDocument/2006/relationships" r:embed="rId3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781952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3038</xdr:row>
      <xdr:rowOff>0</xdr:rowOff>
    </xdr:from>
    <xdr:to>
      <xdr:col>1</xdr:col>
      <xdr:colOff>1104900</xdr:colOff>
      <xdr:row>3038</xdr:row>
      <xdr:rowOff>333375</xdr:rowOff>
    </xdr:to>
    <xdr:pic>
      <xdr:nvPicPr>
        <xdr:cNvPr id="5313" name="Рисунок 5312" descr="base_1_386202_37328"/>
        <xdr:cNvPicPr preferRelativeResize="0">
          <a:picLocks noChangeArrowheads="1"/>
        </xdr:cNvPicPr>
      </xdr:nvPicPr>
      <xdr:blipFill>
        <a:blip xmlns:r="http://schemas.openxmlformats.org/officeDocument/2006/relationships" r:embed="rId3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8324350"/>
          <a:ext cx="11049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3039</xdr:row>
      <xdr:rowOff>0</xdr:rowOff>
    </xdr:from>
    <xdr:to>
      <xdr:col>1</xdr:col>
      <xdr:colOff>1171574</xdr:colOff>
      <xdr:row>3039</xdr:row>
      <xdr:rowOff>361950</xdr:rowOff>
    </xdr:to>
    <xdr:pic>
      <xdr:nvPicPr>
        <xdr:cNvPr id="5314" name="Рисунок 5313" descr="base_1_386202_37329"/>
        <xdr:cNvPicPr preferRelativeResize="0">
          <a:picLocks noChangeArrowheads="1"/>
        </xdr:cNvPicPr>
      </xdr:nvPicPr>
      <xdr:blipFill>
        <a:blip xmlns:r="http://schemas.openxmlformats.org/officeDocument/2006/relationships" r:embed="rId3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8829175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3040</xdr:row>
      <xdr:rowOff>0</xdr:rowOff>
    </xdr:from>
    <xdr:to>
      <xdr:col>1</xdr:col>
      <xdr:colOff>1181100</xdr:colOff>
      <xdr:row>3040</xdr:row>
      <xdr:rowOff>390525</xdr:rowOff>
    </xdr:to>
    <xdr:pic>
      <xdr:nvPicPr>
        <xdr:cNvPr id="5315" name="Рисунок 5314" descr="base_1_386202_37330"/>
        <xdr:cNvPicPr preferRelativeResize="0">
          <a:picLocks noChangeArrowheads="1"/>
        </xdr:cNvPicPr>
      </xdr:nvPicPr>
      <xdr:blipFill>
        <a:blip xmlns:r="http://schemas.openxmlformats.org/officeDocument/2006/relationships" r:embed="rId3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29334000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3041</xdr:row>
      <xdr:rowOff>0</xdr:rowOff>
    </xdr:from>
    <xdr:to>
      <xdr:col>1</xdr:col>
      <xdr:colOff>942974</xdr:colOff>
      <xdr:row>3041</xdr:row>
      <xdr:rowOff>352425</xdr:rowOff>
    </xdr:to>
    <xdr:pic>
      <xdr:nvPicPr>
        <xdr:cNvPr id="5316" name="Рисунок 5315" descr="base_1_386202_37331"/>
        <xdr:cNvPicPr preferRelativeResize="0">
          <a:picLocks noChangeArrowheads="1"/>
        </xdr:cNvPicPr>
      </xdr:nvPicPr>
      <xdr:blipFill>
        <a:blip xmlns:r="http://schemas.openxmlformats.org/officeDocument/2006/relationships" r:embed="rId3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29838825"/>
          <a:ext cx="942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3042</xdr:row>
      <xdr:rowOff>0</xdr:rowOff>
    </xdr:from>
    <xdr:to>
      <xdr:col>1</xdr:col>
      <xdr:colOff>1066800</xdr:colOff>
      <xdr:row>3042</xdr:row>
      <xdr:rowOff>381000</xdr:rowOff>
    </xdr:to>
    <xdr:pic>
      <xdr:nvPicPr>
        <xdr:cNvPr id="5317" name="Рисунок 5316" descr="base_1_386202_37332"/>
        <xdr:cNvPicPr preferRelativeResize="0">
          <a:picLocks noChangeArrowheads="1"/>
        </xdr:cNvPicPr>
      </xdr:nvPicPr>
      <xdr:blipFill>
        <a:blip xmlns:r="http://schemas.openxmlformats.org/officeDocument/2006/relationships" r:embed="rId3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0343650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3043</xdr:row>
      <xdr:rowOff>0</xdr:rowOff>
    </xdr:from>
    <xdr:to>
      <xdr:col>1</xdr:col>
      <xdr:colOff>1133474</xdr:colOff>
      <xdr:row>3043</xdr:row>
      <xdr:rowOff>390525</xdr:rowOff>
    </xdr:to>
    <xdr:pic>
      <xdr:nvPicPr>
        <xdr:cNvPr id="5318" name="Рисунок 5317" descr="base_1_386202_37333"/>
        <xdr:cNvPicPr preferRelativeResize="0">
          <a:picLocks noChangeArrowheads="1"/>
        </xdr:cNvPicPr>
      </xdr:nvPicPr>
      <xdr:blipFill>
        <a:blip xmlns:r="http://schemas.openxmlformats.org/officeDocument/2006/relationships" r:embed="rId3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0848475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3044</xdr:row>
      <xdr:rowOff>0</xdr:rowOff>
    </xdr:from>
    <xdr:to>
      <xdr:col>1</xdr:col>
      <xdr:colOff>1190624</xdr:colOff>
      <xdr:row>3044</xdr:row>
      <xdr:rowOff>390525</xdr:rowOff>
    </xdr:to>
    <xdr:pic>
      <xdr:nvPicPr>
        <xdr:cNvPr id="5319" name="Рисунок 5318" descr="base_1_386202_37334"/>
        <xdr:cNvPicPr preferRelativeResize="0">
          <a:picLocks noChangeArrowheads="1"/>
        </xdr:cNvPicPr>
      </xdr:nvPicPr>
      <xdr:blipFill>
        <a:blip xmlns:r="http://schemas.openxmlformats.org/officeDocument/2006/relationships" r:embed="rId3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1353300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3045</xdr:row>
      <xdr:rowOff>0</xdr:rowOff>
    </xdr:from>
    <xdr:to>
      <xdr:col>1</xdr:col>
      <xdr:colOff>1219200</xdr:colOff>
      <xdr:row>3045</xdr:row>
      <xdr:rowOff>428625</xdr:rowOff>
    </xdr:to>
    <xdr:pic>
      <xdr:nvPicPr>
        <xdr:cNvPr id="5320" name="Рисунок 5319" descr="base_1_386202_37335"/>
        <xdr:cNvPicPr preferRelativeResize="0">
          <a:picLocks noChangeArrowheads="1"/>
        </xdr:cNvPicPr>
      </xdr:nvPicPr>
      <xdr:blipFill>
        <a:blip xmlns:r="http://schemas.openxmlformats.org/officeDocument/2006/relationships" r:embed="rId3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1858125"/>
          <a:ext cx="1219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3046</xdr:row>
      <xdr:rowOff>0</xdr:rowOff>
    </xdr:from>
    <xdr:to>
      <xdr:col>1</xdr:col>
      <xdr:colOff>990600</xdr:colOff>
      <xdr:row>3046</xdr:row>
      <xdr:rowOff>381000</xdr:rowOff>
    </xdr:to>
    <xdr:pic>
      <xdr:nvPicPr>
        <xdr:cNvPr id="5321" name="Рисунок 5320" descr="base_1_386202_37336"/>
        <xdr:cNvPicPr preferRelativeResize="0">
          <a:picLocks noChangeArrowheads="1"/>
        </xdr:cNvPicPr>
      </xdr:nvPicPr>
      <xdr:blipFill>
        <a:blip xmlns:r="http://schemas.openxmlformats.org/officeDocument/2006/relationships" r:embed="rId3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2362950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3047</xdr:row>
      <xdr:rowOff>0</xdr:rowOff>
    </xdr:from>
    <xdr:to>
      <xdr:col>1</xdr:col>
      <xdr:colOff>1038224</xdr:colOff>
      <xdr:row>3047</xdr:row>
      <xdr:rowOff>371475</xdr:rowOff>
    </xdr:to>
    <xdr:pic>
      <xdr:nvPicPr>
        <xdr:cNvPr id="5322" name="Рисунок 5321" descr="base_1_386202_37337"/>
        <xdr:cNvPicPr preferRelativeResize="0">
          <a:picLocks noChangeArrowheads="1"/>
        </xdr:cNvPicPr>
      </xdr:nvPicPr>
      <xdr:blipFill>
        <a:blip xmlns:r="http://schemas.openxmlformats.org/officeDocument/2006/relationships" r:embed="rId3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2867775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3048</xdr:row>
      <xdr:rowOff>0</xdr:rowOff>
    </xdr:from>
    <xdr:to>
      <xdr:col>1</xdr:col>
      <xdr:colOff>1123950</xdr:colOff>
      <xdr:row>3048</xdr:row>
      <xdr:rowOff>381000</xdr:rowOff>
    </xdr:to>
    <xdr:pic>
      <xdr:nvPicPr>
        <xdr:cNvPr id="5323" name="Рисунок 5322" descr="base_1_386202_37338"/>
        <xdr:cNvPicPr preferRelativeResize="0">
          <a:picLocks noChangeArrowheads="1"/>
        </xdr:cNvPicPr>
      </xdr:nvPicPr>
      <xdr:blipFill>
        <a:blip xmlns:r="http://schemas.openxmlformats.org/officeDocument/2006/relationships" r:embed="rId3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3372600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3049</xdr:row>
      <xdr:rowOff>0</xdr:rowOff>
    </xdr:from>
    <xdr:to>
      <xdr:col>1</xdr:col>
      <xdr:colOff>1219200</xdr:colOff>
      <xdr:row>3049</xdr:row>
      <xdr:rowOff>428625</xdr:rowOff>
    </xdr:to>
    <xdr:pic>
      <xdr:nvPicPr>
        <xdr:cNvPr id="5324" name="Рисунок 5323" descr="base_1_386202_37339"/>
        <xdr:cNvPicPr preferRelativeResize="0">
          <a:picLocks noChangeArrowheads="1"/>
        </xdr:cNvPicPr>
      </xdr:nvPicPr>
      <xdr:blipFill>
        <a:blip xmlns:r="http://schemas.openxmlformats.org/officeDocument/2006/relationships" r:embed="rId3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3877425"/>
          <a:ext cx="1219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3050</xdr:row>
      <xdr:rowOff>0</xdr:rowOff>
    </xdr:from>
    <xdr:to>
      <xdr:col>1</xdr:col>
      <xdr:colOff>1190624</xdr:colOff>
      <xdr:row>3050</xdr:row>
      <xdr:rowOff>400050</xdr:rowOff>
    </xdr:to>
    <xdr:pic>
      <xdr:nvPicPr>
        <xdr:cNvPr id="5325" name="Рисунок 5324" descr="base_1_386202_37340"/>
        <xdr:cNvPicPr preferRelativeResize="0">
          <a:picLocks noChangeArrowheads="1"/>
        </xdr:cNvPicPr>
      </xdr:nvPicPr>
      <xdr:blipFill>
        <a:blip xmlns:r="http://schemas.openxmlformats.org/officeDocument/2006/relationships" r:embed="rId3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4382250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3051</xdr:row>
      <xdr:rowOff>0</xdr:rowOff>
    </xdr:from>
    <xdr:to>
      <xdr:col>1</xdr:col>
      <xdr:colOff>952500</xdr:colOff>
      <xdr:row>3051</xdr:row>
      <xdr:rowOff>409575</xdr:rowOff>
    </xdr:to>
    <xdr:pic>
      <xdr:nvPicPr>
        <xdr:cNvPr id="5326" name="Рисунок 5325" descr="base_1_386202_37341"/>
        <xdr:cNvPicPr preferRelativeResize="0">
          <a:picLocks noChangeArrowheads="1"/>
        </xdr:cNvPicPr>
      </xdr:nvPicPr>
      <xdr:blipFill>
        <a:blip xmlns:r="http://schemas.openxmlformats.org/officeDocument/2006/relationships" r:embed="rId3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4887075"/>
          <a:ext cx="9525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3052</xdr:row>
      <xdr:rowOff>0</xdr:rowOff>
    </xdr:from>
    <xdr:to>
      <xdr:col>1</xdr:col>
      <xdr:colOff>1057274</xdr:colOff>
      <xdr:row>3052</xdr:row>
      <xdr:rowOff>419100</xdr:rowOff>
    </xdr:to>
    <xdr:pic>
      <xdr:nvPicPr>
        <xdr:cNvPr id="5327" name="Рисунок 5326" descr="base_1_386202_37342"/>
        <xdr:cNvPicPr preferRelativeResize="0">
          <a:picLocks noChangeArrowheads="1"/>
        </xdr:cNvPicPr>
      </xdr:nvPicPr>
      <xdr:blipFill>
        <a:blip xmlns:r="http://schemas.openxmlformats.org/officeDocument/2006/relationships" r:embed="rId3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5391900"/>
          <a:ext cx="10572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3053</xdr:row>
      <xdr:rowOff>0</xdr:rowOff>
    </xdr:from>
    <xdr:to>
      <xdr:col>1</xdr:col>
      <xdr:colOff>1085850</xdr:colOff>
      <xdr:row>3053</xdr:row>
      <xdr:rowOff>381000</xdr:rowOff>
    </xdr:to>
    <xdr:pic>
      <xdr:nvPicPr>
        <xdr:cNvPr id="5328" name="Рисунок 5327" descr="base_1_386202_37343"/>
        <xdr:cNvPicPr preferRelativeResize="0">
          <a:picLocks noChangeArrowheads="1"/>
        </xdr:cNvPicPr>
      </xdr:nvPicPr>
      <xdr:blipFill>
        <a:blip xmlns:r="http://schemas.openxmlformats.org/officeDocument/2006/relationships" r:embed="rId3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5896725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3054</xdr:row>
      <xdr:rowOff>0</xdr:rowOff>
    </xdr:from>
    <xdr:to>
      <xdr:col>1</xdr:col>
      <xdr:colOff>1190624</xdr:colOff>
      <xdr:row>3054</xdr:row>
      <xdr:rowOff>381000</xdr:rowOff>
    </xdr:to>
    <xdr:pic>
      <xdr:nvPicPr>
        <xdr:cNvPr id="5329" name="Рисунок 5328" descr="base_1_386202_37344"/>
        <xdr:cNvPicPr preferRelativeResize="0">
          <a:picLocks noChangeArrowheads="1"/>
        </xdr:cNvPicPr>
      </xdr:nvPicPr>
      <xdr:blipFill>
        <a:blip xmlns:r="http://schemas.openxmlformats.org/officeDocument/2006/relationships" r:embed="rId3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6401550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3055</xdr:row>
      <xdr:rowOff>0</xdr:rowOff>
    </xdr:from>
    <xdr:to>
      <xdr:col>1</xdr:col>
      <xdr:colOff>1181100</xdr:colOff>
      <xdr:row>3055</xdr:row>
      <xdr:rowOff>419100</xdr:rowOff>
    </xdr:to>
    <xdr:pic>
      <xdr:nvPicPr>
        <xdr:cNvPr id="5330" name="Рисунок 5329" descr="base_1_386202_37345"/>
        <xdr:cNvPicPr preferRelativeResize="0">
          <a:picLocks noChangeArrowheads="1"/>
        </xdr:cNvPicPr>
      </xdr:nvPicPr>
      <xdr:blipFill>
        <a:blip xmlns:r="http://schemas.openxmlformats.org/officeDocument/2006/relationships" r:embed="rId3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6906375"/>
          <a:ext cx="1181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3056</xdr:row>
      <xdr:rowOff>0</xdr:rowOff>
    </xdr:from>
    <xdr:to>
      <xdr:col>1</xdr:col>
      <xdr:colOff>981074</xdr:colOff>
      <xdr:row>3056</xdr:row>
      <xdr:rowOff>390525</xdr:rowOff>
    </xdr:to>
    <xdr:pic>
      <xdr:nvPicPr>
        <xdr:cNvPr id="5331" name="Рисунок 5330" descr="base_1_386202_37346"/>
        <xdr:cNvPicPr preferRelativeResize="0">
          <a:picLocks noChangeArrowheads="1"/>
        </xdr:cNvPicPr>
      </xdr:nvPicPr>
      <xdr:blipFill>
        <a:blip xmlns:r="http://schemas.openxmlformats.org/officeDocument/2006/relationships" r:embed="rId3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7411200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3057</xdr:row>
      <xdr:rowOff>0</xdr:rowOff>
    </xdr:from>
    <xdr:to>
      <xdr:col>1</xdr:col>
      <xdr:colOff>1028700</xdr:colOff>
      <xdr:row>3057</xdr:row>
      <xdr:rowOff>419100</xdr:rowOff>
    </xdr:to>
    <xdr:pic>
      <xdr:nvPicPr>
        <xdr:cNvPr id="5332" name="Рисунок 5331" descr="base_1_386202_37347"/>
        <xdr:cNvPicPr preferRelativeResize="0">
          <a:picLocks noChangeArrowheads="1"/>
        </xdr:cNvPicPr>
      </xdr:nvPicPr>
      <xdr:blipFill>
        <a:blip xmlns:r="http://schemas.openxmlformats.org/officeDocument/2006/relationships" r:embed="rId3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7916025"/>
          <a:ext cx="10287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3058</xdr:row>
      <xdr:rowOff>0</xdr:rowOff>
    </xdr:from>
    <xdr:to>
      <xdr:col>1</xdr:col>
      <xdr:colOff>1076325</xdr:colOff>
      <xdr:row>3058</xdr:row>
      <xdr:rowOff>400050</xdr:rowOff>
    </xdr:to>
    <xdr:pic>
      <xdr:nvPicPr>
        <xdr:cNvPr id="5333" name="Рисунок 5332" descr="base_1_386202_37348"/>
        <xdr:cNvPicPr preferRelativeResize="0">
          <a:picLocks noChangeArrowheads="1"/>
        </xdr:cNvPicPr>
      </xdr:nvPicPr>
      <xdr:blipFill>
        <a:blip xmlns:r="http://schemas.openxmlformats.org/officeDocument/2006/relationships" r:embed="rId3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8420850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3059</xdr:row>
      <xdr:rowOff>0</xdr:rowOff>
    </xdr:from>
    <xdr:to>
      <xdr:col>1</xdr:col>
      <xdr:colOff>1228724</xdr:colOff>
      <xdr:row>3059</xdr:row>
      <xdr:rowOff>419100</xdr:rowOff>
    </xdr:to>
    <xdr:pic>
      <xdr:nvPicPr>
        <xdr:cNvPr id="5334" name="Рисунок 5333" descr="base_1_386202_37349"/>
        <xdr:cNvPicPr preferRelativeResize="0">
          <a:picLocks noChangeArrowheads="1"/>
        </xdr:cNvPicPr>
      </xdr:nvPicPr>
      <xdr:blipFill>
        <a:blip xmlns:r="http://schemas.openxmlformats.org/officeDocument/2006/relationships" r:embed="rId3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8925675"/>
          <a:ext cx="12287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3060</xdr:row>
      <xdr:rowOff>0</xdr:rowOff>
    </xdr:from>
    <xdr:to>
      <xdr:col>1</xdr:col>
      <xdr:colOff>1285875</xdr:colOff>
      <xdr:row>3060</xdr:row>
      <xdr:rowOff>409575</xdr:rowOff>
    </xdr:to>
    <xdr:pic>
      <xdr:nvPicPr>
        <xdr:cNvPr id="5335" name="Рисунок 5334" descr="base_1_386202_37350"/>
        <xdr:cNvPicPr preferRelativeResize="0">
          <a:picLocks noChangeArrowheads="1"/>
        </xdr:cNvPicPr>
      </xdr:nvPicPr>
      <xdr:blipFill>
        <a:blip xmlns:r="http://schemas.openxmlformats.org/officeDocument/2006/relationships" r:embed="rId3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39430500"/>
          <a:ext cx="1285876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3061</xdr:row>
      <xdr:rowOff>0</xdr:rowOff>
    </xdr:from>
    <xdr:to>
      <xdr:col>1</xdr:col>
      <xdr:colOff>990600</xdr:colOff>
      <xdr:row>3061</xdr:row>
      <xdr:rowOff>390525</xdr:rowOff>
    </xdr:to>
    <xdr:pic>
      <xdr:nvPicPr>
        <xdr:cNvPr id="5336" name="Рисунок 5335" descr="base_1_386202_37351"/>
        <xdr:cNvPicPr preferRelativeResize="0">
          <a:picLocks noChangeArrowheads="1"/>
        </xdr:cNvPicPr>
      </xdr:nvPicPr>
      <xdr:blipFill>
        <a:blip xmlns:r="http://schemas.openxmlformats.org/officeDocument/2006/relationships" r:embed="rId3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39935325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3062</xdr:row>
      <xdr:rowOff>0</xdr:rowOff>
    </xdr:from>
    <xdr:to>
      <xdr:col>1</xdr:col>
      <xdr:colOff>1057274</xdr:colOff>
      <xdr:row>3062</xdr:row>
      <xdr:rowOff>371475</xdr:rowOff>
    </xdr:to>
    <xdr:pic>
      <xdr:nvPicPr>
        <xdr:cNvPr id="5337" name="Рисунок 5336" descr="base_1_386202_37352"/>
        <xdr:cNvPicPr preferRelativeResize="0">
          <a:picLocks noChangeArrowheads="1"/>
        </xdr:cNvPicPr>
      </xdr:nvPicPr>
      <xdr:blipFill>
        <a:blip xmlns:r="http://schemas.openxmlformats.org/officeDocument/2006/relationships" r:embed="rId3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40440150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3063</xdr:row>
      <xdr:rowOff>1</xdr:rowOff>
    </xdr:from>
    <xdr:to>
      <xdr:col>1</xdr:col>
      <xdr:colOff>1162050</xdr:colOff>
      <xdr:row>3063</xdr:row>
      <xdr:rowOff>381001</xdr:rowOff>
    </xdr:to>
    <xdr:pic>
      <xdr:nvPicPr>
        <xdr:cNvPr id="5338" name="Рисунок 5337" descr="base_1_386202_37353"/>
        <xdr:cNvPicPr preferRelativeResize="0">
          <a:picLocks noChangeArrowheads="1"/>
        </xdr:cNvPicPr>
      </xdr:nvPicPr>
      <xdr:blipFill>
        <a:blip xmlns:r="http://schemas.openxmlformats.org/officeDocument/2006/relationships" r:embed="rId3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0944976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3064</xdr:row>
      <xdr:rowOff>1</xdr:rowOff>
    </xdr:from>
    <xdr:to>
      <xdr:col>1</xdr:col>
      <xdr:colOff>1276350</xdr:colOff>
      <xdr:row>3064</xdr:row>
      <xdr:rowOff>400051</xdr:rowOff>
    </xdr:to>
    <xdr:pic>
      <xdr:nvPicPr>
        <xdr:cNvPr id="5339" name="Рисунок 5338" descr="base_1_386202_37354"/>
        <xdr:cNvPicPr preferRelativeResize="0">
          <a:picLocks noChangeArrowheads="1"/>
        </xdr:cNvPicPr>
      </xdr:nvPicPr>
      <xdr:blipFill>
        <a:blip xmlns:r="http://schemas.openxmlformats.org/officeDocument/2006/relationships" r:embed="rId3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41449801"/>
          <a:ext cx="127635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3065</xdr:row>
      <xdr:rowOff>0</xdr:rowOff>
    </xdr:from>
    <xdr:to>
      <xdr:col>1</xdr:col>
      <xdr:colOff>1285874</xdr:colOff>
      <xdr:row>3065</xdr:row>
      <xdr:rowOff>409575</xdr:rowOff>
    </xdr:to>
    <xdr:pic>
      <xdr:nvPicPr>
        <xdr:cNvPr id="5340" name="Рисунок 5339" descr="base_1_386202_37355"/>
        <xdr:cNvPicPr preferRelativeResize="0">
          <a:picLocks noChangeArrowheads="1"/>
        </xdr:cNvPicPr>
      </xdr:nvPicPr>
      <xdr:blipFill>
        <a:blip xmlns:r="http://schemas.openxmlformats.org/officeDocument/2006/relationships" r:embed="rId3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41954625"/>
          <a:ext cx="12858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3066</xdr:row>
      <xdr:rowOff>0</xdr:rowOff>
    </xdr:from>
    <xdr:to>
      <xdr:col>1</xdr:col>
      <xdr:colOff>990600</xdr:colOff>
      <xdr:row>3066</xdr:row>
      <xdr:rowOff>390525</xdr:rowOff>
    </xdr:to>
    <xdr:pic>
      <xdr:nvPicPr>
        <xdr:cNvPr id="5341" name="Рисунок 5340" descr="base_1_386202_37356"/>
        <xdr:cNvPicPr preferRelativeResize="0">
          <a:picLocks noChangeArrowheads="1"/>
        </xdr:cNvPicPr>
      </xdr:nvPicPr>
      <xdr:blipFill>
        <a:blip xmlns:r="http://schemas.openxmlformats.org/officeDocument/2006/relationships" r:embed="rId3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2459450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3067</xdr:row>
      <xdr:rowOff>0</xdr:rowOff>
    </xdr:from>
    <xdr:to>
      <xdr:col>1</xdr:col>
      <xdr:colOff>1047750</xdr:colOff>
      <xdr:row>3067</xdr:row>
      <xdr:rowOff>419100</xdr:rowOff>
    </xdr:to>
    <xdr:pic>
      <xdr:nvPicPr>
        <xdr:cNvPr id="5342" name="Рисунок 5341" descr="base_1_386202_37357"/>
        <xdr:cNvPicPr preferRelativeResize="0">
          <a:picLocks noChangeArrowheads="1"/>
        </xdr:cNvPicPr>
      </xdr:nvPicPr>
      <xdr:blipFill>
        <a:blip xmlns:r="http://schemas.openxmlformats.org/officeDocument/2006/relationships" r:embed="rId3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2964275"/>
          <a:ext cx="10477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3068</xdr:row>
      <xdr:rowOff>0</xdr:rowOff>
    </xdr:from>
    <xdr:to>
      <xdr:col>1</xdr:col>
      <xdr:colOff>1143000</xdr:colOff>
      <xdr:row>3068</xdr:row>
      <xdr:rowOff>400050</xdr:rowOff>
    </xdr:to>
    <xdr:pic>
      <xdr:nvPicPr>
        <xdr:cNvPr id="5343" name="Рисунок 5342" descr="base_1_386202_37358"/>
        <xdr:cNvPicPr preferRelativeResize="0">
          <a:picLocks noChangeArrowheads="1"/>
        </xdr:cNvPicPr>
      </xdr:nvPicPr>
      <xdr:blipFill>
        <a:blip xmlns:r="http://schemas.openxmlformats.org/officeDocument/2006/relationships" r:embed="rId3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3469100"/>
          <a:ext cx="1143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3069</xdr:row>
      <xdr:rowOff>0</xdr:rowOff>
    </xdr:from>
    <xdr:to>
      <xdr:col>1</xdr:col>
      <xdr:colOff>1276350</xdr:colOff>
      <xdr:row>3069</xdr:row>
      <xdr:rowOff>409575</xdr:rowOff>
    </xdr:to>
    <xdr:pic>
      <xdr:nvPicPr>
        <xdr:cNvPr id="5344" name="Рисунок 5343" descr="base_1_386202_37359"/>
        <xdr:cNvPicPr preferRelativeResize="0">
          <a:picLocks noChangeArrowheads="1"/>
        </xdr:cNvPicPr>
      </xdr:nvPicPr>
      <xdr:blipFill>
        <a:blip xmlns:r="http://schemas.openxmlformats.org/officeDocument/2006/relationships" r:embed="rId3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3973925"/>
          <a:ext cx="1276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3070</xdr:row>
      <xdr:rowOff>0</xdr:rowOff>
    </xdr:from>
    <xdr:to>
      <xdr:col>1</xdr:col>
      <xdr:colOff>1247774</xdr:colOff>
      <xdr:row>3070</xdr:row>
      <xdr:rowOff>409575</xdr:rowOff>
    </xdr:to>
    <xdr:pic>
      <xdr:nvPicPr>
        <xdr:cNvPr id="5345" name="Рисунок 5344" descr="base_1_386202_37360"/>
        <xdr:cNvPicPr preferRelativeResize="0">
          <a:picLocks noChangeArrowheads="1"/>
        </xdr:cNvPicPr>
      </xdr:nvPicPr>
      <xdr:blipFill>
        <a:blip xmlns:r="http://schemas.openxmlformats.org/officeDocument/2006/relationships" r:embed="rId3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44478750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3071</xdr:row>
      <xdr:rowOff>0</xdr:rowOff>
    </xdr:from>
    <xdr:to>
      <xdr:col>1</xdr:col>
      <xdr:colOff>1038224</xdr:colOff>
      <xdr:row>3071</xdr:row>
      <xdr:rowOff>400050</xdr:rowOff>
    </xdr:to>
    <xdr:pic>
      <xdr:nvPicPr>
        <xdr:cNvPr id="5346" name="Рисунок 5345" descr="base_1_386202_37361"/>
        <xdr:cNvPicPr preferRelativeResize="0">
          <a:picLocks noChangeArrowheads="1"/>
        </xdr:cNvPicPr>
      </xdr:nvPicPr>
      <xdr:blipFill>
        <a:blip xmlns:r="http://schemas.openxmlformats.org/officeDocument/2006/relationships" r:embed="rId3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44983575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3072</xdr:row>
      <xdr:rowOff>0</xdr:rowOff>
    </xdr:from>
    <xdr:to>
      <xdr:col>1</xdr:col>
      <xdr:colOff>1076324</xdr:colOff>
      <xdr:row>3072</xdr:row>
      <xdr:rowOff>390525</xdr:rowOff>
    </xdr:to>
    <xdr:pic>
      <xdr:nvPicPr>
        <xdr:cNvPr id="5347" name="Рисунок 5346" descr="base_1_386202_37362"/>
        <xdr:cNvPicPr preferRelativeResize="0">
          <a:picLocks noChangeArrowheads="1"/>
        </xdr:cNvPicPr>
      </xdr:nvPicPr>
      <xdr:blipFill>
        <a:blip xmlns:r="http://schemas.openxmlformats.org/officeDocument/2006/relationships" r:embed="rId3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45488400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3073</xdr:row>
      <xdr:rowOff>0</xdr:rowOff>
    </xdr:from>
    <xdr:to>
      <xdr:col>1</xdr:col>
      <xdr:colOff>1085850</xdr:colOff>
      <xdr:row>3073</xdr:row>
      <xdr:rowOff>361950</xdr:rowOff>
    </xdr:to>
    <xdr:pic>
      <xdr:nvPicPr>
        <xdr:cNvPr id="5348" name="Рисунок 5347" descr="base_1_386202_37363"/>
        <xdr:cNvPicPr preferRelativeResize="0">
          <a:picLocks noChangeArrowheads="1"/>
        </xdr:cNvPicPr>
      </xdr:nvPicPr>
      <xdr:blipFill>
        <a:blip xmlns:r="http://schemas.openxmlformats.org/officeDocument/2006/relationships" r:embed="rId3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5993225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3074</xdr:row>
      <xdr:rowOff>0</xdr:rowOff>
    </xdr:from>
    <xdr:to>
      <xdr:col>1</xdr:col>
      <xdr:colOff>1219200</xdr:colOff>
      <xdr:row>3074</xdr:row>
      <xdr:rowOff>409575</xdr:rowOff>
    </xdr:to>
    <xdr:pic>
      <xdr:nvPicPr>
        <xdr:cNvPr id="5349" name="Рисунок 5348" descr="base_1_386202_37364"/>
        <xdr:cNvPicPr preferRelativeResize="0">
          <a:picLocks noChangeArrowheads="1"/>
        </xdr:cNvPicPr>
      </xdr:nvPicPr>
      <xdr:blipFill>
        <a:blip xmlns:r="http://schemas.openxmlformats.org/officeDocument/2006/relationships" r:embed="rId3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6498050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3075</xdr:row>
      <xdr:rowOff>0</xdr:rowOff>
    </xdr:from>
    <xdr:to>
      <xdr:col>1</xdr:col>
      <xdr:colOff>1209674</xdr:colOff>
      <xdr:row>3075</xdr:row>
      <xdr:rowOff>419100</xdr:rowOff>
    </xdr:to>
    <xdr:pic>
      <xdr:nvPicPr>
        <xdr:cNvPr id="5350" name="Рисунок 5349" descr="base_1_386202_37365"/>
        <xdr:cNvPicPr preferRelativeResize="0">
          <a:picLocks noChangeArrowheads="1"/>
        </xdr:cNvPicPr>
      </xdr:nvPicPr>
      <xdr:blipFill>
        <a:blip xmlns:r="http://schemas.openxmlformats.org/officeDocument/2006/relationships" r:embed="rId3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47002875"/>
          <a:ext cx="12096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3076</xdr:row>
      <xdr:rowOff>0</xdr:rowOff>
    </xdr:from>
    <xdr:to>
      <xdr:col>1</xdr:col>
      <xdr:colOff>1009650</xdr:colOff>
      <xdr:row>3076</xdr:row>
      <xdr:rowOff>352425</xdr:rowOff>
    </xdr:to>
    <xdr:pic>
      <xdr:nvPicPr>
        <xdr:cNvPr id="5351" name="Рисунок 5350" descr="base_1_386202_37366"/>
        <xdr:cNvPicPr preferRelativeResize="0">
          <a:picLocks noChangeArrowheads="1"/>
        </xdr:cNvPicPr>
      </xdr:nvPicPr>
      <xdr:blipFill>
        <a:blip xmlns:r="http://schemas.openxmlformats.org/officeDocument/2006/relationships" r:embed="rId3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7507700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3077</xdr:row>
      <xdr:rowOff>0</xdr:rowOff>
    </xdr:from>
    <xdr:to>
      <xdr:col>1</xdr:col>
      <xdr:colOff>1104900</xdr:colOff>
      <xdr:row>3077</xdr:row>
      <xdr:rowOff>400050</xdr:rowOff>
    </xdr:to>
    <xdr:pic>
      <xdr:nvPicPr>
        <xdr:cNvPr id="5352" name="Рисунок 5351" descr="base_1_386202_37367"/>
        <xdr:cNvPicPr preferRelativeResize="0">
          <a:picLocks noChangeArrowheads="1"/>
        </xdr:cNvPicPr>
      </xdr:nvPicPr>
      <xdr:blipFill>
        <a:blip xmlns:r="http://schemas.openxmlformats.org/officeDocument/2006/relationships" r:embed="rId3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8012525"/>
          <a:ext cx="1104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3078</xdr:row>
      <xdr:rowOff>0</xdr:rowOff>
    </xdr:from>
    <xdr:to>
      <xdr:col>1</xdr:col>
      <xdr:colOff>1123950</xdr:colOff>
      <xdr:row>3078</xdr:row>
      <xdr:rowOff>419100</xdr:rowOff>
    </xdr:to>
    <xdr:pic>
      <xdr:nvPicPr>
        <xdr:cNvPr id="5353" name="Рисунок 5352" descr="base_1_386202_37368"/>
        <xdr:cNvPicPr preferRelativeResize="0">
          <a:picLocks noChangeArrowheads="1"/>
        </xdr:cNvPicPr>
      </xdr:nvPicPr>
      <xdr:blipFill>
        <a:blip xmlns:r="http://schemas.openxmlformats.org/officeDocument/2006/relationships" r:embed="rId3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8517350"/>
          <a:ext cx="11239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3079</xdr:row>
      <xdr:rowOff>0</xdr:rowOff>
    </xdr:from>
    <xdr:to>
      <xdr:col>1</xdr:col>
      <xdr:colOff>1219200</xdr:colOff>
      <xdr:row>3079</xdr:row>
      <xdr:rowOff>390525</xdr:rowOff>
    </xdr:to>
    <xdr:pic>
      <xdr:nvPicPr>
        <xdr:cNvPr id="5354" name="Рисунок 5353" descr="base_1_386202_37369"/>
        <xdr:cNvPicPr preferRelativeResize="0">
          <a:picLocks noChangeArrowheads="1"/>
        </xdr:cNvPicPr>
      </xdr:nvPicPr>
      <xdr:blipFill>
        <a:blip xmlns:r="http://schemas.openxmlformats.org/officeDocument/2006/relationships" r:embed="rId3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49022175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3080</xdr:row>
      <xdr:rowOff>0</xdr:rowOff>
    </xdr:from>
    <xdr:to>
      <xdr:col>1</xdr:col>
      <xdr:colOff>1219200</xdr:colOff>
      <xdr:row>3080</xdr:row>
      <xdr:rowOff>409575</xdr:rowOff>
    </xdr:to>
    <xdr:pic>
      <xdr:nvPicPr>
        <xdr:cNvPr id="5355" name="Рисунок 5354" descr="base_1_386202_37370"/>
        <xdr:cNvPicPr preferRelativeResize="0">
          <a:picLocks noChangeArrowheads="1"/>
        </xdr:cNvPicPr>
      </xdr:nvPicPr>
      <xdr:blipFill>
        <a:blip xmlns:r="http://schemas.openxmlformats.org/officeDocument/2006/relationships" r:embed="rId3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49527000"/>
          <a:ext cx="1219201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3081</xdr:row>
      <xdr:rowOff>0</xdr:rowOff>
    </xdr:from>
    <xdr:to>
      <xdr:col>1</xdr:col>
      <xdr:colOff>981074</xdr:colOff>
      <xdr:row>3081</xdr:row>
      <xdr:rowOff>419100</xdr:rowOff>
    </xdr:to>
    <xdr:pic>
      <xdr:nvPicPr>
        <xdr:cNvPr id="5356" name="Рисунок 5355" descr="base_1_386202_37371"/>
        <xdr:cNvPicPr preferRelativeResize="0">
          <a:picLocks noChangeArrowheads="1"/>
        </xdr:cNvPicPr>
      </xdr:nvPicPr>
      <xdr:blipFill>
        <a:blip xmlns:r="http://schemas.openxmlformats.org/officeDocument/2006/relationships" r:embed="rId3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0031825"/>
          <a:ext cx="981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3082</xdr:row>
      <xdr:rowOff>0</xdr:rowOff>
    </xdr:from>
    <xdr:to>
      <xdr:col>1</xdr:col>
      <xdr:colOff>1019174</xdr:colOff>
      <xdr:row>3082</xdr:row>
      <xdr:rowOff>390525</xdr:rowOff>
    </xdr:to>
    <xdr:pic>
      <xdr:nvPicPr>
        <xdr:cNvPr id="5357" name="Рисунок 5356" descr="base_1_386202_37372"/>
        <xdr:cNvPicPr preferRelativeResize="0">
          <a:picLocks noChangeArrowheads="1"/>
        </xdr:cNvPicPr>
      </xdr:nvPicPr>
      <xdr:blipFill>
        <a:blip xmlns:r="http://schemas.openxmlformats.org/officeDocument/2006/relationships" r:embed="rId3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0536650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3083</xdr:row>
      <xdr:rowOff>0</xdr:rowOff>
    </xdr:from>
    <xdr:to>
      <xdr:col>1</xdr:col>
      <xdr:colOff>1171575</xdr:colOff>
      <xdr:row>3083</xdr:row>
      <xdr:rowOff>390525</xdr:rowOff>
    </xdr:to>
    <xdr:pic>
      <xdr:nvPicPr>
        <xdr:cNvPr id="5358" name="Рисунок 5357" descr="base_1_386202_37373"/>
        <xdr:cNvPicPr preferRelativeResize="0">
          <a:picLocks noChangeArrowheads="1"/>
        </xdr:cNvPicPr>
      </xdr:nvPicPr>
      <xdr:blipFill>
        <a:blip xmlns:r="http://schemas.openxmlformats.org/officeDocument/2006/relationships" r:embed="rId3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104147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3084</xdr:row>
      <xdr:rowOff>0</xdr:rowOff>
    </xdr:from>
    <xdr:to>
      <xdr:col>1</xdr:col>
      <xdr:colOff>1219200</xdr:colOff>
      <xdr:row>3084</xdr:row>
      <xdr:rowOff>400050</xdr:rowOff>
    </xdr:to>
    <xdr:pic>
      <xdr:nvPicPr>
        <xdr:cNvPr id="5359" name="Рисунок 5358" descr="base_1_386202_37374"/>
        <xdr:cNvPicPr preferRelativeResize="0">
          <a:picLocks noChangeArrowheads="1"/>
        </xdr:cNvPicPr>
      </xdr:nvPicPr>
      <xdr:blipFill>
        <a:blip xmlns:r="http://schemas.openxmlformats.org/officeDocument/2006/relationships" r:embed="rId3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1546300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3085</xdr:row>
      <xdr:rowOff>0</xdr:rowOff>
    </xdr:from>
    <xdr:to>
      <xdr:col>1</xdr:col>
      <xdr:colOff>1228724</xdr:colOff>
      <xdr:row>3085</xdr:row>
      <xdr:rowOff>400050</xdr:rowOff>
    </xdr:to>
    <xdr:pic>
      <xdr:nvPicPr>
        <xdr:cNvPr id="5360" name="Рисунок 5359" descr="base_1_386202_37375"/>
        <xdr:cNvPicPr preferRelativeResize="0">
          <a:picLocks noChangeArrowheads="1"/>
        </xdr:cNvPicPr>
      </xdr:nvPicPr>
      <xdr:blipFill>
        <a:blip xmlns:r="http://schemas.openxmlformats.org/officeDocument/2006/relationships" r:embed="rId3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2051125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3086</xdr:row>
      <xdr:rowOff>0</xdr:rowOff>
    </xdr:from>
    <xdr:to>
      <xdr:col>1</xdr:col>
      <xdr:colOff>981074</xdr:colOff>
      <xdr:row>3086</xdr:row>
      <xdr:rowOff>390525</xdr:rowOff>
    </xdr:to>
    <xdr:pic>
      <xdr:nvPicPr>
        <xdr:cNvPr id="5361" name="Рисунок 5360" descr="base_1_386202_37376"/>
        <xdr:cNvPicPr preferRelativeResize="0">
          <a:picLocks noChangeArrowheads="1"/>
        </xdr:cNvPicPr>
      </xdr:nvPicPr>
      <xdr:blipFill>
        <a:blip xmlns:r="http://schemas.openxmlformats.org/officeDocument/2006/relationships" r:embed="rId3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2555950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3087</xdr:row>
      <xdr:rowOff>0</xdr:rowOff>
    </xdr:from>
    <xdr:to>
      <xdr:col>1</xdr:col>
      <xdr:colOff>1057274</xdr:colOff>
      <xdr:row>3087</xdr:row>
      <xdr:rowOff>390525</xdr:rowOff>
    </xdr:to>
    <xdr:pic>
      <xdr:nvPicPr>
        <xdr:cNvPr id="5362" name="Рисунок 5361" descr="base_1_386202_37377"/>
        <xdr:cNvPicPr preferRelativeResize="0">
          <a:picLocks noChangeArrowheads="1"/>
        </xdr:cNvPicPr>
      </xdr:nvPicPr>
      <xdr:blipFill>
        <a:blip xmlns:r="http://schemas.openxmlformats.org/officeDocument/2006/relationships" r:embed="rId3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306077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3088</xdr:row>
      <xdr:rowOff>0</xdr:rowOff>
    </xdr:from>
    <xdr:to>
      <xdr:col>1</xdr:col>
      <xdr:colOff>1123950</xdr:colOff>
      <xdr:row>3088</xdr:row>
      <xdr:rowOff>400050</xdr:rowOff>
    </xdr:to>
    <xdr:pic>
      <xdr:nvPicPr>
        <xdr:cNvPr id="5363" name="Рисунок 5362" descr="base_1_386202_37378"/>
        <xdr:cNvPicPr preferRelativeResize="0">
          <a:picLocks noChangeArrowheads="1"/>
        </xdr:cNvPicPr>
      </xdr:nvPicPr>
      <xdr:blipFill>
        <a:blip xmlns:r="http://schemas.openxmlformats.org/officeDocument/2006/relationships" r:embed="rId3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3565600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3089</xdr:row>
      <xdr:rowOff>0</xdr:rowOff>
    </xdr:from>
    <xdr:to>
      <xdr:col>1</xdr:col>
      <xdr:colOff>1276350</xdr:colOff>
      <xdr:row>3089</xdr:row>
      <xdr:rowOff>371475</xdr:rowOff>
    </xdr:to>
    <xdr:pic>
      <xdr:nvPicPr>
        <xdr:cNvPr id="5364" name="Рисунок 5363" descr="base_1_386202_37379"/>
        <xdr:cNvPicPr preferRelativeResize="0">
          <a:picLocks noChangeArrowheads="1"/>
        </xdr:cNvPicPr>
      </xdr:nvPicPr>
      <xdr:blipFill>
        <a:blip xmlns:r="http://schemas.openxmlformats.org/officeDocument/2006/relationships" r:embed="rId3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4070425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3089</xdr:row>
      <xdr:rowOff>504824</xdr:rowOff>
    </xdr:from>
    <xdr:to>
      <xdr:col>1</xdr:col>
      <xdr:colOff>1247774</xdr:colOff>
      <xdr:row>3090</xdr:row>
      <xdr:rowOff>409574</xdr:rowOff>
    </xdr:to>
    <xdr:pic>
      <xdr:nvPicPr>
        <xdr:cNvPr id="5365" name="Рисунок 5364" descr="base_1_386202_37380"/>
        <xdr:cNvPicPr preferRelativeResize="0">
          <a:picLocks noChangeArrowheads="1"/>
        </xdr:cNvPicPr>
      </xdr:nvPicPr>
      <xdr:blipFill>
        <a:blip xmlns:r="http://schemas.openxmlformats.org/officeDocument/2006/relationships" r:embed="rId3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4575249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3091</xdr:row>
      <xdr:rowOff>0</xdr:rowOff>
    </xdr:from>
    <xdr:to>
      <xdr:col>1</xdr:col>
      <xdr:colOff>1028700</xdr:colOff>
      <xdr:row>3091</xdr:row>
      <xdr:rowOff>419100</xdr:rowOff>
    </xdr:to>
    <xdr:pic>
      <xdr:nvPicPr>
        <xdr:cNvPr id="5366" name="Рисунок 5365" descr="base_1_386202_37381"/>
        <xdr:cNvPicPr preferRelativeResize="0">
          <a:picLocks noChangeArrowheads="1"/>
        </xdr:cNvPicPr>
      </xdr:nvPicPr>
      <xdr:blipFill>
        <a:blip xmlns:r="http://schemas.openxmlformats.org/officeDocument/2006/relationships" r:embed="rId3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5080075"/>
          <a:ext cx="10287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3092</xdr:row>
      <xdr:rowOff>0</xdr:rowOff>
    </xdr:from>
    <xdr:to>
      <xdr:col>1</xdr:col>
      <xdr:colOff>1076324</xdr:colOff>
      <xdr:row>3092</xdr:row>
      <xdr:rowOff>381000</xdr:rowOff>
    </xdr:to>
    <xdr:pic>
      <xdr:nvPicPr>
        <xdr:cNvPr id="5367" name="Рисунок 5366" descr="base_1_386202_37382"/>
        <xdr:cNvPicPr preferRelativeResize="0">
          <a:picLocks noChangeArrowheads="1"/>
        </xdr:cNvPicPr>
      </xdr:nvPicPr>
      <xdr:blipFill>
        <a:blip xmlns:r="http://schemas.openxmlformats.org/officeDocument/2006/relationships" r:embed="rId3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5584900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3093</xdr:row>
      <xdr:rowOff>0</xdr:rowOff>
    </xdr:from>
    <xdr:to>
      <xdr:col>1</xdr:col>
      <xdr:colOff>1143000</xdr:colOff>
      <xdr:row>3093</xdr:row>
      <xdr:rowOff>428625</xdr:rowOff>
    </xdr:to>
    <xdr:pic>
      <xdr:nvPicPr>
        <xdr:cNvPr id="5368" name="Рисунок 5367" descr="base_1_386202_37383"/>
        <xdr:cNvPicPr preferRelativeResize="0">
          <a:picLocks noChangeArrowheads="1"/>
        </xdr:cNvPicPr>
      </xdr:nvPicPr>
      <xdr:blipFill>
        <a:blip xmlns:r="http://schemas.openxmlformats.org/officeDocument/2006/relationships" r:embed="rId3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6089725"/>
          <a:ext cx="11430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3094</xdr:row>
      <xdr:rowOff>0</xdr:rowOff>
    </xdr:from>
    <xdr:to>
      <xdr:col>1</xdr:col>
      <xdr:colOff>1238250</xdr:colOff>
      <xdr:row>3094</xdr:row>
      <xdr:rowOff>419100</xdr:rowOff>
    </xdr:to>
    <xdr:pic>
      <xdr:nvPicPr>
        <xdr:cNvPr id="5369" name="Рисунок 5368" descr="base_1_386202_37384"/>
        <xdr:cNvPicPr preferRelativeResize="0">
          <a:picLocks noChangeArrowheads="1"/>
        </xdr:cNvPicPr>
      </xdr:nvPicPr>
      <xdr:blipFill>
        <a:blip xmlns:r="http://schemas.openxmlformats.org/officeDocument/2006/relationships" r:embed="rId3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6594550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3095</xdr:row>
      <xdr:rowOff>0</xdr:rowOff>
    </xdr:from>
    <xdr:to>
      <xdr:col>1</xdr:col>
      <xdr:colOff>1276350</xdr:colOff>
      <xdr:row>3095</xdr:row>
      <xdr:rowOff>447675</xdr:rowOff>
    </xdr:to>
    <xdr:pic>
      <xdr:nvPicPr>
        <xdr:cNvPr id="5370" name="Рисунок 5369" descr="base_1_386202_37385"/>
        <xdr:cNvPicPr preferRelativeResize="0">
          <a:picLocks noChangeArrowheads="1"/>
        </xdr:cNvPicPr>
      </xdr:nvPicPr>
      <xdr:blipFill>
        <a:blip xmlns:r="http://schemas.openxmlformats.org/officeDocument/2006/relationships" r:embed="rId3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7099375"/>
          <a:ext cx="12763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3096</xdr:row>
      <xdr:rowOff>0</xdr:rowOff>
    </xdr:from>
    <xdr:to>
      <xdr:col>1</xdr:col>
      <xdr:colOff>1000126</xdr:colOff>
      <xdr:row>3096</xdr:row>
      <xdr:rowOff>371475</xdr:rowOff>
    </xdr:to>
    <xdr:pic>
      <xdr:nvPicPr>
        <xdr:cNvPr id="5371" name="Рисунок 5370" descr="base_1_386202_37386"/>
        <xdr:cNvPicPr preferRelativeResize="0">
          <a:picLocks noChangeArrowheads="1"/>
        </xdr:cNvPicPr>
      </xdr:nvPicPr>
      <xdr:blipFill>
        <a:blip xmlns:r="http://schemas.openxmlformats.org/officeDocument/2006/relationships" r:embed="rId3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7604200"/>
          <a:ext cx="100012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3097</xdr:row>
      <xdr:rowOff>0</xdr:rowOff>
    </xdr:from>
    <xdr:to>
      <xdr:col>1</xdr:col>
      <xdr:colOff>1047750</xdr:colOff>
      <xdr:row>3097</xdr:row>
      <xdr:rowOff>409575</xdr:rowOff>
    </xdr:to>
    <xdr:pic>
      <xdr:nvPicPr>
        <xdr:cNvPr id="5372" name="Рисунок 5371" descr="base_1_386202_37387"/>
        <xdr:cNvPicPr preferRelativeResize="0">
          <a:picLocks noChangeArrowheads="1"/>
        </xdr:cNvPicPr>
      </xdr:nvPicPr>
      <xdr:blipFill>
        <a:blip xmlns:r="http://schemas.openxmlformats.org/officeDocument/2006/relationships" r:embed="rId3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8109025"/>
          <a:ext cx="10477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3098</xdr:row>
      <xdr:rowOff>0</xdr:rowOff>
    </xdr:from>
    <xdr:to>
      <xdr:col>1</xdr:col>
      <xdr:colOff>1104900</xdr:colOff>
      <xdr:row>3098</xdr:row>
      <xdr:rowOff>400050</xdr:rowOff>
    </xdr:to>
    <xdr:pic>
      <xdr:nvPicPr>
        <xdr:cNvPr id="5373" name="Рисунок 5372" descr="base_1_386202_37388"/>
        <xdr:cNvPicPr preferRelativeResize="0">
          <a:picLocks noChangeArrowheads="1"/>
        </xdr:cNvPicPr>
      </xdr:nvPicPr>
      <xdr:blipFill>
        <a:blip xmlns:r="http://schemas.openxmlformats.org/officeDocument/2006/relationships" r:embed="rId3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8613850"/>
          <a:ext cx="1104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3099</xdr:row>
      <xdr:rowOff>0</xdr:rowOff>
    </xdr:from>
    <xdr:to>
      <xdr:col>1</xdr:col>
      <xdr:colOff>1219200</xdr:colOff>
      <xdr:row>3099</xdr:row>
      <xdr:rowOff>419100</xdr:rowOff>
    </xdr:to>
    <xdr:pic>
      <xdr:nvPicPr>
        <xdr:cNvPr id="5374" name="Рисунок 5373" descr="base_1_386202_37389"/>
        <xdr:cNvPicPr preferRelativeResize="0">
          <a:picLocks noChangeArrowheads="1"/>
        </xdr:cNvPicPr>
      </xdr:nvPicPr>
      <xdr:blipFill>
        <a:blip xmlns:r="http://schemas.openxmlformats.org/officeDocument/2006/relationships" r:embed="rId3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59118675"/>
          <a:ext cx="1219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3100</xdr:row>
      <xdr:rowOff>0</xdr:rowOff>
    </xdr:from>
    <xdr:to>
      <xdr:col>1</xdr:col>
      <xdr:colOff>1228724</xdr:colOff>
      <xdr:row>3100</xdr:row>
      <xdr:rowOff>419100</xdr:rowOff>
    </xdr:to>
    <xdr:pic>
      <xdr:nvPicPr>
        <xdr:cNvPr id="5375" name="Рисунок 5374" descr="base_1_386202_37390"/>
        <xdr:cNvPicPr preferRelativeResize="0">
          <a:picLocks noChangeArrowheads="1"/>
        </xdr:cNvPicPr>
      </xdr:nvPicPr>
      <xdr:blipFill>
        <a:blip xmlns:r="http://schemas.openxmlformats.org/officeDocument/2006/relationships" r:embed="rId3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59623500"/>
          <a:ext cx="12287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3101</xdr:row>
      <xdr:rowOff>0</xdr:rowOff>
    </xdr:from>
    <xdr:to>
      <xdr:col>1</xdr:col>
      <xdr:colOff>1038224</xdr:colOff>
      <xdr:row>3101</xdr:row>
      <xdr:rowOff>400050</xdr:rowOff>
    </xdr:to>
    <xdr:pic>
      <xdr:nvPicPr>
        <xdr:cNvPr id="5376" name="Рисунок 5375" descr="base_1_386202_37391"/>
        <xdr:cNvPicPr preferRelativeResize="0">
          <a:picLocks noChangeArrowheads="1"/>
        </xdr:cNvPicPr>
      </xdr:nvPicPr>
      <xdr:blipFill>
        <a:blip xmlns:r="http://schemas.openxmlformats.org/officeDocument/2006/relationships" r:embed="rId3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0128325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3102</xdr:row>
      <xdr:rowOff>0</xdr:rowOff>
    </xdr:from>
    <xdr:to>
      <xdr:col>1</xdr:col>
      <xdr:colOff>1028700</xdr:colOff>
      <xdr:row>3102</xdr:row>
      <xdr:rowOff>409575</xdr:rowOff>
    </xdr:to>
    <xdr:pic>
      <xdr:nvPicPr>
        <xdr:cNvPr id="5377" name="Рисунок 5376" descr="base_1_386202_37392"/>
        <xdr:cNvPicPr preferRelativeResize="0">
          <a:picLocks noChangeArrowheads="1"/>
        </xdr:cNvPicPr>
      </xdr:nvPicPr>
      <xdr:blipFill>
        <a:blip xmlns:r="http://schemas.openxmlformats.org/officeDocument/2006/relationships" r:embed="rId3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0633150"/>
          <a:ext cx="1028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3103</xdr:row>
      <xdr:rowOff>1</xdr:rowOff>
    </xdr:from>
    <xdr:to>
      <xdr:col>1</xdr:col>
      <xdr:colOff>1171574</xdr:colOff>
      <xdr:row>3103</xdr:row>
      <xdr:rowOff>400051</xdr:rowOff>
    </xdr:to>
    <xdr:pic>
      <xdr:nvPicPr>
        <xdr:cNvPr id="5378" name="Рисунок 5377" descr="base_1_386202_37393"/>
        <xdr:cNvPicPr preferRelativeResize="0">
          <a:picLocks noChangeArrowheads="1"/>
        </xdr:cNvPicPr>
      </xdr:nvPicPr>
      <xdr:blipFill>
        <a:blip xmlns:r="http://schemas.openxmlformats.org/officeDocument/2006/relationships" r:embed="rId3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1137976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3104</xdr:row>
      <xdr:rowOff>0</xdr:rowOff>
    </xdr:from>
    <xdr:to>
      <xdr:col>1</xdr:col>
      <xdr:colOff>1247774</xdr:colOff>
      <xdr:row>3104</xdr:row>
      <xdr:rowOff>409575</xdr:rowOff>
    </xdr:to>
    <xdr:pic>
      <xdr:nvPicPr>
        <xdr:cNvPr id="5379" name="Рисунок 5378" descr="base_1_386202_37394"/>
        <xdr:cNvPicPr preferRelativeResize="0">
          <a:picLocks noChangeArrowheads="1"/>
        </xdr:cNvPicPr>
      </xdr:nvPicPr>
      <xdr:blipFill>
        <a:blip xmlns:r="http://schemas.openxmlformats.org/officeDocument/2006/relationships" r:embed="rId3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1642800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3105</xdr:row>
      <xdr:rowOff>0</xdr:rowOff>
    </xdr:from>
    <xdr:to>
      <xdr:col>1</xdr:col>
      <xdr:colOff>1247774</xdr:colOff>
      <xdr:row>3105</xdr:row>
      <xdr:rowOff>428625</xdr:rowOff>
    </xdr:to>
    <xdr:pic>
      <xdr:nvPicPr>
        <xdr:cNvPr id="5380" name="Рисунок 5379" descr="base_1_386202_37395"/>
        <xdr:cNvPicPr preferRelativeResize="0">
          <a:picLocks noChangeArrowheads="1"/>
        </xdr:cNvPicPr>
      </xdr:nvPicPr>
      <xdr:blipFill>
        <a:blip xmlns:r="http://schemas.openxmlformats.org/officeDocument/2006/relationships" r:embed="rId3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2147625"/>
          <a:ext cx="1247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3106</xdr:row>
      <xdr:rowOff>0</xdr:rowOff>
    </xdr:from>
    <xdr:to>
      <xdr:col>1</xdr:col>
      <xdr:colOff>1019174</xdr:colOff>
      <xdr:row>3106</xdr:row>
      <xdr:rowOff>400050</xdr:rowOff>
    </xdr:to>
    <xdr:pic>
      <xdr:nvPicPr>
        <xdr:cNvPr id="5381" name="Рисунок 5380" descr="base_1_386202_37396"/>
        <xdr:cNvPicPr preferRelativeResize="0">
          <a:picLocks noChangeArrowheads="1"/>
        </xdr:cNvPicPr>
      </xdr:nvPicPr>
      <xdr:blipFill>
        <a:blip xmlns:r="http://schemas.openxmlformats.org/officeDocument/2006/relationships" r:embed="rId3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2652450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3107</xdr:row>
      <xdr:rowOff>0</xdr:rowOff>
    </xdr:from>
    <xdr:to>
      <xdr:col>1</xdr:col>
      <xdr:colOff>1000124</xdr:colOff>
      <xdr:row>3107</xdr:row>
      <xdr:rowOff>400050</xdr:rowOff>
    </xdr:to>
    <xdr:pic>
      <xdr:nvPicPr>
        <xdr:cNvPr id="5382" name="Рисунок 5381" descr="base_1_386202_37397"/>
        <xdr:cNvPicPr preferRelativeResize="0">
          <a:picLocks noChangeArrowheads="1"/>
        </xdr:cNvPicPr>
      </xdr:nvPicPr>
      <xdr:blipFill>
        <a:blip xmlns:r="http://schemas.openxmlformats.org/officeDocument/2006/relationships" r:embed="rId3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3157275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3108</xdr:row>
      <xdr:rowOff>0</xdr:rowOff>
    </xdr:from>
    <xdr:to>
      <xdr:col>1</xdr:col>
      <xdr:colOff>1104900</xdr:colOff>
      <xdr:row>3108</xdr:row>
      <xdr:rowOff>390525</xdr:rowOff>
    </xdr:to>
    <xdr:pic>
      <xdr:nvPicPr>
        <xdr:cNvPr id="5383" name="Рисунок 5382" descr="base_1_386202_37398"/>
        <xdr:cNvPicPr preferRelativeResize="0">
          <a:picLocks noChangeArrowheads="1"/>
        </xdr:cNvPicPr>
      </xdr:nvPicPr>
      <xdr:blipFill>
        <a:blip xmlns:r="http://schemas.openxmlformats.org/officeDocument/2006/relationships" r:embed="rId3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3662100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3109</xdr:row>
      <xdr:rowOff>0</xdr:rowOff>
    </xdr:from>
    <xdr:to>
      <xdr:col>1</xdr:col>
      <xdr:colOff>1314450</xdr:colOff>
      <xdr:row>3109</xdr:row>
      <xdr:rowOff>400050</xdr:rowOff>
    </xdr:to>
    <xdr:pic>
      <xdr:nvPicPr>
        <xdr:cNvPr id="5384" name="Рисунок 5383" descr="base_1_386202_37399"/>
        <xdr:cNvPicPr preferRelativeResize="0">
          <a:picLocks noChangeArrowheads="1"/>
        </xdr:cNvPicPr>
      </xdr:nvPicPr>
      <xdr:blipFill>
        <a:blip xmlns:r="http://schemas.openxmlformats.org/officeDocument/2006/relationships" r:embed="rId3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4166925"/>
          <a:ext cx="1314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3110</xdr:row>
      <xdr:rowOff>0</xdr:rowOff>
    </xdr:from>
    <xdr:to>
      <xdr:col>1</xdr:col>
      <xdr:colOff>1257300</xdr:colOff>
      <xdr:row>3110</xdr:row>
      <xdr:rowOff>361950</xdr:rowOff>
    </xdr:to>
    <xdr:pic>
      <xdr:nvPicPr>
        <xdr:cNvPr id="5385" name="Рисунок 5384" descr="base_1_386202_37400"/>
        <xdr:cNvPicPr preferRelativeResize="0">
          <a:picLocks noChangeArrowheads="1"/>
        </xdr:cNvPicPr>
      </xdr:nvPicPr>
      <xdr:blipFill>
        <a:blip xmlns:r="http://schemas.openxmlformats.org/officeDocument/2006/relationships" r:embed="rId3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467175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3111</xdr:row>
      <xdr:rowOff>0</xdr:rowOff>
    </xdr:from>
    <xdr:to>
      <xdr:col>1</xdr:col>
      <xdr:colOff>1000124</xdr:colOff>
      <xdr:row>3111</xdr:row>
      <xdr:rowOff>409575</xdr:rowOff>
    </xdr:to>
    <xdr:pic>
      <xdr:nvPicPr>
        <xdr:cNvPr id="5386" name="Рисунок 5385" descr="base_1_386202_37401"/>
        <xdr:cNvPicPr preferRelativeResize="0">
          <a:picLocks noChangeArrowheads="1"/>
        </xdr:cNvPicPr>
      </xdr:nvPicPr>
      <xdr:blipFill>
        <a:blip xmlns:r="http://schemas.openxmlformats.org/officeDocument/2006/relationships" r:embed="rId3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5176575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3112</xdr:row>
      <xdr:rowOff>0</xdr:rowOff>
    </xdr:from>
    <xdr:to>
      <xdr:col>1</xdr:col>
      <xdr:colOff>1000125</xdr:colOff>
      <xdr:row>3112</xdr:row>
      <xdr:rowOff>419100</xdr:rowOff>
    </xdr:to>
    <xdr:pic>
      <xdr:nvPicPr>
        <xdr:cNvPr id="5387" name="Рисунок 5386" descr="base_1_386202_37402"/>
        <xdr:cNvPicPr preferRelativeResize="0">
          <a:picLocks noChangeArrowheads="1"/>
        </xdr:cNvPicPr>
      </xdr:nvPicPr>
      <xdr:blipFill>
        <a:blip xmlns:r="http://schemas.openxmlformats.org/officeDocument/2006/relationships" r:embed="rId3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5681400"/>
          <a:ext cx="10001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3113</xdr:row>
      <xdr:rowOff>0</xdr:rowOff>
    </xdr:from>
    <xdr:to>
      <xdr:col>1</xdr:col>
      <xdr:colOff>1095375</xdr:colOff>
      <xdr:row>3113</xdr:row>
      <xdr:rowOff>381000</xdr:rowOff>
    </xdr:to>
    <xdr:pic>
      <xdr:nvPicPr>
        <xdr:cNvPr id="5388" name="Рисунок 5387" descr="base_1_386202_37403"/>
        <xdr:cNvPicPr preferRelativeResize="0">
          <a:picLocks noChangeArrowheads="1"/>
        </xdr:cNvPicPr>
      </xdr:nvPicPr>
      <xdr:blipFill>
        <a:blip xmlns:r="http://schemas.openxmlformats.org/officeDocument/2006/relationships" r:embed="rId3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6186225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3114</xdr:row>
      <xdr:rowOff>0</xdr:rowOff>
    </xdr:from>
    <xdr:to>
      <xdr:col>1</xdr:col>
      <xdr:colOff>1295400</xdr:colOff>
      <xdr:row>3114</xdr:row>
      <xdr:rowOff>409575</xdr:rowOff>
    </xdr:to>
    <xdr:pic>
      <xdr:nvPicPr>
        <xdr:cNvPr id="5389" name="Рисунок 5388" descr="base_1_386202_37404"/>
        <xdr:cNvPicPr preferRelativeResize="0">
          <a:picLocks noChangeArrowheads="1"/>
        </xdr:cNvPicPr>
      </xdr:nvPicPr>
      <xdr:blipFill>
        <a:blip xmlns:r="http://schemas.openxmlformats.org/officeDocument/2006/relationships" r:embed="rId3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6691050"/>
          <a:ext cx="1295401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3115</xdr:row>
      <xdr:rowOff>0</xdr:rowOff>
    </xdr:from>
    <xdr:to>
      <xdr:col>1</xdr:col>
      <xdr:colOff>1228724</xdr:colOff>
      <xdr:row>3115</xdr:row>
      <xdr:rowOff>381000</xdr:rowOff>
    </xdr:to>
    <xdr:pic>
      <xdr:nvPicPr>
        <xdr:cNvPr id="5390" name="Рисунок 5389" descr="base_1_386202_37405"/>
        <xdr:cNvPicPr preferRelativeResize="0">
          <a:picLocks noChangeArrowheads="1"/>
        </xdr:cNvPicPr>
      </xdr:nvPicPr>
      <xdr:blipFill>
        <a:blip xmlns:r="http://schemas.openxmlformats.org/officeDocument/2006/relationships" r:embed="rId3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7195875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3116</xdr:row>
      <xdr:rowOff>0</xdr:rowOff>
    </xdr:from>
    <xdr:to>
      <xdr:col>1</xdr:col>
      <xdr:colOff>1000124</xdr:colOff>
      <xdr:row>3116</xdr:row>
      <xdr:rowOff>428625</xdr:rowOff>
    </xdr:to>
    <xdr:pic>
      <xdr:nvPicPr>
        <xdr:cNvPr id="5391" name="Рисунок 5390" descr="base_1_386202_37406"/>
        <xdr:cNvPicPr preferRelativeResize="0">
          <a:picLocks noChangeArrowheads="1"/>
        </xdr:cNvPicPr>
      </xdr:nvPicPr>
      <xdr:blipFill>
        <a:blip xmlns:r="http://schemas.openxmlformats.org/officeDocument/2006/relationships" r:embed="rId3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7700700"/>
          <a:ext cx="10001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3117</xdr:row>
      <xdr:rowOff>0</xdr:rowOff>
    </xdr:from>
    <xdr:to>
      <xdr:col>1</xdr:col>
      <xdr:colOff>1019174</xdr:colOff>
      <xdr:row>3117</xdr:row>
      <xdr:rowOff>381000</xdr:rowOff>
    </xdr:to>
    <xdr:pic>
      <xdr:nvPicPr>
        <xdr:cNvPr id="5392" name="Рисунок 5391" descr="base_1_386202_37407"/>
        <xdr:cNvPicPr preferRelativeResize="0">
          <a:picLocks noChangeArrowheads="1"/>
        </xdr:cNvPicPr>
      </xdr:nvPicPr>
      <xdr:blipFill>
        <a:blip xmlns:r="http://schemas.openxmlformats.org/officeDocument/2006/relationships" r:embed="rId3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8205525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3118</xdr:row>
      <xdr:rowOff>0</xdr:rowOff>
    </xdr:from>
    <xdr:to>
      <xdr:col>1</xdr:col>
      <xdr:colOff>1143000</xdr:colOff>
      <xdr:row>3118</xdr:row>
      <xdr:rowOff>400050</xdr:rowOff>
    </xdr:to>
    <xdr:pic>
      <xdr:nvPicPr>
        <xdr:cNvPr id="5393" name="Рисунок 5392" descr="base_1_386202_37408"/>
        <xdr:cNvPicPr preferRelativeResize="0">
          <a:picLocks noChangeArrowheads="1"/>
        </xdr:cNvPicPr>
      </xdr:nvPicPr>
      <xdr:blipFill>
        <a:blip xmlns:r="http://schemas.openxmlformats.org/officeDocument/2006/relationships" r:embed="rId3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8710350"/>
          <a:ext cx="1143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3119</xdr:row>
      <xdr:rowOff>0</xdr:rowOff>
    </xdr:from>
    <xdr:to>
      <xdr:col>1</xdr:col>
      <xdr:colOff>1219200</xdr:colOff>
      <xdr:row>3119</xdr:row>
      <xdr:rowOff>419100</xdr:rowOff>
    </xdr:to>
    <xdr:pic>
      <xdr:nvPicPr>
        <xdr:cNvPr id="5394" name="Рисунок 5393" descr="base_1_386202_37409"/>
        <xdr:cNvPicPr preferRelativeResize="0">
          <a:picLocks noChangeArrowheads="1"/>
        </xdr:cNvPicPr>
      </xdr:nvPicPr>
      <xdr:blipFill>
        <a:blip xmlns:r="http://schemas.openxmlformats.org/officeDocument/2006/relationships" r:embed="rId3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69215175"/>
          <a:ext cx="1219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3120</xdr:row>
      <xdr:rowOff>0</xdr:rowOff>
    </xdr:from>
    <xdr:to>
      <xdr:col>1</xdr:col>
      <xdr:colOff>1228724</xdr:colOff>
      <xdr:row>3120</xdr:row>
      <xdr:rowOff>438150</xdr:rowOff>
    </xdr:to>
    <xdr:pic>
      <xdr:nvPicPr>
        <xdr:cNvPr id="5395" name="Рисунок 5394" descr="base_1_386202_37410"/>
        <xdr:cNvPicPr preferRelativeResize="0">
          <a:picLocks noChangeArrowheads="1"/>
        </xdr:cNvPicPr>
      </xdr:nvPicPr>
      <xdr:blipFill>
        <a:blip xmlns:r="http://schemas.openxmlformats.org/officeDocument/2006/relationships" r:embed="rId3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69720000"/>
          <a:ext cx="12287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3121</xdr:row>
      <xdr:rowOff>0</xdr:rowOff>
    </xdr:from>
    <xdr:to>
      <xdr:col>1</xdr:col>
      <xdr:colOff>1047750</xdr:colOff>
      <xdr:row>3121</xdr:row>
      <xdr:rowOff>409575</xdr:rowOff>
    </xdr:to>
    <xdr:pic>
      <xdr:nvPicPr>
        <xdr:cNvPr id="5396" name="Рисунок 5395" descr="base_1_386202_37411"/>
        <xdr:cNvPicPr preferRelativeResize="0">
          <a:picLocks noChangeArrowheads="1"/>
        </xdr:cNvPicPr>
      </xdr:nvPicPr>
      <xdr:blipFill>
        <a:blip xmlns:r="http://schemas.openxmlformats.org/officeDocument/2006/relationships" r:embed="rId3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0224825"/>
          <a:ext cx="1047751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3122</xdr:row>
      <xdr:rowOff>0</xdr:rowOff>
    </xdr:from>
    <xdr:to>
      <xdr:col>1</xdr:col>
      <xdr:colOff>1085850</xdr:colOff>
      <xdr:row>3122</xdr:row>
      <xdr:rowOff>428625</xdr:rowOff>
    </xdr:to>
    <xdr:pic>
      <xdr:nvPicPr>
        <xdr:cNvPr id="5397" name="Рисунок 5396" descr="base_1_386202_37412"/>
        <xdr:cNvPicPr preferRelativeResize="0">
          <a:picLocks noChangeArrowheads="1"/>
        </xdr:cNvPicPr>
      </xdr:nvPicPr>
      <xdr:blipFill>
        <a:blip xmlns:r="http://schemas.openxmlformats.org/officeDocument/2006/relationships" r:embed="rId3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0729650"/>
          <a:ext cx="1085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3123</xdr:row>
      <xdr:rowOff>0</xdr:rowOff>
    </xdr:from>
    <xdr:to>
      <xdr:col>1</xdr:col>
      <xdr:colOff>1171575</xdr:colOff>
      <xdr:row>3123</xdr:row>
      <xdr:rowOff>390525</xdr:rowOff>
    </xdr:to>
    <xdr:pic>
      <xdr:nvPicPr>
        <xdr:cNvPr id="5398" name="Рисунок 5397" descr="base_1_386202_37413"/>
        <xdr:cNvPicPr preferRelativeResize="0">
          <a:picLocks noChangeArrowheads="1"/>
        </xdr:cNvPicPr>
      </xdr:nvPicPr>
      <xdr:blipFill>
        <a:blip xmlns:r="http://schemas.openxmlformats.org/officeDocument/2006/relationships" r:embed="rId3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123447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3124</xdr:row>
      <xdr:rowOff>0</xdr:rowOff>
    </xdr:from>
    <xdr:to>
      <xdr:col>1</xdr:col>
      <xdr:colOff>1228724</xdr:colOff>
      <xdr:row>3124</xdr:row>
      <xdr:rowOff>381000</xdr:rowOff>
    </xdr:to>
    <xdr:pic>
      <xdr:nvPicPr>
        <xdr:cNvPr id="5399" name="Рисунок 5398" descr="base_1_386202_37414"/>
        <xdr:cNvPicPr preferRelativeResize="0">
          <a:picLocks noChangeArrowheads="1"/>
        </xdr:cNvPicPr>
      </xdr:nvPicPr>
      <xdr:blipFill>
        <a:blip xmlns:r="http://schemas.openxmlformats.org/officeDocument/2006/relationships" r:embed="rId3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1739300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3125</xdr:row>
      <xdr:rowOff>0</xdr:rowOff>
    </xdr:from>
    <xdr:to>
      <xdr:col>1</xdr:col>
      <xdr:colOff>1209674</xdr:colOff>
      <xdr:row>3125</xdr:row>
      <xdr:rowOff>419100</xdr:rowOff>
    </xdr:to>
    <xdr:pic>
      <xdr:nvPicPr>
        <xdr:cNvPr id="5400" name="Рисунок 5399" descr="base_1_386202_37415"/>
        <xdr:cNvPicPr preferRelativeResize="0">
          <a:picLocks noChangeArrowheads="1"/>
        </xdr:cNvPicPr>
      </xdr:nvPicPr>
      <xdr:blipFill>
        <a:blip xmlns:r="http://schemas.openxmlformats.org/officeDocument/2006/relationships" r:embed="rId3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2244125"/>
          <a:ext cx="12096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3126</xdr:row>
      <xdr:rowOff>0</xdr:rowOff>
    </xdr:from>
    <xdr:to>
      <xdr:col>1</xdr:col>
      <xdr:colOff>1038224</xdr:colOff>
      <xdr:row>3126</xdr:row>
      <xdr:rowOff>381000</xdr:rowOff>
    </xdr:to>
    <xdr:pic>
      <xdr:nvPicPr>
        <xdr:cNvPr id="5401" name="Рисунок 5400" descr="base_1_386202_37416"/>
        <xdr:cNvPicPr preferRelativeResize="0">
          <a:picLocks noChangeArrowheads="1"/>
        </xdr:cNvPicPr>
      </xdr:nvPicPr>
      <xdr:blipFill>
        <a:blip xmlns:r="http://schemas.openxmlformats.org/officeDocument/2006/relationships" r:embed="rId3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2748950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3127</xdr:row>
      <xdr:rowOff>0</xdr:rowOff>
    </xdr:from>
    <xdr:to>
      <xdr:col>1</xdr:col>
      <xdr:colOff>1038224</xdr:colOff>
      <xdr:row>3127</xdr:row>
      <xdr:rowOff>400050</xdr:rowOff>
    </xdr:to>
    <xdr:pic>
      <xdr:nvPicPr>
        <xdr:cNvPr id="5402" name="Рисунок 5401" descr="base_1_386202_37417"/>
        <xdr:cNvPicPr preferRelativeResize="0">
          <a:picLocks noChangeArrowheads="1"/>
        </xdr:cNvPicPr>
      </xdr:nvPicPr>
      <xdr:blipFill>
        <a:blip xmlns:r="http://schemas.openxmlformats.org/officeDocument/2006/relationships" r:embed="rId3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3253775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3128</xdr:row>
      <xdr:rowOff>0</xdr:rowOff>
    </xdr:from>
    <xdr:to>
      <xdr:col>1</xdr:col>
      <xdr:colOff>1133474</xdr:colOff>
      <xdr:row>3128</xdr:row>
      <xdr:rowOff>390525</xdr:rowOff>
    </xdr:to>
    <xdr:pic>
      <xdr:nvPicPr>
        <xdr:cNvPr id="5403" name="Рисунок 5402" descr="base_1_386202_37418"/>
        <xdr:cNvPicPr preferRelativeResize="0">
          <a:picLocks noChangeArrowheads="1"/>
        </xdr:cNvPicPr>
      </xdr:nvPicPr>
      <xdr:blipFill>
        <a:blip xmlns:r="http://schemas.openxmlformats.org/officeDocument/2006/relationships" r:embed="rId3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3758600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3129</xdr:row>
      <xdr:rowOff>0</xdr:rowOff>
    </xdr:from>
    <xdr:to>
      <xdr:col>1</xdr:col>
      <xdr:colOff>1238250</xdr:colOff>
      <xdr:row>3129</xdr:row>
      <xdr:rowOff>419100</xdr:rowOff>
    </xdr:to>
    <xdr:pic>
      <xdr:nvPicPr>
        <xdr:cNvPr id="5404" name="Рисунок 5403" descr="base_1_386202_37419"/>
        <xdr:cNvPicPr preferRelativeResize="0">
          <a:picLocks noChangeArrowheads="1"/>
        </xdr:cNvPicPr>
      </xdr:nvPicPr>
      <xdr:blipFill>
        <a:blip xmlns:r="http://schemas.openxmlformats.org/officeDocument/2006/relationships" r:embed="rId3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4263425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3130</xdr:row>
      <xdr:rowOff>0</xdr:rowOff>
    </xdr:from>
    <xdr:to>
      <xdr:col>1</xdr:col>
      <xdr:colOff>1228724</xdr:colOff>
      <xdr:row>3130</xdr:row>
      <xdr:rowOff>371475</xdr:rowOff>
    </xdr:to>
    <xdr:pic>
      <xdr:nvPicPr>
        <xdr:cNvPr id="5405" name="Рисунок 5404" descr="base_1_386202_37420"/>
        <xdr:cNvPicPr preferRelativeResize="0">
          <a:picLocks noChangeArrowheads="1"/>
        </xdr:cNvPicPr>
      </xdr:nvPicPr>
      <xdr:blipFill>
        <a:blip xmlns:r="http://schemas.openxmlformats.org/officeDocument/2006/relationships" r:embed="rId3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4768250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3131</xdr:row>
      <xdr:rowOff>0</xdr:rowOff>
    </xdr:from>
    <xdr:to>
      <xdr:col>1</xdr:col>
      <xdr:colOff>1000124</xdr:colOff>
      <xdr:row>3131</xdr:row>
      <xdr:rowOff>409575</xdr:rowOff>
    </xdr:to>
    <xdr:pic>
      <xdr:nvPicPr>
        <xdr:cNvPr id="5406" name="Рисунок 5405" descr="base_1_386202_37421"/>
        <xdr:cNvPicPr preferRelativeResize="0">
          <a:picLocks noChangeArrowheads="1"/>
        </xdr:cNvPicPr>
      </xdr:nvPicPr>
      <xdr:blipFill>
        <a:blip xmlns:r="http://schemas.openxmlformats.org/officeDocument/2006/relationships" r:embed="rId3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5273075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3132</xdr:row>
      <xdr:rowOff>1</xdr:rowOff>
    </xdr:from>
    <xdr:to>
      <xdr:col>1</xdr:col>
      <xdr:colOff>1038225</xdr:colOff>
      <xdr:row>3132</xdr:row>
      <xdr:rowOff>400051</xdr:rowOff>
    </xdr:to>
    <xdr:pic>
      <xdr:nvPicPr>
        <xdr:cNvPr id="5407" name="Рисунок 5406" descr="base_1_386202_37422"/>
        <xdr:cNvPicPr preferRelativeResize="0">
          <a:picLocks noChangeArrowheads="1"/>
        </xdr:cNvPicPr>
      </xdr:nvPicPr>
      <xdr:blipFill>
        <a:blip xmlns:r="http://schemas.openxmlformats.org/officeDocument/2006/relationships" r:embed="rId3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5777901"/>
          <a:ext cx="1038226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3133</xdr:row>
      <xdr:rowOff>0</xdr:rowOff>
    </xdr:from>
    <xdr:to>
      <xdr:col>1</xdr:col>
      <xdr:colOff>1209674</xdr:colOff>
      <xdr:row>3133</xdr:row>
      <xdr:rowOff>371475</xdr:rowOff>
    </xdr:to>
    <xdr:pic>
      <xdr:nvPicPr>
        <xdr:cNvPr id="5408" name="Рисунок 5407" descr="base_1_386202_37423"/>
        <xdr:cNvPicPr preferRelativeResize="0">
          <a:picLocks noChangeArrowheads="1"/>
        </xdr:cNvPicPr>
      </xdr:nvPicPr>
      <xdr:blipFill>
        <a:blip xmlns:r="http://schemas.openxmlformats.org/officeDocument/2006/relationships" r:embed="rId3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628272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3134</xdr:row>
      <xdr:rowOff>0</xdr:rowOff>
    </xdr:from>
    <xdr:to>
      <xdr:col>1</xdr:col>
      <xdr:colOff>1257300</xdr:colOff>
      <xdr:row>3134</xdr:row>
      <xdr:rowOff>400050</xdr:rowOff>
    </xdr:to>
    <xdr:pic>
      <xdr:nvPicPr>
        <xdr:cNvPr id="5409" name="Рисунок 5408" descr="base_1_386202_37424"/>
        <xdr:cNvPicPr preferRelativeResize="0">
          <a:picLocks noChangeArrowheads="1"/>
        </xdr:cNvPicPr>
      </xdr:nvPicPr>
      <xdr:blipFill>
        <a:blip xmlns:r="http://schemas.openxmlformats.org/officeDocument/2006/relationships" r:embed="rId3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6787550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3135</xdr:row>
      <xdr:rowOff>0</xdr:rowOff>
    </xdr:from>
    <xdr:to>
      <xdr:col>1</xdr:col>
      <xdr:colOff>1219200</xdr:colOff>
      <xdr:row>3135</xdr:row>
      <xdr:rowOff>419100</xdr:rowOff>
    </xdr:to>
    <xdr:pic>
      <xdr:nvPicPr>
        <xdr:cNvPr id="5410" name="Рисунок 5409" descr="base_1_386202_37425"/>
        <xdr:cNvPicPr preferRelativeResize="0">
          <a:picLocks noChangeArrowheads="1"/>
        </xdr:cNvPicPr>
      </xdr:nvPicPr>
      <xdr:blipFill>
        <a:blip xmlns:r="http://schemas.openxmlformats.org/officeDocument/2006/relationships" r:embed="rId3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7292375"/>
          <a:ext cx="1219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3136</xdr:row>
      <xdr:rowOff>0</xdr:rowOff>
    </xdr:from>
    <xdr:to>
      <xdr:col>1</xdr:col>
      <xdr:colOff>1047750</xdr:colOff>
      <xdr:row>3136</xdr:row>
      <xdr:rowOff>381000</xdr:rowOff>
    </xdr:to>
    <xdr:pic>
      <xdr:nvPicPr>
        <xdr:cNvPr id="5411" name="Рисунок 5410" descr="base_1_386202_37426"/>
        <xdr:cNvPicPr preferRelativeResize="0">
          <a:picLocks noChangeArrowheads="1"/>
        </xdr:cNvPicPr>
      </xdr:nvPicPr>
      <xdr:blipFill>
        <a:blip xmlns:r="http://schemas.openxmlformats.org/officeDocument/2006/relationships" r:embed="rId3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7797200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3137</xdr:row>
      <xdr:rowOff>0</xdr:rowOff>
    </xdr:from>
    <xdr:to>
      <xdr:col>1</xdr:col>
      <xdr:colOff>1057274</xdr:colOff>
      <xdr:row>3137</xdr:row>
      <xdr:rowOff>400050</xdr:rowOff>
    </xdr:to>
    <xdr:pic>
      <xdr:nvPicPr>
        <xdr:cNvPr id="5412" name="Рисунок 5411" descr="base_1_386202_37427"/>
        <xdr:cNvPicPr preferRelativeResize="0">
          <a:picLocks noChangeArrowheads="1"/>
        </xdr:cNvPicPr>
      </xdr:nvPicPr>
      <xdr:blipFill>
        <a:blip xmlns:r="http://schemas.openxmlformats.org/officeDocument/2006/relationships" r:embed="rId3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8302025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3138</xdr:row>
      <xdr:rowOff>0</xdr:rowOff>
    </xdr:from>
    <xdr:to>
      <xdr:col>1</xdr:col>
      <xdr:colOff>1190625</xdr:colOff>
      <xdr:row>3138</xdr:row>
      <xdr:rowOff>371475</xdr:rowOff>
    </xdr:to>
    <xdr:pic>
      <xdr:nvPicPr>
        <xdr:cNvPr id="5413" name="Рисунок 5412" descr="base_1_386202_37428"/>
        <xdr:cNvPicPr preferRelativeResize="0">
          <a:picLocks noChangeArrowheads="1"/>
        </xdr:cNvPicPr>
      </xdr:nvPicPr>
      <xdr:blipFill>
        <a:blip xmlns:r="http://schemas.openxmlformats.org/officeDocument/2006/relationships" r:embed="rId3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8806850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3139</xdr:row>
      <xdr:rowOff>0</xdr:rowOff>
    </xdr:from>
    <xdr:to>
      <xdr:col>1</xdr:col>
      <xdr:colOff>1266824</xdr:colOff>
      <xdr:row>3139</xdr:row>
      <xdr:rowOff>400050</xdr:rowOff>
    </xdr:to>
    <xdr:pic>
      <xdr:nvPicPr>
        <xdr:cNvPr id="5414" name="Рисунок 5413" descr="base_1_386202_37429"/>
        <xdr:cNvPicPr preferRelativeResize="0">
          <a:picLocks noChangeArrowheads="1"/>
        </xdr:cNvPicPr>
      </xdr:nvPicPr>
      <xdr:blipFill>
        <a:blip xmlns:r="http://schemas.openxmlformats.org/officeDocument/2006/relationships" r:embed="rId3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79311675"/>
          <a:ext cx="1266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3140</xdr:row>
      <xdr:rowOff>0</xdr:rowOff>
    </xdr:from>
    <xdr:to>
      <xdr:col>1</xdr:col>
      <xdr:colOff>1219200</xdr:colOff>
      <xdr:row>3140</xdr:row>
      <xdr:rowOff>390525</xdr:rowOff>
    </xdr:to>
    <xdr:pic>
      <xdr:nvPicPr>
        <xdr:cNvPr id="5415" name="Рисунок 5414" descr="base_1_386202_37430"/>
        <xdr:cNvPicPr preferRelativeResize="0">
          <a:picLocks noChangeArrowheads="1"/>
        </xdr:cNvPicPr>
      </xdr:nvPicPr>
      <xdr:blipFill>
        <a:blip xmlns:r="http://schemas.openxmlformats.org/officeDocument/2006/relationships" r:embed="rId3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7981650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3141</xdr:row>
      <xdr:rowOff>1</xdr:rowOff>
    </xdr:from>
    <xdr:to>
      <xdr:col>1</xdr:col>
      <xdr:colOff>1057275</xdr:colOff>
      <xdr:row>3141</xdr:row>
      <xdr:rowOff>361951</xdr:rowOff>
    </xdr:to>
    <xdr:pic>
      <xdr:nvPicPr>
        <xdr:cNvPr id="5416" name="Рисунок 5415" descr="base_1_386202_37431"/>
        <xdr:cNvPicPr preferRelativeResize="0">
          <a:picLocks noChangeArrowheads="1"/>
        </xdr:cNvPicPr>
      </xdr:nvPicPr>
      <xdr:blipFill>
        <a:blip xmlns:r="http://schemas.openxmlformats.org/officeDocument/2006/relationships" r:embed="rId3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0321326"/>
          <a:ext cx="10572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3142</xdr:row>
      <xdr:rowOff>0</xdr:rowOff>
    </xdr:from>
    <xdr:to>
      <xdr:col>1</xdr:col>
      <xdr:colOff>1028700</xdr:colOff>
      <xdr:row>3142</xdr:row>
      <xdr:rowOff>381000</xdr:rowOff>
    </xdr:to>
    <xdr:pic>
      <xdr:nvPicPr>
        <xdr:cNvPr id="5417" name="Рисунок 5416" descr="base_1_386202_37432"/>
        <xdr:cNvPicPr preferRelativeResize="0">
          <a:picLocks noChangeArrowheads="1"/>
        </xdr:cNvPicPr>
      </xdr:nvPicPr>
      <xdr:blipFill>
        <a:blip xmlns:r="http://schemas.openxmlformats.org/officeDocument/2006/relationships" r:embed="rId3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0826150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3143</xdr:row>
      <xdr:rowOff>0</xdr:rowOff>
    </xdr:from>
    <xdr:to>
      <xdr:col>1</xdr:col>
      <xdr:colOff>1181100</xdr:colOff>
      <xdr:row>3143</xdr:row>
      <xdr:rowOff>381000</xdr:rowOff>
    </xdr:to>
    <xdr:pic>
      <xdr:nvPicPr>
        <xdr:cNvPr id="5418" name="Рисунок 5417" descr="base_1_386202_37433"/>
        <xdr:cNvPicPr preferRelativeResize="0">
          <a:picLocks noChangeArrowheads="1"/>
        </xdr:cNvPicPr>
      </xdr:nvPicPr>
      <xdr:blipFill>
        <a:blip xmlns:r="http://schemas.openxmlformats.org/officeDocument/2006/relationships" r:embed="rId3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133097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3144</xdr:row>
      <xdr:rowOff>0</xdr:rowOff>
    </xdr:from>
    <xdr:to>
      <xdr:col>1</xdr:col>
      <xdr:colOff>1266824</xdr:colOff>
      <xdr:row>3144</xdr:row>
      <xdr:rowOff>371475</xdr:rowOff>
    </xdr:to>
    <xdr:pic>
      <xdr:nvPicPr>
        <xdr:cNvPr id="5419" name="Рисунок 5418" descr="base_1_386202_37434"/>
        <xdr:cNvPicPr preferRelativeResize="0">
          <a:picLocks noChangeArrowheads="1"/>
        </xdr:cNvPicPr>
      </xdr:nvPicPr>
      <xdr:blipFill>
        <a:blip xmlns:r="http://schemas.openxmlformats.org/officeDocument/2006/relationships" r:embed="rId3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183580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3145</xdr:row>
      <xdr:rowOff>0</xdr:rowOff>
    </xdr:from>
    <xdr:to>
      <xdr:col>1</xdr:col>
      <xdr:colOff>1200150</xdr:colOff>
      <xdr:row>3145</xdr:row>
      <xdr:rowOff>409575</xdr:rowOff>
    </xdr:to>
    <xdr:pic>
      <xdr:nvPicPr>
        <xdr:cNvPr id="5420" name="Рисунок 5419" descr="base_1_386202_37435"/>
        <xdr:cNvPicPr preferRelativeResize="0">
          <a:picLocks noChangeArrowheads="1"/>
        </xdr:cNvPicPr>
      </xdr:nvPicPr>
      <xdr:blipFill>
        <a:blip xmlns:r="http://schemas.openxmlformats.org/officeDocument/2006/relationships" r:embed="rId3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2340625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3146</xdr:row>
      <xdr:rowOff>0</xdr:rowOff>
    </xdr:from>
    <xdr:to>
      <xdr:col>1</xdr:col>
      <xdr:colOff>1038224</xdr:colOff>
      <xdr:row>3146</xdr:row>
      <xdr:rowOff>381000</xdr:rowOff>
    </xdr:to>
    <xdr:pic>
      <xdr:nvPicPr>
        <xdr:cNvPr id="5421" name="Рисунок 5420" descr="base_1_386202_37436"/>
        <xdr:cNvPicPr preferRelativeResize="0">
          <a:picLocks noChangeArrowheads="1"/>
        </xdr:cNvPicPr>
      </xdr:nvPicPr>
      <xdr:blipFill>
        <a:blip xmlns:r="http://schemas.openxmlformats.org/officeDocument/2006/relationships" r:embed="rId3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2845450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3147</xdr:row>
      <xdr:rowOff>0</xdr:rowOff>
    </xdr:from>
    <xdr:to>
      <xdr:col>1</xdr:col>
      <xdr:colOff>1104900</xdr:colOff>
      <xdr:row>3147</xdr:row>
      <xdr:rowOff>371475</xdr:rowOff>
    </xdr:to>
    <xdr:pic>
      <xdr:nvPicPr>
        <xdr:cNvPr id="5422" name="Рисунок 5421" descr="base_1_386202_37437"/>
        <xdr:cNvPicPr preferRelativeResize="0">
          <a:picLocks noChangeArrowheads="1"/>
        </xdr:cNvPicPr>
      </xdr:nvPicPr>
      <xdr:blipFill>
        <a:blip xmlns:r="http://schemas.openxmlformats.org/officeDocument/2006/relationships" r:embed="rId3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335027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3148</xdr:row>
      <xdr:rowOff>0</xdr:rowOff>
    </xdr:from>
    <xdr:to>
      <xdr:col>1</xdr:col>
      <xdr:colOff>1171574</xdr:colOff>
      <xdr:row>3148</xdr:row>
      <xdr:rowOff>390525</xdr:rowOff>
    </xdr:to>
    <xdr:pic>
      <xdr:nvPicPr>
        <xdr:cNvPr id="5423" name="Рисунок 5422" descr="base_1_386202_37438"/>
        <xdr:cNvPicPr preferRelativeResize="0">
          <a:picLocks noChangeArrowheads="1"/>
        </xdr:cNvPicPr>
      </xdr:nvPicPr>
      <xdr:blipFill>
        <a:blip xmlns:r="http://schemas.openxmlformats.org/officeDocument/2006/relationships" r:embed="rId3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3855100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3149</xdr:row>
      <xdr:rowOff>0</xdr:rowOff>
    </xdr:from>
    <xdr:to>
      <xdr:col>1</xdr:col>
      <xdr:colOff>1266824</xdr:colOff>
      <xdr:row>3149</xdr:row>
      <xdr:rowOff>409575</xdr:rowOff>
    </xdr:to>
    <xdr:pic>
      <xdr:nvPicPr>
        <xdr:cNvPr id="5424" name="Рисунок 5423" descr="base_1_386202_37439"/>
        <xdr:cNvPicPr preferRelativeResize="0">
          <a:picLocks noChangeArrowheads="1"/>
        </xdr:cNvPicPr>
      </xdr:nvPicPr>
      <xdr:blipFill>
        <a:blip xmlns:r="http://schemas.openxmlformats.org/officeDocument/2006/relationships" r:embed="rId3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4359925"/>
          <a:ext cx="12668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3150</xdr:row>
      <xdr:rowOff>0</xdr:rowOff>
    </xdr:from>
    <xdr:to>
      <xdr:col>1</xdr:col>
      <xdr:colOff>1219200</xdr:colOff>
      <xdr:row>3150</xdr:row>
      <xdr:rowOff>409575</xdr:rowOff>
    </xdr:to>
    <xdr:pic>
      <xdr:nvPicPr>
        <xdr:cNvPr id="5425" name="Рисунок 5424" descr="base_1_386202_37440"/>
        <xdr:cNvPicPr preferRelativeResize="0">
          <a:picLocks noChangeArrowheads="1"/>
        </xdr:cNvPicPr>
      </xdr:nvPicPr>
      <xdr:blipFill>
        <a:blip xmlns:r="http://schemas.openxmlformats.org/officeDocument/2006/relationships" r:embed="rId3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4864750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3151</xdr:row>
      <xdr:rowOff>0</xdr:rowOff>
    </xdr:from>
    <xdr:to>
      <xdr:col>1</xdr:col>
      <xdr:colOff>1038224</xdr:colOff>
      <xdr:row>3151</xdr:row>
      <xdr:rowOff>390525</xdr:rowOff>
    </xdr:to>
    <xdr:pic>
      <xdr:nvPicPr>
        <xdr:cNvPr id="5426" name="Рисунок 5425" descr="base_1_386202_37441"/>
        <xdr:cNvPicPr preferRelativeResize="0">
          <a:picLocks noChangeArrowheads="1"/>
        </xdr:cNvPicPr>
      </xdr:nvPicPr>
      <xdr:blipFill>
        <a:blip xmlns:r="http://schemas.openxmlformats.org/officeDocument/2006/relationships" r:embed="rId3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5369575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3152</xdr:row>
      <xdr:rowOff>0</xdr:rowOff>
    </xdr:from>
    <xdr:to>
      <xdr:col>1</xdr:col>
      <xdr:colOff>1076324</xdr:colOff>
      <xdr:row>3152</xdr:row>
      <xdr:rowOff>381000</xdr:rowOff>
    </xdr:to>
    <xdr:pic>
      <xdr:nvPicPr>
        <xdr:cNvPr id="5427" name="Рисунок 5426" descr="base_1_386202_37442"/>
        <xdr:cNvPicPr preferRelativeResize="0">
          <a:picLocks noChangeArrowheads="1"/>
        </xdr:cNvPicPr>
      </xdr:nvPicPr>
      <xdr:blipFill>
        <a:blip xmlns:r="http://schemas.openxmlformats.org/officeDocument/2006/relationships" r:embed="rId3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5874400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1314450</xdr:colOff>
      <xdr:row>3152</xdr:row>
      <xdr:rowOff>495300</xdr:rowOff>
    </xdr:from>
    <xdr:to>
      <xdr:col>1</xdr:col>
      <xdr:colOff>1238250</xdr:colOff>
      <xdr:row>3153</xdr:row>
      <xdr:rowOff>381000</xdr:rowOff>
    </xdr:to>
    <xdr:pic>
      <xdr:nvPicPr>
        <xdr:cNvPr id="5428" name="Рисунок 5427" descr="base_1_386202_37443"/>
        <xdr:cNvPicPr preferRelativeResize="0">
          <a:picLocks noChangeArrowheads="1"/>
        </xdr:cNvPicPr>
      </xdr:nvPicPr>
      <xdr:blipFill>
        <a:blip xmlns:r="http://schemas.openxmlformats.org/officeDocument/2006/relationships" r:embed="rId3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1586369700"/>
          <a:ext cx="1285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3154</xdr:row>
      <xdr:rowOff>0</xdr:rowOff>
    </xdr:from>
    <xdr:to>
      <xdr:col>1</xdr:col>
      <xdr:colOff>1266824</xdr:colOff>
      <xdr:row>3154</xdr:row>
      <xdr:rowOff>390525</xdr:rowOff>
    </xdr:to>
    <xdr:pic>
      <xdr:nvPicPr>
        <xdr:cNvPr id="5429" name="Рисунок 5428" descr="base_1_386202_37444"/>
        <xdr:cNvPicPr preferRelativeResize="0">
          <a:picLocks noChangeArrowheads="1"/>
        </xdr:cNvPicPr>
      </xdr:nvPicPr>
      <xdr:blipFill>
        <a:blip xmlns:r="http://schemas.openxmlformats.org/officeDocument/2006/relationships" r:embed="rId3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6884050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3155</xdr:row>
      <xdr:rowOff>0</xdr:rowOff>
    </xdr:from>
    <xdr:to>
      <xdr:col>1</xdr:col>
      <xdr:colOff>1238250</xdr:colOff>
      <xdr:row>3155</xdr:row>
      <xdr:rowOff>419100</xdr:rowOff>
    </xdr:to>
    <xdr:pic>
      <xdr:nvPicPr>
        <xdr:cNvPr id="5430" name="Рисунок 5429" descr="base_1_386202_37445"/>
        <xdr:cNvPicPr preferRelativeResize="0">
          <a:picLocks noChangeArrowheads="1"/>
        </xdr:cNvPicPr>
      </xdr:nvPicPr>
      <xdr:blipFill>
        <a:blip xmlns:r="http://schemas.openxmlformats.org/officeDocument/2006/relationships" r:embed="rId3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7388875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3156</xdr:row>
      <xdr:rowOff>0</xdr:rowOff>
    </xdr:from>
    <xdr:to>
      <xdr:col>1</xdr:col>
      <xdr:colOff>1009650</xdr:colOff>
      <xdr:row>3156</xdr:row>
      <xdr:rowOff>390525</xdr:rowOff>
    </xdr:to>
    <xdr:pic>
      <xdr:nvPicPr>
        <xdr:cNvPr id="5431" name="Рисунок 5430" descr="base_1_386202_37446"/>
        <xdr:cNvPicPr preferRelativeResize="0">
          <a:picLocks noChangeArrowheads="1"/>
        </xdr:cNvPicPr>
      </xdr:nvPicPr>
      <xdr:blipFill>
        <a:blip xmlns:r="http://schemas.openxmlformats.org/officeDocument/2006/relationships" r:embed="rId3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7893700"/>
          <a:ext cx="1009651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3157</xdr:row>
      <xdr:rowOff>0</xdr:rowOff>
    </xdr:from>
    <xdr:to>
      <xdr:col>1</xdr:col>
      <xdr:colOff>1085850</xdr:colOff>
      <xdr:row>3157</xdr:row>
      <xdr:rowOff>400050</xdr:rowOff>
    </xdr:to>
    <xdr:pic>
      <xdr:nvPicPr>
        <xdr:cNvPr id="5432" name="Рисунок 5431" descr="base_1_386202_37447"/>
        <xdr:cNvPicPr preferRelativeResize="0">
          <a:picLocks noChangeArrowheads="1"/>
        </xdr:cNvPicPr>
      </xdr:nvPicPr>
      <xdr:blipFill>
        <a:blip xmlns:r="http://schemas.openxmlformats.org/officeDocument/2006/relationships" r:embed="rId3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8398525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3158</xdr:row>
      <xdr:rowOff>0</xdr:rowOff>
    </xdr:from>
    <xdr:to>
      <xdr:col>1</xdr:col>
      <xdr:colOff>1133475</xdr:colOff>
      <xdr:row>3158</xdr:row>
      <xdr:rowOff>371475</xdr:rowOff>
    </xdr:to>
    <xdr:pic>
      <xdr:nvPicPr>
        <xdr:cNvPr id="5433" name="Рисунок 5432" descr="base_1_386202_37448"/>
        <xdr:cNvPicPr preferRelativeResize="0">
          <a:picLocks noChangeArrowheads="1"/>
        </xdr:cNvPicPr>
      </xdr:nvPicPr>
      <xdr:blipFill>
        <a:blip xmlns:r="http://schemas.openxmlformats.org/officeDocument/2006/relationships" r:embed="rId3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88903350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3159</xdr:row>
      <xdr:rowOff>0</xdr:rowOff>
    </xdr:from>
    <xdr:to>
      <xdr:col>1</xdr:col>
      <xdr:colOff>1228724</xdr:colOff>
      <xdr:row>3159</xdr:row>
      <xdr:rowOff>409575</xdr:rowOff>
    </xdr:to>
    <xdr:pic>
      <xdr:nvPicPr>
        <xdr:cNvPr id="5434" name="Рисунок 5433" descr="base_1_386202_37449"/>
        <xdr:cNvPicPr preferRelativeResize="0">
          <a:picLocks noChangeArrowheads="1"/>
        </xdr:cNvPicPr>
      </xdr:nvPicPr>
      <xdr:blipFill>
        <a:blip xmlns:r="http://schemas.openxmlformats.org/officeDocument/2006/relationships" r:embed="rId3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9408175"/>
          <a:ext cx="12287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3160</xdr:row>
      <xdr:rowOff>0</xdr:rowOff>
    </xdr:from>
    <xdr:to>
      <xdr:col>1</xdr:col>
      <xdr:colOff>1209674</xdr:colOff>
      <xdr:row>3160</xdr:row>
      <xdr:rowOff>409575</xdr:rowOff>
    </xdr:to>
    <xdr:pic>
      <xdr:nvPicPr>
        <xdr:cNvPr id="5435" name="Рисунок 5434" descr="base_1_386202_37450"/>
        <xdr:cNvPicPr preferRelativeResize="0">
          <a:picLocks noChangeArrowheads="1"/>
        </xdr:cNvPicPr>
      </xdr:nvPicPr>
      <xdr:blipFill>
        <a:blip xmlns:r="http://schemas.openxmlformats.org/officeDocument/2006/relationships" r:embed="rId3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89913000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3161</xdr:row>
      <xdr:rowOff>0</xdr:rowOff>
    </xdr:from>
    <xdr:to>
      <xdr:col>1</xdr:col>
      <xdr:colOff>1038224</xdr:colOff>
      <xdr:row>3161</xdr:row>
      <xdr:rowOff>419100</xdr:rowOff>
    </xdr:to>
    <xdr:pic>
      <xdr:nvPicPr>
        <xdr:cNvPr id="5436" name="Рисунок 5435" descr="base_1_386202_37451"/>
        <xdr:cNvPicPr preferRelativeResize="0">
          <a:picLocks noChangeArrowheads="1"/>
        </xdr:cNvPicPr>
      </xdr:nvPicPr>
      <xdr:blipFill>
        <a:blip xmlns:r="http://schemas.openxmlformats.org/officeDocument/2006/relationships" r:embed="rId3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0417825"/>
          <a:ext cx="1038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3162</xdr:row>
      <xdr:rowOff>0</xdr:rowOff>
    </xdr:from>
    <xdr:to>
      <xdr:col>1</xdr:col>
      <xdr:colOff>1104900</xdr:colOff>
      <xdr:row>3162</xdr:row>
      <xdr:rowOff>409575</xdr:rowOff>
    </xdr:to>
    <xdr:pic>
      <xdr:nvPicPr>
        <xdr:cNvPr id="5437" name="Рисунок 5436" descr="base_1_386202_37452"/>
        <xdr:cNvPicPr preferRelativeResize="0">
          <a:picLocks noChangeArrowheads="1"/>
        </xdr:cNvPicPr>
      </xdr:nvPicPr>
      <xdr:blipFill>
        <a:blip xmlns:r="http://schemas.openxmlformats.org/officeDocument/2006/relationships" r:embed="rId3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0922650"/>
          <a:ext cx="11049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3163</xdr:row>
      <xdr:rowOff>0</xdr:rowOff>
    </xdr:from>
    <xdr:to>
      <xdr:col>1</xdr:col>
      <xdr:colOff>1171575</xdr:colOff>
      <xdr:row>3163</xdr:row>
      <xdr:rowOff>409575</xdr:rowOff>
    </xdr:to>
    <xdr:pic>
      <xdr:nvPicPr>
        <xdr:cNvPr id="5438" name="Рисунок 5437" descr="base_1_386202_37453"/>
        <xdr:cNvPicPr preferRelativeResize="0">
          <a:picLocks noChangeArrowheads="1"/>
        </xdr:cNvPicPr>
      </xdr:nvPicPr>
      <xdr:blipFill>
        <a:blip xmlns:r="http://schemas.openxmlformats.org/officeDocument/2006/relationships" r:embed="rId3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1427475"/>
          <a:ext cx="1171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3164</xdr:row>
      <xdr:rowOff>0</xdr:rowOff>
    </xdr:from>
    <xdr:to>
      <xdr:col>1</xdr:col>
      <xdr:colOff>1209674</xdr:colOff>
      <xdr:row>3164</xdr:row>
      <xdr:rowOff>381000</xdr:rowOff>
    </xdr:to>
    <xdr:pic>
      <xdr:nvPicPr>
        <xdr:cNvPr id="5439" name="Рисунок 5438" descr="base_1_386202_37454"/>
        <xdr:cNvPicPr preferRelativeResize="0">
          <a:picLocks noChangeArrowheads="1"/>
        </xdr:cNvPicPr>
      </xdr:nvPicPr>
      <xdr:blipFill>
        <a:blip xmlns:r="http://schemas.openxmlformats.org/officeDocument/2006/relationships" r:embed="rId3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1932300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3165</xdr:row>
      <xdr:rowOff>0</xdr:rowOff>
    </xdr:from>
    <xdr:to>
      <xdr:col>1</xdr:col>
      <xdr:colOff>1257300</xdr:colOff>
      <xdr:row>3165</xdr:row>
      <xdr:rowOff>390525</xdr:rowOff>
    </xdr:to>
    <xdr:pic>
      <xdr:nvPicPr>
        <xdr:cNvPr id="5440" name="Рисунок 5439" descr="base_1_386202_37455"/>
        <xdr:cNvPicPr preferRelativeResize="0">
          <a:picLocks noChangeArrowheads="1"/>
        </xdr:cNvPicPr>
      </xdr:nvPicPr>
      <xdr:blipFill>
        <a:blip xmlns:r="http://schemas.openxmlformats.org/officeDocument/2006/relationships" r:embed="rId3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24371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3166</xdr:row>
      <xdr:rowOff>0</xdr:rowOff>
    </xdr:from>
    <xdr:to>
      <xdr:col>1</xdr:col>
      <xdr:colOff>1028700</xdr:colOff>
      <xdr:row>3166</xdr:row>
      <xdr:rowOff>371475</xdr:rowOff>
    </xdr:to>
    <xdr:pic>
      <xdr:nvPicPr>
        <xdr:cNvPr id="5441" name="Рисунок 5440" descr="base_1_386202_37456"/>
        <xdr:cNvPicPr preferRelativeResize="0">
          <a:picLocks noChangeArrowheads="1"/>
        </xdr:cNvPicPr>
      </xdr:nvPicPr>
      <xdr:blipFill>
        <a:blip xmlns:r="http://schemas.openxmlformats.org/officeDocument/2006/relationships" r:embed="rId3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2941950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3167</xdr:row>
      <xdr:rowOff>0</xdr:rowOff>
    </xdr:from>
    <xdr:to>
      <xdr:col>1</xdr:col>
      <xdr:colOff>1019174</xdr:colOff>
      <xdr:row>3167</xdr:row>
      <xdr:rowOff>390525</xdr:rowOff>
    </xdr:to>
    <xdr:pic>
      <xdr:nvPicPr>
        <xdr:cNvPr id="5442" name="Рисунок 5441" descr="base_1_386202_37457"/>
        <xdr:cNvPicPr preferRelativeResize="0">
          <a:picLocks noChangeArrowheads="1"/>
        </xdr:cNvPicPr>
      </xdr:nvPicPr>
      <xdr:blipFill>
        <a:blip xmlns:r="http://schemas.openxmlformats.org/officeDocument/2006/relationships" r:embed="rId3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344677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3168</xdr:row>
      <xdr:rowOff>0</xdr:rowOff>
    </xdr:from>
    <xdr:to>
      <xdr:col>1</xdr:col>
      <xdr:colOff>1114425</xdr:colOff>
      <xdr:row>3168</xdr:row>
      <xdr:rowOff>400050</xdr:rowOff>
    </xdr:to>
    <xdr:pic>
      <xdr:nvPicPr>
        <xdr:cNvPr id="5443" name="Рисунок 5442" descr="base_1_386202_37458"/>
        <xdr:cNvPicPr preferRelativeResize="0">
          <a:picLocks noChangeArrowheads="1"/>
        </xdr:cNvPicPr>
      </xdr:nvPicPr>
      <xdr:blipFill>
        <a:blip xmlns:r="http://schemas.openxmlformats.org/officeDocument/2006/relationships" r:embed="rId3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3951600"/>
          <a:ext cx="11144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3169</xdr:row>
      <xdr:rowOff>0</xdr:rowOff>
    </xdr:from>
    <xdr:to>
      <xdr:col>1</xdr:col>
      <xdr:colOff>1238250</xdr:colOff>
      <xdr:row>3169</xdr:row>
      <xdr:rowOff>390525</xdr:rowOff>
    </xdr:to>
    <xdr:pic>
      <xdr:nvPicPr>
        <xdr:cNvPr id="5444" name="Рисунок 5443" descr="base_1_386202_37459"/>
        <xdr:cNvPicPr preferRelativeResize="0">
          <a:picLocks noChangeArrowheads="1"/>
        </xdr:cNvPicPr>
      </xdr:nvPicPr>
      <xdr:blipFill>
        <a:blip xmlns:r="http://schemas.openxmlformats.org/officeDocument/2006/relationships" r:embed="rId3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4456425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3170</xdr:row>
      <xdr:rowOff>0</xdr:rowOff>
    </xdr:from>
    <xdr:to>
      <xdr:col>1</xdr:col>
      <xdr:colOff>1247775</xdr:colOff>
      <xdr:row>3170</xdr:row>
      <xdr:rowOff>400050</xdr:rowOff>
    </xdr:to>
    <xdr:pic>
      <xdr:nvPicPr>
        <xdr:cNvPr id="5445" name="Рисунок 5444" descr="base_1_386202_37460"/>
        <xdr:cNvPicPr preferRelativeResize="0">
          <a:picLocks noChangeArrowheads="1"/>
        </xdr:cNvPicPr>
      </xdr:nvPicPr>
      <xdr:blipFill>
        <a:blip xmlns:r="http://schemas.openxmlformats.org/officeDocument/2006/relationships" r:embed="rId3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4961250"/>
          <a:ext cx="1247776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3171</xdr:row>
      <xdr:rowOff>0</xdr:rowOff>
    </xdr:from>
    <xdr:to>
      <xdr:col>1</xdr:col>
      <xdr:colOff>1085850</xdr:colOff>
      <xdr:row>3171</xdr:row>
      <xdr:rowOff>361950</xdr:rowOff>
    </xdr:to>
    <xdr:pic>
      <xdr:nvPicPr>
        <xdr:cNvPr id="5446" name="Рисунок 5445" descr="base_1_386202_37461"/>
        <xdr:cNvPicPr preferRelativeResize="0">
          <a:picLocks noChangeArrowheads="1"/>
        </xdr:cNvPicPr>
      </xdr:nvPicPr>
      <xdr:blipFill>
        <a:blip xmlns:r="http://schemas.openxmlformats.org/officeDocument/2006/relationships" r:embed="rId3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5466075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3172</xdr:row>
      <xdr:rowOff>0</xdr:rowOff>
    </xdr:from>
    <xdr:to>
      <xdr:col>1</xdr:col>
      <xdr:colOff>1047750</xdr:colOff>
      <xdr:row>3172</xdr:row>
      <xdr:rowOff>371475</xdr:rowOff>
    </xdr:to>
    <xdr:pic>
      <xdr:nvPicPr>
        <xdr:cNvPr id="5447" name="Рисунок 5446" descr="base_1_386202_37462"/>
        <xdr:cNvPicPr preferRelativeResize="0">
          <a:picLocks noChangeArrowheads="1"/>
        </xdr:cNvPicPr>
      </xdr:nvPicPr>
      <xdr:blipFill>
        <a:blip xmlns:r="http://schemas.openxmlformats.org/officeDocument/2006/relationships" r:embed="rId3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5970900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3173</xdr:row>
      <xdr:rowOff>0</xdr:rowOff>
    </xdr:from>
    <xdr:to>
      <xdr:col>1</xdr:col>
      <xdr:colOff>1133475</xdr:colOff>
      <xdr:row>3173</xdr:row>
      <xdr:rowOff>381000</xdr:rowOff>
    </xdr:to>
    <xdr:pic>
      <xdr:nvPicPr>
        <xdr:cNvPr id="5448" name="Рисунок 5447" descr="base_1_386202_37463"/>
        <xdr:cNvPicPr preferRelativeResize="0">
          <a:picLocks noChangeArrowheads="1"/>
        </xdr:cNvPicPr>
      </xdr:nvPicPr>
      <xdr:blipFill>
        <a:blip xmlns:r="http://schemas.openxmlformats.org/officeDocument/2006/relationships" r:embed="rId3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6475725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3174</xdr:row>
      <xdr:rowOff>0</xdr:rowOff>
    </xdr:from>
    <xdr:to>
      <xdr:col>1</xdr:col>
      <xdr:colOff>1209674</xdr:colOff>
      <xdr:row>3174</xdr:row>
      <xdr:rowOff>371475</xdr:rowOff>
    </xdr:to>
    <xdr:pic>
      <xdr:nvPicPr>
        <xdr:cNvPr id="5449" name="Рисунок 5448" descr="base_1_386202_37464"/>
        <xdr:cNvPicPr preferRelativeResize="0">
          <a:picLocks noChangeArrowheads="1"/>
        </xdr:cNvPicPr>
      </xdr:nvPicPr>
      <xdr:blipFill>
        <a:blip xmlns:r="http://schemas.openxmlformats.org/officeDocument/2006/relationships" r:embed="rId3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6980550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3174</xdr:row>
      <xdr:rowOff>504824</xdr:rowOff>
    </xdr:from>
    <xdr:to>
      <xdr:col>1</xdr:col>
      <xdr:colOff>1171574</xdr:colOff>
      <xdr:row>3175</xdr:row>
      <xdr:rowOff>428625</xdr:rowOff>
    </xdr:to>
    <xdr:pic>
      <xdr:nvPicPr>
        <xdr:cNvPr id="5450" name="Рисунок 5449" descr="base_1_386202_37465"/>
        <xdr:cNvPicPr preferRelativeResize="0">
          <a:picLocks noChangeArrowheads="1"/>
        </xdr:cNvPicPr>
      </xdr:nvPicPr>
      <xdr:blipFill>
        <a:blip xmlns:r="http://schemas.openxmlformats.org/officeDocument/2006/relationships" r:embed="rId3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7485374"/>
          <a:ext cx="1171575" cy="428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3176</xdr:row>
      <xdr:rowOff>0</xdr:rowOff>
    </xdr:from>
    <xdr:to>
      <xdr:col>1</xdr:col>
      <xdr:colOff>1076324</xdr:colOff>
      <xdr:row>3176</xdr:row>
      <xdr:rowOff>371475</xdr:rowOff>
    </xdr:to>
    <xdr:pic>
      <xdr:nvPicPr>
        <xdr:cNvPr id="5451" name="Рисунок 5450" descr="base_1_386202_37466"/>
        <xdr:cNvPicPr preferRelativeResize="0">
          <a:picLocks noChangeArrowheads="1"/>
        </xdr:cNvPicPr>
      </xdr:nvPicPr>
      <xdr:blipFill>
        <a:blip xmlns:r="http://schemas.openxmlformats.org/officeDocument/2006/relationships" r:embed="rId3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597990200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3177</xdr:row>
      <xdr:rowOff>0</xdr:rowOff>
    </xdr:from>
    <xdr:to>
      <xdr:col>1</xdr:col>
      <xdr:colOff>1047750</xdr:colOff>
      <xdr:row>3177</xdr:row>
      <xdr:rowOff>400050</xdr:rowOff>
    </xdr:to>
    <xdr:pic>
      <xdr:nvPicPr>
        <xdr:cNvPr id="5452" name="Рисунок 5451" descr="base_1_386202_37467"/>
        <xdr:cNvPicPr preferRelativeResize="0">
          <a:picLocks noChangeArrowheads="1"/>
        </xdr:cNvPicPr>
      </xdr:nvPicPr>
      <xdr:blipFill>
        <a:blip xmlns:r="http://schemas.openxmlformats.org/officeDocument/2006/relationships" r:embed="rId3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8495025"/>
          <a:ext cx="1047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3178</xdr:row>
      <xdr:rowOff>0</xdr:rowOff>
    </xdr:from>
    <xdr:to>
      <xdr:col>1</xdr:col>
      <xdr:colOff>1133475</xdr:colOff>
      <xdr:row>3178</xdr:row>
      <xdr:rowOff>400050</xdr:rowOff>
    </xdr:to>
    <xdr:pic>
      <xdr:nvPicPr>
        <xdr:cNvPr id="5453" name="Рисунок 5452" descr="base_1_386202_37468"/>
        <xdr:cNvPicPr preferRelativeResize="0">
          <a:picLocks noChangeArrowheads="1"/>
        </xdr:cNvPicPr>
      </xdr:nvPicPr>
      <xdr:blipFill>
        <a:blip xmlns:r="http://schemas.openxmlformats.org/officeDocument/2006/relationships" r:embed="rId3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8999850"/>
          <a:ext cx="11334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3179</xdr:row>
      <xdr:rowOff>0</xdr:rowOff>
    </xdr:from>
    <xdr:to>
      <xdr:col>1</xdr:col>
      <xdr:colOff>1238250</xdr:colOff>
      <xdr:row>3179</xdr:row>
      <xdr:rowOff>409575</xdr:rowOff>
    </xdr:to>
    <xdr:pic>
      <xdr:nvPicPr>
        <xdr:cNvPr id="5454" name="Рисунок 5453" descr="base_1_386202_37469"/>
        <xdr:cNvPicPr preferRelativeResize="0">
          <a:picLocks noChangeArrowheads="1"/>
        </xdr:cNvPicPr>
      </xdr:nvPicPr>
      <xdr:blipFill>
        <a:blip xmlns:r="http://schemas.openxmlformats.org/officeDocument/2006/relationships" r:embed="rId3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599504675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3180</xdr:row>
      <xdr:rowOff>0</xdr:rowOff>
    </xdr:from>
    <xdr:to>
      <xdr:col>1</xdr:col>
      <xdr:colOff>1266824</xdr:colOff>
      <xdr:row>3180</xdr:row>
      <xdr:rowOff>428625</xdr:rowOff>
    </xdr:to>
    <xdr:pic>
      <xdr:nvPicPr>
        <xdr:cNvPr id="5455" name="Рисунок 5454" descr="base_1_386202_37470"/>
        <xdr:cNvPicPr preferRelativeResize="0">
          <a:picLocks noChangeArrowheads="1"/>
        </xdr:cNvPicPr>
      </xdr:nvPicPr>
      <xdr:blipFill>
        <a:blip xmlns:r="http://schemas.openxmlformats.org/officeDocument/2006/relationships" r:embed="rId3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0009500"/>
          <a:ext cx="12668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3181</xdr:row>
      <xdr:rowOff>0</xdr:rowOff>
    </xdr:from>
    <xdr:to>
      <xdr:col>1</xdr:col>
      <xdr:colOff>1085850</xdr:colOff>
      <xdr:row>3181</xdr:row>
      <xdr:rowOff>361950</xdr:rowOff>
    </xdr:to>
    <xdr:pic>
      <xdr:nvPicPr>
        <xdr:cNvPr id="5456" name="Рисунок 5455" descr="base_1_386202_37471"/>
        <xdr:cNvPicPr preferRelativeResize="0">
          <a:picLocks noChangeArrowheads="1"/>
        </xdr:cNvPicPr>
      </xdr:nvPicPr>
      <xdr:blipFill>
        <a:blip xmlns:r="http://schemas.openxmlformats.org/officeDocument/2006/relationships" r:embed="rId3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0514325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3182</xdr:row>
      <xdr:rowOff>0</xdr:rowOff>
    </xdr:from>
    <xdr:to>
      <xdr:col>1</xdr:col>
      <xdr:colOff>1104900</xdr:colOff>
      <xdr:row>3182</xdr:row>
      <xdr:rowOff>400050</xdr:rowOff>
    </xdr:to>
    <xdr:pic>
      <xdr:nvPicPr>
        <xdr:cNvPr id="5457" name="Рисунок 5456" descr="base_1_386202_37472"/>
        <xdr:cNvPicPr preferRelativeResize="0">
          <a:picLocks noChangeArrowheads="1"/>
        </xdr:cNvPicPr>
      </xdr:nvPicPr>
      <xdr:blipFill>
        <a:blip xmlns:r="http://schemas.openxmlformats.org/officeDocument/2006/relationships" r:embed="rId3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1019150"/>
          <a:ext cx="1104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3183</xdr:row>
      <xdr:rowOff>0</xdr:rowOff>
    </xdr:from>
    <xdr:to>
      <xdr:col>1</xdr:col>
      <xdr:colOff>1143000</xdr:colOff>
      <xdr:row>3183</xdr:row>
      <xdr:rowOff>400050</xdr:rowOff>
    </xdr:to>
    <xdr:pic>
      <xdr:nvPicPr>
        <xdr:cNvPr id="5458" name="Рисунок 5457" descr="base_1_386202_37473"/>
        <xdr:cNvPicPr preferRelativeResize="0">
          <a:picLocks noChangeArrowheads="1"/>
        </xdr:cNvPicPr>
      </xdr:nvPicPr>
      <xdr:blipFill>
        <a:blip xmlns:r="http://schemas.openxmlformats.org/officeDocument/2006/relationships" r:embed="rId3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1523975"/>
          <a:ext cx="1143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3184</xdr:row>
      <xdr:rowOff>0</xdr:rowOff>
    </xdr:from>
    <xdr:to>
      <xdr:col>1</xdr:col>
      <xdr:colOff>1228724</xdr:colOff>
      <xdr:row>3184</xdr:row>
      <xdr:rowOff>409575</xdr:rowOff>
    </xdr:to>
    <xdr:pic>
      <xdr:nvPicPr>
        <xdr:cNvPr id="5459" name="Рисунок 5458" descr="base_1_386202_37474"/>
        <xdr:cNvPicPr preferRelativeResize="0">
          <a:picLocks noChangeArrowheads="1"/>
        </xdr:cNvPicPr>
      </xdr:nvPicPr>
      <xdr:blipFill>
        <a:blip xmlns:r="http://schemas.openxmlformats.org/officeDocument/2006/relationships" r:embed="rId3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2028800"/>
          <a:ext cx="12287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3185</xdr:row>
      <xdr:rowOff>0</xdr:rowOff>
    </xdr:from>
    <xdr:to>
      <xdr:col>1</xdr:col>
      <xdr:colOff>1219200</xdr:colOff>
      <xdr:row>3185</xdr:row>
      <xdr:rowOff>381000</xdr:rowOff>
    </xdr:to>
    <xdr:pic>
      <xdr:nvPicPr>
        <xdr:cNvPr id="5460" name="Рисунок 5459" descr="base_1_386202_37475"/>
        <xdr:cNvPicPr preferRelativeResize="0">
          <a:picLocks noChangeArrowheads="1"/>
        </xdr:cNvPicPr>
      </xdr:nvPicPr>
      <xdr:blipFill>
        <a:blip xmlns:r="http://schemas.openxmlformats.org/officeDocument/2006/relationships" r:embed="rId3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253362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3186</xdr:row>
      <xdr:rowOff>0</xdr:rowOff>
    </xdr:from>
    <xdr:to>
      <xdr:col>1</xdr:col>
      <xdr:colOff>1114424</xdr:colOff>
      <xdr:row>3186</xdr:row>
      <xdr:rowOff>361950</xdr:rowOff>
    </xdr:to>
    <xdr:pic>
      <xdr:nvPicPr>
        <xdr:cNvPr id="5461" name="Рисунок 5460" descr="base_1_386202_37476"/>
        <xdr:cNvPicPr preferRelativeResize="0">
          <a:picLocks noChangeArrowheads="1"/>
        </xdr:cNvPicPr>
      </xdr:nvPicPr>
      <xdr:blipFill>
        <a:blip xmlns:r="http://schemas.openxmlformats.org/officeDocument/2006/relationships" r:embed="rId3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3038450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3186</xdr:row>
      <xdr:rowOff>504824</xdr:rowOff>
    </xdr:from>
    <xdr:to>
      <xdr:col>1</xdr:col>
      <xdr:colOff>1162050</xdr:colOff>
      <xdr:row>3187</xdr:row>
      <xdr:rowOff>428624</xdr:rowOff>
    </xdr:to>
    <xdr:pic>
      <xdr:nvPicPr>
        <xdr:cNvPr id="5462" name="Рисунок 5461" descr="base_1_386202_37477"/>
        <xdr:cNvPicPr preferRelativeResize="0">
          <a:picLocks noChangeArrowheads="1"/>
        </xdr:cNvPicPr>
      </xdr:nvPicPr>
      <xdr:blipFill>
        <a:blip xmlns:r="http://schemas.openxmlformats.org/officeDocument/2006/relationships" r:embed="rId3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3543274"/>
          <a:ext cx="1162051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3188</xdr:row>
      <xdr:rowOff>0</xdr:rowOff>
    </xdr:from>
    <xdr:to>
      <xdr:col>1</xdr:col>
      <xdr:colOff>1152525</xdr:colOff>
      <xdr:row>3188</xdr:row>
      <xdr:rowOff>400050</xdr:rowOff>
    </xdr:to>
    <xdr:pic>
      <xdr:nvPicPr>
        <xdr:cNvPr id="5463" name="Рисунок 5462" descr="base_1_386202_37478"/>
        <xdr:cNvPicPr preferRelativeResize="0">
          <a:picLocks noChangeArrowheads="1"/>
        </xdr:cNvPicPr>
      </xdr:nvPicPr>
      <xdr:blipFill>
        <a:blip xmlns:r="http://schemas.openxmlformats.org/officeDocument/2006/relationships" r:embed="rId3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4048100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3189</xdr:row>
      <xdr:rowOff>0</xdr:rowOff>
    </xdr:from>
    <xdr:to>
      <xdr:col>1</xdr:col>
      <xdr:colOff>1228724</xdr:colOff>
      <xdr:row>3189</xdr:row>
      <xdr:rowOff>390525</xdr:rowOff>
    </xdr:to>
    <xdr:pic>
      <xdr:nvPicPr>
        <xdr:cNvPr id="5464" name="Рисунок 5463" descr="base_1_386202_37479"/>
        <xdr:cNvPicPr preferRelativeResize="0">
          <a:picLocks noChangeArrowheads="1"/>
        </xdr:cNvPicPr>
      </xdr:nvPicPr>
      <xdr:blipFill>
        <a:blip xmlns:r="http://schemas.openxmlformats.org/officeDocument/2006/relationships" r:embed="rId3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455292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3190</xdr:row>
      <xdr:rowOff>0</xdr:rowOff>
    </xdr:from>
    <xdr:to>
      <xdr:col>1</xdr:col>
      <xdr:colOff>1209674</xdr:colOff>
      <xdr:row>3190</xdr:row>
      <xdr:rowOff>390525</xdr:rowOff>
    </xdr:to>
    <xdr:pic>
      <xdr:nvPicPr>
        <xdr:cNvPr id="5465" name="Рисунок 5464" descr="base_1_386202_37480"/>
        <xdr:cNvPicPr preferRelativeResize="0">
          <a:picLocks noChangeArrowheads="1"/>
        </xdr:cNvPicPr>
      </xdr:nvPicPr>
      <xdr:blipFill>
        <a:blip xmlns:r="http://schemas.openxmlformats.org/officeDocument/2006/relationships" r:embed="rId3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505775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3191</xdr:row>
      <xdr:rowOff>0</xdr:rowOff>
    </xdr:from>
    <xdr:to>
      <xdr:col>1</xdr:col>
      <xdr:colOff>1076324</xdr:colOff>
      <xdr:row>3191</xdr:row>
      <xdr:rowOff>390525</xdr:rowOff>
    </xdr:to>
    <xdr:pic>
      <xdr:nvPicPr>
        <xdr:cNvPr id="5466" name="Рисунок 5465" descr="base_1_386202_37481"/>
        <xdr:cNvPicPr preferRelativeResize="0">
          <a:picLocks noChangeArrowheads="1"/>
        </xdr:cNvPicPr>
      </xdr:nvPicPr>
      <xdr:blipFill>
        <a:blip xmlns:r="http://schemas.openxmlformats.org/officeDocument/2006/relationships" r:embed="rId3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5562575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3192</xdr:row>
      <xdr:rowOff>0</xdr:rowOff>
    </xdr:from>
    <xdr:to>
      <xdr:col>1</xdr:col>
      <xdr:colOff>1019174</xdr:colOff>
      <xdr:row>3192</xdr:row>
      <xdr:rowOff>390525</xdr:rowOff>
    </xdr:to>
    <xdr:pic>
      <xdr:nvPicPr>
        <xdr:cNvPr id="5467" name="Рисунок 5466" descr="base_1_386202_37482"/>
        <xdr:cNvPicPr preferRelativeResize="0">
          <a:picLocks noChangeArrowheads="1"/>
        </xdr:cNvPicPr>
      </xdr:nvPicPr>
      <xdr:blipFill>
        <a:blip xmlns:r="http://schemas.openxmlformats.org/officeDocument/2006/relationships" r:embed="rId3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6067400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3193</xdr:row>
      <xdr:rowOff>1</xdr:rowOff>
    </xdr:from>
    <xdr:to>
      <xdr:col>1</xdr:col>
      <xdr:colOff>1143000</xdr:colOff>
      <xdr:row>3193</xdr:row>
      <xdr:rowOff>381001</xdr:rowOff>
    </xdr:to>
    <xdr:pic>
      <xdr:nvPicPr>
        <xdr:cNvPr id="5468" name="Рисунок 5467" descr="base_1_386202_37483"/>
        <xdr:cNvPicPr preferRelativeResize="0">
          <a:picLocks noChangeArrowheads="1"/>
        </xdr:cNvPicPr>
      </xdr:nvPicPr>
      <xdr:blipFill>
        <a:blip xmlns:r="http://schemas.openxmlformats.org/officeDocument/2006/relationships" r:embed="rId3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6572226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3194</xdr:row>
      <xdr:rowOff>0</xdr:rowOff>
    </xdr:from>
    <xdr:to>
      <xdr:col>1</xdr:col>
      <xdr:colOff>1247774</xdr:colOff>
      <xdr:row>3194</xdr:row>
      <xdr:rowOff>390525</xdr:rowOff>
    </xdr:to>
    <xdr:pic>
      <xdr:nvPicPr>
        <xdr:cNvPr id="5469" name="Рисунок 5468" descr="base_1_386202_37484"/>
        <xdr:cNvPicPr preferRelativeResize="0">
          <a:picLocks noChangeArrowheads="1"/>
        </xdr:cNvPicPr>
      </xdr:nvPicPr>
      <xdr:blipFill>
        <a:blip xmlns:r="http://schemas.openxmlformats.org/officeDocument/2006/relationships" r:embed="rId3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7077050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3195</xdr:row>
      <xdr:rowOff>0</xdr:rowOff>
    </xdr:from>
    <xdr:to>
      <xdr:col>1</xdr:col>
      <xdr:colOff>1257300</xdr:colOff>
      <xdr:row>3195</xdr:row>
      <xdr:rowOff>419100</xdr:rowOff>
    </xdr:to>
    <xdr:pic>
      <xdr:nvPicPr>
        <xdr:cNvPr id="5470" name="Рисунок 5469" descr="base_1_386202_37485"/>
        <xdr:cNvPicPr preferRelativeResize="0">
          <a:picLocks noChangeArrowheads="1"/>
        </xdr:cNvPicPr>
      </xdr:nvPicPr>
      <xdr:blipFill>
        <a:blip xmlns:r="http://schemas.openxmlformats.org/officeDocument/2006/relationships" r:embed="rId3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7581875"/>
          <a:ext cx="1257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3196</xdr:row>
      <xdr:rowOff>0</xdr:rowOff>
    </xdr:from>
    <xdr:to>
      <xdr:col>1</xdr:col>
      <xdr:colOff>1009650</xdr:colOff>
      <xdr:row>3196</xdr:row>
      <xdr:rowOff>409575</xdr:rowOff>
    </xdr:to>
    <xdr:pic>
      <xdr:nvPicPr>
        <xdr:cNvPr id="5471" name="Рисунок 5470" descr="base_1_386202_37486"/>
        <xdr:cNvPicPr preferRelativeResize="0">
          <a:picLocks noChangeArrowheads="1"/>
        </xdr:cNvPicPr>
      </xdr:nvPicPr>
      <xdr:blipFill>
        <a:blip xmlns:r="http://schemas.openxmlformats.org/officeDocument/2006/relationships" r:embed="rId3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8105750"/>
          <a:ext cx="10096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3197</xdr:row>
      <xdr:rowOff>0</xdr:rowOff>
    </xdr:from>
    <xdr:to>
      <xdr:col>1</xdr:col>
      <xdr:colOff>1057274</xdr:colOff>
      <xdr:row>3197</xdr:row>
      <xdr:rowOff>400050</xdr:rowOff>
    </xdr:to>
    <xdr:pic>
      <xdr:nvPicPr>
        <xdr:cNvPr id="5472" name="Рисунок 5471" descr="base_1_386202_37487"/>
        <xdr:cNvPicPr preferRelativeResize="0">
          <a:picLocks noChangeArrowheads="1"/>
        </xdr:cNvPicPr>
      </xdr:nvPicPr>
      <xdr:blipFill>
        <a:blip xmlns:r="http://schemas.openxmlformats.org/officeDocument/2006/relationships" r:embed="rId3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08629625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3198</xdr:row>
      <xdr:rowOff>0</xdr:rowOff>
    </xdr:from>
    <xdr:to>
      <xdr:col>1</xdr:col>
      <xdr:colOff>1190625</xdr:colOff>
      <xdr:row>3198</xdr:row>
      <xdr:rowOff>381000</xdr:rowOff>
    </xdr:to>
    <xdr:pic>
      <xdr:nvPicPr>
        <xdr:cNvPr id="5473" name="Рисунок 5472" descr="base_1_386202_37488"/>
        <xdr:cNvPicPr preferRelativeResize="0">
          <a:picLocks noChangeArrowheads="1"/>
        </xdr:cNvPicPr>
      </xdr:nvPicPr>
      <xdr:blipFill>
        <a:blip xmlns:r="http://schemas.openxmlformats.org/officeDocument/2006/relationships" r:embed="rId3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9153500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3199</xdr:row>
      <xdr:rowOff>0</xdr:rowOff>
    </xdr:from>
    <xdr:to>
      <xdr:col>1</xdr:col>
      <xdr:colOff>1238250</xdr:colOff>
      <xdr:row>3199</xdr:row>
      <xdr:rowOff>409575</xdr:rowOff>
    </xdr:to>
    <xdr:pic>
      <xdr:nvPicPr>
        <xdr:cNvPr id="5474" name="Рисунок 5473" descr="base_1_386202_37489"/>
        <xdr:cNvPicPr preferRelativeResize="0">
          <a:picLocks noChangeArrowheads="1"/>
        </xdr:cNvPicPr>
      </xdr:nvPicPr>
      <xdr:blipFill>
        <a:blip xmlns:r="http://schemas.openxmlformats.org/officeDocument/2006/relationships" r:embed="rId3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09677375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3199</xdr:row>
      <xdr:rowOff>523874</xdr:rowOff>
    </xdr:from>
    <xdr:to>
      <xdr:col>1</xdr:col>
      <xdr:colOff>1276350</xdr:colOff>
      <xdr:row>3200</xdr:row>
      <xdr:rowOff>419100</xdr:rowOff>
    </xdr:to>
    <xdr:pic>
      <xdr:nvPicPr>
        <xdr:cNvPr id="5475" name="Рисунок 5474" descr="base_1_386202_37490"/>
        <xdr:cNvPicPr preferRelativeResize="0">
          <a:picLocks noChangeArrowheads="1"/>
        </xdr:cNvPicPr>
      </xdr:nvPicPr>
      <xdr:blipFill>
        <a:blip xmlns:r="http://schemas.openxmlformats.org/officeDocument/2006/relationships" r:embed="rId3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0201249"/>
          <a:ext cx="1276351" cy="419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3201</xdr:row>
      <xdr:rowOff>0</xdr:rowOff>
    </xdr:from>
    <xdr:to>
      <xdr:col>1</xdr:col>
      <xdr:colOff>1019174</xdr:colOff>
      <xdr:row>3201</xdr:row>
      <xdr:rowOff>371475</xdr:rowOff>
    </xdr:to>
    <xdr:pic>
      <xdr:nvPicPr>
        <xdr:cNvPr id="5476" name="Рисунок 5475" descr="base_1_386202_37491"/>
        <xdr:cNvPicPr preferRelativeResize="0">
          <a:picLocks noChangeArrowheads="1"/>
        </xdr:cNvPicPr>
      </xdr:nvPicPr>
      <xdr:blipFill>
        <a:blip xmlns:r="http://schemas.openxmlformats.org/officeDocument/2006/relationships" r:embed="rId3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072512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3202</xdr:row>
      <xdr:rowOff>0</xdr:rowOff>
    </xdr:from>
    <xdr:to>
      <xdr:col>1</xdr:col>
      <xdr:colOff>1019174</xdr:colOff>
      <xdr:row>3202</xdr:row>
      <xdr:rowOff>400050</xdr:rowOff>
    </xdr:to>
    <xdr:pic>
      <xdr:nvPicPr>
        <xdr:cNvPr id="5477" name="Рисунок 5476" descr="base_1_386202_37492"/>
        <xdr:cNvPicPr preferRelativeResize="0">
          <a:picLocks noChangeArrowheads="1"/>
        </xdr:cNvPicPr>
      </xdr:nvPicPr>
      <xdr:blipFill>
        <a:blip xmlns:r="http://schemas.openxmlformats.org/officeDocument/2006/relationships" r:embed="rId3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1249000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3203</xdr:row>
      <xdr:rowOff>0</xdr:rowOff>
    </xdr:from>
    <xdr:to>
      <xdr:col>1</xdr:col>
      <xdr:colOff>1133475</xdr:colOff>
      <xdr:row>3203</xdr:row>
      <xdr:rowOff>381000</xdr:rowOff>
    </xdr:to>
    <xdr:pic>
      <xdr:nvPicPr>
        <xdr:cNvPr id="5478" name="Рисунок 5477" descr="base_1_386202_37493"/>
        <xdr:cNvPicPr preferRelativeResize="0">
          <a:picLocks noChangeArrowheads="1"/>
        </xdr:cNvPicPr>
      </xdr:nvPicPr>
      <xdr:blipFill>
        <a:blip xmlns:r="http://schemas.openxmlformats.org/officeDocument/2006/relationships" r:embed="rId3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11772875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3204</xdr:row>
      <xdr:rowOff>0</xdr:rowOff>
    </xdr:from>
    <xdr:to>
      <xdr:col>1</xdr:col>
      <xdr:colOff>1238250</xdr:colOff>
      <xdr:row>3204</xdr:row>
      <xdr:rowOff>419100</xdr:rowOff>
    </xdr:to>
    <xdr:pic>
      <xdr:nvPicPr>
        <xdr:cNvPr id="5479" name="Рисунок 5478" descr="base_1_386202_37494"/>
        <xdr:cNvPicPr preferRelativeResize="0">
          <a:picLocks noChangeArrowheads="1"/>
        </xdr:cNvPicPr>
      </xdr:nvPicPr>
      <xdr:blipFill>
        <a:blip xmlns:r="http://schemas.openxmlformats.org/officeDocument/2006/relationships" r:embed="rId3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12296750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3205</xdr:row>
      <xdr:rowOff>0</xdr:rowOff>
    </xdr:from>
    <xdr:to>
      <xdr:col>1</xdr:col>
      <xdr:colOff>1200150</xdr:colOff>
      <xdr:row>3205</xdr:row>
      <xdr:rowOff>409575</xdr:rowOff>
    </xdr:to>
    <xdr:pic>
      <xdr:nvPicPr>
        <xdr:cNvPr id="5480" name="Рисунок 5479" descr="base_1_386202_37495"/>
        <xdr:cNvPicPr preferRelativeResize="0">
          <a:picLocks noChangeArrowheads="1"/>
        </xdr:cNvPicPr>
      </xdr:nvPicPr>
      <xdr:blipFill>
        <a:blip xmlns:r="http://schemas.openxmlformats.org/officeDocument/2006/relationships" r:embed="rId3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12820625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3206</xdr:row>
      <xdr:rowOff>0</xdr:rowOff>
    </xdr:from>
    <xdr:to>
      <xdr:col>1</xdr:col>
      <xdr:colOff>1095374</xdr:colOff>
      <xdr:row>3206</xdr:row>
      <xdr:rowOff>371475</xdr:rowOff>
    </xdr:to>
    <xdr:pic>
      <xdr:nvPicPr>
        <xdr:cNvPr id="5481" name="Рисунок 5480" descr="base_1_386202_37496"/>
        <xdr:cNvPicPr preferRelativeResize="0">
          <a:picLocks noChangeArrowheads="1"/>
        </xdr:cNvPicPr>
      </xdr:nvPicPr>
      <xdr:blipFill>
        <a:blip xmlns:r="http://schemas.openxmlformats.org/officeDocument/2006/relationships" r:embed="rId3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3344500"/>
          <a:ext cx="1095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3207</xdr:row>
      <xdr:rowOff>0</xdr:rowOff>
    </xdr:from>
    <xdr:to>
      <xdr:col>1</xdr:col>
      <xdr:colOff>1057274</xdr:colOff>
      <xdr:row>3207</xdr:row>
      <xdr:rowOff>428625</xdr:rowOff>
    </xdr:to>
    <xdr:pic>
      <xdr:nvPicPr>
        <xdr:cNvPr id="5482" name="Рисунок 5481" descr="base_1_386202_37497"/>
        <xdr:cNvPicPr preferRelativeResize="0">
          <a:picLocks noChangeArrowheads="1"/>
        </xdr:cNvPicPr>
      </xdr:nvPicPr>
      <xdr:blipFill>
        <a:blip xmlns:r="http://schemas.openxmlformats.org/officeDocument/2006/relationships" r:embed="rId3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3868375"/>
          <a:ext cx="10572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3208</xdr:row>
      <xdr:rowOff>0</xdr:rowOff>
    </xdr:from>
    <xdr:to>
      <xdr:col>1</xdr:col>
      <xdr:colOff>1171575</xdr:colOff>
      <xdr:row>3208</xdr:row>
      <xdr:rowOff>400050</xdr:rowOff>
    </xdr:to>
    <xdr:pic>
      <xdr:nvPicPr>
        <xdr:cNvPr id="5483" name="Рисунок 5482" descr="base_1_386202_37498"/>
        <xdr:cNvPicPr preferRelativeResize="0">
          <a:picLocks noChangeArrowheads="1"/>
        </xdr:cNvPicPr>
      </xdr:nvPicPr>
      <xdr:blipFill>
        <a:blip xmlns:r="http://schemas.openxmlformats.org/officeDocument/2006/relationships" r:embed="rId3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14392250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3209</xdr:row>
      <xdr:rowOff>0</xdr:rowOff>
    </xdr:from>
    <xdr:to>
      <xdr:col>1</xdr:col>
      <xdr:colOff>1266824</xdr:colOff>
      <xdr:row>3209</xdr:row>
      <xdr:rowOff>428625</xdr:rowOff>
    </xdr:to>
    <xdr:pic>
      <xdr:nvPicPr>
        <xdr:cNvPr id="5484" name="Рисунок 5483" descr="base_1_386202_37499"/>
        <xdr:cNvPicPr preferRelativeResize="0">
          <a:picLocks noChangeArrowheads="1"/>
        </xdr:cNvPicPr>
      </xdr:nvPicPr>
      <xdr:blipFill>
        <a:blip xmlns:r="http://schemas.openxmlformats.org/officeDocument/2006/relationships" r:embed="rId3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4916125"/>
          <a:ext cx="12668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3210</xdr:row>
      <xdr:rowOff>0</xdr:rowOff>
    </xdr:from>
    <xdr:to>
      <xdr:col>1</xdr:col>
      <xdr:colOff>1266825</xdr:colOff>
      <xdr:row>3210</xdr:row>
      <xdr:rowOff>390525</xdr:rowOff>
    </xdr:to>
    <xdr:pic>
      <xdr:nvPicPr>
        <xdr:cNvPr id="5485" name="Рисунок 5484" descr="base_1_386202_37500"/>
        <xdr:cNvPicPr preferRelativeResize="0">
          <a:picLocks noChangeArrowheads="1"/>
        </xdr:cNvPicPr>
      </xdr:nvPicPr>
      <xdr:blipFill>
        <a:blip xmlns:r="http://schemas.openxmlformats.org/officeDocument/2006/relationships" r:embed="rId3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5440000"/>
          <a:ext cx="126682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3211</xdr:row>
      <xdr:rowOff>0</xdr:rowOff>
    </xdr:from>
    <xdr:to>
      <xdr:col>1</xdr:col>
      <xdr:colOff>1019174</xdr:colOff>
      <xdr:row>3211</xdr:row>
      <xdr:rowOff>371475</xdr:rowOff>
    </xdr:to>
    <xdr:pic>
      <xdr:nvPicPr>
        <xdr:cNvPr id="5486" name="Рисунок 5485" descr="base_1_386202_37501"/>
        <xdr:cNvPicPr preferRelativeResize="0">
          <a:picLocks noChangeArrowheads="1"/>
        </xdr:cNvPicPr>
      </xdr:nvPicPr>
      <xdr:blipFill>
        <a:blip xmlns:r="http://schemas.openxmlformats.org/officeDocument/2006/relationships" r:embed="rId3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596387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3212</xdr:row>
      <xdr:rowOff>0</xdr:rowOff>
    </xdr:from>
    <xdr:to>
      <xdr:col>1</xdr:col>
      <xdr:colOff>1038224</xdr:colOff>
      <xdr:row>3212</xdr:row>
      <xdr:rowOff>409575</xdr:rowOff>
    </xdr:to>
    <xdr:pic>
      <xdr:nvPicPr>
        <xdr:cNvPr id="5487" name="Рисунок 5486" descr="base_1_386202_37502"/>
        <xdr:cNvPicPr preferRelativeResize="0">
          <a:picLocks noChangeArrowheads="1"/>
        </xdr:cNvPicPr>
      </xdr:nvPicPr>
      <xdr:blipFill>
        <a:blip xmlns:r="http://schemas.openxmlformats.org/officeDocument/2006/relationships" r:embed="rId3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6487750"/>
          <a:ext cx="1038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3213</xdr:row>
      <xdr:rowOff>0</xdr:rowOff>
    </xdr:from>
    <xdr:to>
      <xdr:col>1</xdr:col>
      <xdr:colOff>1162050</xdr:colOff>
      <xdr:row>3213</xdr:row>
      <xdr:rowOff>371475</xdr:rowOff>
    </xdr:to>
    <xdr:pic>
      <xdr:nvPicPr>
        <xdr:cNvPr id="5488" name="Рисунок 5487" descr="base_1_386202_37503"/>
        <xdr:cNvPicPr preferRelativeResize="0">
          <a:picLocks noChangeArrowheads="1"/>
        </xdr:cNvPicPr>
      </xdr:nvPicPr>
      <xdr:blipFill>
        <a:blip xmlns:r="http://schemas.openxmlformats.org/officeDocument/2006/relationships" r:embed="rId3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1701162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3214</xdr:row>
      <xdr:rowOff>0</xdr:rowOff>
    </xdr:from>
    <xdr:to>
      <xdr:col>1</xdr:col>
      <xdr:colOff>1266825</xdr:colOff>
      <xdr:row>3214</xdr:row>
      <xdr:rowOff>419100</xdr:rowOff>
    </xdr:to>
    <xdr:pic>
      <xdr:nvPicPr>
        <xdr:cNvPr id="5489" name="Рисунок 5488" descr="base_1_386202_37504"/>
        <xdr:cNvPicPr preferRelativeResize="0">
          <a:picLocks noChangeArrowheads="1"/>
        </xdr:cNvPicPr>
      </xdr:nvPicPr>
      <xdr:blipFill>
        <a:blip xmlns:r="http://schemas.openxmlformats.org/officeDocument/2006/relationships" r:embed="rId3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7535500"/>
          <a:ext cx="1266826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3215</xdr:row>
      <xdr:rowOff>0</xdr:rowOff>
    </xdr:from>
    <xdr:to>
      <xdr:col>1</xdr:col>
      <xdr:colOff>1238250</xdr:colOff>
      <xdr:row>3215</xdr:row>
      <xdr:rowOff>428625</xdr:rowOff>
    </xdr:to>
    <xdr:pic>
      <xdr:nvPicPr>
        <xdr:cNvPr id="5490" name="Рисунок 5489" descr="base_1_386202_37505"/>
        <xdr:cNvPicPr preferRelativeResize="0">
          <a:picLocks noChangeArrowheads="1"/>
        </xdr:cNvPicPr>
      </xdr:nvPicPr>
      <xdr:blipFill>
        <a:blip xmlns:r="http://schemas.openxmlformats.org/officeDocument/2006/relationships" r:embed="rId3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18059375"/>
          <a:ext cx="1238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3216</xdr:row>
      <xdr:rowOff>0</xdr:rowOff>
    </xdr:from>
    <xdr:to>
      <xdr:col>1</xdr:col>
      <xdr:colOff>1028700</xdr:colOff>
      <xdr:row>3216</xdr:row>
      <xdr:rowOff>390525</xdr:rowOff>
    </xdr:to>
    <xdr:pic>
      <xdr:nvPicPr>
        <xdr:cNvPr id="5491" name="Рисунок 5490" descr="base_1_386202_37506"/>
        <xdr:cNvPicPr preferRelativeResize="0">
          <a:picLocks noChangeArrowheads="1"/>
        </xdr:cNvPicPr>
      </xdr:nvPicPr>
      <xdr:blipFill>
        <a:blip xmlns:r="http://schemas.openxmlformats.org/officeDocument/2006/relationships" r:embed="rId3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18583250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3217</xdr:row>
      <xdr:rowOff>0</xdr:rowOff>
    </xdr:from>
    <xdr:to>
      <xdr:col>1</xdr:col>
      <xdr:colOff>1038224</xdr:colOff>
      <xdr:row>3217</xdr:row>
      <xdr:rowOff>428625</xdr:rowOff>
    </xdr:to>
    <xdr:pic>
      <xdr:nvPicPr>
        <xdr:cNvPr id="5492" name="Рисунок 5491" descr="base_1_386202_37507"/>
        <xdr:cNvPicPr preferRelativeResize="0">
          <a:picLocks noChangeArrowheads="1"/>
        </xdr:cNvPicPr>
      </xdr:nvPicPr>
      <xdr:blipFill>
        <a:blip xmlns:r="http://schemas.openxmlformats.org/officeDocument/2006/relationships" r:embed="rId3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19107125"/>
          <a:ext cx="1038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3218</xdr:row>
      <xdr:rowOff>0</xdr:rowOff>
    </xdr:from>
    <xdr:to>
      <xdr:col>1</xdr:col>
      <xdr:colOff>1104900</xdr:colOff>
      <xdr:row>3218</xdr:row>
      <xdr:rowOff>409575</xdr:rowOff>
    </xdr:to>
    <xdr:pic>
      <xdr:nvPicPr>
        <xdr:cNvPr id="5493" name="Рисунок 5492" descr="base_1_386202_37508"/>
        <xdr:cNvPicPr preferRelativeResize="0">
          <a:picLocks noChangeArrowheads="1"/>
        </xdr:cNvPicPr>
      </xdr:nvPicPr>
      <xdr:blipFill>
        <a:blip xmlns:r="http://schemas.openxmlformats.org/officeDocument/2006/relationships" r:embed="rId3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19631000"/>
          <a:ext cx="11049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3219</xdr:row>
      <xdr:rowOff>0</xdr:rowOff>
    </xdr:from>
    <xdr:to>
      <xdr:col>1</xdr:col>
      <xdr:colOff>1295400</xdr:colOff>
      <xdr:row>3219</xdr:row>
      <xdr:rowOff>438150</xdr:rowOff>
    </xdr:to>
    <xdr:pic>
      <xdr:nvPicPr>
        <xdr:cNvPr id="5494" name="Рисунок 5493" descr="base_1_386202_37509"/>
        <xdr:cNvPicPr preferRelativeResize="0">
          <a:picLocks noChangeArrowheads="1"/>
        </xdr:cNvPicPr>
      </xdr:nvPicPr>
      <xdr:blipFill>
        <a:blip xmlns:r="http://schemas.openxmlformats.org/officeDocument/2006/relationships" r:embed="rId3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20154875"/>
          <a:ext cx="1295401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3219</xdr:row>
      <xdr:rowOff>523874</xdr:rowOff>
    </xdr:from>
    <xdr:to>
      <xdr:col>1</xdr:col>
      <xdr:colOff>1257300</xdr:colOff>
      <xdr:row>3220</xdr:row>
      <xdr:rowOff>428625</xdr:rowOff>
    </xdr:to>
    <xdr:pic>
      <xdr:nvPicPr>
        <xdr:cNvPr id="5495" name="Рисунок 5494" descr="base_1_386202_37510"/>
        <xdr:cNvPicPr preferRelativeResize="0">
          <a:picLocks noChangeArrowheads="1"/>
        </xdr:cNvPicPr>
      </xdr:nvPicPr>
      <xdr:blipFill>
        <a:blip xmlns:r="http://schemas.openxmlformats.org/officeDocument/2006/relationships" r:embed="rId3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20678749"/>
          <a:ext cx="1257301" cy="428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3221</xdr:row>
      <xdr:rowOff>0</xdr:rowOff>
    </xdr:from>
    <xdr:to>
      <xdr:col>1</xdr:col>
      <xdr:colOff>1076324</xdr:colOff>
      <xdr:row>3221</xdr:row>
      <xdr:rowOff>400050</xdr:rowOff>
    </xdr:to>
    <xdr:pic>
      <xdr:nvPicPr>
        <xdr:cNvPr id="5496" name="Рисунок 5495" descr="base_1_386202_37511"/>
        <xdr:cNvPicPr preferRelativeResize="0">
          <a:picLocks noChangeArrowheads="1"/>
        </xdr:cNvPicPr>
      </xdr:nvPicPr>
      <xdr:blipFill>
        <a:blip xmlns:r="http://schemas.openxmlformats.org/officeDocument/2006/relationships" r:embed="rId3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21202625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3222</xdr:row>
      <xdr:rowOff>0</xdr:rowOff>
    </xdr:from>
    <xdr:to>
      <xdr:col>1</xdr:col>
      <xdr:colOff>1009650</xdr:colOff>
      <xdr:row>3222</xdr:row>
      <xdr:rowOff>419100</xdr:rowOff>
    </xdr:to>
    <xdr:pic>
      <xdr:nvPicPr>
        <xdr:cNvPr id="5497" name="Рисунок 5496" descr="base_1_386202_37512"/>
        <xdr:cNvPicPr preferRelativeResize="0">
          <a:picLocks noChangeArrowheads="1"/>
        </xdr:cNvPicPr>
      </xdr:nvPicPr>
      <xdr:blipFill>
        <a:blip xmlns:r="http://schemas.openxmlformats.org/officeDocument/2006/relationships" r:embed="rId3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1726500"/>
          <a:ext cx="1009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3223</xdr:row>
      <xdr:rowOff>0</xdr:rowOff>
    </xdr:from>
    <xdr:to>
      <xdr:col>1</xdr:col>
      <xdr:colOff>1095375</xdr:colOff>
      <xdr:row>3223</xdr:row>
      <xdr:rowOff>400050</xdr:rowOff>
    </xdr:to>
    <xdr:pic>
      <xdr:nvPicPr>
        <xdr:cNvPr id="5498" name="Рисунок 5497" descr="base_1_386202_37513"/>
        <xdr:cNvPicPr preferRelativeResize="0">
          <a:picLocks noChangeArrowheads="1"/>
        </xdr:cNvPicPr>
      </xdr:nvPicPr>
      <xdr:blipFill>
        <a:blip xmlns:r="http://schemas.openxmlformats.org/officeDocument/2006/relationships" r:embed="rId3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2250375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1343025</xdr:colOff>
      <xdr:row>3223</xdr:row>
      <xdr:rowOff>514349</xdr:rowOff>
    </xdr:from>
    <xdr:to>
      <xdr:col>1</xdr:col>
      <xdr:colOff>1333500</xdr:colOff>
      <xdr:row>3224</xdr:row>
      <xdr:rowOff>447675</xdr:rowOff>
    </xdr:to>
    <xdr:pic>
      <xdr:nvPicPr>
        <xdr:cNvPr id="5499" name="Рисунок 5498" descr="base_1_386202_37514"/>
        <xdr:cNvPicPr preferRelativeResize="0">
          <a:picLocks noChangeArrowheads="1"/>
        </xdr:cNvPicPr>
      </xdr:nvPicPr>
      <xdr:blipFill>
        <a:blip xmlns:r="http://schemas.openxmlformats.org/officeDocument/2006/relationships" r:embed="rId3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622764724"/>
          <a:ext cx="1352550" cy="457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3225</xdr:row>
      <xdr:rowOff>0</xdr:rowOff>
    </xdr:from>
    <xdr:to>
      <xdr:col>1</xdr:col>
      <xdr:colOff>1390650</xdr:colOff>
      <xdr:row>3225</xdr:row>
      <xdr:rowOff>457200</xdr:rowOff>
    </xdr:to>
    <xdr:pic>
      <xdr:nvPicPr>
        <xdr:cNvPr id="5500" name="Рисунок 5499" descr="base_1_386202_37515"/>
        <xdr:cNvPicPr preferRelativeResize="0">
          <a:picLocks noChangeArrowheads="1"/>
        </xdr:cNvPicPr>
      </xdr:nvPicPr>
      <xdr:blipFill>
        <a:blip xmlns:r="http://schemas.openxmlformats.org/officeDocument/2006/relationships" r:embed="rId3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3298125"/>
          <a:ext cx="1390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3226</xdr:row>
      <xdr:rowOff>0</xdr:rowOff>
    </xdr:from>
    <xdr:to>
      <xdr:col>1</xdr:col>
      <xdr:colOff>1057275</xdr:colOff>
      <xdr:row>3226</xdr:row>
      <xdr:rowOff>371475</xdr:rowOff>
    </xdr:to>
    <xdr:pic>
      <xdr:nvPicPr>
        <xdr:cNvPr id="5501" name="Рисунок 5500" descr="base_1_386202_37516"/>
        <xdr:cNvPicPr preferRelativeResize="0">
          <a:picLocks noChangeArrowheads="1"/>
        </xdr:cNvPicPr>
      </xdr:nvPicPr>
      <xdr:blipFill>
        <a:blip xmlns:r="http://schemas.openxmlformats.org/officeDocument/2006/relationships" r:embed="rId3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3822000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3227</xdr:row>
      <xdr:rowOff>0</xdr:rowOff>
    </xdr:from>
    <xdr:to>
      <xdr:col>1</xdr:col>
      <xdr:colOff>1095375</xdr:colOff>
      <xdr:row>3227</xdr:row>
      <xdr:rowOff>409575</xdr:rowOff>
    </xdr:to>
    <xdr:pic>
      <xdr:nvPicPr>
        <xdr:cNvPr id="5502" name="Рисунок 5501" descr="base_1_386202_37517"/>
        <xdr:cNvPicPr preferRelativeResize="0">
          <a:picLocks noChangeArrowheads="1"/>
        </xdr:cNvPicPr>
      </xdr:nvPicPr>
      <xdr:blipFill>
        <a:blip xmlns:r="http://schemas.openxmlformats.org/officeDocument/2006/relationships" r:embed="rId3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24345875"/>
          <a:ext cx="1095376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3228</xdr:row>
      <xdr:rowOff>0</xdr:rowOff>
    </xdr:from>
    <xdr:to>
      <xdr:col>1</xdr:col>
      <xdr:colOff>1162050</xdr:colOff>
      <xdr:row>3228</xdr:row>
      <xdr:rowOff>400050</xdr:rowOff>
    </xdr:to>
    <xdr:pic>
      <xdr:nvPicPr>
        <xdr:cNvPr id="5503" name="Рисунок 5502" descr="base_1_386202_37518"/>
        <xdr:cNvPicPr preferRelativeResize="0">
          <a:picLocks noChangeArrowheads="1"/>
        </xdr:cNvPicPr>
      </xdr:nvPicPr>
      <xdr:blipFill>
        <a:blip xmlns:r="http://schemas.openxmlformats.org/officeDocument/2006/relationships" r:embed="rId3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4869750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3229</xdr:row>
      <xdr:rowOff>0</xdr:rowOff>
    </xdr:from>
    <xdr:to>
      <xdr:col>1</xdr:col>
      <xdr:colOff>1257300</xdr:colOff>
      <xdr:row>3229</xdr:row>
      <xdr:rowOff>400050</xdr:rowOff>
    </xdr:to>
    <xdr:pic>
      <xdr:nvPicPr>
        <xdr:cNvPr id="5504" name="Рисунок 5503" descr="base_1_386202_37519"/>
        <xdr:cNvPicPr preferRelativeResize="0">
          <a:picLocks noChangeArrowheads="1"/>
        </xdr:cNvPicPr>
      </xdr:nvPicPr>
      <xdr:blipFill>
        <a:blip xmlns:r="http://schemas.openxmlformats.org/officeDocument/2006/relationships" r:embed="rId3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5393625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3230</xdr:row>
      <xdr:rowOff>0</xdr:rowOff>
    </xdr:from>
    <xdr:to>
      <xdr:col>1</xdr:col>
      <xdr:colOff>1209674</xdr:colOff>
      <xdr:row>3230</xdr:row>
      <xdr:rowOff>438150</xdr:rowOff>
    </xdr:to>
    <xdr:pic>
      <xdr:nvPicPr>
        <xdr:cNvPr id="5505" name="Рисунок 5504" descr="base_1_386202_37520"/>
        <xdr:cNvPicPr preferRelativeResize="0">
          <a:picLocks noChangeArrowheads="1"/>
        </xdr:cNvPicPr>
      </xdr:nvPicPr>
      <xdr:blipFill>
        <a:blip xmlns:r="http://schemas.openxmlformats.org/officeDocument/2006/relationships" r:embed="rId3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25917500"/>
          <a:ext cx="12096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3231</xdr:row>
      <xdr:rowOff>0</xdr:rowOff>
    </xdr:from>
    <xdr:to>
      <xdr:col>1</xdr:col>
      <xdr:colOff>1000124</xdr:colOff>
      <xdr:row>3231</xdr:row>
      <xdr:rowOff>400050</xdr:rowOff>
    </xdr:to>
    <xdr:pic>
      <xdr:nvPicPr>
        <xdr:cNvPr id="5506" name="Рисунок 5505" descr="base_1_386202_37521"/>
        <xdr:cNvPicPr preferRelativeResize="0">
          <a:picLocks noChangeArrowheads="1"/>
        </xdr:cNvPicPr>
      </xdr:nvPicPr>
      <xdr:blipFill>
        <a:blip xmlns:r="http://schemas.openxmlformats.org/officeDocument/2006/relationships" r:embed="rId3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26441375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3232</xdr:row>
      <xdr:rowOff>0</xdr:rowOff>
    </xdr:from>
    <xdr:to>
      <xdr:col>1</xdr:col>
      <xdr:colOff>1000124</xdr:colOff>
      <xdr:row>3232</xdr:row>
      <xdr:rowOff>409575</xdr:rowOff>
    </xdr:to>
    <xdr:pic>
      <xdr:nvPicPr>
        <xdr:cNvPr id="5507" name="Рисунок 5506" descr="base_1_386202_37522"/>
        <xdr:cNvPicPr preferRelativeResize="0">
          <a:picLocks noChangeArrowheads="1"/>
        </xdr:cNvPicPr>
      </xdr:nvPicPr>
      <xdr:blipFill>
        <a:blip xmlns:r="http://schemas.openxmlformats.org/officeDocument/2006/relationships" r:embed="rId3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26965250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3233</xdr:row>
      <xdr:rowOff>1</xdr:rowOff>
    </xdr:from>
    <xdr:to>
      <xdr:col>1</xdr:col>
      <xdr:colOff>1162050</xdr:colOff>
      <xdr:row>3233</xdr:row>
      <xdr:rowOff>381001</xdr:rowOff>
    </xdr:to>
    <xdr:pic>
      <xdr:nvPicPr>
        <xdr:cNvPr id="5508" name="Рисунок 5507" descr="base_1_386202_37523"/>
        <xdr:cNvPicPr preferRelativeResize="0">
          <a:picLocks noChangeArrowheads="1"/>
        </xdr:cNvPicPr>
      </xdr:nvPicPr>
      <xdr:blipFill>
        <a:blip xmlns:r="http://schemas.openxmlformats.org/officeDocument/2006/relationships" r:embed="rId3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7489126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3234</xdr:row>
      <xdr:rowOff>0</xdr:rowOff>
    </xdr:from>
    <xdr:to>
      <xdr:col>1</xdr:col>
      <xdr:colOff>1238250</xdr:colOff>
      <xdr:row>3234</xdr:row>
      <xdr:rowOff>390525</xdr:rowOff>
    </xdr:to>
    <xdr:pic>
      <xdr:nvPicPr>
        <xdr:cNvPr id="5509" name="Рисунок 5508" descr="base_1_386202_37524"/>
        <xdr:cNvPicPr preferRelativeResize="0">
          <a:picLocks noChangeArrowheads="1"/>
        </xdr:cNvPicPr>
      </xdr:nvPicPr>
      <xdr:blipFill>
        <a:blip xmlns:r="http://schemas.openxmlformats.org/officeDocument/2006/relationships" r:embed="rId3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8013000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3235</xdr:row>
      <xdr:rowOff>0</xdr:rowOff>
    </xdr:from>
    <xdr:to>
      <xdr:col>1</xdr:col>
      <xdr:colOff>1219200</xdr:colOff>
      <xdr:row>3235</xdr:row>
      <xdr:rowOff>428625</xdr:rowOff>
    </xdr:to>
    <xdr:pic>
      <xdr:nvPicPr>
        <xdr:cNvPr id="5510" name="Рисунок 5509" descr="base_1_386202_37525"/>
        <xdr:cNvPicPr preferRelativeResize="0">
          <a:picLocks noChangeArrowheads="1"/>
        </xdr:cNvPicPr>
      </xdr:nvPicPr>
      <xdr:blipFill>
        <a:blip xmlns:r="http://schemas.openxmlformats.org/officeDocument/2006/relationships" r:embed="rId3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8536875"/>
          <a:ext cx="1219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3236</xdr:row>
      <xdr:rowOff>0</xdr:rowOff>
    </xdr:from>
    <xdr:to>
      <xdr:col>1</xdr:col>
      <xdr:colOff>1038224</xdr:colOff>
      <xdr:row>3236</xdr:row>
      <xdr:rowOff>400050</xdr:rowOff>
    </xdr:to>
    <xdr:pic>
      <xdr:nvPicPr>
        <xdr:cNvPr id="5511" name="Рисунок 5510" descr="base_1_386202_37526"/>
        <xdr:cNvPicPr preferRelativeResize="0">
          <a:picLocks noChangeArrowheads="1"/>
        </xdr:cNvPicPr>
      </xdr:nvPicPr>
      <xdr:blipFill>
        <a:blip xmlns:r="http://schemas.openxmlformats.org/officeDocument/2006/relationships" r:embed="rId3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29060750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3237</xdr:row>
      <xdr:rowOff>0</xdr:rowOff>
    </xdr:from>
    <xdr:to>
      <xdr:col>1</xdr:col>
      <xdr:colOff>1028700</xdr:colOff>
      <xdr:row>3237</xdr:row>
      <xdr:rowOff>428625</xdr:rowOff>
    </xdr:to>
    <xdr:pic>
      <xdr:nvPicPr>
        <xdr:cNvPr id="5512" name="Рисунок 5511" descr="base_1_386202_37527"/>
        <xdr:cNvPicPr preferRelativeResize="0">
          <a:picLocks noChangeArrowheads="1"/>
        </xdr:cNvPicPr>
      </xdr:nvPicPr>
      <xdr:blipFill>
        <a:blip xmlns:r="http://schemas.openxmlformats.org/officeDocument/2006/relationships" r:embed="rId3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29584625"/>
          <a:ext cx="1028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3238</xdr:row>
      <xdr:rowOff>0</xdr:rowOff>
    </xdr:from>
    <xdr:to>
      <xdr:col>1</xdr:col>
      <xdr:colOff>1085850</xdr:colOff>
      <xdr:row>3238</xdr:row>
      <xdr:rowOff>419100</xdr:rowOff>
    </xdr:to>
    <xdr:pic>
      <xdr:nvPicPr>
        <xdr:cNvPr id="5513" name="Рисунок 5512" descr="base_1_386202_37528"/>
        <xdr:cNvPicPr preferRelativeResize="0">
          <a:picLocks noChangeArrowheads="1"/>
        </xdr:cNvPicPr>
      </xdr:nvPicPr>
      <xdr:blipFill>
        <a:blip xmlns:r="http://schemas.openxmlformats.org/officeDocument/2006/relationships" r:embed="rId3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0108500"/>
          <a:ext cx="10858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3239</xdr:row>
      <xdr:rowOff>0</xdr:rowOff>
    </xdr:from>
    <xdr:to>
      <xdr:col>1</xdr:col>
      <xdr:colOff>1266824</xdr:colOff>
      <xdr:row>3239</xdr:row>
      <xdr:rowOff>419100</xdr:rowOff>
    </xdr:to>
    <xdr:pic>
      <xdr:nvPicPr>
        <xdr:cNvPr id="5514" name="Рисунок 5513" descr="base_1_386202_37529"/>
        <xdr:cNvPicPr preferRelativeResize="0">
          <a:picLocks noChangeArrowheads="1"/>
        </xdr:cNvPicPr>
      </xdr:nvPicPr>
      <xdr:blipFill>
        <a:blip xmlns:r="http://schemas.openxmlformats.org/officeDocument/2006/relationships" r:embed="rId3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0632375"/>
          <a:ext cx="1266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3240</xdr:row>
      <xdr:rowOff>0</xdr:rowOff>
    </xdr:from>
    <xdr:to>
      <xdr:col>1</xdr:col>
      <xdr:colOff>1200150</xdr:colOff>
      <xdr:row>3240</xdr:row>
      <xdr:rowOff>428625</xdr:rowOff>
    </xdr:to>
    <xdr:pic>
      <xdr:nvPicPr>
        <xdr:cNvPr id="5515" name="Рисунок 5514" descr="base_1_386202_37530"/>
        <xdr:cNvPicPr preferRelativeResize="0">
          <a:picLocks noChangeArrowheads="1"/>
        </xdr:cNvPicPr>
      </xdr:nvPicPr>
      <xdr:blipFill>
        <a:blip xmlns:r="http://schemas.openxmlformats.org/officeDocument/2006/relationships" r:embed="rId3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1156250"/>
          <a:ext cx="1200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3241</xdr:row>
      <xdr:rowOff>0</xdr:rowOff>
    </xdr:from>
    <xdr:to>
      <xdr:col>1</xdr:col>
      <xdr:colOff>1009650</xdr:colOff>
      <xdr:row>3241</xdr:row>
      <xdr:rowOff>438150</xdr:rowOff>
    </xdr:to>
    <xdr:pic>
      <xdr:nvPicPr>
        <xdr:cNvPr id="5516" name="Рисунок 5515" descr="base_1_386202_37531"/>
        <xdr:cNvPicPr preferRelativeResize="0">
          <a:picLocks noChangeArrowheads="1"/>
        </xdr:cNvPicPr>
      </xdr:nvPicPr>
      <xdr:blipFill>
        <a:blip xmlns:r="http://schemas.openxmlformats.org/officeDocument/2006/relationships" r:embed="rId3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1680125"/>
          <a:ext cx="10096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3242</xdr:row>
      <xdr:rowOff>0</xdr:rowOff>
    </xdr:from>
    <xdr:to>
      <xdr:col>1</xdr:col>
      <xdr:colOff>1104900</xdr:colOff>
      <xdr:row>3242</xdr:row>
      <xdr:rowOff>419100</xdr:rowOff>
    </xdr:to>
    <xdr:pic>
      <xdr:nvPicPr>
        <xdr:cNvPr id="5517" name="Рисунок 5516" descr="base_1_386202_37532"/>
        <xdr:cNvPicPr preferRelativeResize="0">
          <a:picLocks noChangeArrowheads="1"/>
        </xdr:cNvPicPr>
      </xdr:nvPicPr>
      <xdr:blipFill>
        <a:blip xmlns:r="http://schemas.openxmlformats.org/officeDocument/2006/relationships" r:embed="rId3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2204000"/>
          <a:ext cx="1104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3243</xdr:row>
      <xdr:rowOff>0</xdr:rowOff>
    </xdr:from>
    <xdr:to>
      <xdr:col>1</xdr:col>
      <xdr:colOff>1143000</xdr:colOff>
      <xdr:row>3243</xdr:row>
      <xdr:rowOff>361950</xdr:rowOff>
    </xdr:to>
    <xdr:pic>
      <xdr:nvPicPr>
        <xdr:cNvPr id="5518" name="Рисунок 5517" descr="base_1_386202_37533"/>
        <xdr:cNvPicPr preferRelativeResize="0">
          <a:picLocks noChangeArrowheads="1"/>
        </xdr:cNvPicPr>
      </xdr:nvPicPr>
      <xdr:blipFill>
        <a:blip xmlns:r="http://schemas.openxmlformats.org/officeDocument/2006/relationships" r:embed="rId3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2727875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3244</xdr:row>
      <xdr:rowOff>0</xdr:rowOff>
    </xdr:from>
    <xdr:to>
      <xdr:col>1</xdr:col>
      <xdr:colOff>1333500</xdr:colOff>
      <xdr:row>3244</xdr:row>
      <xdr:rowOff>409575</xdr:rowOff>
    </xdr:to>
    <xdr:pic>
      <xdr:nvPicPr>
        <xdr:cNvPr id="5519" name="Рисунок 5518" descr="base_1_386202_37534"/>
        <xdr:cNvPicPr preferRelativeResize="0">
          <a:picLocks noChangeArrowheads="1"/>
        </xdr:cNvPicPr>
      </xdr:nvPicPr>
      <xdr:blipFill>
        <a:blip xmlns:r="http://schemas.openxmlformats.org/officeDocument/2006/relationships" r:embed="rId3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3251750"/>
          <a:ext cx="1333501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3245</xdr:row>
      <xdr:rowOff>0</xdr:rowOff>
    </xdr:from>
    <xdr:to>
      <xdr:col>1</xdr:col>
      <xdr:colOff>1323974</xdr:colOff>
      <xdr:row>3245</xdr:row>
      <xdr:rowOff>381000</xdr:rowOff>
    </xdr:to>
    <xdr:pic>
      <xdr:nvPicPr>
        <xdr:cNvPr id="5520" name="Рисунок 5519" descr="base_1_386202_37535"/>
        <xdr:cNvPicPr preferRelativeResize="0">
          <a:picLocks noChangeArrowheads="1"/>
        </xdr:cNvPicPr>
      </xdr:nvPicPr>
      <xdr:blipFill>
        <a:blip xmlns:r="http://schemas.openxmlformats.org/officeDocument/2006/relationships" r:embed="rId3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3775625"/>
          <a:ext cx="1323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3246</xdr:row>
      <xdr:rowOff>0</xdr:rowOff>
    </xdr:from>
    <xdr:to>
      <xdr:col>1</xdr:col>
      <xdr:colOff>1000124</xdr:colOff>
      <xdr:row>3246</xdr:row>
      <xdr:rowOff>390525</xdr:rowOff>
    </xdr:to>
    <xdr:pic>
      <xdr:nvPicPr>
        <xdr:cNvPr id="5521" name="Рисунок 5520" descr="base_1_386202_37536"/>
        <xdr:cNvPicPr preferRelativeResize="0">
          <a:picLocks noChangeArrowheads="1"/>
        </xdr:cNvPicPr>
      </xdr:nvPicPr>
      <xdr:blipFill>
        <a:blip xmlns:r="http://schemas.openxmlformats.org/officeDocument/2006/relationships" r:embed="rId3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4299500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3247</xdr:row>
      <xdr:rowOff>0</xdr:rowOff>
    </xdr:from>
    <xdr:to>
      <xdr:col>1</xdr:col>
      <xdr:colOff>1076324</xdr:colOff>
      <xdr:row>3247</xdr:row>
      <xdr:rowOff>409575</xdr:rowOff>
    </xdr:to>
    <xdr:pic>
      <xdr:nvPicPr>
        <xdr:cNvPr id="5522" name="Рисунок 5521" descr="base_1_386202_37537"/>
        <xdr:cNvPicPr preferRelativeResize="0">
          <a:picLocks noChangeArrowheads="1"/>
        </xdr:cNvPicPr>
      </xdr:nvPicPr>
      <xdr:blipFill>
        <a:blip xmlns:r="http://schemas.openxmlformats.org/officeDocument/2006/relationships" r:embed="rId3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4823375"/>
          <a:ext cx="10763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3248</xdr:row>
      <xdr:rowOff>0</xdr:rowOff>
    </xdr:from>
    <xdr:to>
      <xdr:col>1</xdr:col>
      <xdr:colOff>1181100</xdr:colOff>
      <xdr:row>3248</xdr:row>
      <xdr:rowOff>381000</xdr:rowOff>
    </xdr:to>
    <xdr:pic>
      <xdr:nvPicPr>
        <xdr:cNvPr id="5523" name="Рисунок 5522" descr="base_1_386202_37538"/>
        <xdr:cNvPicPr preferRelativeResize="0">
          <a:picLocks noChangeArrowheads="1"/>
        </xdr:cNvPicPr>
      </xdr:nvPicPr>
      <xdr:blipFill>
        <a:blip xmlns:r="http://schemas.openxmlformats.org/officeDocument/2006/relationships" r:embed="rId3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5347250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3249</xdr:row>
      <xdr:rowOff>0</xdr:rowOff>
    </xdr:from>
    <xdr:to>
      <xdr:col>1</xdr:col>
      <xdr:colOff>1276350</xdr:colOff>
      <xdr:row>3249</xdr:row>
      <xdr:rowOff>409575</xdr:rowOff>
    </xdr:to>
    <xdr:pic>
      <xdr:nvPicPr>
        <xdr:cNvPr id="5524" name="Рисунок 5523" descr="base_1_386202_37539"/>
        <xdr:cNvPicPr preferRelativeResize="0">
          <a:picLocks noChangeArrowheads="1"/>
        </xdr:cNvPicPr>
      </xdr:nvPicPr>
      <xdr:blipFill>
        <a:blip xmlns:r="http://schemas.openxmlformats.org/officeDocument/2006/relationships" r:embed="rId3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5871125"/>
          <a:ext cx="1276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3250</xdr:row>
      <xdr:rowOff>0</xdr:rowOff>
    </xdr:from>
    <xdr:to>
      <xdr:col>1</xdr:col>
      <xdr:colOff>1228724</xdr:colOff>
      <xdr:row>3250</xdr:row>
      <xdr:rowOff>438150</xdr:rowOff>
    </xdr:to>
    <xdr:pic>
      <xdr:nvPicPr>
        <xdr:cNvPr id="5525" name="Рисунок 5524" descr="base_1_386202_37540"/>
        <xdr:cNvPicPr preferRelativeResize="0">
          <a:picLocks noChangeArrowheads="1"/>
        </xdr:cNvPicPr>
      </xdr:nvPicPr>
      <xdr:blipFill>
        <a:blip xmlns:r="http://schemas.openxmlformats.org/officeDocument/2006/relationships" r:embed="rId3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6395000"/>
          <a:ext cx="12287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3251</xdr:row>
      <xdr:rowOff>0</xdr:rowOff>
    </xdr:from>
    <xdr:to>
      <xdr:col>1</xdr:col>
      <xdr:colOff>1057274</xdr:colOff>
      <xdr:row>3251</xdr:row>
      <xdr:rowOff>390525</xdr:rowOff>
    </xdr:to>
    <xdr:pic>
      <xdr:nvPicPr>
        <xdr:cNvPr id="5526" name="Рисунок 5525" descr="base_1_386202_37541"/>
        <xdr:cNvPicPr preferRelativeResize="0">
          <a:picLocks noChangeArrowheads="1"/>
        </xdr:cNvPicPr>
      </xdr:nvPicPr>
      <xdr:blipFill>
        <a:blip xmlns:r="http://schemas.openxmlformats.org/officeDocument/2006/relationships" r:embed="rId3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691887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3252</xdr:row>
      <xdr:rowOff>0</xdr:rowOff>
    </xdr:from>
    <xdr:to>
      <xdr:col>1</xdr:col>
      <xdr:colOff>1076324</xdr:colOff>
      <xdr:row>3252</xdr:row>
      <xdr:rowOff>342900</xdr:rowOff>
    </xdr:to>
    <xdr:pic>
      <xdr:nvPicPr>
        <xdr:cNvPr id="5527" name="Рисунок 5526" descr="base_1_386202_37542"/>
        <xdr:cNvPicPr preferRelativeResize="0">
          <a:picLocks noChangeArrowheads="1"/>
        </xdr:cNvPicPr>
      </xdr:nvPicPr>
      <xdr:blipFill>
        <a:blip xmlns:r="http://schemas.openxmlformats.org/officeDocument/2006/relationships" r:embed="rId3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7442750"/>
          <a:ext cx="10763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3253</xdr:row>
      <xdr:rowOff>0</xdr:rowOff>
    </xdr:from>
    <xdr:to>
      <xdr:col>1</xdr:col>
      <xdr:colOff>1104900</xdr:colOff>
      <xdr:row>3253</xdr:row>
      <xdr:rowOff>371475</xdr:rowOff>
    </xdr:to>
    <xdr:pic>
      <xdr:nvPicPr>
        <xdr:cNvPr id="5528" name="Рисунок 5527" descr="base_1_386202_37543"/>
        <xdr:cNvPicPr preferRelativeResize="0">
          <a:picLocks noChangeArrowheads="1"/>
        </xdr:cNvPicPr>
      </xdr:nvPicPr>
      <xdr:blipFill>
        <a:blip xmlns:r="http://schemas.openxmlformats.org/officeDocument/2006/relationships" r:embed="rId3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796662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3254</xdr:row>
      <xdr:rowOff>0</xdr:rowOff>
    </xdr:from>
    <xdr:to>
      <xdr:col>1</xdr:col>
      <xdr:colOff>1219200</xdr:colOff>
      <xdr:row>3254</xdr:row>
      <xdr:rowOff>428625</xdr:rowOff>
    </xdr:to>
    <xdr:pic>
      <xdr:nvPicPr>
        <xdr:cNvPr id="5529" name="Рисунок 5528" descr="base_1_386202_37544"/>
        <xdr:cNvPicPr preferRelativeResize="0">
          <a:picLocks noChangeArrowheads="1"/>
        </xdr:cNvPicPr>
      </xdr:nvPicPr>
      <xdr:blipFill>
        <a:blip xmlns:r="http://schemas.openxmlformats.org/officeDocument/2006/relationships" r:embed="rId3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38490500"/>
          <a:ext cx="1219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3255</xdr:row>
      <xdr:rowOff>0</xdr:rowOff>
    </xdr:from>
    <xdr:to>
      <xdr:col>1</xdr:col>
      <xdr:colOff>1228724</xdr:colOff>
      <xdr:row>3255</xdr:row>
      <xdr:rowOff>371475</xdr:rowOff>
    </xdr:to>
    <xdr:pic>
      <xdr:nvPicPr>
        <xdr:cNvPr id="5530" name="Рисунок 5529" descr="base_1_386202_37545"/>
        <xdr:cNvPicPr preferRelativeResize="0">
          <a:picLocks noChangeArrowheads="1"/>
        </xdr:cNvPicPr>
      </xdr:nvPicPr>
      <xdr:blipFill>
        <a:blip xmlns:r="http://schemas.openxmlformats.org/officeDocument/2006/relationships" r:embed="rId3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901437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3256</xdr:row>
      <xdr:rowOff>0</xdr:rowOff>
    </xdr:from>
    <xdr:to>
      <xdr:col>1</xdr:col>
      <xdr:colOff>1057274</xdr:colOff>
      <xdr:row>3256</xdr:row>
      <xdr:rowOff>381000</xdr:rowOff>
    </xdr:to>
    <xdr:pic>
      <xdr:nvPicPr>
        <xdr:cNvPr id="5531" name="Рисунок 5530" descr="base_1_386202_37546"/>
        <xdr:cNvPicPr preferRelativeResize="0">
          <a:picLocks noChangeArrowheads="1"/>
        </xdr:cNvPicPr>
      </xdr:nvPicPr>
      <xdr:blipFill>
        <a:blip xmlns:r="http://schemas.openxmlformats.org/officeDocument/2006/relationships" r:embed="rId3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39538250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3257</xdr:row>
      <xdr:rowOff>0</xdr:rowOff>
    </xdr:from>
    <xdr:to>
      <xdr:col>1</xdr:col>
      <xdr:colOff>1066800</xdr:colOff>
      <xdr:row>3257</xdr:row>
      <xdr:rowOff>409575</xdr:rowOff>
    </xdr:to>
    <xdr:pic>
      <xdr:nvPicPr>
        <xdr:cNvPr id="5532" name="Рисунок 5531" descr="base_1_386202_37547"/>
        <xdr:cNvPicPr preferRelativeResize="0">
          <a:picLocks noChangeArrowheads="1"/>
        </xdr:cNvPicPr>
      </xdr:nvPicPr>
      <xdr:blipFill>
        <a:blip xmlns:r="http://schemas.openxmlformats.org/officeDocument/2006/relationships" r:embed="rId3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40062125"/>
          <a:ext cx="1066801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3258</xdr:row>
      <xdr:rowOff>1</xdr:rowOff>
    </xdr:from>
    <xdr:to>
      <xdr:col>1</xdr:col>
      <xdr:colOff>1209675</xdr:colOff>
      <xdr:row>3258</xdr:row>
      <xdr:rowOff>400051</xdr:rowOff>
    </xdr:to>
    <xdr:pic>
      <xdr:nvPicPr>
        <xdr:cNvPr id="5533" name="Рисунок 5532" descr="base_1_386202_37548"/>
        <xdr:cNvPicPr preferRelativeResize="0">
          <a:picLocks noChangeArrowheads="1"/>
        </xdr:cNvPicPr>
      </xdr:nvPicPr>
      <xdr:blipFill>
        <a:blip xmlns:r="http://schemas.openxmlformats.org/officeDocument/2006/relationships" r:embed="rId3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0586001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3259</xdr:row>
      <xdr:rowOff>0</xdr:rowOff>
    </xdr:from>
    <xdr:to>
      <xdr:col>1</xdr:col>
      <xdr:colOff>1238250</xdr:colOff>
      <xdr:row>3259</xdr:row>
      <xdr:rowOff>419100</xdr:rowOff>
    </xdr:to>
    <xdr:pic>
      <xdr:nvPicPr>
        <xdr:cNvPr id="5534" name="Рисунок 5533" descr="base_1_386202_37549"/>
        <xdr:cNvPicPr preferRelativeResize="0">
          <a:picLocks noChangeArrowheads="1"/>
        </xdr:cNvPicPr>
      </xdr:nvPicPr>
      <xdr:blipFill>
        <a:blip xmlns:r="http://schemas.openxmlformats.org/officeDocument/2006/relationships" r:embed="rId3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1109875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3260</xdr:row>
      <xdr:rowOff>0</xdr:rowOff>
    </xdr:from>
    <xdr:to>
      <xdr:col>1</xdr:col>
      <xdr:colOff>1200150</xdr:colOff>
      <xdr:row>3260</xdr:row>
      <xdr:rowOff>428625</xdr:rowOff>
    </xdr:to>
    <xdr:pic>
      <xdr:nvPicPr>
        <xdr:cNvPr id="5535" name="Рисунок 5534" descr="base_1_386202_37550"/>
        <xdr:cNvPicPr preferRelativeResize="0">
          <a:picLocks noChangeArrowheads="1"/>
        </xdr:cNvPicPr>
      </xdr:nvPicPr>
      <xdr:blipFill>
        <a:blip xmlns:r="http://schemas.openxmlformats.org/officeDocument/2006/relationships" r:embed="rId3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1633750"/>
          <a:ext cx="1200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3261</xdr:row>
      <xdr:rowOff>1</xdr:rowOff>
    </xdr:from>
    <xdr:to>
      <xdr:col>1</xdr:col>
      <xdr:colOff>1104900</xdr:colOff>
      <xdr:row>3261</xdr:row>
      <xdr:rowOff>400051</xdr:rowOff>
    </xdr:to>
    <xdr:pic>
      <xdr:nvPicPr>
        <xdr:cNvPr id="5536" name="Рисунок 5535" descr="base_1_386202_37551"/>
        <xdr:cNvPicPr preferRelativeResize="0">
          <a:picLocks noChangeArrowheads="1"/>
        </xdr:cNvPicPr>
      </xdr:nvPicPr>
      <xdr:blipFill>
        <a:blip xmlns:r="http://schemas.openxmlformats.org/officeDocument/2006/relationships" r:embed="rId3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42157626"/>
          <a:ext cx="1104901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3262</xdr:row>
      <xdr:rowOff>0</xdr:rowOff>
    </xdr:from>
    <xdr:to>
      <xdr:col>1</xdr:col>
      <xdr:colOff>1076324</xdr:colOff>
      <xdr:row>3262</xdr:row>
      <xdr:rowOff>390525</xdr:rowOff>
    </xdr:to>
    <xdr:pic>
      <xdr:nvPicPr>
        <xdr:cNvPr id="5537" name="Рисунок 5536" descr="base_1_386202_37552"/>
        <xdr:cNvPicPr preferRelativeResize="0">
          <a:picLocks noChangeArrowheads="1"/>
        </xdr:cNvPicPr>
      </xdr:nvPicPr>
      <xdr:blipFill>
        <a:blip xmlns:r="http://schemas.openxmlformats.org/officeDocument/2006/relationships" r:embed="rId3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42681500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3263</xdr:row>
      <xdr:rowOff>0</xdr:rowOff>
    </xdr:from>
    <xdr:to>
      <xdr:col>1</xdr:col>
      <xdr:colOff>1181100</xdr:colOff>
      <xdr:row>3263</xdr:row>
      <xdr:rowOff>409575</xdr:rowOff>
    </xdr:to>
    <xdr:pic>
      <xdr:nvPicPr>
        <xdr:cNvPr id="5538" name="Рисунок 5537" descr="base_1_386202_37553"/>
        <xdr:cNvPicPr preferRelativeResize="0">
          <a:picLocks noChangeArrowheads="1"/>
        </xdr:cNvPicPr>
      </xdr:nvPicPr>
      <xdr:blipFill>
        <a:blip xmlns:r="http://schemas.openxmlformats.org/officeDocument/2006/relationships" r:embed="rId3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3205375"/>
          <a:ext cx="1181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3264</xdr:row>
      <xdr:rowOff>0</xdr:rowOff>
    </xdr:from>
    <xdr:to>
      <xdr:col>1</xdr:col>
      <xdr:colOff>1209674</xdr:colOff>
      <xdr:row>3264</xdr:row>
      <xdr:rowOff>400050</xdr:rowOff>
    </xdr:to>
    <xdr:pic>
      <xdr:nvPicPr>
        <xdr:cNvPr id="5539" name="Рисунок 5538" descr="base_1_386202_37554"/>
        <xdr:cNvPicPr preferRelativeResize="0">
          <a:picLocks noChangeArrowheads="1"/>
        </xdr:cNvPicPr>
      </xdr:nvPicPr>
      <xdr:blipFill>
        <a:blip xmlns:r="http://schemas.openxmlformats.org/officeDocument/2006/relationships" r:embed="rId3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43729250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3265</xdr:row>
      <xdr:rowOff>0</xdr:rowOff>
    </xdr:from>
    <xdr:to>
      <xdr:col>1</xdr:col>
      <xdr:colOff>1190624</xdr:colOff>
      <xdr:row>3265</xdr:row>
      <xdr:rowOff>409575</xdr:rowOff>
    </xdr:to>
    <xdr:pic>
      <xdr:nvPicPr>
        <xdr:cNvPr id="5540" name="Рисунок 5539" descr="base_1_386202_37555"/>
        <xdr:cNvPicPr preferRelativeResize="0">
          <a:picLocks noChangeArrowheads="1"/>
        </xdr:cNvPicPr>
      </xdr:nvPicPr>
      <xdr:blipFill>
        <a:blip xmlns:r="http://schemas.openxmlformats.org/officeDocument/2006/relationships" r:embed="rId3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44253125"/>
          <a:ext cx="1190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3266</xdr:row>
      <xdr:rowOff>0</xdr:rowOff>
    </xdr:from>
    <xdr:to>
      <xdr:col>1</xdr:col>
      <xdr:colOff>1028700</xdr:colOff>
      <xdr:row>3266</xdr:row>
      <xdr:rowOff>390525</xdr:rowOff>
    </xdr:to>
    <xdr:pic>
      <xdr:nvPicPr>
        <xdr:cNvPr id="5541" name="Рисунок 5540" descr="base_1_386202_37556"/>
        <xdr:cNvPicPr preferRelativeResize="0">
          <a:picLocks noChangeArrowheads="1"/>
        </xdr:cNvPicPr>
      </xdr:nvPicPr>
      <xdr:blipFill>
        <a:blip xmlns:r="http://schemas.openxmlformats.org/officeDocument/2006/relationships" r:embed="rId3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4777000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3267</xdr:row>
      <xdr:rowOff>0</xdr:rowOff>
    </xdr:from>
    <xdr:to>
      <xdr:col>1</xdr:col>
      <xdr:colOff>1019174</xdr:colOff>
      <xdr:row>3267</xdr:row>
      <xdr:rowOff>371475</xdr:rowOff>
    </xdr:to>
    <xdr:pic>
      <xdr:nvPicPr>
        <xdr:cNvPr id="5542" name="Рисунок 5541" descr="base_1_386202_37557"/>
        <xdr:cNvPicPr preferRelativeResize="0">
          <a:picLocks noChangeArrowheads="1"/>
        </xdr:cNvPicPr>
      </xdr:nvPicPr>
      <xdr:blipFill>
        <a:blip xmlns:r="http://schemas.openxmlformats.org/officeDocument/2006/relationships" r:embed="rId3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4530087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3268</xdr:row>
      <xdr:rowOff>0</xdr:rowOff>
    </xdr:from>
    <xdr:to>
      <xdr:col>1</xdr:col>
      <xdr:colOff>1057275</xdr:colOff>
      <xdr:row>3268</xdr:row>
      <xdr:rowOff>428625</xdr:rowOff>
    </xdr:to>
    <xdr:pic>
      <xdr:nvPicPr>
        <xdr:cNvPr id="5543" name="Рисунок 5542" descr="base_1_386202_37558"/>
        <xdr:cNvPicPr preferRelativeResize="0">
          <a:picLocks noChangeArrowheads="1"/>
        </xdr:cNvPicPr>
      </xdr:nvPicPr>
      <xdr:blipFill>
        <a:blip xmlns:r="http://schemas.openxmlformats.org/officeDocument/2006/relationships" r:embed="rId3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5824750"/>
          <a:ext cx="10572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3269</xdr:row>
      <xdr:rowOff>0</xdr:rowOff>
    </xdr:from>
    <xdr:to>
      <xdr:col>1</xdr:col>
      <xdr:colOff>1238250</xdr:colOff>
      <xdr:row>3269</xdr:row>
      <xdr:rowOff>419100</xdr:rowOff>
    </xdr:to>
    <xdr:pic>
      <xdr:nvPicPr>
        <xdr:cNvPr id="5544" name="Рисунок 5543" descr="base_1_386202_37559"/>
        <xdr:cNvPicPr preferRelativeResize="0">
          <a:picLocks noChangeArrowheads="1"/>
        </xdr:cNvPicPr>
      </xdr:nvPicPr>
      <xdr:blipFill>
        <a:blip xmlns:r="http://schemas.openxmlformats.org/officeDocument/2006/relationships" r:embed="rId3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6348625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3269</xdr:row>
      <xdr:rowOff>523874</xdr:rowOff>
    </xdr:from>
    <xdr:to>
      <xdr:col>1</xdr:col>
      <xdr:colOff>1247774</xdr:colOff>
      <xdr:row>3270</xdr:row>
      <xdr:rowOff>457200</xdr:rowOff>
    </xdr:to>
    <xdr:pic>
      <xdr:nvPicPr>
        <xdr:cNvPr id="5545" name="Рисунок 5544" descr="base_1_386202_37560"/>
        <xdr:cNvPicPr preferRelativeResize="0">
          <a:picLocks noChangeArrowheads="1"/>
        </xdr:cNvPicPr>
      </xdr:nvPicPr>
      <xdr:blipFill>
        <a:blip xmlns:r="http://schemas.openxmlformats.org/officeDocument/2006/relationships" r:embed="rId3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46872499"/>
          <a:ext cx="1247775" cy="457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3271</xdr:row>
      <xdr:rowOff>0</xdr:rowOff>
    </xdr:from>
    <xdr:to>
      <xdr:col>1</xdr:col>
      <xdr:colOff>1038224</xdr:colOff>
      <xdr:row>3271</xdr:row>
      <xdr:rowOff>409575</xdr:rowOff>
    </xdr:to>
    <xdr:pic>
      <xdr:nvPicPr>
        <xdr:cNvPr id="5546" name="Рисунок 5545" descr="base_1_386202_37561"/>
        <xdr:cNvPicPr preferRelativeResize="0">
          <a:picLocks noChangeArrowheads="1"/>
        </xdr:cNvPicPr>
      </xdr:nvPicPr>
      <xdr:blipFill>
        <a:blip xmlns:r="http://schemas.openxmlformats.org/officeDocument/2006/relationships" r:embed="rId3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47396375"/>
          <a:ext cx="1038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3272</xdr:row>
      <xdr:rowOff>0</xdr:rowOff>
    </xdr:from>
    <xdr:to>
      <xdr:col>1</xdr:col>
      <xdr:colOff>1009650</xdr:colOff>
      <xdr:row>3272</xdr:row>
      <xdr:rowOff>400050</xdr:rowOff>
    </xdr:to>
    <xdr:pic>
      <xdr:nvPicPr>
        <xdr:cNvPr id="5547" name="Рисунок 5546" descr="base_1_386202_37562"/>
        <xdr:cNvPicPr preferRelativeResize="0">
          <a:picLocks noChangeArrowheads="1"/>
        </xdr:cNvPicPr>
      </xdr:nvPicPr>
      <xdr:blipFill>
        <a:blip xmlns:r="http://schemas.openxmlformats.org/officeDocument/2006/relationships" r:embed="rId3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7920250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3273</xdr:row>
      <xdr:rowOff>0</xdr:rowOff>
    </xdr:from>
    <xdr:to>
      <xdr:col>1</xdr:col>
      <xdr:colOff>1238250</xdr:colOff>
      <xdr:row>3273</xdr:row>
      <xdr:rowOff>428625</xdr:rowOff>
    </xdr:to>
    <xdr:pic>
      <xdr:nvPicPr>
        <xdr:cNvPr id="5548" name="Рисунок 5547" descr="base_1_386202_37563"/>
        <xdr:cNvPicPr preferRelativeResize="0">
          <a:picLocks noChangeArrowheads="1"/>
        </xdr:cNvPicPr>
      </xdr:nvPicPr>
      <xdr:blipFill>
        <a:blip xmlns:r="http://schemas.openxmlformats.org/officeDocument/2006/relationships" r:embed="rId3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8444125"/>
          <a:ext cx="1238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3274</xdr:row>
      <xdr:rowOff>1</xdr:rowOff>
    </xdr:from>
    <xdr:to>
      <xdr:col>1</xdr:col>
      <xdr:colOff>1333500</xdr:colOff>
      <xdr:row>3274</xdr:row>
      <xdr:rowOff>419101</xdr:rowOff>
    </xdr:to>
    <xdr:pic>
      <xdr:nvPicPr>
        <xdr:cNvPr id="5549" name="Рисунок 5548" descr="base_1_386202_37564"/>
        <xdr:cNvPicPr preferRelativeResize="0">
          <a:picLocks noChangeArrowheads="1"/>
        </xdr:cNvPicPr>
      </xdr:nvPicPr>
      <xdr:blipFill>
        <a:blip xmlns:r="http://schemas.openxmlformats.org/officeDocument/2006/relationships" r:embed="rId3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48968001"/>
          <a:ext cx="1333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3275</xdr:row>
      <xdr:rowOff>0</xdr:rowOff>
    </xdr:from>
    <xdr:to>
      <xdr:col>1</xdr:col>
      <xdr:colOff>1066800</xdr:colOff>
      <xdr:row>3275</xdr:row>
      <xdr:rowOff>66675</xdr:rowOff>
    </xdr:to>
    <xdr:pic>
      <xdr:nvPicPr>
        <xdr:cNvPr id="5554" name="Рисунок 5553" descr="base_1_386202_37569"/>
        <xdr:cNvPicPr preferRelativeResize="0">
          <a:picLocks noChangeArrowheads="1"/>
        </xdr:cNvPicPr>
      </xdr:nvPicPr>
      <xdr:blipFill>
        <a:blip xmlns:r="http://schemas.openxmlformats.org/officeDocument/2006/relationships" r:embed="rId3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2035575"/>
          <a:ext cx="10668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3276</xdr:row>
      <xdr:rowOff>0</xdr:rowOff>
    </xdr:from>
    <xdr:to>
      <xdr:col>1</xdr:col>
      <xdr:colOff>1076324</xdr:colOff>
      <xdr:row>3276</xdr:row>
      <xdr:rowOff>352425</xdr:rowOff>
    </xdr:to>
    <xdr:pic>
      <xdr:nvPicPr>
        <xdr:cNvPr id="5556" name="Рисунок 5555" descr="base_1_386202_37571"/>
        <xdr:cNvPicPr preferRelativeResize="0">
          <a:picLocks noChangeArrowheads="1"/>
        </xdr:cNvPicPr>
      </xdr:nvPicPr>
      <xdr:blipFill>
        <a:blip xmlns:r="http://schemas.openxmlformats.org/officeDocument/2006/relationships" r:embed="rId3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0101475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3277</xdr:row>
      <xdr:rowOff>0</xdr:rowOff>
    </xdr:from>
    <xdr:to>
      <xdr:col>1</xdr:col>
      <xdr:colOff>1076324</xdr:colOff>
      <xdr:row>3277</xdr:row>
      <xdr:rowOff>400050</xdr:rowOff>
    </xdr:to>
    <xdr:pic>
      <xdr:nvPicPr>
        <xdr:cNvPr id="5557" name="Рисунок 5556" descr="base_1_386202_37572"/>
        <xdr:cNvPicPr preferRelativeResize="0">
          <a:picLocks noChangeArrowheads="1"/>
        </xdr:cNvPicPr>
      </xdr:nvPicPr>
      <xdr:blipFill>
        <a:blip xmlns:r="http://schemas.openxmlformats.org/officeDocument/2006/relationships" r:embed="rId3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0625350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3278</xdr:row>
      <xdr:rowOff>0</xdr:rowOff>
    </xdr:from>
    <xdr:to>
      <xdr:col>1</xdr:col>
      <xdr:colOff>1123950</xdr:colOff>
      <xdr:row>3278</xdr:row>
      <xdr:rowOff>400050</xdr:rowOff>
    </xdr:to>
    <xdr:pic>
      <xdr:nvPicPr>
        <xdr:cNvPr id="5558" name="Рисунок 5557" descr="base_1_386202_37573"/>
        <xdr:cNvPicPr preferRelativeResize="0">
          <a:picLocks noChangeArrowheads="1"/>
        </xdr:cNvPicPr>
      </xdr:nvPicPr>
      <xdr:blipFill>
        <a:blip xmlns:r="http://schemas.openxmlformats.org/officeDocument/2006/relationships" r:embed="rId3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1149225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3279</xdr:row>
      <xdr:rowOff>0</xdr:rowOff>
    </xdr:from>
    <xdr:to>
      <xdr:col>1</xdr:col>
      <xdr:colOff>1209674</xdr:colOff>
      <xdr:row>3279</xdr:row>
      <xdr:rowOff>390525</xdr:rowOff>
    </xdr:to>
    <xdr:pic>
      <xdr:nvPicPr>
        <xdr:cNvPr id="5559" name="Рисунок 5558" descr="base_1_386202_37574"/>
        <xdr:cNvPicPr preferRelativeResize="0">
          <a:picLocks noChangeArrowheads="1"/>
        </xdr:cNvPicPr>
      </xdr:nvPicPr>
      <xdr:blipFill>
        <a:blip xmlns:r="http://schemas.openxmlformats.org/officeDocument/2006/relationships" r:embed="rId3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167310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3280</xdr:row>
      <xdr:rowOff>0</xdr:rowOff>
    </xdr:from>
    <xdr:to>
      <xdr:col>1</xdr:col>
      <xdr:colOff>1238250</xdr:colOff>
      <xdr:row>3280</xdr:row>
      <xdr:rowOff>428625</xdr:rowOff>
    </xdr:to>
    <xdr:pic>
      <xdr:nvPicPr>
        <xdr:cNvPr id="5560" name="Рисунок 5559" descr="base_1_386202_37575"/>
        <xdr:cNvPicPr preferRelativeResize="0">
          <a:picLocks noChangeArrowheads="1"/>
        </xdr:cNvPicPr>
      </xdr:nvPicPr>
      <xdr:blipFill>
        <a:blip xmlns:r="http://schemas.openxmlformats.org/officeDocument/2006/relationships" r:embed="rId3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2196975"/>
          <a:ext cx="1238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3281</xdr:row>
      <xdr:rowOff>0</xdr:rowOff>
    </xdr:from>
    <xdr:to>
      <xdr:col>1</xdr:col>
      <xdr:colOff>1028700</xdr:colOff>
      <xdr:row>3281</xdr:row>
      <xdr:rowOff>390525</xdr:rowOff>
    </xdr:to>
    <xdr:pic>
      <xdr:nvPicPr>
        <xdr:cNvPr id="5561" name="Рисунок 5560" descr="base_1_386202_37576"/>
        <xdr:cNvPicPr preferRelativeResize="0">
          <a:picLocks noChangeArrowheads="1"/>
        </xdr:cNvPicPr>
      </xdr:nvPicPr>
      <xdr:blipFill>
        <a:blip xmlns:r="http://schemas.openxmlformats.org/officeDocument/2006/relationships" r:embed="rId3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2720850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3282</xdr:row>
      <xdr:rowOff>0</xdr:rowOff>
    </xdr:from>
    <xdr:to>
      <xdr:col>1</xdr:col>
      <xdr:colOff>1057274</xdr:colOff>
      <xdr:row>3282</xdr:row>
      <xdr:rowOff>409575</xdr:rowOff>
    </xdr:to>
    <xdr:pic>
      <xdr:nvPicPr>
        <xdr:cNvPr id="5562" name="Рисунок 5561" descr="base_1_386202_37577"/>
        <xdr:cNvPicPr preferRelativeResize="0">
          <a:picLocks noChangeArrowheads="1"/>
        </xdr:cNvPicPr>
      </xdr:nvPicPr>
      <xdr:blipFill>
        <a:blip xmlns:r="http://schemas.openxmlformats.org/officeDocument/2006/relationships" r:embed="rId3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3244725"/>
          <a:ext cx="10572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3283</xdr:row>
      <xdr:rowOff>0</xdr:rowOff>
    </xdr:from>
    <xdr:to>
      <xdr:col>1</xdr:col>
      <xdr:colOff>1162050</xdr:colOff>
      <xdr:row>3283</xdr:row>
      <xdr:rowOff>390525</xdr:rowOff>
    </xdr:to>
    <xdr:pic>
      <xdr:nvPicPr>
        <xdr:cNvPr id="5563" name="Рисунок 5562" descr="base_1_386202_37578"/>
        <xdr:cNvPicPr preferRelativeResize="0">
          <a:picLocks noChangeArrowheads="1"/>
        </xdr:cNvPicPr>
      </xdr:nvPicPr>
      <xdr:blipFill>
        <a:blip xmlns:r="http://schemas.openxmlformats.org/officeDocument/2006/relationships" r:embed="rId3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3768600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3284</xdr:row>
      <xdr:rowOff>1</xdr:rowOff>
    </xdr:from>
    <xdr:to>
      <xdr:col>1</xdr:col>
      <xdr:colOff>1266824</xdr:colOff>
      <xdr:row>3284</xdr:row>
      <xdr:rowOff>438151</xdr:rowOff>
    </xdr:to>
    <xdr:pic>
      <xdr:nvPicPr>
        <xdr:cNvPr id="5564" name="Рисунок 5563" descr="base_1_386202_37579"/>
        <xdr:cNvPicPr preferRelativeResize="0">
          <a:picLocks noChangeArrowheads="1"/>
        </xdr:cNvPicPr>
      </xdr:nvPicPr>
      <xdr:blipFill>
        <a:blip xmlns:r="http://schemas.openxmlformats.org/officeDocument/2006/relationships" r:embed="rId3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4292476"/>
          <a:ext cx="12668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3285</xdr:row>
      <xdr:rowOff>0</xdr:rowOff>
    </xdr:from>
    <xdr:to>
      <xdr:col>1</xdr:col>
      <xdr:colOff>1219200</xdr:colOff>
      <xdr:row>3285</xdr:row>
      <xdr:rowOff>447675</xdr:rowOff>
    </xdr:to>
    <xdr:pic>
      <xdr:nvPicPr>
        <xdr:cNvPr id="5565" name="Рисунок 5564" descr="base_1_386202_37580"/>
        <xdr:cNvPicPr preferRelativeResize="0">
          <a:picLocks noChangeArrowheads="1"/>
        </xdr:cNvPicPr>
      </xdr:nvPicPr>
      <xdr:blipFill>
        <a:blip xmlns:r="http://schemas.openxmlformats.org/officeDocument/2006/relationships" r:embed="rId3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4816350"/>
          <a:ext cx="1219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3286</xdr:row>
      <xdr:rowOff>0</xdr:rowOff>
    </xdr:from>
    <xdr:to>
      <xdr:col>1</xdr:col>
      <xdr:colOff>1038224</xdr:colOff>
      <xdr:row>3286</xdr:row>
      <xdr:rowOff>428625</xdr:rowOff>
    </xdr:to>
    <xdr:pic>
      <xdr:nvPicPr>
        <xdr:cNvPr id="5566" name="Рисунок 5565" descr="base_1_386202_37581"/>
        <xdr:cNvPicPr preferRelativeResize="0">
          <a:picLocks noChangeArrowheads="1"/>
        </xdr:cNvPicPr>
      </xdr:nvPicPr>
      <xdr:blipFill>
        <a:blip xmlns:r="http://schemas.openxmlformats.org/officeDocument/2006/relationships" r:embed="rId3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5340225"/>
          <a:ext cx="1038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3287</xdr:row>
      <xdr:rowOff>1</xdr:rowOff>
    </xdr:from>
    <xdr:to>
      <xdr:col>1</xdr:col>
      <xdr:colOff>1047750</xdr:colOff>
      <xdr:row>3287</xdr:row>
      <xdr:rowOff>381001</xdr:rowOff>
    </xdr:to>
    <xdr:pic>
      <xdr:nvPicPr>
        <xdr:cNvPr id="5567" name="Рисунок 5566" descr="base_1_386202_37582"/>
        <xdr:cNvPicPr preferRelativeResize="0">
          <a:picLocks noChangeArrowheads="1"/>
        </xdr:cNvPicPr>
      </xdr:nvPicPr>
      <xdr:blipFill>
        <a:blip xmlns:r="http://schemas.openxmlformats.org/officeDocument/2006/relationships" r:embed="rId3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5864101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3288</xdr:row>
      <xdr:rowOff>0</xdr:rowOff>
    </xdr:from>
    <xdr:to>
      <xdr:col>1</xdr:col>
      <xdr:colOff>1095375</xdr:colOff>
      <xdr:row>3288</xdr:row>
      <xdr:rowOff>400050</xdr:rowOff>
    </xdr:to>
    <xdr:pic>
      <xdr:nvPicPr>
        <xdr:cNvPr id="5568" name="Рисунок 5567" descr="base_1_386202_37583"/>
        <xdr:cNvPicPr preferRelativeResize="0">
          <a:picLocks noChangeArrowheads="1"/>
        </xdr:cNvPicPr>
      </xdr:nvPicPr>
      <xdr:blipFill>
        <a:blip xmlns:r="http://schemas.openxmlformats.org/officeDocument/2006/relationships" r:embed="rId3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6387975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3289</xdr:row>
      <xdr:rowOff>0</xdr:rowOff>
    </xdr:from>
    <xdr:to>
      <xdr:col>1</xdr:col>
      <xdr:colOff>1257300</xdr:colOff>
      <xdr:row>3289</xdr:row>
      <xdr:rowOff>371475</xdr:rowOff>
    </xdr:to>
    <xdr:pic>
      <xdr:nvPicPr>
        <xdr:cNvPr id="5569" name="Рисунок 5568" descr="base_1_386202_37584"/>
        <xdr:cNvPicPr preferRelativeResize="0">
          <a:picLocks noChangeArrowheads="1"/>
        </xdr:cNvPicPr>
      </xdr:nvPicPr>
      <xdr:blipFill>
        <a:blip xmlns:r="http://schemas.openxmlformats.org/officeDocument/2006/relationships" r:embed="rId3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6911850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3290</xdr:row>
      <xdr:rowOff>0</xdr:rowOff>
    </xdr:from>
    <xdr:to>
      <xdr:col>1</xdr:col>
      <xdr:colOff>1228724</xdr:colOff>
      <xdr:row>3290</xdr:row>
      <xdr:rowOff>438150</xdr:rowOff>
    </xdr:to>
    <xdr:pic>
      <xdr:nvPicPr>
        <xdr:cNvPr id="5570" name="Рисунок 5569" descr="base_1_386202_37585"/>
        <xdr:cNvPicPr preferRelativeResize="0">
          <a:picLocks noChangeArrowheads="1"/>
        </xdr:cNvPicPr>
      </xdr:nvPicPr>
      <xdr:blipFill>
        <a:blip xmlns:r="http://schemas.openxmlformats.org/officeDocument/2006/relationships" r:embed="rId3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7435725"/>
          <a:ext cx="12287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3291</xdr:row>
      <xdr:rowOff>0</xdr:rowOff>
    </xdr:from>
    <xdr:to>
      <xdr:col>1</xdr:col>
      <xdr:colOff>1076324</xdr:colOff>
      <xdr:row>3291</xdr:row>
      <xdr:rowOff>447675</xdr:rowOff>
    </xdr:to>
    <xdr:pic>
      <xdr:nvPicPr>
        <xdr:cNvPr id="5571" name="Рисунок 5570" descr="base_1_386202_37586"/>
        <xdr:cNvPicPr preferRelativeResize="0">
          <a:picLocks noChangeArrowheads="1"/>
        </xdr:cNvPicPr>
      </xdr:nvPicPr>
      <xdr:blipFill>
        <a:blip xmlns:r="http://schemas.openxmlformats.org/officeDocument/2006/relationships" r:embed="rId3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57959600"/>
          <a:ext cx="10763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3292</xdr:row>
      <xdr:rowOff>0</xdr:rowOff>
    </xdr:from>
    <xdr:to>
      <xdr:col>1</xdr:col>
      <xdr:colOff>1047750</xdr:colOff>
      <xdr:row>3292</xdr:row>
      <xdr:rowOff>409575</xdr:rowOff>
    </xdr:to>
    <xdr:pic>
      <xdr:nvPicPr>
        <xdr:cNvPr id="5572" name="Рисунок 5571" descr="base_1_386202_37587"/>
        <xdr:cNvPicPr preferRelativeResize="0">
          <a:picLocks noChangeArrowheads="1"/>
        </xdr:cNvPicPr>
      </xdr:nvPicPr>
      <xdr:blipFill>
        <a:blip xmlns:r="http://schemas.openxmlformats.org/officeDocument/2006/relationships" r:embed="rId3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8483475"/>
          <a:ext cx="10477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3293</xdr:row>
      <xdr:rowOff>1</xdr:rowOff>
    </xdr:from>
    <xdr:to>
      <xdr:col>1</xdr:col>
      <xdr:colOff>1219200</xdr:colOff>
      <xdr:row>3293</xdr:row>
      <xdr:rowOff>419101</xdr:rowOff>
    </xdr:to>
    <xdr:pic>
      <xdr:nvPicPr>
        <xdr:cNvPr id="5573" name="Рисунок 5572" descr="base_1_386202_37588"/>
        <xdr:cNvPicPr preferRelativeResize="0">
          <a:picLocks noChangeArrowheads="1"/>
        </xdr:cNvPicPr>
      </xdr:nvPicPr>
      <xdr:blipFill>
        <a:blip xmlns:r="http://schemas.openxmlformats.org/officeDocument/2006/relationships" r:embed="rId3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9007351"/>
          <a:ext cx="1219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3294</xdr:row>
      <xdr:rowOff>0</xdr:rowOff>
    </xdr:from>
    <xdr:to>
      <xdr:col>1</xdr:col>
      <xdr:colOff>1219200</xdr:colOff>
      <xdr:row>3294</xdr:row>
      <xdr:rowOff>400050</xdr:rowOff>
    </xdr:to>
    <xdr:pic>
      <xdr:nvPicPr>
        <xdr:cNvPr id="5574" name="Рисунок 5573" descr="base_1_386202_37589"/>
        <xdr:cNvPicPr preferRelativeResize="0">
          <a:picLocks noChangeArrowheads="1"/>
        </xdr:cNvPicPr>
      </xdr:nvPicPr>
      <xdr:blipFill>
        <a:blip xmlns:r="http://schemas.openxmlformats.org/officeDocument/2006/relationships" r:embed="rId3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59531225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3295</xdr:row>
      <xdr:rowOff>0</xdr:rowOff>
    </xdr:from>
    <xdr:to>
      <xdr:col>1</xdr:col>
      <xdr:colOff>1228724</xdr:colOff>
      <xdr:row>3295</xdr:row>
      <xdr:rowOff>419100</xdr:rowOff>
    </xdr:to>
    <xdr:pic>
      <xdr:nvPicPr>
        <xdr:cNvPr id="5575" name="Рисунок 5574" descr="base_1_386202_37590"/>
        <xdr:cNvPicPr preferRelativeResize="0">
          <a:picLocks noChangeArrowheads="1"/>
        </xdr:cNvPicPr>
      </xdr:nvPicPr>
      <xdr:blipFill>
        <a:blip xmlns:r="http://schemas.openxmlformats.org/officeDocument/2006/relationships" r:embed="rId3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60055100"/>
          <a:ext cx="12287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3296</xdr:row>
      <xdr:rowOff>0</xdr:rowOff>
    </xdr:from>
    <xdr:to>
      <xdr:col>1</xdr:col>
      <xdr:colOff>1076324</xdr:colOff>
      <xdr:row>3296</xdr:row>
      <xdr:rowOff>428625</xdr:rowOff>
    </xdr:to>
    <xdr:pic>
      <xdr:nvPicPr>
        <xdr:cNvPr id="5576" name="Рисунок 5575" descr="base_1_386202_37591"/>
        <xdr:cNvPicPr preferRelativeResize="0">
          <a:picLocks noChangeArrowheads="1"/>
        </xdr:cNvPicPr>
      </xdr:nvPicPr>
      <xdr:blipFill>
        <a:blip xmlns:r="http://schemas.openxmlformats.org/officeDocument/2006/relationships" r:embed="rId3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60578975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3297</xdr:row>
      <xdr:rowOff>0</xdr:rowOff>
    </xdr:from>
    <xdr:to>
      <xdr:col>1</xdr:col>
      <xdr:colOff>1066800</xdr:colOff>
      <xdr:row>3297</xdr:row>
      <xdr:rowOff>428625</xdr:rowOff>
    </xdr:to>
    <xdr:pic>
      <xdr:nvPicPr>
        <xdr:cNvPr id="5577" name="Рисунок 5576" descr="base_1_386202_37592"/>
        <xdr:cNvPicPr preferRelativeResize="0">
          <a:picLocks noChangeArrowheads="1"/>
        </xdr:cNvPicPr>
      </xdr:nvPicPr>
      <xdr:blipFill>
        <a:blip xmlns:r="http://schemas.openxmlformats.org/officeDocument/2006/relationships" r:embed="rId3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1102850"/>
          <a:ext cx="10668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3298</xdr:row>
      <xdr:rowOff>0</xdr:rowOff>
    </xdr:from>
    <xdr:to>
      <xdr:col>1</xdr:col>
      <xdr:colOff>1181100</xdr:colOff>
      <xdr:row>3298</xdr:row>
      <xdr:rowOff>447675</xdr:rowOff>
    </xdr:to>
    <xdr:pic>
      <xdr:nvPicPr>
        <xdr:cNvPr id="5578" name="Рисунок 5577" descr="base_1_386202_37593"/>
        <xdr:cNvPicPr preferRelativeResize="0">
          <a:picLocks noChangeArrowheads="1"/>
        </xdr:cNvPicPr>
      </xdr:nvPicPr>
      <xdr:blipFill>
        <a:blip xmlns:r="http://schemas.openxmlformats.org/officeDocument/2006/relationships" r:embed="rId3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1626725"/>
          <a:ext cx="11811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3299</xdr:row>
      <xdr:rowOff>0</xdr:rowOff>
    </xdr:from>
    <xdr:to>
      <xdr:col>1</xdr:col>
      <xdr:colOff>1219200</xdr:colOff>
      <xdr:row>3299</xdr:row>
      <xdr:rowOff>419100</xdr:rowOff>
    </xdr:to>
    <xdr:pic>
      <xdr:nvPicPr>
        <xdr:cNvPr id="5579" name="Рисунок 5578" descr="base_1_386202_37594"/>
        <xdr:cNvPicPr preferRelativeResize="0">
          <a:picLocks noChangeArrowheads="1"/>
        </xdr:cNvPicPr>
      </xdr:nvPicPr>
      <xdr:blipFill>
        <a:blip xmlns:r="http://schemas.openxmlformats.org/officeDocument/2006/relationships" r:embed="rId3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2150600"/>
          <a:ext cx="1219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3300</xdr:row>
      <xdr:rowOff>0</xdr:rowOff>
    </xdr:from>
    <xdr:to>
      <xdr:col>1</xdr:col>
      <xdr:colOff>1209674</xdr:colOff>
      <xdr:row>3300</xdr:row>
      <xdr:rowOff>381000</xdr:rowOff>
    </xdr:to>
    <xdr:pic>
      <xdr:nvPicPr>
        <xdr:cNvPr id="5580" name="Рисунок 5579" descr="base_1_386202_37595"/>
        <xdr:cNvPicPr preferRelativeResize="0">
          <a:picLocks noChangeArrowheads="1"/>
        </xdr:cNvPicPr>
      </xdr:nvPicPr>
      <xdr:blipFill>
        <a:blip xmlns:r="http://schemas.openxmlformats.org/officeDocument/2006/relationships" r:embed="rId3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62674475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3301</xdr:row>
      <xdr:rowOff>0</xdr:rowOff>
    </xdr:from>
    <xdr:to>
      <xdr:col>1</xdr:col>
      <xdr:colOff>1076324</xdr:colOff>
      <xdr:row>3301</xdr:row>
      <xdr:rowOff>381000</xdr:rowOff>
    </xdr:to>
    <xdr:pic>
      <xdr:nvPicPr>
        <xdr:cNvPr id="5581" name="Рисунок 5580" descr="base_1_386202_37596"/>
        <xdr:cNvPicPr preferRelativeResize="0">
          <a:picLocks noChangeArrowheads="1"/>
        </xdr:cNvPicPr>
      </xdr:nvPicPr>
      <xdr:blipFill>
        <a:blip xmlns:r="http://schemas.openxmlformats.org/officeDocument/2006/relationships" r:embed="rId3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63198350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3302</xdr:row>
      <xdr:rowOff>0</xdr:rowOff>
    </xdr:from>
    <xdr:to>
      <xdr:col>1</xdr:col>
      <xdr:colOff>1114424</xdr:colOff>
      <xdr:row>3302</xdr:row>
      <xdr:rowOff>419100</xdr:rowOff>
    </xdr:to>
    <xdr:pic>
      <xdr:nvPicPr>
        <xdr:cNvPr id="5582" name="Рисунок 5581" descr="base_1_386202_37597"/>
        <xdr:cNvPicPr preferRelativeResize="0">
          <a:picLocks noChangeArrowheads="1"/>
        </xdr:cNvPicPr>
      </xdr:nvPicPr>
      <xdr:blipFill>
        <a:blip xmlns:r="http://schemas.openxmlformats.org/officeDocument/2006/relationships" r:embed="rId3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63722225"/>
          <a:ext cx="11144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3303</xdr:row>
      <xdr:rowOff>0</xdr:rowOff>
    </xdr:from>
    <xdr:to>
      <xdr:col>1</xdr:col>
      <xdr:colOff>1133475</xdr:colOff>
      <xdr:row>3303</xdr:row>
      <xdr:rowOff>419100</xdr:rowOff>
    </xdr:to>
    <xdr:pic>
      <xdr:nvPicPr>
        <xdr:cNvPr id="5583" name="Рисунок 5582" descr="base_1_386202_37598"/>
        <xdr:cNvPicPr preferRelativeResize="0">
          <a:picLocks noChangeArrowheads="1"/>
        </xdr:cNvPicPr>
      </xdr:nvPicPr>
      <xdr:blipFill>
        <a:blip xmlns:r="http://schemas.openxmlformats.org/officeDocument/2006/relationships" r:embed="rId3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4246100"/>
          <a:ext cx="1133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3304</xdr:row>
      <xdr:rowOff>0</xdr:rowOff>
    </xdr:from>
    <xdr:to>
      <xdr:col>1</xdr:col>
      <xdr:colOff>1200150</xdr:colOff>
      <xdr:row>3304</xdr:row>
      <xdr:rowOff>428625</xdr:rowOff>
    </xdr:to>
    <xdr:pic>
      <xdr:nvPicPr>
        <xdr:cNvPr id="5584" name="Рисунок 5583" descr="base_1_386202_37599"/>
        <xdr:cNvPicPr preferRelativeResize="0">
          <a:picLocks noChangeArrowheads="1"/>
        </xdr:cNvPicPr>
      </xdr:nvPicPr>
      <xdr:blipFill>
        <a:blip xmlns:r="http://schemas.openxmlformats.org/officeDocument/2006/relationships" r:embed="rId3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4769975"/>
          <a:ext cx="1200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3305</xdr:row>
      <xdr:rowOff>0</xdr:rowOff>
    </xdr:from>
    <xdr:to>
      <xdr:col>1</xdr:col>
      <xdr:colOff>1228724</xdr:colOff>
      <xdr:row>3305</xdr:row>
      <xdr:rowOff>438150</xdr:rowOff>
    </xdr:to>
    <xdr:pic>
      <xdr:nvPicPr>
        <xdr:cNvPr id="5585" name="Рисунок 5584" descr="base_1_386202_37600"/>
        <xdr:cNvPicPr preferRelativeResize="0">
          <a:picLocks noChangeArrowheads="1"/>
        </xdr:cNvPicPr>
      </xdr:nvPicPr>
      <xdr:blipFill>
        <a:blip xmlns:r="http://schemas.openxmlformats.org/officeDocument/2006/relationships" r:embed="rId3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65293850"/>
          <a:ext cx="12287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3306</xdr:row>
      <xdr:rowOff>0</xdr:rowOff>
    </xdr:from>
    <xdr:to>
      <xdr:col>1</xdr:col>
      <xdr:colOff>1000124</xdr:colOff>
      <xdr:row>3306</xdr:row>
      <xdr:rowOff>390525</xdr:rowOff>
    </xdr:to>
    <xdr:pic>
      <xdr:nvPicPr>
        <xdr:cNvPr id="5586" name="Рисунок 5585" descr="base_1_386202_37601"/>
        <xdr:cNvPicPr preferRelativeResize="0">
          <a:picLocks noChangeArrowheads="1"/>
        </xdr:cNvPicPr>
      </xdr:nvPicPr>
      <xdr:blipFill>
        <a:blip xmlns:r="http://schemas.openxmlformats.org/officeDocument/2006/relationships" r:embed="rId3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6581772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3307</xdr:row>
      <xdr:rowOff>0</xdr:rowOff>
    </xdr:from>
    <xdr:to>
      <xdr:col>1</xdr:col>
      <xdr:colOff>1028700</xdr:colOff>
      <xdr:row>3307</xdr:row>
      <xdr:rowOff>438150</xdr:rowOff>
    </xdr:to>
    <xdr:pic>
      <xdr:nvPicPr>
        <xdr:cNvPr id="5587" name="Рисунок 5586" descr="base_1_386202_37602"/>
        <xdr:cNvPicPr preferRelativeResize="0">
          <a:picLocks noChangeArrowheads="1"/>
        </xdr:cNvPicPr>
      </xdr:nvPicPr>
      <xdr:blipFill>
        <a:blip xmlns:r="http://schemas.openxmlformats.org/officeDocument/2006/relationships" r:embed="rId3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6341600"/>
          <a:ext cx="10287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3308</xdr:row>
      <xdr:rowOff>0</xdr:rowOff>
    </xdr:from>
    <xdr:to>
      <xdr:col>1</xdr:col>
      <xdr:colOff>1219200</xdr:colOff>
      <xdr:row>3308</xdr:row>
      <xdr:rowOff>390525</xdr:rowOff>
    </xdr:to>
    <xdr:pic>
      <xdr:nvPicPr>
        <xdr:cNvPr id="5588" name="Рисунок 5587" descr="base_1_386202_37603"/>
        <xdr:cNvPicPr preferRelativeResize="0">
          <a:picLocks noChangeArrowheads="1"/>
        </xdr:cNvPicPr>
      </xdr:nvPicPr>
      <xdr:blipFill>
        <a:blip xmlns:r="http://schemas.openxmlformats.org/officeDocument/2006/relationships" r:embed="rId3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6865475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3309</xdr:row>
      <xdr:rowOff>0</xdr:rowOff>
    </xdr:from>
    <xdr:to>
      <xdr:col>1</xdr:col>
      <xdr:colOff>1276350</xdr:colOff>
      <xdr:row>3309</xdr:row>
      <xdr:rowOff>419100</xdr:rowOff>
    </xdr:to>
    <xdr:pic>
      <xdr:nvPicPr>
        <xdr:cNvPr id="5589" name="Рисунок 5588" descr="base_1_386202_37604"/>
        <xdr:cNvPicPr preferRelativeResize="0">
          <a:picLocks noChangeArrowheads="1"/>
        </xdr:cNvPicPr>
      </xdr:nvPicPr>
      <xdr:blipFill>
        <a:blip xmlns:r="http://schemas.openxmlformats.org/officeDocument/2006/relationships" r:embed="rId3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7389350"/>
          <a:ext cx="12763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3310</xdr:row>
      <xdr:rowOff>0</xdr:rowOff>
    </xdr:from>
    <xdr:to>
      <xdr:col>1</xdr:col>
      <xdr:colOff>1200150</xdr:colOff>
      <xdr:row>3310</xdr:row>
      <xdr:rowOff>409575</xdr:rowOff>
    </xdr:to>
    <xdr:pic>
      <xdr:nvPicPr>
        <xdr:cNvPr id="5590" name="Рисунок 5589" descr="base_1_386202_37605"/>
        <xdr:cNvPicPr preferRelativeResize="0">
          <a:picLocks noChangeArrowheads="1"/>
        </xdr:cNvPicPr>
      </xdr:nvPicPr>
      <xdr:blipFill>
        <a:blip xmlns:r="http://schemas.openxmlformats.org/officeDocument/2006/relationships" r:embed="rId3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7913225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3311</xdr:row>
      <xdr:rowOff>0</xdr:rowOff>
    </xdr:from>
    <xdr:to>
      <xdr:col>1</xdr:col>
      <xdr:colOff>933450</xdr:colOff>
      <xdr:row>3311</xdr:row>
      <xdr:rowOff>390525</xdr:rowOff>
    </xdr:to>
    <xdr:pic>
      <xdr:nvPicPr>
        <xdr:cNvPr id="5591" name="Рисунок 5590" descr="base_1_386202_37606"/>
        <xdr:cNvPicPr preferRelativeResize="0">
          <a:picLocks noChangeArrowheads="1"/>
        </xdr:cNvPicPr>
      </xdr:nvPicPr>
      <xdr:blipFill>
        <a:blip xmlns:r="http://schemas.openxmlformats.org/officeDocument/2006/relationships" r:embed="rId3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8437100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3312</xdr:row>
      <xdr:rowOff>0</xdr:rowOff>
    </xdr:from>
    <xdr:to>
      <xdr:col>1</xdr:col>
      <xdr:colOff>1047750</xdr:colOff>
      <xdr:row>3312</xdr:row>
      <xdr:rowOff>361950</xdr:rowOff>
    </xdr:to>
    <xdr:pic>
      <xdr:nvPicPr>
        <xdr:cNvPr id="5592" name="Рисунок 5591" descr="base_1_386202_37607"/>
        <xdr:cNvPicPr preferRelativeResize="0">
          <a:picLocks noChangeArrowheads="1"/>
        </xdr:cNvPicPr>
      </xdr:nvPicPr>
      <xdr:blipFill>
        <a:blip xmlns:r="http://schemas.openxmlformats.org/officeDocument/2006/relationships" r:embed="rId3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8960975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3313</xdr:row>
      <xdr:rowOff>0</xdr:rowOff>
    </xdr:from>
    <xdr:to>
      <xdr:col>1</xdr:col>
      <xdr:colOff>1095375</xdr:colOff>
      <xdr:row>3313</xdr:row>
      <xdr:rowOff>428625</xdr:rowOff>
    </xdr:to>
    <xdr:pic>
      <xdr:nvPicPr>
        <xdr:cNvPr id="5593" name="Рисунок 5592" descr="base_1_386202_37608"/>
        <xdr:cNvPicPr preferRelativeResize="0">
          <a:picLocks noChangeArrowheads="1"/>
        </xdr:cNvPicPr>
      </xdr:nvPicPr>
      <xdr:blipFill>
        <a:blip xmlns:r="http://schemas.openxmlformats.org/officeDocument/2006/relationships" r:embed="rId3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69484850"/>
          <a:ext cx="10953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3314</xdr:row>
      <xdr:rowOff>0</xdr:rowOff>
    </xdr:from>
    <xdr:to>
      <xdr:col>1</xdr:col>
      <xdr:colOff>1200150</xdr:colOff>
      <xdr:row>3314</xdr:row>
      <xdr:rowOff>409575</xdr:rowOff>
    </xdr:to>
    <xdr:pic>
      <xdr:nvPicPr>
        <xdr:cNvPr id="5594" name="Рисунок 5593" descr="base_1_386202_37609"/>
        <xdr:cNvPicPr preferRelativeResize="0">
          <a:picLocks noChangeArrowheads="1"/>
        </xdr:cNvPicPr>
      </xdr:nvPicPr>
      <xdr:blipFill>
        <a:blip xmlns:r="http://schemas.openxmlformats.org/officeDocument/2006/relationships" r:embed="rId3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0008725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3315</xdr:row>
      <xdr:rowOff>0</xdr:rowOff>
    </xdr:from>
    <xdr:to>
      <xdr:col>1</xdr:col>
      <xdr:colOff>1190624</xdr:colOff>
      <xdr:row>3315</xdr:row>
      <xdr:rowOff>400050</xdr:rowOff>
    </xdr:to>
    <xdr:pic>
      <xdr:nvPicPr>
        <xdr:cNvPr id="5595" name="Рисунок 5594" descr="base_1_386202_37610"/>
        <xdr:cNvPicPr preferRelativeResize="0">
          <a:picLocks noChangeArrowheads="1"/>
        </xdr:cNvPicPr>
      </xdr:nvPicPr>
      <xdr:blipFill>
        <a:blip xmlns:r="http://schemas.openxmlformats.org/officeDocument/2006/relationships" r:embed="rId3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0532600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3316</xdr:row>
      <xdr:rowOff>0</xdr:rowOff>
    </xdr:from>
    <xdr:to>
      <xdr:col>1</xdr:col>
      <xdr:colOff>990600</xdr:colOff>
      <xdr:row>3316</xdr:row>
      <xdr:rowOff>400050</xdr:rowOff>
    </xdr:to>
    <xdr:pic>
      <xdr:nvPicPr>
        <xdr:cNvPr id="5596" name="Рисунок 5595" descr="base_1_386202_37611"/>
        <xdr:cNvPicPr preferRelativeResize="0">
          <a:picLocks noChangeArrowheads="1"/>
        </xdr:cNvPicPr>
      </xdr:nvPicPr>
      <xdr:blipFill>
        <a:blip xmlns:r="http://schemas.openxmlformats.org/officeDocument/2006/relationships" r:embed="rId3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1056475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3317</xdr:row>
      <xdr:rowOff>1</xdr:rowOff>
    </xdr:from>
    <xdr:to>
      <xdr:col>1</xdr:col>
      <xdr:colOff>1019174</xdr:colOff>
      <xdr:row>3317</xdr:row>
      <xdr:rowOff>381001</xdr:rowOff>
    </xdr:to>
    <xdr:pic>
      <xdr:nvPicPr>
        <xdr:cNvPr id="5597" name="Рисунок 5596" descr="base_1_386202_37612"/>
        <xdr:cNvPicPr preferRelativeResize="0">
          <a:picLocks noChangeArrowheads="1"/>
        </xdr:cNvPicPr>
      </xdr:nvPicPr>
      <xdr:blipFill>
        <a:blip xmlns:r="http://schemas.openxmlformats.org/officeDocument/2006/relationships" r:embed="rId3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1580351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3318</xdr:row>
      <xdr:rowOff>0</xdr:rowOff>
    </xdr:from>
    <xdr:to>
      <xdr:col>1</xdr:col>
      <xdr:colOff>1076325</xdr:colOff>
      <xdr:row>3318</xdr:row>
      <xdr:rowOff>419100</xdr:rowOff>
    </xdr:to>
    <xdr:pic>
      <xdr:nvPicPr>
        <xdr:cNvPr id="5598" name="Рисунок 5597" descr="base_1_386202_37613"/>
        <xdr:cNvPicPr preferRelativeResize="0">
          <a:picLocks noChangeArrowheads="1"/>
        </xdr:cNvPicPr>
      </xdr:nvPicPr>
      <xdr:blipFill>
        <a:blip xmlns:r="http://schemas.openxmlformats.org/officeDocument/2006/relationships" r:embed="rId3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2104225"/>
          <a:ext cx="10763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3319</xdr:row>
      <xdr:rowOff>0</xdr:rowOff>
    </xdr:from>
    <xdr:to>
      <xdr:col>1</xdr:col>
      <xdr:colOff>1209674</xdr:colOff>
      <xdr:row>3319</xdr:row>
      <xdr:rowOff>419100</xdr:rowOff>
    </xdr:to>
    <xdr:pic>
      <xdr:nvPicPr>
        <xdr:cNvPr id="5599" name="Рисунок 5598" descr="base_1_386202_37614"/>
        <xdr:cNvPicPr preferRelativeResize="0">
          <a:picLocks noChangeArrowheads="1"/>
        </xdr:cNvPicPr>
      </xdr:nvPicPr>
      <xdr:blipFill>
        <a:blip xmlns:r="http://schemas.openxmlformats.org/officeDocument/2006/relationships" r:embed="rId3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2628100"/>
          <a:ext cx="12096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3320</xdr:row>
      <xdr:rowOff>0</xdr:rowOff>
    </xdr:from>
    <xdr:to>
      <xdr:col>1</xdr:col>
      <xdr:colOff>1181100</xdr:colOff>
      <xdr:row>3320</xdr:row>
      <xdr:rowOff>438150</xdr:rowOff>
    </xdr:to>
    <xdr:pic>
      <xdr:nvPicPr>
        <xdr:cNvPr id="5600" name="Рисунок 5599" descr="base_1_386202_37615"/>
        <xdr:cNvPicPr preferRelativeResize="0">
          <a:picLocks noChangeArrowheads="1"/>
        </xdr:cNvPicPr>
      </xdr:nvPicPr>
      <xdr:blipFill>
        <a:blip xmlns:r="http://schemas.openxmlformats.org/officeDocument/2006/relationships" r:embed="rId3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3151975"/>
          <a:ext cx="1181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3321</xdr:row>
      <xdr:rowOff>0</xdr:rowOff>
    </xdr:from>
    <xdr:to>
      <xdr:col>1</xdr:col>
      <xdr:colOff>1028700</xdr:colOff>
      <xdr:row>3321</xdr:row>
      <xdr:rowOff>409575</xdr:rowOff>
    </xdr:to>
    <xdr:pic>
      <xdr:nvPicPr>
        <xdr:cNvPr id="5601" name="Рисунок 5600" descr="base_1_386202_37616"/>
        <xdr:cNvPicPr preferRelativeResize="0">
          <a:picLocks noChangeArrowheads="1"/>
        </xdr:cNvPicPr>
      </xdr:nvPicPr>
      <xdr:blipFill>
        <a:blip xmlns:r="http://schemas.openxmlformats.org/officeDocument/2006/relationships" r:embed="rId3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3675850"/>
          <a:ext cx="1028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3322</xdr:row>
      <xdr:rowOff>0</xdr:rowOff>
    </xdr:from>
    <xdr:to>
      <xdr:col>1</xdr:col>
      <xdr:colOff>1076324</xdr:colOff>
      <xdr:row>3322</xdr:row>
      <xdr:rowOff>400050</xdr:rowOff>
    </xdr:to>
    <xdr:pic>
      <xdr:nvPicPr>
        <xdr:cNvPr id="5602" name="Рисунок 5601" descr="base_1_386202_37617"/>
        <xdr:cNvPicPr preferRelativeResize="0">
          <a:picLocks noChangeArrowheads="1"/>
        </xdr:cNvPicPr>
      </xdr:nvPicPr>
      <xdr:blipFill>
        <a:blip xmlns:r="http://schemas.openxmlformats.org/officeDocument/2006/relationships" r:embed="rId3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4199725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3323</xdr:row>
      <xdr:rowOff>0</xdr:rowOff>
    </xdr:from>
    <xdr:to>
      <xdr:col>1</xdr:col>
      <xdr:colOff>1104900</xdr:colOff>
      <xdr:row>3323</xdr:row>
      <xdr:rowOff>409575</xdr:rowOff>
    </xdr:to>
    <xdr:pic>
      <xdr:nvPicPr>
        <xdr:cNvPr id="5603" name="Рисунок 5602" descr="base_1_386202_37618"/>
        <xdr:cNvPicPr preferRelativeResize="0">
          <a:picLocks noChangeArrowheads="1"/>
        </xdr:cNvPicPr>
      </xdr:nvPicPr>
      <xdr:blipFill>
        <a:blip xmlns:r="http://schemas.openxmlformats.org/officeDocument/2006/relationships" r:embed="rId3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4723600"/>
          <a:ext cx="11049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3324</xdr:row>
      <xdr:rowOff>0</xdr:rowOff>
    </xdr:from>
    <xdr:to>
      <xdr:col>1</xdr:col>
      <xdr:colOff>1247774</xdr:colOff>
      <xdr:row>3324</xdr:row>
      <xdr:rowOff>419100</xdr:rowOff>
    </xdr:to>
    <xdr:pic>
      <xdr:nvPicPr>
        <xdr:cNvPr id="5604" name="Рисунок 5603" descr="base_1_386202_37619"/>
        <xdr:cNvPicPr preferRelativeResize="0">
          <a:picLocks noChangeArrowheads="1"/>
        </xdr:cNvPicPr>
      </xdr:nvPicPr>
      <xdr:blipFill>
        <a:blip xmlns:r="http://schemas.openxmlformats.org/officeDocument/2006/relationships" r:embed="rId3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5247475"/>
          <a:ext cx="12477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3325</xdr:row>
      <xdr:rowOff>0</xdr:rowOff>
    </xdr:from>
    <xdr:to>
      <xdr:col>1</xdr:col>
      <xdr:colOff>1228724</xdr:colOff>
      <xdr:row>3325</xdr:row>
      <xdr:rowOff>400050</xdr:rowOff>
    </xdr:to>
    <xdr:pic>
      <xdr:nvPicPr>
        <xdr:cNvPr id="5605" name="Рисунок 5604" descr="base_1_386202_37620"/>
        <xdr:cNvPicPr preferRelativeResize="0">
          <a:picLocks noChangeArrowheads="1"/>
        </xdr:cNvPicPr>
      </xdr:nvPicPr>
      <xdr:blipFill>
        <a:blip xmlns:r="http://schemas.openxmlformats.org/officeDocument/2006/relationships" r:embed="rId3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5771350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3326</xdr:row>
      <xdr:rowOff>0</xdr:rowOff>
    </xdr:from>
    <xdr:to>
      <xdr:col>1</xdr:col>
      <xdr:colOff>1076325</xdr:colOff>
      <xdr:row>3326</xdr:row>
      <xdr:rowOff>390525</xdr:rowOff>
    </xdr:to>
    <xdr:pic>
      <xdr:nvPicPr>
        <xdr:cNvPr id="5606" name="Рисунок 5605" descr="base_1_386202_37621"/>
        <xdr:cNvPicPr preferRelativeResize="0">
          <a:picLocks noChangeArrowheads="1"/>
        </xdr:cNvPicPr>
      </xdr:nvPicPr>
      <xdr:blipFill>
        <a:blip xmlns:r="http://schemas.openxmlformats.org/officeDocument/2006/relationships" r:embed="rId3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6295225"/>
          <a:ext cx="107632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3327</xdr:row>
      <xdr:rowOff>1</xdr:rowOff>
    </xdr:from>
    <xdr:to>
      <xdr:col>1</xdr:col>
      <xdr:colOff>1038225</xdr:colOff>
      <xdr:row>3327</xdr:row>
      <xdr:rowOff>419101</xdr:rowOff>
    </xdr:to>
    <xdr:pic>
      <xdr:nvPicPr>
        <xdr:cNvPr id="5607" name="Рисунок 5606" descr="base_1_386202_37622"/>
        <xdr:cNvPicPr preferRelativeResize="0">
          <a:picLocks noChangeArrowheads="1"/>
        </xdr:cNvPicPr>
      </xdr:nvPicPr>
      <xdr:blipFill>
        <a:blip xmlns:r="http://schemas.openxmlformats.org/officeDocument/2006/relationships" r:embed="rId3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6819101"/>
          <a:ext cx="1038226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3328</xdr:row>
      <xdr:rowOff>0</xdr:rowOff>
    </xdr:from>
    <xdr:to>
      <xdr:col>1</xdr:col>
      <xdr:colOff>1143000</xdr:colOff>
      <xdr:row>3328</xdr:row>
      <xdr:rowOff>390525</xdr:rowOff>
    </xdr:to>
    <xdr:pic>
      <xdr:nvPicPr>
        <xdr:cNvPr id="5608" name="Рисунок 5607" descr="base_1_386202_37623"/>
        <xdr:cNvPicPr preferRelativeResize="0">
          <a:picLocks noChangeArrowheads="1"/>
        </xdr:cNvPicPr>
      </xdr:nvPicPr>
      <xdr:blipFill>
        <a:blip xmlns:r="http://schemas.openxmlformats.org/officeDocument/2006/relationships" r:embed="rId3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7342975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3329</xdr:row>
      <xdr:rowOff>0</xdr:rowOff>
    </xdr:from>
    <xdr:to>
      <xdr:col>1</xdr:col>
      <xdr:colOff>1219200</xdr:colOff>
      <xdr:row>3329</xdr:row>
      <xdr:rowOff>409575</xdr:rowOff>
    </xdr:to>
    <xdr:pic>
      <xdr:nvPicPr>
        <xdr:cNvPr id="5609" name="Рисунок 5608" descr="base_1_386202_37624"/>
        <xdr:cNvPicPr preferRelativeResize="0">
          <a:picLocks noChangeArrowheads="1"/>
        </xdr:cNvPicPr>
      </xdr:nvPicPr>
      <xdr:blipFill>
        <a:blip xmlns:r="http://schemas.openxmlformats.org/officeDocument/2006/relationships" r:embed="rId3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7866850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3330</xdr:row>
      <xdr:rowOff>0</xdr:rowOff>
    </xdr:from>
    <xdr:to>
      <xdr:col>1</xdr:col>
      <xdr:colOff>1238250</xdr:colOff>
      <xdr:row>3330</xdr:row>
      <xdr:rowOff>428625</xdr:rowOff>
    </xdr:to>
    <xdr:pic>
      <xdr:nvPicPr>
        <xdr:cNvPr id="5610" name="Рисунок 5609" descr="base_1_386202_37625"/>
        <xdr:cNvPicPr preferRelativeResize="0">
          <a:picLocks noChangeArrowheads="1"/>
        </xdr:cNvPicPr>
      </xdr:nvPicPr>
      <xdr:blipFill>
        <a:blip xmlns:r="http://schemas.openxmlformats.org/officeDocument/2006/relationships" r:embed="rId3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8390725"/>
          <a:ext cx="1238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3331</xdr:row>
      <xdr:rowOff>0</xdr:rowOff>
    </xdr:from>
    <xdr:to>
      <xdr:col>1</xdr:col>
      <xdr:colOff>1000124</xdr:colOff>
      <xdr:row>3331</xdr:row>
      <xdr:rowOff>409575</xdr:rowOff>
    </xdr:to>
    <xdr:pic>
      <xdr:nvPicPr>
        <xdr:cNvPr id="5611" name="Рисунок 5610" descr="base_1_386202_37626"/>
        <xdr:cNvPicPr preferRelativeResize="0">
          <a:picLocks noChangeArrowheads="1"/>
        </xdr:cNvPicPr>
      </xdr:nvPicPr>
      <xdr:blipFill>
        <a:blip xmlns:r="http://schemas.openxmlformats.org/officeDocument/2006/relationships" r:embed="rId3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8914600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3332</xdr:row>
      <xdr:rowOff>0</xdr:rowOff>
    </xdr:from>
    <xdr:to>
      <xdr:col>1</xdr:col>
      <xdr:colOff>1019174</xdr:colOff>
      <xdr:row>3332</xdr:row>
      <xdr:rowOff>390525</xdr:rowOff>
    </xdr:to>
    <xdr:pic>
      <xdr:nvPicPr>
        <xdr:cNvPr id="5612" name="Рисунок 5611" descr="base_1_386202_37627"/>
        <xdr:cNvPicPr preferRelativeResize="0">
          <a:picLocks noChangeArrowheads="1"/>
        </xdr:cNvPicPr>
      </xdr:nvPicPr>
      <xdr:blipFill>
        <a:blip xmlns:r="http://schemas.openxmlformats.org/officeDocument/2006/relationships" r:embed="rId3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7943847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3333</xdr:row>
      <xdr:rowOff>0</xdr:rowOff>
    </xdr:from>
    <xdr:to>
      <xdr:col>1</xdr:col>
      <xdr:colOff>1123950</xdr:colOff>
      <xdr:row>3333</xdr:row>
      <xdr:rowOff>361950</xdr:rowOff>
    </xdr:to>
    <xdr:pic>
      <xdr:nvPicPr>
        <xdr:cNvPr id="5613" name="Рисунок 5612" descr="base_1_386202_37628"/>
        <xdr:cNvPicPr preferRelativeResize="0">
          <a:picLocks noChangeArrowheads="1"/>
        </xdr:cNvPicPr>
      </xdr:nvPicPr>
      <xdr:blipFill>
        <a:blip xmlns:r="http://schemas.openxmlformats.org/officeDocument/2006/relationships" r:embed="rId3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79962350"/>
          <a:ext cx="1123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3334</xdr:row>
      <xdr:rowOff>0</xdr:rowOff>
    </xdr:from>
    <xdr:to>
      <xdr:col>1</xdr:col>
      <xdr:colOff>1238250</xdr:colOff>
      <xdr:row>3334</xdr:row>
      <xdr:rowOff>409575</xdr:rowOff>
    </xdr:to>
    <xdr:pic>
      <xdr:nvPicPr>
        <xdr:cNvPr id="5614" name="Рисунок 5613" descr="base_1_386202_37629"/>
        <xdr:cNvPicPr preferRelativeResize="0">
          <a:picLocks noChangeArrowheads="1"/>
        </xdr:cNvPicPr>
      </xdr:nvPicPr>
      <xdr:blipFill>
        <a:blip xmlns:r="http://schemas.openxmlformats.org/officeDocument/2006/relationships" r:embed="rId3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0486225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3335</xdr:row>
      <xdr:rowOff>0</xdr:rowOff>
    </xdr:from>
    <xdr:to>
      <xdr:col>1</xdr:col>
      <xdr:colOff>1228724</xdr:colOff>
      <xdr:row>3335</xdr:row>
      <xdr:rowOff>447675</xdr:rowOff>
    </xdr:to>
    <xdr:pic>
      <xdr:nvPicPr>
        <xdr:cNvPr id="5615" name="Рисунок 5614" descr="base_1_386202_37630"/>
        <xdr:cNvPicPr preferRelativeResize="0">
          <a:picLocks noChangeArrowheads="1"/>
        </xdr:cNvPicPr>
      </xdr:nvPicPr>
      <xdr:blipFill>
        <a:blip xmlns:r="http://schemas.openxmlformats.org/officeDocument/2006/relationships" r:embed="rId3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1010100"/>
          <a:ext cx="12287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3336</xdr:row>
      <xdr:rowOff>0</xdr:rowOff>
    </xdr:from>
    <xdr:to>
      <xdr:col>1</xdr:col>
      <xdr:colOff>1057275</xdr:colOff>
      <xdr:row>3336</xdr:row>
      <xdr:rowOff>390525</xdr:rowOff>
    </xdr:to>
    <xdr:pic>
      <xdr:nvPicPr>
        <xdr:cNvPr id="5616" name="Рисунок 5615" descr="base_1_386202_37631"/>
        <xdr:cNvPicPr preferRelativeResize="0">
          <a:picLocks noChangeArrowheads="1"/>
        </xdr:cNvPicPr>
      </xdr:nvPicPr>
      <xdr:blipFill>
        <a:blip xmlns:r="http://schemas.openxmlformats.org/officeDocument/2006/relationships" r:embed="rId3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1533975"/>
          <a:ext cx="105727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3337</xdr:row>
      <xdr:rowOff>0</xdr:rowOff>
    </xdr:from>
    <xdr:to>
      <xdr:col>1</xdr:col>
      <xdr:colOff>1009650</xdr:colOff>
      <xdr:row>3337</xdr:row>
      <xdr:rowOff>361950</xdr:rowOff>
    </xdr:to>
    <xdr:pic>
      <xdr:nvPicPr>
        <xdr:cNvPr id="5617" name="Рисунок 5616" descr="base_1_386202_37632"/>
        <xdr:cNvPicPr preferRelativeResize="0">
          <a:picLocks noChangeArrowheads="1"/>
        </xdr:cNvPicPr>
      </xdr:nvPicPr>
      <xdr:blipFill>
        <a:blip xmlns:r="http://schemas.openxmlformats.org/officeDocument/2006/relationships" r:embed="rId3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2057850"/>
          <a:ext cx="100965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3338</xdr:row>
      <xdr:rowOff>0</xdr:rowOff>
    </xdr:from>
    <xdr:to>
      <xdr:col>1</xdr:col>
      <xdr:colOff>1076325</xdr:colOff>
      <xdr:row>3338</xdr:row>
      <xdr:rowOff>381000</xdr:rowOff>
    </xdr:to>
    <xdr:pic>
      <xdr:nvPicPr>
        <xdr:cNvPr id="5618" name="Рисунок 5617" descr="base_1_386202_37633"/>
        <xdr:cNvPicPr preferRelativeResize="0">
          <a:picLocks noChangeArrowheads="1"/>
        </xdr:cNvPicPr>
      </xdr:nvPicPr>
      <xdr:blipFill>
        <a:blip xmlns:r="http://schemas.openxmlformats.org/officeDocument/2006/relationships" r:embed="rId3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2581725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3339</xdr:row>
      <xdr:rowOff>0</xdr:rowOff>
    </xdr:from>
    <xdr:to>
      <xdr:col>1</xdr:col>
      <xdr:colOff>1200150</xdr:colOff>
      <xdr:row>3339</xdr:row>
      <xdr:rowOff>390525</xdr:rowOff>
    </xdr:to>
    <xdr:pic>
      <xdr:nvPicPr>
        <xdr:cNvPr id="5619" name="Рисунок 5618" descr="base_1_386202_37634"/>
        <xdr:cNvPicPr preferRelativeResize="0">
          <a:picLocks noChangeArrowheads="1"/>
        </xdr:cNvPicPr>
      </xdr:nvPicPr>
      <xdr:blipFill>
        <a:blip xmlns:r="http://schemas.openxmlformats.org/officeDocument/2006/relationships" r:embed="rId3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3105600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3340</xdr:row>
      <xdr:rowOff>0</xdr:rowOff>
    </xdr:from>
    <xdr:to>
      <xdr:col>1</xdr:col>
      <xdr:colOff>1162050</xdr:colOff>
      <xdr:row>3340</xdr:row>
      <xdr:rowOff>409575</xdr:rowOff>
    </xdr:to>
    <xdr:pic>
      <xdr:nvPicPr>
        <xdr:cNvPr id="5620" name="Рисунок 5619" descr="base_1_386202_37635"/>
        <xdr:cNvPicPr preferRelativeResize="0">
          <a:picLocks noChangeArrowheads="1"/>
        </xdr:cNvPicPr>
      </xdr:nvPicPr>
      <xdr:blipFill>
        <a:blip xmlns:r="http://schemas.openxmlformats.org/officeDocument/2006/relationships" r:embed="rId3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3629475"/>
          <a:ext cx="1162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3341</xdr:row>
      <xdr:rowOff>0</xdr:rowOff>
    </xdr:from>
    <xdr:to>
      <xdr:col>1</xdr:col>
      <xdr:colOff>1009650</xdr:colOff>
      <xdr:row>3341</xdr:row>
      <xdr:rowOff>409575</xdr:rowOff>
    </xdr:to>
    <xdr:pic>
      <xdr:nvPicPr>
        <xdr:cNvPr id="5621" name="Рисунок 5620" descr="base_1_386202_37636"/>
        <xdr:cNvPicPr preferRelativeResize="0">
          <a:picLocks noChangeArrowheads="1"/>
        </xdr:cNvPicPr>
      </xdr:nvPicPr>
      <xdr:blipFill>
        <a:blip xmlns:r="http://schemas.openxmlformats.org/officeDocument/2006/relationships" r:embed="rId3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4153350"/>
          <a:ext cx="10096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3342</xdr:row>
      <xdr:rowOff>0</xdr:rowOff>
    </xdr:from>
    <xdr:to>
      <xdr:col>1</xdr:col>
      <xdr:colOff>1000124</xdr:colOff>
      <xdr:row>3342</xdr:row>
      <xdr:rowOff>419100</xdr:rowOff>
    </xdr:to>
    <xdr:pic>
      <xdr:nvPicPr>
        <xdr:cNvPr id="5622" name="Рисунок 5621" descr="base_1_386202_37637"/>
        <xdr:cNvPicPr preferRelativeResize="0">
          <a:picLocks noChangeArrowheads="1"/>
        </xdr:cNvPicPr>
      </xdr:nvPicPr>
      <xdr:blipFill>
        <a:blip xmlns:r="http://schemas.openxmlformats.org/officeDocument/2006/relationships" r:embed="rId3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4677225"/>
          <a:ext cx="10001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3343</xdr:row>
      <xdr:rowOff>0</xdr:rowOff>
    </xdr:from>
    <xdr:to>
      <xdr:col>1</xdr:col>
      <xdr:colOff>1152525</xdr:colOff>
      <xdr:row>3343</xdr:row>
      <xdr:rowOff>390525</xdr:rowOff>
    </xdr:to>
    <xdr:pic>
      <xdr:nvPicPr>
        <xdr:cNvPr id="5623" name="Рисунок 5622" descr="base_1_386202_37638"/>
        <xdr:cNvPicPr preferRelativeResize="0">
          <a:picLocks noChangeArrowheads="1"/>
        </xdr:cNvPicPr>
      </xdr:nvPicPr>
      <xdr:blipFill>
        <a:blip xmlns:r="http://schemas.openxmlformats.org/officeDocument/2006/relationships" r:embed="rId3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5201100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3344</xdr:row>
      <xdr:rowOff>0</xdr:rowOff>
    </xdr:from>
    <xdr:to>
      <xdr:col>1</xdr:col>
      <xdr:colOff>1238250</xdr:colOff>
      <xdr:row>3344</xdr:row>
      <xdr:rowOff>409575</xdr:rowOff>
    </xdr:to>
    <xdr:pic>
      <xdr:nvPicPr>
        <xdr:cNvPr id="5624" name="Рисунок 5623" descr="base_1_386202_37639"/>
        <xdr:cNvPicPr preferRelativeResize="0">
          <a:picLocks noChangeArrowheads="1"/>
        </xdr:cNvPicPr>
      </xdr:nvPicPr>
      <xdr:blipFill>
        <a:blip xmlns:r="http://schemas.openxmlformats.org/officeDocument/2006/relationships" r:embed="rId3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5724975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3345</xdr:row>
      <xdr:rowOff>0</xdr:rowOff>
    </xdr:from>
    <xdr:to>
      <xdr:col>1</xdr:col>
      <xdr:colOff>1228724</xdr:colOff>
      <xdr:row>3345</xdr:row>
      <xdr:rowOff>457200</xdr:rowOff>
    </xdr:to>
    <xdr:pic>
      <xdr:nvPicPr>
        <xdr:cNvPr id="5625" name="Рисунок 5624" descr="base_1_386202_37640"/>
        <xdr:cNvPicPr preferRelativeResize="0">
          <a:picLocks noChangeArrowheads="1"/>
        </xdr:cNvPicPr>
      </xdr:nvPicPr>
      <xdr:blipFill>
        <a:blip xmlns:r="http://schemas.openxmlformats.org/officeDocument/2006/relationships" r:embed="rId3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6248850"/>
          <a:ext cx="12287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3346</xdr:row>
      <xdr:rowOff>1</xdr:rowOff>
    </xdr:from>
    <xdr:to>
      <xdr:col>1</xdr:col>
      <xdr:colOff>990600</xdr:colOff>
      <xdr:row>3346</xdr:row>
      <xdr:rowOff>361951</xdr:rowOff>
    </xdr:to>
    <xdr:pic>
      <xdr:nvPicPr>
        <xdr:cNvPr id="5626" name="Рисунок 5625" descr="base_1_386202_37641"/>
        <xdr:cNvPicPr preferRelativeResize="0">
          <a:picLocks noChangeArrowheads="1"/>
        </xdr:cNvPicPr>
      </xdr:nvPicPr>
      <xdr:blipFill>
        <a:blip xmlns:r="http://schemas.openxmlformats.org/officeDocument/2006/relationships" r:embed="rId3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6772726"/>
          <a:ext cx="9906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3347</xdr:row>
      <xdr:rowOff>0</xdr:rowOff>
    </xdr:from>
    <xdr:to>
      <xdr:col>1</xdr:col>
      <xdr:colOff>1019174</xdr:colOff>
      <xdr:row>3347</xdr:row>
      <xdr:rowOff>371475</xdr:rowOff>
    </xdr:to>
    <xdr:pic>
      <xdr:nvPicPr>
        <xdr:cNvPr id="5627" name="Рисунок 5626" descr="base_1_386202_37642"/>
        <xdr:cNvPicPr preferRelativeResize="0">
          <a:picLocks noChangeArrowheads="1"/>
        </xdr:cNvPicPr>
      </xdr:nvPicPr>
      <xdr:blipFill>
        <a:blip xmlns:r="http://schemas.openxmlformats.org/officeDocument/2006/relationships" r:embed="rId3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7296600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3348</xdr:row>
      <xdr:rowOff>0</xdr:rowOff>
    </xdr:from>
    <xdr:to>
      <xdr:col>1</xdr:col>
      <xdr:colOff>1143000</xdr:colOff>
      <xdr:row>3348</xdr:row>
      <xdr:rowOff>371475</xdr:rowOff>
    </xdr:to>
    <xdr:pic>
      <xdr:nvPicPr>
        <xdr:cNvPr id="5628" name="Рисунок 5627" descr="base_1_386202_37643"/>
        <xdr:cNvPicPr preferRelativeResize="0">
          <a:picLocks noChangeArrowheads="1"/>
        </xdr:cNvPicPr>
      </xdr:nvPicPr>
      <xdr:blipFill>
        <a:blip xmlns:r="http://schemas.openxmlformats.org/officeDocument/2006/relationships" r:embed="rId3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782047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3349</xdr:row>
      <xdr:rowOff>0</xdr:rowOff>
    </xdr:from>
    <xdr:to>
      <xdr:col>1</xdr:col>
      <xdr:colOff>1219200</xdr:colOff>
      <xdr:row>3349</xdr:row>
      <xdr:rowOff>409575</xdr:rowOff>
    </xdr:to>
    <xdr:pic>
      <xdr:nvPicPr>
        <xdr:cNvPr id="5629" name="Рисунок 5628" descr="base_1_386202_37644"/>
        <xdr:cNvPicPr preferRelativeResize="0">
          <a:picLocks noChangeArrowheads="1"/>
        </xdr:cNvPicPr>
      </xdr:nvPicPr>
      <xdr:blipFill>
        <a:blip xmlns:r="http://schemas.openxmlformats.org/officeDocument/2006/relationships" r:embed="rId3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8344350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3349</xdr:row>
      <xdr:rowOff>523874</xdr:rowOff>
    </xdr:from>
    <xdr:to>
      <xdr:col>1</xdr:col>
      <xdr:colOff>1152524</xdr:colOff>
      <xdr:row>3350</xdr:row>
      <xdr:rowOff>447674</xdr:rowOff>
    </xdr:to>
    <xdr:pic>
      <xdr:nvPicPr>
        <xdr:cNvPr id="5630" name="Рисунок 5629" descr="base_1_386202_37645"/>
        <xdr:cNvPicPr preferRelativeResize="0">
          <a:picLocks noChangeArrowheads="1"/>
        </xdr:cNvPicPr>
      </xdr:nvPicPr>
      <xdr:blipFill>
        <a:blip xmlns:r="http://schemas.openxmlformats.org/officeDocument/2006/relationships" r:embed="rId3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88868224"/>
          <a:ext cx="1152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3351</xdr:row>
      <xdr:rowOff>0</xdr:rowOff>
    </xdr:from>
    <xdr:to>
      <xdr:col>1</xdr:col>
      <xdr:colOff>1047750</xdr:colOff>
      <xdr:row>3351</xdr:row>
      <xdr:rowOff>371475</xdr:rowOff>
    </xdr:to>
    <xdr:pic>
      <xdr:nvPicPr>
        <xdr:cNvPr id="5631" name="Рисунок 5630" descr="base_1_386202_37646"/>
        <xdr:cNvPicPr preferRelativeResize="0">
          <a:picLocks noChangeArrowheads="1"/>
        </xdr:cNvPicPr>
      </xdr:nvPicPr>
      <xdr:blipFill>
        <a:blip xmlns:r="http://schemas.openxmlformats.org/officeDocument/2006/relationships" r:embed="rId3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9392100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3352</xdr:row>
      <xdr:rowOff>0</xdr:rowOff>
    </xdr:from>
    <xdr:to>
      <xdr:col>1</xdr:col>
      <xdr:colOff>1028700</xdr:colOff>
      <xdr:row>3352</xdr:row>
      <xdr:rowOff>409575</xdr:rowOff>
    </xdr:to>
    <xdr:pic>
      <xdr:nvPicPr>
        <xdr:cNvPr id="5632" name="Рисунок 5631" descr="base_1_386202_37647"/>
        <xdr:cNvPicPr preferRelativeResize="0">
          <a:picLocks noChangeArrowheads="1"/>
        </xdr:cNvPicPr>
      </xdr:nvPicPr>
      <xdr:blipFill>
        <a:blip xmlns:r="http://schemas.openxmlformats.org/officeDocument/2006/relationships" r:embed="rId3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89915975"/>
          <a:ext cx="1028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3353</xdr:row>
      <xdr:rowOff>0</xdr:rowOff>
    </xdr:from>
    <xdr:to>
      <xdr:col>1</xdr:col>
      <xdr:colOff>1057275</xdr:colOff>
      <xdr:row>3353</xdr:row>
      <xdr:rowOff>361950</xdr:rowOff>
    </xdr:to>
    <xdr:pic>
      <xdr:nvPicPr>
        <xdr:cNvPr id="5633" name="Рисунок 5632" descr="base_1_386202_37648"/>
        <xdr:cNvPicPr preferRelativeResize="0">
          <a:picLocks noChangeArrowheads="1"/>
        </xdr:cNvPicPr>
      </xdr:nvPicPr>
      <xdr:blipFill>
        <a:blip xmlns:r="http://schemas.openxmlformats.org/officeDocument/2006/relationships" r:embed="rId3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90439850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3354</xdr:row>
      <xdr:rowOff>0</xdr:rowOff>
    </xdr:from>
    <xdr:to>
      <xdr:col>1</xdr:col>
      <xdr:colOff>1181100</xdr:colOff>
      <xdr:row>3354</xdr:row>
      <xdr:rowOff>381000</xdr:rowOff>
    </xdr:to>
    <xdr:pic>
      <xdr:nvPicPr>
        <xdr:cNvPr id="5634" name="Рисунок 5633" descr="base_1_386202_37649"/>
        <xdr:cNvPicPr preferRelativeResize="0">
          <a:picLocks noChangeArrowheads="1"/>
        </xdr:cNvPicPr>
      </xdr:nvPicPr>
      <xdr:blipFill>
        <a:blip xmlns:r="http://schemas.openxmlformats.org/officeDocument/2006/relationships" r:embed="rId3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9096372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3355</xdr:row>
      <xdr:rowOff>0</xdr:rowOff>
    </xdr:from>
    <xdr:to>
      <xdr:col>1</xdr:col>
      <xdr:colOff>1152524</xdr:colOff>
      <xdr:row>3355</xdr:row>
      <xdr:rowOff>409575</xdr:rowOff>
    </xdr:to>
    <xdr:pic>
      <xdr:nvPicPr>
        <xdr:cNvPr id="5635" name="Рисунок 5634" descr="base_1_386202_37650"/>
        <xdr:cNvPicPr preferRelativeResize="0">
          <a:picLocks noChangeArrowheads="1"/>
        </xdr:cNvPicPr>
      </xdr:nvPicPr>
      <xdr:blipFill>
        <a:blip xmlns:r="http://schemas.openxmlformats.org/officeDocument/2006/relationships" r:embed="rId3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1487600"/>
          <a:ext cx="1152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3356</xdr:row>
      <xdr:rowOff>0</xdr:rowOff>
    </xdr:from>
    <xdr:to>
      <xdr:col>1</xdr:col>
      <xdr:colOff>981074</xdr:colOff>
      <xdr:row>3356</xdr:row>
      <xdr:rowOff>419100</xdr:rowOff>
    </xdr:to>
    <xdr:pic>
      <xdr:nvPicPr>
        <xdr:cNvPr id="5636" name="Рисунок 5635" descr="base_1_386202_37651"/>
        <xdr:cNvPicPr preferRelativeResize="0">
          <a:picLocks noChangeArrowheads="1"/>
        </xdr:cNvPicPr>
      </xdr:nvPicPr>
      <xdr:blipFill>
        <a:blip xmlns:r="http://schemas.openxmlformats.org/officeDocument/2006/relationships" r:embed="rId3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2011475"/>
          <a:ext cx="981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3357</xdr:row>
      <xdr:rowOff>0</xdr:rowOff>
    </xdr:from>
    <xdr:to>
      <xdr:col>1</xdr:col>
      <xdr:colOff>990600</xdr:colOff>
      <xdr:row>3357</xdr:row>
      <xdr:rowOff>419100</xdr:rowOff>
    </xdr:to>
    <xdr:pic>
      <xdr:nvPicPr>
        <xdr:cNvPr id="5637" name="Рисунок 5636" descr="base_1_386202_37652"/>
        <xdr:cNvPicPr preferRelativeResize="0">
          <a:picLocks noChangeArrowheads="1"/>
        </xdr:cNvPicPr>
      </xdr:nvPicPr>
      <xdr:blipFill>
        <a:blip xmlns:r="http://schemas.openxmlformats.org/officeDocument/2006/relationships" r:embed="rId3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92535350"/>
          <a:ext cx="990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3358</xdr:row>
      <xdr:rowOff>0</xdr:rowOff>
    </xdr:from>
    <xdr:to>
      <xdr:col>1</xdr:col>
      <xdr:colOff>1114425</xdr:colOff>
      <xdr:row>3358</xdr:row>
      <xdr:rowOff>371475</xdr:rowOff>
    </xdr:to>
    <xdr:pic>
      <xdr:nvPicPr>
        <xdr:cNvPr id="5638" name="Рисунок 5637" descr="base_1_386202_37653"/>
        <xdr:cNvPicPr preferRelativeResize="0">
          <a:picLocks noChangeArrowheads="1"/>
        </xdr:cNvPicPr>
      </xdr:nvPicPr>
      <xdr:blipFill>
        <a:blip xmlns:r="http://schemas.openxmlformats.org/officeDocument/2006/relationships" r:embed="rId3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93059225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3359</xdr:row>
      <xdr:rowOff>0</xdr:rowOff>
    </xdr:from>
    <xdr:to>
      <xdr:col>1</xdr:col>
      <xdr:colOff>1171574</xdr:colOff>
      <xdr:row>3359</xdr:row>
      <xdr:rowOff>371475</xdr:rowOff>
    </xdr:to>
    <xdr:pic>
      <xdr:nvPicPr>
        <xdr:cNvPr id="5639" name="Рисунок 5638" descr="base_1_386202_37654"/>
        <xdr:cNvPicPr preferRelativeResize="0">
          <a:picLocks noChangeArrowheads="1"/>
        </xdr:cNvPicPr>
      </xdr:nvPicPr>
      <xdr:blipFill>
        <a:blip xmlns:r="http://schemas.openxmlformats.org/officeDocument/2006/relationships" r:embed="rId3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3583100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3360</xdr:row>
      <xdr:rowOff>0</xdr:rowOff>
    </xdr:from>
    <xdr:to>
      <xdr:col>1</xdr:col>
      <xdr:colOff>1200150</xdr:colOff>
      <xdr:row>3360</xdr:row>
      <xdr:rowOff>419100</xdr:rowOff>
    </xdr:to>
    <xdr:pic>
      <xdr:nvPicPr>
        <xdr:cNvPr id="5640" name="Рисунок 5639" descr="base_1_386202_37655"/>
        <xdr:cNvPicPr preferRelativeResize="0">
          <a:picLocks noChangeArrowheads="1"/>
        </xdr:cNvPicPr>
      </xdr:nvPicPr>
      <xdr:blipFill>
        <a:blip xmlns:r="http://schemas.openxmlformats.org/officeDocument/2006/relationships" r:embed="rId3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94106975"/>
          <a:ext cx="12001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3361</xdr:row>
      <xdr:rowOff>0</xdr:rowOff>
    </xdr:from>
    <xdr:to>
      <xdr:col>1</xdr:col>
      <xdr:colOff>1019174</xdr:colOff>
      <xdr:row>3361</xdr:row>
      <xdr:rowOff>371475</xdr:rowOff>
    </xdr:to>
    <xdr:pic>
      <xdr:nvPicPr>
        <xdr:cNvPr id="5641" name="Рисунок 5640" descr="base_1_386202_37656"/>
        <xdr:cNvPicPr preferRelativeResize="0">
          <a:picLocks noChangeArrowheads="1"/>
        </xdr:cNvPicPr>
      </xdr:nvPicPr>
      <xdr:blipFill>
        <a:blip xmlns:r="http://schemas.openxmlformats.org/officeDocument/2006/relationships" r:embed="rId3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4630850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3362</xdr:row>
      <xdr:rowOff>1</xdr:rowOff>
    </xdr:from>
    <xdr:to>
      <xdr:col>1</xdr:col>
      <xdr:colOff>1019175</xdr:colOff>
      <xdr:row>3362</xdr:row>
      <xdr:rowOff>352425</xdr:rowOff>
    </xdr:to>
    <xdr:pic>
      <xdr:nvPicPr>
        <xdr:cNvPr id="5642" name="Рисунок 5641" descr="base_1_386202_37657"/>
        <xdr:cNvPicPr preferRelativeResize="0">
          <a:picLocks noChangeArrowheads="1"/>
        </xdr:cNvPicPr>
      </xdr:nvPicPr>
      <xdr:blipFill>
        <a:blip xmlns:r="http://schemas.openxmlformats.org/officeDocument/2006/relationships" r:embed="rId3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5154726"/>
          <a:ext cx="1019176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3363</xdr:row>
      <xdr:rowOff>1</xdr:rowOff>
    </xdr:from>
    <xdr:to>
      <xdr:col>1</xdr:col>
      <xdr:colOff>1047751</xdr:colOff>
      <xdr:row>3363</xdr:row>
      <xdr:rowOff>342901</xdr:rowOff>
    </xdr:to>
    <xdr:pic>
      <xdr:nvPicPr>
        <xdr:cNvPr id="5643" name="Рисунок 5642" descr="base_1_386202_37658"/>
        <xdr:cNvPicPr preferRelativeResize="0">
          <a:picLocks noChangeArrowheads="1"/>
        </xdr:cNvPicPr>
      </xdr:nvPicPr>
      <xdr:blipFill>
        <a:blip xmlns:r="http://schemas.openxmlformats.org/officeDocument/2006/relationships" r:embed="rId3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695678601"/>
          <a:ext cx="1047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3364</xdr:row>
      <xdr:rowOff>0</xdr:rowOff>
    </xdr:from>
    <xdr:to>
      <xdr:col>1</xdr:col>
      <xdr:colOff>1095374</xdr:colOff>
      <xdr:row>3364</xdr:row>
      <xdr:rowOff>352425</xdr:rowOff>
    </xdr:to>
    <xdr:pic>
      <xdr:nvPicPr>
        <xdr:cNvPr id="5644" name="Рисунок 5643" descr="base_1_386202_37659"/>
        <xdr:cNvPicPr preferRelativeResize="0">
          <a:picLocks noChangeArrowheads="1"/>
        </xdr:cNvPicPr>
      </xdr:nvPicPr>
      <xdr:blipFill>
        <a:blip xmlns:r="http://schemas.openxmlformats.org/officeDocument/2006/relationships" r:embed="rId3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6202475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3365</xdr:row>
      <xdr:rowOff>0</xdr:rowOff>
    </xdr:from>
    <xdr:to>
      <xdr:col>1</xdr:col>
      <xdr:colOff>1162050</xdr:colOff>
      <xdr:row>3365</xdr:row>
      <xdr:rowOff>333375</xdr:rowOff>
    </xdr:to>
    <xdr:pic>
      <xdr:nvPicPr>
        <xdr:cNvPr id="5645" name="Рисунок 5644" descr="base_1_386202_37660"/>
        <xdr:cNvPicPr preferRelativeResize="0">
          <a:picLocks noChangeArrowheads="1"/>
        </xdr:cNvPicPr>
      </xdr:nvPicPr>
      <xdr:blipFill>
        <a:blip xmlns:r="http://schemas.openxmlformats.org/officeDocument/2006/relationships" r:embed="rId3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6726350"/>
          <a:ext cx="116205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3366</xdr:row>
      <xdr:rowOff>0</xdr:rowOff>
    </xdr:from>
    <xdr:to>
      <xdr:col>1</xdr:col>
      <xdr:colOff>981074</xdr:colOff>
      <xdr:row>3366</xdr:row>
      <xdr:rowOff>352425</xdr:rowOff>
    </xdr:to>
    <xdr:pic>
      <xdr:nvPicPr>
        <xdr:cNvPr id="5646" name="Рисунок 5645" descr="base_1_386202_37661"/>
        <xdr:cNvPicPr preferRelativeResize="0">
          <a:picLocks noChangeArrowheads="1"/>
        </xdr:cNvPicPr>
      </xdr:nvPicPr>
      <xdr:blipFill>
        <a:blip xmlns:r="http://schemas.openxmlformats.org/officeDocument/2006/relationships" r:embed="rId3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7250225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3367</xdr:row>
      <xdr:rowOff>0</xdr:rowOff>
    </xdr:from>
    <xdr:to>
      <xdr:col>1</xdr:col>
      <xdr:colOff>904874</xdr:colOff>
      <xdr:row>3367</xdr:row>
      <xdr:rowOff>333375</xdr:rowOff>
    </xdr:to>
    <xdr:pic>
      <xdr:nvPicPr>
        <xdr:cNvPr id="5647" name="Рисунок 5646" descr="base_1_386202_37662"/>
        <xdr:cNvPicPr preferRelativeResize="0">
          <a:picLocks noChangeArrowheads="1"/>
        </xdr:cNvPicPr>
      </xdr:nvPicPr>
      <xdr:blipFill>
        <a:blip xmlns:r="http://schemas.openxmlformats.org/officeDocument/2006/relationships" r:embed="rId3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7774100"/>
          <a:ext cx="9048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3368</xdr:row>
      <xdr:rowOff>0</xdr:rowOff>
    </xdr:from>
    <xdr:to>
      <xdr:col>1</xdr:col>
      <xdr:colOff>1047750</xdr:colOff>
      <xdr:row>3368</xdr:row>
      <xdr:rowOff>352425</xdr:rowOff>
    </xdr:to>
    <xdr:pic>
      <xdr:nvPicPr>
        <xdr:cNvPr id="5648" name="Рисунок 5647" descr="base_1_386202_37663"/>
        <xdr:cNvPicPr preferRelativeResize="0">
          <a:picLocks noChangeArrowheads="1"/>
        </xdr:cNvPicPr>
      </xdr:nvPicPr>
      <xdr:blipFill>
        <a:blip xmlns:r="http://schemas.openxmlformats.org/officeDocument/2006/relationships" r:embed="rId3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9829797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3369</xdr:row>
      <xdr:rowOff>0</xdr:rowOff>
    </xdr:from>
    <xdr:to>
      <xdr:col>1</xdr:col>
      <xdr:colOff>1190624</xdr:colOff>
      <xdr:row>3369</xdr:row>
      <xdr:rowOff>352425</xdr:rowOff>
    </xdr:to>
    <xdr:pic>
      <xdr:nvPicPr>
        <xdr:cNvPr id="5649" name="Рисунок 5648" descr="base_1_386202_37664"/>
        <xdr:cNvPicPr preferRelativeResize="0">
          <a:picLocks noChangeArrowheads="1"/>
        </xdr:cNvPicPr>
      </xdr:nvPicPr>
      <xdr:blipFill>
        <a:blip xmlns:r="http://schemas.openxmlformats.org/officeDocument/2006/relationships" r:embed="rId3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8821850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3370</xdr:row>
      <xdr:rowOff>0</xdr:rowOff>
    </xdr:from>
    <xdr:to>
      <xdr:col>1</xdr:col>
      <xdr:colOff>1162050</xdr:colOff>
      <xdr:row>3370</xdr:row>
      <xdr:rowOff>371475</xdr:rowOff>
    </xdr:to>
    <xdr:pic>
      <xdr:nvPicPr>
        <xdr:cNvPr id="5650" name="Рисунок 5649" descr="base_1_386202_37665"/>
        <xdr:cNvPicPr preferRelativeResize="0">
          <a:picLocks noChangeArrowheads="1"/>
        </xdr:cNvPicPr>
      </xdr:nvPicPr>
      <xdr:blipFill>
        <a:blip xmlns:r="http://schemas.openxmlformats.org/officeDocument/2006/relationships" r:embed="rId3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69934572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3370</xdr:row>
      <xdr:rowOff>523874</xdr:rowOff>
    </xdr:from>
    <xdr:to>
      <xdr:col>1</xdr:col>
      <xdr:colOff>933450</xdr:colOff>
      <xdr:row>3371</xdr:row>
      <xdr:rowOff>352424</xdr:rowOff>
    </xdr:to>
    <xdr:pic>
      <xdr:nvPicPr>
        <xdr:cNvPr id="5651" name="Рисунок 5650" descr="base_1_386202_37666"/>
        <xdr:cNvPicPr preferRelativeResize="0">
          <a:picLocks noChangeArrowheads="1"/>
        </xdr:cNvPicPr>
      </xdr:nvPicPr>
      <xdr:blipFill>
        <a:blip xmlns:r="http://schemas.openxmlformats.org/officeDocument/2006/relationships" r:embed="rId3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699869599"/>
          <a:ext cx="93345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3372</xdr:row>
      <xdr:rowOff>1</xdr:rowOff>
    </xdr:from>
    <xdr:to>
      <xdr:col>1</xdr:col>
      <xdr:colOff>971550</xdr:colOff>
      <xdr:row>3372</xdr:row>
      <xdr:rowOff>361951</xdr:rowOff>
    </xdr:to>
    <xdr:pic>
      <xdr:nvPicPr>
        <xdr:cNvPr id="5652" name="Рисунок 5651" descr="base_1_386202_37667"/>
        <xdr:cNvPicPr preferRelativeResize="0">
          <a:picLocks noChangeArrowheads="1"/>
        </xdr:cNvPicPr>
      </xdr:nvPicPr>
      <xdr:blipFill>
        <a:blip xmlns:r="http://schemas.openxmlformats.org/officeDocument/2006/relationships" r:embed="rId3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0393476"/>
          <a:ext cx="97155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3373</xdr:row>
      <xdr:rowOff>0</xdr:rowOff>
    </xdr:from>
    <xdr:to>
      <xdr:col>1</xdr:col>
      <xdr:colOff>1104900</xdr:colOff>
      <xdr:row>3373</xdr:row>
      <xdr:rowOff>361950</xdr:rowOff>
    </xdr:to>
    <xdr:pic>
      <xdr:nvPicPr>
        <xdr:cNvPr id="5653" name="Рисунок 5652" descr="base_1_386202_37668"/>
        <xdr:cNvPicPr preferRelativeResize="0">
          <a:picLocks noChangeArrowheads="1"/>
        </xdr:cNvPicPr>
      </xdr:nvPicPr>
      <xdr:blipFill>
        <a:blip xmlns:r="http://schemas.openxmlformats.org/officeDocument/2006/relationships" r:embed="rId3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0917350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3374</xdr:row>
      <xdr:rowOff>0</xdr:rowOff>
    </xdr:from>
    <xdr:to>
      <xdr:col>1</xdr:col>
      <xdr:colOff>1190624</xdr:colOff>
      <xdr:row>3374</xdr:row>
      <xdr:rowOff>371475</xdr:rowOff>
    </xdr:to>
    <xdr:pic>
      <xdr:nvPicPr>
        <xdr:cNvPr id="5654" name="Рисунок 5653" descr="base_1_386202_37669"/>
        <xdr:cNvPicPr preferRelativeResize="0">
          <a:picLocks noChangeArrowheads="1"/>
        </xdr:cNvPicPr>
      </xdr:nvPicPr>
      <xdr:blipFill>
        <a:blip xmlns:r="http://schemas.openxmlformats.org/officeDocument/2006/relationships" r:embed="rId3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144122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3374</xdr:row>
      <xdr:rowOff>523874</xdr:rowOff>
    </xdr:from>
    <xdr:to>
      <xdr:col>1</xdr:col>
      <xdr:colOff>1133474</xdr:colOff>
      <xdr:row>3375</xdr:row>
      <xdr:rowOff>390524</xdr:rowOff>
    </xdr:to>
    <xdr:pic>
      <xdr:nvPicPr>
        <xdr:cNvPr id="5655" name="Рисунок 5654" descr="base_1_386202_37670"/>
        <xdr:cNvPicPr preferRelativeResize="0">
          <a:picLocks noChangeArrowheads="1"/>
        </xdr:cNvPicPr>
      </xdr:nvPicPr>
      <xdr:blipFill>
        <a:blip xmlns:r="http://schemas.openxmlformats.org/officeDocument/2006/relationships" r:embed="rId3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1965099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3375</xdr:row>
      <xdr:rowOff>523874</xdr:rowOff>
    </xdr:from>
    <xdr:to>
      <xdr:col>1</xdr:col>
      <xdr:colOff>923926</xdr:colOff>
      <xdr:row>3376</xdr:row>
      <xdr:rowOff>371474</xdr:rowOff>
    </xdr:to>
    <xdr:pic>
      <xdr:nvPicPr>
        <xdr:cNvPr id="5656" name="Рисунок 5655" descr="base_1_386202_37671"/>
        <xdr:cNvPicPr preferRelativeResize="0">
          <a:picLocks noChangeArrowheads="1"/>
        </xdr:cNvPicPr>
      </xdr:nvPicPr>
      <xdr:blipFill>
        <a:blip xmlns:r="http://schemas.openxmlformats.org/officeDocument/2006/relationships" r:embed="rId3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2488974"/>
          <a:ext cx="92392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3377</xdr:row>
      <xdr:rowOff>0</xdr:rowOff>
    </xdr:from>
    <xdr:to>
      <xdr:col>1</xdr:col>
      <xdr:colOff>952500</xdr:colOff>
      <xdr:row>3377</xdr:row>
      <xdr:rowOff>400050</xdr:rowOff>
    </xdr:to>
    <xdr:pic>
      <xdr:nvPicPr>
        <xdr:cNvPr id="5657" name="Рисунок 5656" descr="base_1_386202_37672"/>
        <xdr:cNvPicPr preferRelativeResize="0">
          <a:picLocks noChangeArrowheads="1"/>
        </xdr:cNvPicPr>
      </xdr:nvPicPr>
      <xdr:blipFill>
        <a:blip xmlns:r="http://schemas.openxmlformats.org/officeDocument/2006/relationships" r:embed="rId3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3012850"/>
          <a:ext cx="952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3378</xdr:row>
      <xdr:rowOff>1</xdr:rowOff>
    </xdr:from>
    <xdr:to>
      <xdr:col>1</xdr:col>
      <xdr:colOff>1047750</xdr:colOff>
      <xdr:row>3378</xdr:row>
      <xdr:rowOff>361951</xdr:rowOff>
    </xdr:to>
    <xdr:pic>
      <xdr:nvPicPr>
        <xdr:cNvPr id="5658" name="Рисунок 5657" descr="base_1_386202_37673"/>
        <xdr:cNvPicPr preferRelativeResize="0">
          <a:picLocks noChangeArrowheads="1"/>
        </xdr:cNvPicPr>
      </xdr:nvPicPr>
      <xdr:blipFill>
        <a:blip xmlns:r="http://schemas.openxmlformats.org/officeDocument/2006/relationships" r:embed="rId3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3536726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3379</xdr:row>
      <xdr:rowOff>0</xdr:rowOff>
    </xdr:from>
    <xdr:to>
      <xdr:col>1</xdr:col>
      <xdr:colOff>1181100</xdr:colOff>
      <xdr:row>3379</xdr:row>
      <xdr:rowOff>400050</xdr:rowOff>
    </xdr:to>
    <xdr:pic>
      <xdr:nvPicPr>
        <xdr:cNvPr id="5659" name="Рисунок 5658" descr="base_1_386202_37674"/>
        <xdr:cNvPicPr preferRelativeResize="0">
          <a:picLocks noChangeArrowheads="1"/>
        </xdr:cNvPicPr>
      </xdr:nvPicPr>
      <xdr:blipFill>
        <a:blip xmlns:r="http://schemas.openxmlformats.org/officeDocument/2006/relationships" r:embed="rId3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4060600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3380</xdr:row>
      <xdr:rowOff>1</xdr:rowOff>
    </xdr:from>
    <xdr:to>
      <xdr:col>1</xdr:col>
      <xdr:colOff>1171575</xdr:colOff>
      <xdr:row>3380</xdr:row>
      <xdr:rowOff>381001</xdr:rowOff>
    </xdr:to>
    <xdr:pic>
      <xdr:nvPicPr>
        <xdr:cNvPr id="5660" name="Рисунок 5659" descr="base_1_386202_37675"/>
        <xdr:cNvPicPr preferRelativeResize="0">
          <a:picLocks noChangeArrowheads="1"/>
        </xdr:cNvPicPr>
      </xdr:nvPicPr>
      <xdr:blipFill>
        <a:blip xmlns:r="http://schemas.openxmlformats.org/officeDocument/2006/relationships" r:embed="rId3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4584476"/>
          <a:ext cx="117157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3381</xdr:row>
      <xdr:rowOff>0</xdr:rowOff>
    </xdr:from>
    <xdr:to>
      <xdr:col>1</xdr:col>
      <xdr:colOff>923924</xdr:colOff>
      <xdr:row>3381</xdr:row>
      <xdr:rowOff>352425</xdr:rowOff>
    </xdr:to>
    <xdr:pic>
      <xdr:nvPicPr>
        <xdr:cNvPr id="5661" name="Рисунок 5660" descr="base_1_386202_37676"/>
        <xdr:cNvPicPr preferRelativeResize="0">
          <a:picLocks noChangeArrowheads="1"/>
        </xdr:cNvPicPr>
      </xdr:nvPicPr>
      <xdr:blipFill>
        <a:blip xmlns:r="http://schemas.openxmlformats.org/officeDocument/2006/relationships" r:embed="rId3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5108350"/>
          <a:ext cx="923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3382</xdr:row>
      <xdr:rowOff>1</xdr:rowOff>
    </xdr:from>
    <xdr:to>
      <xdr:col>1</xdr:col>
      <xdr:colOff>990600</xdr:colOff>
      <xdr:row>3382</xdr:row>
      <xdr:rowOff>361951</xdr:rowOff>
    </xdr:to>
    <xdr:pic>
      <xdr:nvPicPr>
        <xdr:cNvPr id="5662" name="Рисунок 5661" descr="base_1_386202_37677"/>
        <xdr:cNvPicPr preferRelativeResize="0">
          <a:picLocks noChangeArrowheads="1"/>
        </xdr:cNvPicPr>
      </xdr:nvPicPr>
      <xdr:blipFill>
        <a:blip xmlns:r="http://schemas.openxmlformats.org/officeDocument/2006/relationships" r:embed="rId3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5632226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3383</xdr:row>
      <xdr:rowOff>0</xdr:rowOff>
    </xdr:from>
    <xdr:to>
      <xdr:col>1</xdr:col>
      <xdr:colOff>1114424</xdr:colOff>
      <xdr:row>3383</xdr:row>
      <xdr:rowOff>333375</xdr:rowOff>
    </xdr:to>
    <xdr:pic>
      <xdr:nvPicPr>
        <xdr:cNvPr id="5663" name="Рисунок 5662" descr="base_1_386202_37678"/>
        <xdr:cNvPicPr preferRelativeResize="0">
          <a:picLocks noChangeArrowheads="1"/>
        </xdr:cNvPicPr>
      </xdr:nvPicPr>
      <xdr:blipFill>
        <a:blip xmlns:r="http://schemas.openxmlformats.org/officeDocument/2006/relationships" r:embed="rId3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6156100"/>
          <a:ext cx="1114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3384</xdr:row>
      <xdr:rowOff>0</xdr:rowOff>
    </xdr:from>
    <xdr:to>
      <xdr:col>1</xdr:col>
      <xdr:colOff>1190624</xdr:colOff>
      <xdr:row>3384</xdr:row>
      <xdr:rowOff>400050</xdr:rowOff>
    </xdr:to>
    <xdr:pic>
      <xdr:nvPicPr>
        <xdr:cNvPr id="5664" name="Рисунок 5663" descr="base_1_386202_37679"/>
        <xdr:cNvPicPr preferRelativeResize="0">
          <a:picLocks noChangeArrowheads="1"/>
        </xdr:cNvPicPr>
      </xdr:nvPicPr>
      <xdr:blipFill>
        <a:blip xmlns:r="http://schemas.openxmlformats.org/officeDocument/2006/relationships" r:embed="rId3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667997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3385</xdr:row>
      <xdr:rowOff>0</xdr:rowOff>
    </xdr:from>
    <xdr:to>
      <xdr:col>1</xdr:col>
      <xdr:colOff>1181100</xdr:colOff>
      <xdr:row>3385</xdr:row>
      <xdr:rowOff>371475</xdr:rowOff>
    </xdr:to>
    <xdr:pic>
      <xdr:nvPicPr>
        <xdr:cNvPr id="5665" name="Рисунок 5664" descr="base_1_386202_37680"/>
        <xdr:cNvPicPr preferRelativeResize="0">
          <a:picLocks noChangeArrowheads="1"/>
        </xdr:cNvPicPr>
      </xdr:nvPicPr>
      <xdr:blipFill>
        <a:blip xmlns:r="http://schemas.openxmlformats.org/officeDocument/2006/relationships" r:embed="rId3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07203850"/>
          <a:ext cx="118110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3386</xdr:row>
      <xdr:rowOff>0</xdr:rowOff>
    </xdr:from>
    <xdr:to>
      <xdr:col>1</xdr:col>
      <xdr:colOff>971550</xdr:colOff>
      <xdr:row>3386</xdr:row>
      <xdr:rowOff>352425</xdr:rowOff>
    </xdr:to>
    <xdr:pic>
      <xdr:nvPicPr>
        <xdr:cNvPr id="5666" name="Рисунок 5665" descr="base_1_386202_37681"/>
        <xdr:cNvPicPr preferRelativeResize="0">
          <a:picLocks noChangeArrowheads="1"/>
        </xdr:cNvPicPr>
      </xdr:nvPicPr>
      <xdr:blipFill>
        <a:blip xmlns:r="http://schemas.openxmlformats.org/officeDocument/2006/relationships" r:embed="rId3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7727725"/>
          <a:ext cx="971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3387</xdr:row>
      <xdr:rowOff>0</xdr:rowOff>
    </xdr:from>
    <xdr:to>
      <xdr:col>1</xdr:col>
      <xdr:colOff>990600</xdr:colOff>
      <xdr:row>3387</xdr:row>
      <xdr:rowOff>333375</xdr:rowOff>
    </xdr:to>
    <xdr:pic>
      <xdr:nvPicPr>
        <xdr:cNvPr id="5667" name="Рисунок 5666" descr="base_1_386202_37682"/>
        <xdr:cNvPicPr preferRelativeResize="0">
          <a:picLocks noChangeArrowheads="1"/>
        </xdr:cNvPicPr>
      </xdr:nvPicPr>
      <xdr:blipFill>
        <a:blip xmlns:r="http://schemas.openxmlformats.org/officeDocument/2006/relationships" r:embed="rId3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8251600"/>
          <a:ext cx="9906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3388</xdr:row>
      <xdr:rowOff>0</xdr:rowOff>
    </xdr:from>
    <xdr:to>
      <xdr:col>1</xdr:col>
      <xdr:colOff>1057275</xdr:colOff>
      <xdr:row>3388</xdr:row>
      <xdr:rowOff>361950</xdr:rowOff>
    </xdr:to>
    <xdr:pic>
      <xdr:nvPicPr>
        <xdr:cNvPr id="5668" name="Рисунок 5667" descr="base_1_386202_37683"/>
        <xdr:cNvPicPr preferRelativeResize="0">
          <a:picLocks noChangeArrowheads="1"/>
        </xdr:cNvPicPr>
      </xdr:nvPicPr>
      <xdr:blipFill>
        <a:blip xmlns:r="http://schemas.openxmlformats.org/officeDocument/2006/relationships" r:embed="rId3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8775475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3389</xdr:row>
      <xdr:rowOff>0</xdr:rowOff>
    </xdr:from>
    <xdr:to>
      <xdr:col>1</xdr:col>
      <xdr:colOff>1219200</xdr:colOff>
      <xdr:row>3389</xdr:row>
      <xdr:rowOff>371475</xdr:rowOff>
    </xdr:to>
    <xdr:pic>
      <xdr:nvPicPr>
        <xdr:cNvPr id="5669" name="Рисунок 5668" descr="base_1_386202_37684"/>
        <xdr:cNvPicPr preferRelativeResize="0">
          <a:picLocks noChangeArrowheads="1"/>
        </xdr:cNvPicPr>
      </xdr:nvPicPr>
      <xdr:blipFill>
        <a:blip xmlns:r="http://schemas.openxmlformats.org/officeDocument/2006/relationships" r:embed="rId3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929935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3389</xdr:row>
      <xdr:rowOff>523874</xdr:rowOff>
    </xdr:from>
    <xdr:to>
      <xdr:col>1</xdr:col>
      <xdr:colOff>1133476</xdr:colOff>
      <xdr:row>3390</xdr:row>
      <xdr:rowOff>371474</xdr:rowOff>
    </xdr:to>
    <xdr:pic>
      <xdr:nvPicPr>
        <xdr:cNvPr id="5670" name="Рисунок 5669" descr="base_1_386202_37685"/>
        <xdr:cNvPicPr preferRelativeResize="0">
          <a:picLocks noChangeArrowheads="1"/>
        </xdr:cNvPicPr>
      </xdr:nvPicPr>
      <xdr:blipFill>
        <a:blip xmlns:r="http://schemas.openxmlformats.org/officeDocument/2006/relationships" r:embed="rId3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09823224"/>
          <a:ext cx="11334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3391</xdr:row>
      <xdr:rowOff>0</xdr:rowOff>
    </xdr:from>
    <xdr:to>
      <xdr:col>1</xdr:col>
      <xdr:colOff>962024</xdr:colOff>
      <xdr:row>3391</xdr:row>
      <xdr:rowOff>390525</xdr:rowOff>
    </xdr:to>
    <xdr:pic>
      <xdr:nvPicPr>
        <xdr:cNvPr id="5671" name="Рисунок 5670" descr="base_1_386202_37686"/>
        <xdr:cNvPicPr preferRelativeResize="0">
          <a:picLocks noChangeArrowheads="1"/>
        </xdr:cNvPicPr>
      </xdr:nvPicPr>
      <xdr:blipFill>
        <a:blip xmlns:r="http://schemas.openxmlformats.org/officeDocument/2006/relationships" r:embed="rId3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0347100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3392</xdr:row>
      <xdr:rowOff>1</xdr:rowOff>
    </xdr:from>
    <xdr:to>
      <xdr:col>1</xdr:col>
      <xdr:colOff>971550</xdr:colOff>
      <xdr:row>3392</xdr:row>
      <xdr:rowOff>342901</xdr:rowOff>
    </xdr:to>
    <xdr:pic>
      <xdr:nvPicPr>
        <xdr:cNvPr id="5672" name="Рисунок 5671" descr="base_1_386202_37687"/>
        <xdr:cNvPicPr preferRelativeResize="0">
          <a:picLocks noChangeArrowheads="1"/>
        </xdr:cNvPicPr>
      </xdr:nvPicPr>
      <xdr:blipFill>
        <a:blip xmlns:r="http://schemas.openxmlformats.org/officeDocument/2006/relationships" r:embed="rId3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0870976"/>
          <a:ext cx="971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3393</xdr:row>
      <xdr:rowOff>0</xdr:rowOff>
    </xdr:from>
    <xdr:to>
      <xdr:col>1</xdr:col>
      <xdr:colOff>1076325</xdr:colOff>
      <xdr:row>3393</xdr:row>
      <xdr:rowOff>361950</xdr:rowOff>
    </xdr:to>
    <xdr:pic>
      <xdr:nvPicPr>
        <xdr:cNvPr id="5673" name="Рисунок 5672" descr="base_1_386202_37688"/>
        <xdr:cNvPicPr preferRelativeResize="0">
          <a:picLocks noChangeArrowheads="1"/>
        </xdr:cNvPicPr>
      </xdr:nvPicPr>
      <xdr:blipFill>
        <a:blip xmlns:r="http://schemas.openxmlformats.org/officeDocument/2006/relationships" r:embed="rId3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1394850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3394</xdr:row>
      <xdr:rowOff>0</xdr:rowOff>
    </xdr:from>
    <xdr:to>
      <xdr:col>1</xdr:col>
      <xdr:colOff>1171574</xdr:colOff>
      <xdr:row>3394</xdr:row>
      <xdr:rowOff>400050</xdr:rowOff>
    </xdr:to>
    <xdr:pic>
      <xdr:nvPicPr>
        <xdr:cNvPr id="5674" name="Рисунок 5673" descr="base_1_386202_37689"/>
        <xdr:cNvPicPr preferRelativeResize="0">
          <a:picLocks noChangeArrowheads="1"/>
        </xdr:cNvPicPr>
      </xdr:nvPicPr>
      <xdr:blipFill>
        <a:blip xmlns:r="http://schemas.openxmlformats.org/officeDocument/2006/relationships" r:embed="rId3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1918725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3395</xdr:row>
      <xdr:rowOff>0</xdr:rowOff>
    </xdr:from>
    <xdr:to>
      <xdr:col>1</xdr:col>
      <xdr:colOff>1162050</xdr:colOff>
      <xdr:row>3395</xdr:row>
      <xdr:rowOff>400050</xdr:rowOff>
    </xdr:to>
    <xdr:pic>
      <xdr:nvPicPr>
        <xdr:cNvPr id="5675" name="Рисунок 5674" descr="base_1_386202_37690"/>
        <xdr:cNvPicPr preferRelativeResize="0">
          <a:picLocks noChangeArrowheads="1"/>
        </xdr:cNvPicPr>
      </xdr:nvPicPr>
      <xdr:blipFill>
        <a:blip xmlns:r="http://schemas.openxmlformats.org/officeDocument/2006/relationships" r:embed="rId3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2442600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3396</xdr:row>
      <xdr:rowOff>0</xdr:rowOff>
    </xdr:from>
    <xdr:to>
      <xdr:col>1</xdr:col>
      <xdr:colOff>990600</xdr:colOff>
      <xdr:row>3396</xdr:row>
      <xdr:rowOff>390525</xdr:rowOff>
    </xdr:to>
    <xdr:pic>
      <xdr:nvPicPr>
        <xdr:cNvPr id="5676" name="Рисунок 5675" descr="base_1_386202_37691"/>
        <xdr:cNvPicPr preferRelativeResize="0">
          <a:picLocks noChangeArrowheads="1"/>
        </xdr:cNvPicPr>
      </xdr:nvPicPr>
      <xdr:blipFill>
        <a:blip xmlns:r="http://schemas.openxmlformats.org/officeDocument/2006/relationships" r:embed="rId3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2966475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3397</xdr:row>
      <xdr:rowOff>0</xdr:rowOff>
    </xdr:from>
    <xdr:to>
      <xdr:col>1</xdr:col>
      <xdr:colOff>962024</xdr:colOff>
      <xdr:row>3397</xdr:row>
      <xdr:rowOff>400050</xdr:rowOff>
    </xdr:to>
    <xdr:pic>
      <xdr:nvPicPr>
        <xdr:cNvPr id="5677" name="Рисунок 5676" descr="base_1_386202_37692"/>
        <xdr:cNvPicPr preferRelativeResize="0">
          <a:picLocks noChangeArrowheads="1"/>
        </xdr:cNvPicPr>
      </xdr:nvPicPr>
      <xdr:blipFill>
        <a:blip xmlns:r="http://schemas.openxmlformats.org/officeDocument/2006/relationships" r:embed="rId3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3490350"/>
          <a:ext cx="962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3398</xdr:row>
      <xdr:rowOff>0</xdr:rowOff>
    </xdr:from>
    <xdr:to>
      <xdr:col>1</xdr:col>
      <xdr:colOff>1095374</xdr:colOff>
      <xdr:row>3398</xdr:row>
      <xdr:rowOff>400050</xdr:rowOff>
    </xdr:to>
    <xdr:pic>
      <xdr:nvPicPr>
        <xdr:cNvPr id="5678" name="Рисунок 5677" descr="base_1_386202_37693"/>
        <xdr:cNvPicPr preferRelativeResize="0">
          <a:picLocks noChangeArrowheads="1"/>
        </xdr:cNvPicPr>
      </xdr:nvPicPr>
      <xdr:blipFill>
        <a:blip xmlns:r="http://schemas.openxmlformats.org/officeDocument/2006/relationships" r:embed="rId3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4014225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3399</xdr:row>
      <xdr:rowOff>0</xdr:rowOff>
    </xdr:from>
    <xdr:to>
      <xdr:col>1</xdr:col>
      <xdr:colOff>1190624</xdr:colOff>
      <xdr:row>3399</xdr:row>
      <xdr:rowOff>361950</xdr:rowOff>
    </xdr:to>
    <xdr:pic>
      <xdr:nvPicPr>
        <xdr:cNvPr id="5679" name="Рисунок 5678" descr="base_1_386202_37694"/>
        <xdr:cNvPicPr preferRelativeResize="0">
          <a:picLocks noChangeArrowheads="1"/>
        </xdr:cNvPicPr>
      </xdr:nvPicPr>
      <xdr:blipFill>
        <a:blip xmlns:r="http://schemas.openxmlformats.org/officeDocument/2006/relationships" r:embed="rId3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4538100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3400</xdr:row>
      <xdr:rowOff>0</xdr:rowOff>
    </xdr:from>
    <xdr:to>
      <xdr:col>1</xdr:col>
      <xdr:colOff>1143000</xdr:colOff>
      <xdr:row>3400</xdr:row>
      <xdr:rowOff>400050</xdr:rowOff>
    </xdr:to>
    <xdr:pic>
      <xdr:nvPicPr>
        <xdr:cNvPr id="5680" name="Рисунок 5679" descr="base_1_386202_37695"/>
        <xdr:cNvPicPr preferRelativeResize="0">
          <a:picLocks noChangeArrowheads="1"/>
        </xdr:cNvPicPr>
      </xdr:nvPicPr>
      <xdr:blipFill>
        <a:blip xmlns:r="http://schemas.openxmlformats.org/officeDocument/2006/relationships" r:embed="rId3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5061975"/>
          <a:ext cx="1143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3401</xdr:row>
      <xdr:rowOff>0</xdr:rowOff>
    </xdr:from>
    <xdr:to>
      <xdr:col>1</xdr:col>
      <xdr:colOff>981074</xdr:colOff>
      <xdr:row>3401</xdr:row>
      <xdr:rowOff>390525</xdr:rowOff>
    </xdr:to>
    <xdr:pic>
      <xdr:nvPicPr>
        <xdr:cNvPr id="5681" name="Рисунок 5680" descr="base_1_386202_37696"/>
        <xdr:cNvPicPr preferRelativeResize="0">
          <a:picLocks noChangeArrowheads="1"/>
        </xdr:cNvPicPr>
      </xdr:nvPicPr>
      <xdr:blipFill>
        <a:blip xmlns:r="http://schemas.openxmlformats.org/officeDocument/2006/relationships" r:embed="rId3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5585850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3402</xdr:row>
      <xdr:rowOff>0</xdr:rowOff>
    </xdr:from>
    <xdr:to>
      <xdr:col>1</xdr:col>
      <xdr:colOff>971550</xdr:colOff>
      <xdr:row>3402</xdr:row>
      <xdr:rowOff>371475</xdr:rowOff>
    </xdr:to>
    <xdr:pic>
      <xdr:nvPicPr>
        <xdr:cNvPr id="5682" name="Рисунок 5681" descr="base_1_386202_37697"/>
        <xdr:cNvPicPr preferRelativeResize="0">
          <a:picLocks noChangeArrowheads="1"/>
        </xdr:cNvPicPr>
      </xdr:nvPicPr>
      <xdr:blipFill>
        <a:blip xmlns:r="http://schemas.openxmlformats.org/officeDocument/2006/relationships" r:embed="rId3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610972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3403</xdr:row>
      <xdr:rowOff>1</xdr:rowOff>
    </xdr:from>
    <xdr:to>
      <xdr:col>1</xdr:col>
      <xdr:colOff>1085850</xdr:colOff>
      <xdr:row>3403</xdr:row>
      <xdr:rowOff>361951</xdr:rowOff>
    </xdr:to>
    <xdr:pic>
      <xdr:nvPicPr>
        <xdr:cNvPr id="5683" name="Рисунок 5682" descr="base_1_386202_37698"/>
        <xdr:cNvPicPr preferRelativeResize="0">
          <a:picLocks noChangeArrowheads="1"/>
        </xdr:cNvPicPr>
      </xdr:nvPicPr>
      <xdr:blipFill>
        <a:blip xmlns:r="http://schemas.openxmlformats.org/officeDocument/2006/relationships" r:embed="rId3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6633601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3404</xdr:row>
      <xdr:rowOff>0</xdr:rowOff>
    </xdr:from>
    <xdr:to>
      <xdr:col>1</xdr:col>
      <xdr:colOff>1171574</xdr:colOff>
      <xdr:row>3404</xdr:row>
      <xdr:rowOff>381000</xdr:rowOff>
    </xdr:to>
    <xdr:pic>
      <xdr:nvPicPr>
        <xdr:cNvPr id="5684" name="Рисунок 5683" descr="base_1_386202_37699"/>
        <xdr:cNvPicPr preferRelativeResize="0">
          <a:picLocks noChangeArrowheads="1"/>
        </xdr:cNvPicPr>
      </xdr:nvPicPr>
      <xdr:blipFill>
        <a:blip xmlns:r="http://schemas.openxmlformats.org/officeDocument/2006/relationships" r:embed="rId3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7157475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3405</xdr:row>
      <xdr:rowOff>0</xdr:rowOff>
    </xdr:from>
    <xdr:to>
      <xdr:col>1</xdr:col>
      <xdr:colOff>1162050</xdr:colOff>
      <xdr:row>3405</xdr:row>
      <xdr:rowOff>400050</xdr:rowOff>
    </xdr:to>
    <xdr:pic>
      <xdr:nvPicPr>
        <xdr:cNvPr id="5685" name="Рисунок 5684" descr="base_1_386202_37700"/>
        <xdr:cNvPicPr preferRelativeResize="0">
          <a:picLocks noChangeArrowheads="1"/>
        </xdr:cNvPicPr>
      </xdr:nvPicPr>
      <xdr:blipFill>
        <a:blip xmlns:r="http://schemas.openxmlformats.org/officeDocument/2006/relationships" r:embed="rId3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7681350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3406</xdr:row>
      <xdr:rowOff>0</xdr:rowOff>
    </xdr:from>
    <xdr:to>
      <xdr:col>1</xdr:col>
      <xdr:colOff>962024</xdr:colOff>
      <xdr:row>3406</xdr:row>
      <xdr:rowOff>352425</xdr:rowOff>
    </xdr:to>
    <xdr:pic>
      <xdr:nvPicPr>
        <xdr:cNvPr id="5686" name="Рисунок 5685" descr="base_1_386202_37701"/>
        <xdr:cNvPicPr preferRelativeResize="0">
          <a:picLocks noChangeArrowheads="1"/>
        </xdr:cNvPicPr>
      </xdr:nvPicPr>
      <xdr:blipFill>
        <a:blip xmlns:r="http://schemas.openxmlformats.org/officeDocument/2006/relationships" r:embed="rId3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8205225"/>
          <a:ext cx="9620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3407</xdr:row>
      <xdr:rowOff>0</xdr:rowOff>
    </xdr:from>
    <xdr:to>
      <xdr:col>1</xdr:col>
      <xdr:colOff>1038224</xdr:colOff>
      <xdr:row>3407</xdr:row>
      <xdr:rowOff>390525</xdr:rowOff>
    </xdr:to>
    <xdr:pic>
      <xdr:nvPicPr>
        <xdr:cNvPr id="5687" name="Рисунок 5686" descr="base_1_386202_37702"/>
        <xdr:cNvPicPr preferRelativeResize="0">
          <a:picLocks noChangeArrowheads="1"/>
        </xdr:cNvPicPr>
      </xdr:nvPicPr>
      <xdr:blipFill>
        <a:blip xmlns:r="http://schemas.openxmlformats.org/officeDocument/2006/relationships" r:embed="rId3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8729100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3408</xdr:row>
      <xdr:rowOff>0</xdr:rowOff>
    </xdr:from>
    <xdr:to>
      <xdr:col>1</xdr:col>
      <xdr:colOff>1066800</xdr:colOff>
      <xdr:row>3408</xdr:row>
      <xdr:rowOff>352425</xdr:rowOff>
    </xdr:to>
    <xdr:pic>
      <xdr:nvPicPr>
        <xdr:cNvPr id="5688" name="Рисунок 5687" descr="base_1_386202_37703"/>
        <xdr:cNvPicPr preferRelativeResize="0">
          <a:picLocks noChangeArrowheads="1"/>
        </xdr:cNvPicPr>
      </xdr:nvPicPr>
      <xdr:blipFill>
        <a:blip xmlns:r="http://schemas.openxmlformats.org/officeDocument/2006/relationships" r:embed="rId3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19252975"/>
          <a:ext cx="10668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3409</xdr:row>
      <xdr:rowOff>0</xdr:rowOff>
    </xdr:from>
    <xdr:to>
      <xdr:col>1</xdr:col>
      <xdr:colOff>1209674</xdr:colOff>
      <xdr:row>3409</xdr:row>
      <xdr:rowOff>352425</xdr:rowOff>
    </xdr:to>
    <xdr:pic>
      <xdr:nvPicPr>
        <xdr:cNvPr id="5689" name="Рисунок 5688" descr="base_1_386202_37704"/>
        <xdr:cNvPicPr preferRelativeResize="0">
          <a:picLocks noChangeArrowheads="1"/>
        </xdr:cNvPicPr>
      </xdr:nvPicPr>
      <xdr:blipFill>
        <a:blip xmlns:r="http://schemas.openxmlformats.org/officeDocument/2006/relationships" r:embed="rId3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19776850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3410</xdr:row>
      <xdr:rowOff>0</xdr:rowOff>
    </xdr:from>
    <xdr:to>
      <xdr:col>1</xdr:col>
      <xdr:colOff>1152524</xdr:colOff>
      <xdr:row>3410</xdr:row>
      <xdr:rowOff>400050</xdr:rowOff>
    </xdr:to>
    <xdr:pic>
      <xdr:nvPicPr>
        <xdr:cNvPr id="5690" name="Рисунок 5689" descr="base_1_386202_37705"/>
        <xdr:cNvPicPr preferRelativeResize="0">
          <a:picLocks noChangeArrowheads="1"/>
        </xdr:cNvPicPr>
      </xdr:nvPicPr>
      <xdr:blipFill>
        <a:blip xmlns:r="http://schemas.openxmlformats.org/officeDocument/2006/relationships" r:embed="rId3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20300725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3411</xdr:row>
      <xdr:rowOff>0</xdr:rowOff>
    </xdr:from>
    <xdr:to>
      <xdr:col>1</xdr:col>
      <xdr:colOff>952500</xdr:colOff>
      <xdr:row>3411</xdr:row>
      <xdr:rowOff>390525</xdr:rowOff>
    </xdr:to>
    <xdr:pic>
      <xdr:nvPicPr>
        <xdr:cNvPr id="5691" name="Рисунок 5690" descr="base_1_386202_37706"/>
        <xdr:cNvPicPr preferRelativeResize="0">
          <a:picLocks noChangeArrowheads="1"/>
        </xdr:cNvPicPr>
      </xdr:nvPicPr>
      <xdr:blipFill>
        <a:blip xmlns:r="http://schemas.openxmlformats.org/officeDocument/2006/relationships" r:embed="rId3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08246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3412</xdr:row>
      <xdr:rowOff>0</xdr:rowOff>
    </xdr:from>
    <xdr:to>
      <xdr:col>1</xdr:col>
      <xdr:colOff>981074</xdr:colOff>
      <xdr:row>3412</xdr:row>
      <xdr:rowOff>390525</xdr:rowOff>
    </xdr:to>
    <xdr:pic>
      <xdr:nvPicPr>
        <xdr:cNvPr id="5692" name="Рисунок 5691" descr="base_1_386202_37707"/>
        <xdr:cNvPicPr preferRelativeResize="0">
          <a:picLocks noChangeArrowheads="1"/>
        </xdr:cNvPicPr>
      </xdr:nvPicPr>
      <xdr:blipFill>
        <a:blip xmlns:r="http://schemas.openxmlformats.org/officeDocument/2006/relationships" r:embed="rId3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2134847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3413</xdr:row>
      <xdr:rowOff>0</xdr:rowOff>
    </xdr:from>
    <xdr:to>
      <xdr:col>1</xdr:col>
      <xdr:colOff>1114425</xdr:colOff>
      <xdr:row>3413</xdr:row>
      <xdr:rowOff>352425</xdr:rowOff>
    </xdr:to>
    <xdr:pic>
      <xdr:nvPicPr>
        <xdr:cNvPr id="5693" name="Рисунок 5692" descr="base_1_386202_37708"/>
        <xdr:cNvPicPr preferRelativeResize="0">
          <a:picLocks noChangeArrowheads="1"/>
        </xdr:cNvPicPr>
      </xdr:nvPicPr>
      <xdr:blipFill>
        <a:blip xmlns:r="http://schemas.openxmlformats.org/officeDocument/2006/relationships" r:embed="rId3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1872350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3414</xdr:row>
      <xdr:rowOff>0</xdr:rowOff>
    </xdr:from>
    <xdr:to>
      <xdr:col>1</xdr:col>
      <xdr:colOff>1219200</xdr:colOff>
      <xdr:row>3414</xdr:row>
      <xdr:rowOff>352425</xdr:rowOff>
    </xdr:to>
    <xdr:pic>
      <xdr:nvPicPr>
        <xdr:cNvPr id="5694" name="Рисунок 5693" descr="base_1_386202_37709"/>
        <xdr:cNvPicPr preferRelativeResize="0">
          <a:picLocks noChangeArrowheads="1"/>
        </xdr:cNvPicPr>
      </xdr:nvPicPr>
      <xdr:blipFill>
        <a:blip xmlns:r="http://schemas.openxmlformats.org/officeDocument/2006/relationships" r:embed="rId3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23962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3415</xdr:row>
      <xdr:rowOff>0</xdr:rowOff>
    </xdr:from>
    <xdr:to>
      <xdr:col>1</xdr:col>
      <xdr:colOff>1190624</xdr:colOff>
      <xdr:row>3415</xdr:row>
      <xdr:rowOff>352425</xdr:rowOff>
    </xdr:to>
    <xdr:pic>
      <xdr:nvPicPr>
        <xdr:cNvPr id="5695" name="Рисунок 5694" descr="base_1_386202_37710"/>
        <xdr:cNvPicPr preferRelativeResize="0">
          <a:picLocks noChangeArrowheads="1"/>
        </xdr:cNvPicPr>
      </xdr:nvPicPr>
      <xdr:blipFill>
        <a:blip xmlns:r="http://schemas.openxmlformats.org/officeDocument/2006/relationships" r:embed="rId3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22920100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3416</xdr:row>
      <xdr:rowOff>0</xdr:rowOff>
    </xdr:from>
    <xdr:to>
      <xdr:col>1</xdr:col>
      <xdr:colOff>942974</xdr:colOff>
      <xdr:row>3416</xdr:row>
      <xdr:rowOff>400050</xdr:rowOff>
    </xdr:to>
    <xdr:pic>
      <xdr:nvPicPr>
        <xdr:cNvPr id="5696" name="Рисунок 5695" descr="base_1_386202_37711"/>
        <xdr:cNvPicPr preferRelativeResize="0">
          <a:picLocks noChangeArrowheads="1"/>
        </xdr:cNvPicPr>
      </xdr:nvPicPr>
      <xdr:blipFill>
        <a:blip xmlns:r="http://schemas.openxmlformats.org/officeDocument/2006/relationships" r:embed="rId3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23443975"/>
          <a:ext cx="942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3417</xdr:row>
      <xdr:rowOff>0</xdr:rowOff>
    </xdr:from>
    <xdr:to>
      <xdr:col>1</xdr:col>
      <xdr:colOff>990600</xdr:colOff>
      <xdr:row>3417</xdr:row>
      <xdr:rowOff>352425</xdr:rowOff>
    </xdr:to>
    <xdr:pic>
      <xdr:nvPicPr>
        <xdr:cNvPr id="5697" name="Рисунок 5696" descr="base_1_386202_37712"/>
        <xdr:cNvPicPr preferRelativeResize="0">
          <a:picLocks noChangeArrowheads="1"/>
        </xdr:cNvPicPr>
      </xdr:nvPicPr>
      <xdr:blipFill>
        <a:blip xmlns:r="http://schemas.openxmlformats.org/officeDocument/2006/relationships" r:embed="rId3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23967850"/>
          <a:ext cx="99060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3418</xdr:row>
      <xdr:rowOff>1</xdr:rowOff>
    </xdr:from>
    <xdr:to>
      <xdr:col>1</xdr:col>
      <xdr:colOff>1047750</xdr:colOff>
      <xdr:row>3418</xdr:row>
      <xdr:rowOff>342901</xdr:rowOff>
    </xdr:to>
    <xdr:pic>
      <xdr:nvPicPr>
        <xdr:cNvPr id="5698" name="Рисунок 5697" descr="base_1_386202_37713"/>
        <xdr:cNvPicPr preferRelativeResize="0">
          <a:picLocks noChangeArrowheads="1"/>
        </xdr:cNvPicPr>
      </xdr:nvPicPr>
      <xdr:blipFill>
        <a:blip xmlns:r="http://schemas.openxmlformats.org/officeDocument/2006/relationships" r:embed="rId3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4491726"/>
          <a:ext cx="1047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3419</xdr:row>
      <xdr:rowOff>0</xdr:rowOff>
    </xdr:from>
    <xdr:to>
      <xdr:col>1</xdr:col>
      <xdr:colOff>1200150</xdr:colOff>
      <xdr:row>3419</xdr:row>
      <xdr:rowOff>381000</xdr:rowOff>
    </xdr:to>
    <xdr:pic>
      <xdr:nvPicPr>
        <xdr:cNvPr id="5699" name="Рисунок 5698" descr="base_1_386202_37714"/>
        <xdr:cNvPicPr preferRelativeResize="0">
          <a:picLocks noChangeArrowheads="1"/>
        </xdr:cNvPicPr>
      </xdr:nvPicPr>
      <xdr:blipFill>
        <a:blip xmlns:r="http://schemas.openxmlformats.org/officeDocument/2006/relationships" r:embed="rId3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5015600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3420</xdr:row>
      <xdr:rowOff>0</xdr:rowOff>
    </xdr:from>
    <xdr:to>
      <xdr:col>1</xdr:col>
      <xdr:colOff>1181100</xdr:colOff>
      <xdr:row>3420</xdr:row>
      <xdr:rowOff>381000</xdr:rowOff>
    </xdr:to>
    <xdr:pic>
      <xdr:nvPicPr>
        <xdr:cNvPr id="5700" name="Рисунок 5699" descr="base_1_386202_37715"/>
        <xdr:cNvPicPr preferRelativeResize="0">
          <a:picLocks noChangeArrowheads="1"/>
        </xdr:cNvPicPr>
      </xdr:nvPicPr>
      <xdr:blipFill>
        <a:blip xmlns:r="http://schemas.openxmlformats.org/officeDocument/2006/relationships" r:embed="rId3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553947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3421</xdr:row>
      <xdr:rowOff>0</xdr:rowOff>
    </xdr:from>
    <xdr:to>
      <xdr:col>1</xdr:col>
      <xdr:colOff>952500</xdr:colOff>
      <xdr:row>3421</xdr:row>
      <xdr:rowOff>361950</xdr:rowOff>
    </xdr:to>
    <xdr:pic>
      <xdr:nvPicPr>
        <xdr:cNvPr id="5701" name="Рисунок 5700" descr="base_1_386202_37716"/>
        <xdr:cNvPicPr preferRelativeResize="0">
          <a:picLocks noChangeArrowheads="1"/>
        </xdr:cNvPicPr>
      </xdr:nvPicPr>
      <xdr:blipFill>
        <a:blip xmlns:r="http://schemas.openxmlformats.org/officeDocument/2006/relationships" r:embed="rId3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6063350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3422</xdr:row>
      <xdr:rowOff>0</xdr:rowOff>
    </xdr:from>
    <xdr:to>
      <xdr:col>1</xdr:col>
      <xdr:colOff>981074</xdr:colOff>
      <xdr:row>3422</xdr:row>
      <xdr:rowOff>381000</xdr:rowOff>
    </xdr:to>
    <xdr:pic>
      <xdr:nvPicPr>
        <xdr:cNvPr id="5702" name="Рисунок 5701" descr="base_1_386202_37717"/>
        <xdr:cNvPicPr preferRelativeResize="0">
          <a:picLocks noChangeArrowheads="1"/>
        </xdr:cNvPicPr>
      </xdr:nvPicPr>
      <xdr:blipFill>
        <a:blip xmlns:r="http://schemas.openxmlformats.org/officeDocument/2006/relationships" r:embed="rId3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26587225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3423</xdr:row>
      <xdr:rowOff>0</xdr:rowOff>
    </xdr:from>
    <xdr:to>
      <xdr:col>1</xdr:col>
      <xdr:colOff>1057275</xdr:colOff>
      <xdr:row>3423</xdr:row>
      <xdr:rowOff>390525</xdr:rowOff>
    </xdr:to>
    <xdr:pic>
      <xdr:nvPicPr>
        <xdr:cNvPr id="5703" name="Рисунок 5702" descr="base_1_386202_37718"/>
        <xdr:cNvPicPr preferRelativeResize="0">
          <a:picLocks noChangeArrowheads="1"/>
        </xdr:cNvPicPr>
      </xdr:nvPicPr>
      <xdr:blipFill>
        <a:blip xmlns:r="http://schemas.openxmlformats.org/officeDocument/2006/relationships" r:embed="rId3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7111100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3424</xdr:row>
      <xdr:rowOff>0</xdr:rowOff>
    </xdr:from>
    <xdr:to>
      <xdr:col>1</xdr:col>
      <xdr:colOff>1219200</xdr:colOff>
      <xdr:row>3424</xdr:row>
      <xdr:rowOff>361950</xdr:rowOff>
    </xdr:to>
    <xdr:pic>
      <xdr:nvPicPr>
        <xdr:cNvPr id="5704" name="Рисунок 5703" descr="base_1_386202_37719"/>
        <xdr:cNvPicPr preferRelativeResize="0">
          <a:picLocks noChangeArrowheads="1"/>
        </xdr:cNvPicPr>
      </xdr:nvPicPr>
      <xdr:blipFill>
        <a:blip xmlns:r="http://schemas.openxmlformats.org/officeDocument/2006/relationships" r:embed="rId3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7634975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3425</xdr:row>
      <xdr:rowOff>0</xdr:rowOff>
    </xdr:from>
    <xdr:to>
      <xdr:col>1</xdr:col>
      <xdr:colOff>1181100</xdr:colOff>
      <xdr:row>3425</xdr:row>
      <xdr:rowOff>419100</xdr:rowOff>
    </xdr:to>
    <xdr:pic>
      <xdr:nvPicPr>
        <xdr:cNvPr id="5705" name="Рисунок 5704" descr="base_1_386202_37720"/>
        <xdr:cNvPicPr preferRelativeResize="0">
          <a:picLocks noChangeArrowheads="1"/>
        </xdr:cNvPicPr>
      </xdr:nvPicPr>
      <xdr:blipFill>
        <a:blip xmlns:r="http://schemas.openxmlformats.org/officeDocument/2006/relationships" r:embed="rId3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8158850"/>
          <a:ext cx="1181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3426</xdr:row>
      <xdr:rowOff>0</xdr:rowOff>
    </xdr:from>
    <xdr:to>
      <xdr:col>1</xdr:col>
      <xdr:colOff>962024</xdr:colOff>
      <xdr:row>3426</xdr:row>
      <xdr:rowOff>390525</xdr:rowOff>
    </xdr:to>
    <xdr:pic>
      <xdr:nvPicPr>
        <xdr:cNvPr id="5706" name="Рисунок 5705" descr="base_1_386202_37721"/>
        <xdr:cNvPicPr preferRelativeResize="0">
          <a:picLocks noChangeArrowheads="1"/>
        </xdr:cNvPicPr>
      </xdr:nvPicPr>
      <xdr:blipFill>
        <a:blip xmlns:r="http://schemas.openxmlformats.org/officeDocument/2006/relationships" r:embed="rId3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28682725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3427</xdr:row>
      <xdr:rowOff>0</xdr:rowOff>
    </xdr:from>
    <xdr:to>
      <xdr:col>1</xdr:col>
      <xdr:colOff>971550</xdr:colOff>
      <xdr:row>3427</xdr:row>
      <xdr:rowOff>390525</xdr:rowOff>
    </xdr:to>
    <xdr:pic>
      <xdr:nvPicPr>
        <xdr:cNvPr id="5707" name="Рисунок 5706" descr="base_1_386202_37722"/>
        <xdr:cNvPicPr preferRelativeResize="0">
          <a:picLocks noChangeArrowheads="1"/>
        </xdr:cNvPicPr>
      </xdr:nvPicPr>
      <xdr:blipFill>
        <a:blip xmlns:r="http://schemas.openxmlformats.org/officeDocument/2006/relationships" r:embed="rId3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9206600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3428</xdr:row>
      <xdr:rowOff>0</xdr:rowOff>
    </xdr:from>
    <xdr:to>
      <xdr:col>1</xdr:col>
      <xdr:colOff>1028700</xdr:colOff>
      <xdr:row>3428</xdr:row>
      <xdr:rowOff>400050</xdr:rowOff>
    </xdr:to>
    <xdr:pic>
      <xdr:nvPicPr>
        <xdr:cNvPr id="5708" name="Рисунок 5707" descr="base_1_386202_37723"/>
        <xdr:cNvPicPr preferRelativeResize="0">
          <a:picLocks noChangeArrowheads="1"/>
        </xdr:cNvPicPr>
      </xdr:nvPicPr>
      <xdr:blipFill>
        <a:blip xmlns:r="http://schemas.openxmlformats.org/officeDocument/2006/relationships" r:embed="rId3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29730475"/>
          <a:ext cx="1028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3429</xdr:row>
      <xdr:rowOff>0</xdr:rowOff>
    </xdr:from>
    <xdr:to>
      <xdr:col>1</xdr:col>
      <xdr:colOff>1181100</xdr:colOff>
      <xdr:row>3429</xdr:row>
      <xdr:rowOff>400050</xdr:rowOff>
    </xdr:to>
    <xdr:pic>
      <xdr:nvPicPr>
        <xdr:cNvPr id="5709" name="Рисунок 5708" descr="base_1_386202_37724"/>
        <xdr:cNvPicPr preferRelativeResize="0">
          <a:picLocks noChangeArrowheads="1"/>
        </xdr:cNvPicPr>
      </xdr:nvPicPr>
      <xdr:blipFill>
        <a:blip xmlns:r="http://schemas.openxmlformats.org/officeDocument/2006/relationships" r:embed="rId3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0254350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3429</xdr:row>
      <xdr:rowOff>523874</xdr:rowOff>
    </xdr:from>
    <xdr:to>
      <xdr:col>1</xdr:col>
      <xdr:colOff>1181100</xdr:colOff>
      <xdr:row>3430</xdr:row>
      <xdr:rowOff>409574</xdr:rowOff>
    </xdr:to>
    <xdr:pic>
      <xdr:nvPicPr>
        <xdr:cNvPr id="5710" name="Рисунок 5709" descr="base_1_386202_37725"/>
        <xdr:cNvPicPr preferRelativeResize="0">
          <a:picLocks noChangeArrowheads="1"/>
        </xdr:cNvPicPr>
      </xdr:nvPicPr>
      <xdr:blipFill>
        <a:blip xmlns:r="http://schemas.openxmlformats.org/officeDocument/2006/relationships" r:embed="rId3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0778224"/>
          <a:ext cx="1181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3431</xdr:row>
      <xdr:rowOff>0</xdr:rowOff>
    </xdr:from>
    <xdr:to>
      <xdr:col>1</xdr:col>
      <xdr:colOff>952500</xdr:colOff>
      <xdr:row>3431</xdr:row>
      <xdr:rowOff>371475</xdr:rowOff>
    </xdr:to>
    <xdr:pic>
      <xdr:nvPicPr>
        <xdr:cNvPr id="5711" name="Рисунок 5710" descr="base_1_386202_37726"/>
        <xdr:cNvPicPr preferRelativeResize="0">
          <a:picLocks noChangeArrowheads="1"/>
        </xdr:cNvPicPr>
      </xdr:nvPicPr>
      <xdr:blipFill>
        <a:blip xmlns:r="http://schemas.openxmlformats.org/officeDocument/2006/relationships" r:embed="rId3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31302100"/>
          <a:ext cx="95250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3432</xdr:row>
      <xdr:rowOff>0</xdr:rowOff>
    </xdr:from>
    <xdr:to>
      <xdr:col>1</xdr:col>
      <xdr:colOff>1028700</xdr:colOff>
      <xdr:row>3432</xdr:row>
      <xdr:rowOff>381000</xdr:rowOff>
    </xdr:to>
    <xdr:pic>
      <xdr:nvPicPr>
        <xdr:cNvPr id="5712" name="Рисунок 5711" descr="base_1_386202_37727"/>
        <xdr:cNvPicPr preferRelativeResize="0">
          <a:picLocks noChangeArrowheads="1"/>
        </xdr:cNvPicPr>
      </xdr:nvPicPr>
      <xdr:blipFill>
        <a:blip xmlns:r="http://schemas.openxmlformats.org/officeDocument/2006/relationships" r:embed="rId3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1825975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3433</xdr:row>
      <xdr:rowOff>0</xdr:rowOff>
    </xdr:from>
    <xdr:to>
      <xdr:col>1</xdr:col>
      <xdr:colOff>1076325</xdr:colOff>
      <xdr:row>3433</xdr:row>
      <xdr:rowOff>371475</xdr:rowOff>
    </xdr:to>
    <xdr:pic>
      <xdr:nvPicPr>
        <xdr:cNvPr id="5713" name="Рисунок 5712" descr="base_1_386202_37728"/>
        <xdr:cNvPicPr preferRelativeResize="0">
          <a:picLocks noChangeArrowheads="1"/>
        </xdr:cNvPicPr>
      </xdr:nvPicPr>
      <xdr:blipFill>
        <a:blip xmlns:r="http://schemas.openxmlformats.org/officeDocument/2006/relationships" r:embed="rId3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2349850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3434</xdr:row>
      <xdr:rowOff>0</xdr:rowOff>
    </xdr:from>
    <xdr:to>
      <xdr:col>1</xdr:col>
      <xdr:colOff>1200150</xdr:colOff>
      <xdr:row>3434</xdr:row>
      <xdr:rowOff>409575</xdr:rowOff>
    </xdr:to>
    <xdr:pic>
      <xdr:nvPicPr>
        <xdr:cNvPr id="5714" name="Рисунок 5713" descr="base_1_386202_37729"/>
        <xdr:cNvPicPr preferRelativeResize="0">
          <a:picLocks noChangeArrowheads="1"/>
        </xdr:cNvPicPr>
      </xdr:nvPicPr>
      <xdr:blipFill>
        <a:blip xmlns:r="http://schemas.openxmlformats.org/officeDocument/2006/relationships" r:embed="rId3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2873725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3435</xdr:row>
      <xdr:rowOff>0</xdr:rowOff>
    </xdr:from>
    <xdr:to>
      <xdr:col>1</xdr:col>
      <xdr:colOff>1200150</xdr:colOff>
      <xdr:row>3435</xdr:row>
      <xdr:rowOff>419100</xdr:rowOff>
    </xdr:to>
    <xdr:pic>
      <xdr:nvPicPr>
        <xdr:cNvPr id="5715" name="Рисунок 5714" descr="base_1_386202_37730"/>
        <xdr:cNvPicPr preferRelativeResize="0">
          <a:picLocks noChangeArrowheads="1"/>
        </xdr:cNvPicPr>
      </xdr:nvPicPr>
      <xdr:blipFill>
        <a:blip xmlns:r="http://schemas.openxmlformats.org/officeDocument/2006/relationships" r:embed="rId3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3397600"/>
          <a:ext cx="12001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3436</xdr:row>
      <xdr:rowOff>1</xdr:rowOff>
    </xdr:from>
    <xdr:to>
      <xdr:col>1</xdr:col>
      <xdr:colOff>990600</xdr:colOff>
      <xdr:row>3436</xdr:row>
      <xdr:rowOff>381001</xdr:rowOff>
    </xdr:to>
    <xdr:pic>
      <xdr:nvPicPr>
        <xdr:cNvPr id="5716" name="Рисунок 5715" descr="base_1_386202_37731"/>
        <xdr:cNvPicPr preferRelativeResize="0">
          <a:picLocks noChangeArrowheads="1"/>
        </xdr:cNvPicPr>
      </xdr:nvPicPr>
      <xdr:blipFill>
        <a:blip xmlns:r="http://schemas.openxmlformats.org/officeDocument/2006/relationships" r:embed="rId3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3921476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3437</xdr:row>
      <xdr:rowOff>0</xdr:rowOff>
    </xdr:from>
    <xdr:to>
      <xdr:col>1</xdr:col>
      <xdr:colOff>923924</xdr:colOff>
      <xdr:row>3437</xdr:row>
      <xdr:rowOff>390525</xdr:rowOff>
    </xdr:to>
    <xdr:pic>
      <xdr:nvPicPr>
        <xdr:cNvPr id="5717" name="Рисунок 5716" descr="base_1_386202_37732"/>
        <xdr:cNvPicPr preferRelativeResize="0">
          <a:picLocks noChangeArrowheads="1"/>
        </xdr:cNvPicPr>
      </xdr:nvPicPr>
      <xdr:blipFill>
        <a:blip xmlns:r="http://schemas.openxmlformats.org/officeDocument/2006/relationships" r:embed="rId3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34445350"/>
          <a:ext cx="923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3438</xdr:row>
      <xdr:rowOff>0</xdr:rowOff>
    </xdr:from>
    <xdr:to>
      <xdr:col>1</xdr:col>
      <xdr:colOff>1038225</xdr:colOff>
      <xdr:row>3438</xdr:row>
      <xdr:rowOff>381000</xdr:rowOff>
    </xdr:to>
    <xdr:pic>
      <xdr:nvPicPr>
        <xdr:cNvPr id="5718" name="Рисунок 5717" descr="base_1_386202_37733"/>
        <xdr:cNvPicPr preferRelativeResize="0">
          <a:picLocks noChangeArrowheads="1"/>
        </xdr:cNvPicPr>
      </xdr:nvPicPr>
      <xdr:blipFill>
        <a:blip xmlns:r="http://schemas.openxmlformats.org/officeDocument/2006/relationships" r:embed="rId3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4969225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3439</xdr:row>
      <xdr:rowOff>0</xdr:rowOff>
    </xdr:from>
    <xdr:to>
      <xdr:col>1</xdr:col>
      <xdr:colOff>1209674</xdr:colOff>
      <xdr:row>3439</xdr:row>
      <xdr:rowOff>390525</xdr:rowOff>
    </xdr:to>
    <xdr:pic>
      <xdr:nvPicPr>
        <xdr:cNvPr id="5719" name="Рисунок 5718" descr="base_1_386202_37734"/>
        <xdr:cNvPicPr preferRelativeResize="0">
          <a:picLocks noChangeArrowheads="1"/>
        </xdr:cNvPicPr>
      </xdr:nvPicPr>
      <xdr:blipFill>
        <a:blip xmlns:r="http://schemas.openxmlformats.org/officeDocument/2006/relationships" r:embed="rId3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3549310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3440</xdr:row>
      <xdr:rowOff>0</xdr:rowOff>
    </xdr:from>
    <xdr:to>
      <xdr:col>1</xdr:col>
      <xdr:colOff>1152524</xdr:colOff>
      <xdr:row>3440</xdr:row>
      <xdr:rowOff>390525</xdr:rowOff>
    </xdr:to>
    <xdr:pic>
      <xdr:nvPicPr>
        <xdr:cNvPr id="5720" name="Рисунок 5719" descr="base_1_386202_37735"/>
        <xdr:cNvPicPr preferRelativeResize="0">
          <a:picLocks noChangeArrowheads="1"/>
        </xdr:cNvPicPr>
      </xdr:nvPicPr>
      <xdr:blipFill>
        <a:blip xmlns:r="http://schemas.openxmlformats.org/officeDocument/2006/relationships" r:embed="rId3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3601697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3441</xdr:row>
      <xdr:rowOff>0</xdr:rowOff>
    </xdr:from>
    <xdr:to>
      <xdr:col>1</xdr:col>
      <xdr:colOff>952500</xdr:colOff>
      <xdr:row>3441</xdr:row>
      <xdr:rowOff>371475</xdr:rowOff>
    </xdr:to>
    <xdr:pic>
      <xdr:nvPicPr>
        <xdr:cNvPr id="5721" name="Рисунок 5720" descr="base_1_386202_37736"/>
        <xdr:cNvPicPr preferRelativeResize="0">
          <a:picLocks noChangeArrowheads="1"/>
        </xdr:cNvPicPr>
      </xdr:nvPicPr>
      <xdr:blipFill>
        <a:blip xmlns:r="http://schemas.openxmlformats.org/officeDocument/2006/relationships" r:embed="rId3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6540850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3442</xdr:row>
      <xdr:rowOff>0</xdr:rowOff>
    </xdr:from>
    <xdr:to>
      <xdr:col>1</xdr:col>
      <xdr:colOff>952500</xdr:colOff>
      <xdr:row>3442</xdr:row>
      <xdr:rowOff>371475</xdr:rowOff>
    </xdr:to>
    <xdr:pic>
      <xdr:nvPicPr>
        <xdr:cNvPr id="5722" name="Рисунок 5721" descr="base_1_386202_37737"/>
        <xdr:cNvPicPr preferRelativeResize="0">
          <a:picLocks noChangeArrowheads="1"/>
        </xdr:cNvPicPr>
      </xdr:nvPicPr>
      <xdr:blipFill>
        <a:blip xmlns:r="http://schemas.openxmlformats.org/officeDocument/2006/relationships" r:embed="rId3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7064725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3443</xdr:row>
      <xdr:rowOff>0</xdr:rowOff>
    </xdr:from>
    <xdr:to>
      <xdr:col>1</xdr:col>
      <xdr:colOff>1085850</xdr:colOff>
      <xdr:row>3443</xdr:row>
      <xdr:rowOff>352425</xdr:rowOff>
    </xdr:to>
    <xdr:pic>
      <xdr:nvPicPr>
        <xdr:cNvPr id="5723" name="Рисунок 5722" descr="base_1_386202_37738"/>
        <xdr:cNvPicPr preferRelativeResize="0">
          <a:picLocks noChangeArrowheads="1"/>
        </xdr:cNvPicPr>
      </xdr:nvPicPr>
      <xdr:blipFill>
        <a:blip xmlns:r="http://schemas.openxmlformats.org/officeDocument/2006/relationships" r:embed="rId3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7588600"/>
          <a:ext cx="1085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3444</xdr:row>
      <xdr:rowOff>0</xdr:rowOff>
    </xdr:from>
    <xdr:to>
      <xdr:col>1</xdr:col>
      <xdr:colOff>1171574</xdr:colOff>
      <xdr:row>3444</xdr:row>
      <xdr:rowOff>400050</xdr:rowOff>
    </xdr:to>
    <xdr:pic>
      <xdr:nvPicPr>
        <xdr:cNvPr id="5724" name="Рисунок 5723" descr="base_1_386202_37739"/>
        <xdr:cNvPicPr preferRelativeResize="0">
          <a:picLocks noChangeArrowheads="1"/>
        </xdr:cNvPicPr>
      </xdr:nvPicPr>
      <xdr:blipFill>
        <a:blip xmlns:r="http://schemas.openxmlformats.org/officeDocument/2006/relationships" r:embed="rId3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38112475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3445</xdr:row>
      <xdr:rowOff>0</xdr:rowOff>
    </xdr:from>
    <xdr:to>
      <xdr:col>1</xdr:col>
      <xdr:colOff>1181100</xdr:colOff>
      <xdr:row>3445</xdr:row>
      <xdr:rowOff>381000</xdr:rowOff>
    </xdr:to>
    <xdr:pic>
      <xdr:nvPicPr>
        <xdr:cNvPr id="5725" name="Рисунок 5724" descr="base_1_386202_37740"/>
        <xdr:cNvPicPr preferRelativeResize="0">
          <a:picLocks noChangeArrowheads="1"/>
        </xdr:cNvPicPr>
      </xdr:nvPicPr>
      <xdr:blipFill>
        <a:blip xmlns:r="http://schemas.openxmlformats.org/officeDocument/2006/relationships" r:embed="rId3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38636350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3446</xdr:row>
      <xdr:rowOff>0</xdr:rowOff>
    </xdr:from>
    <xdr:to>
      <xdr:col>1</xdr:col>
      <xdr:colOff>981074</xdr:colOff>
      <xdr:row>3446</xdr:row>
      <xdr:rowOff>390525</xdr:rowOff>
    </xdr:to>
    <xdr:pic>
      <xdr:nvPicPr>
        <xdr:cNvPr id="5726" name="Рисунок 5725" descr="base_1_386202_37741"/>
        <xdr:cNvPicPr preferRelativeResize="0">
          <a:picLocks noChangeArrowheads="1"/>
        </xdr:cNvPicPr>
      </xdr:nvPicPr>
      <xdr:blipFill>
        <a:blip xmlns:r="http://schemas.openxmlformats.org/officeDocument/2006/relationships" r:embed="rId3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3916022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3447</xdr:row>
      <xdr:rowOff>0</xdr:rowOff>
    </xdr:from>
    <xdr:to>
      <xdr:col>1</xdr:col>
      <xdr:colOff>1019174</xdr:colOff>
      <xdr:row>3447</xdr:row>
      <xdr:rowOff>381000</xdr:rowOff>
    </xdr:to>
    <xdr:pic>
      <xdr:nvPicPr>
        <xdr:cNvPr id="5727" name="Рисунок 5726" descr="base_1_386202_37742"/>
        <xdr:cNvPicPr preferRelativeResize="0">
          <a:picLocks noChangeArrowheads="1"/>
        </xdr:cNvPicPr>
      </xdr:nvPicPr>
      <xdr:blipFill>
        <a:blip xmlns:r="http://schemas.openxmlformats.org/officeDocument/2006/relationships" r:embed="rId3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39684100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3448</xdr:row>
      <xdr:rowOff>0</xdr:rowOff>
    </xdr:from>
    <xdr:to>
      <xdr:col>1</xdr:col>
      <xdr:colOff>1162050</xdr:colOff>
      <xdr:row>3448</xdr:row>
      <xdr:rowOff>371475</xdr:rowOff>
    </xdr:to>
    <xdr:pic>
      <xdr:nvPicPr>
        <xdr:cNvPr id="5728" name="Рисунок 5727" descr="base_1_386202_37743"/>
        <xdr:cNvPicPr preferRelativeResize="0">
          <a:picLocks noChangeArrowheads="1"/>
        </xdr:cNvPicPr>
      </xdr:nvPicPr>
      <xdr:blipFill>
        <a:blip xmlns:r="http://schemas.openxmlformats.org/officeDocument/2006/relationships" r:embed="rId3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020797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3449</xdr:row>
      <xdr:rowOff>0</xdr:rowOff>
    </xdr:from>
    <xdr:to>
      <xdr:col>1</xdr:col>
      <xdr:colOff>1219200</xdr:colOff>
      <xdr:row>3449</xdr:row>
      <xdr:rowOff>371475</xdr:rowOff>
    </xdr:to>
    <xdr:pic>
      <xdr:nvPicPr>
        <xdr:cNvPr id="5729" name="Рисунок 5728" descr="base_1_386202_37744"/>
        <xdr:cNvPicPr preferRelativeResize="0">
          <a:picLocks noChangeArrowheads="1"/>
        </xdr:cNvPicPr>
      </xdr:nvPicPr>
      <xdr:blipFill>
        <a:blip xmlns:r="http://schemas.openxmlformats.org/officeDocument/2006/relationships" r:embed="rId3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073185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3450</xdr:row>
      <xdr:rowOff>0</xdr:rowOff>
    </xdr:from>
    <xdr:to>
      <xdr:col>1</xdr:col>
      <xdr:colOff>1200150</xdr:colOff>
      <xdr:row>3450</xdr:row>
      <xdr:rowOff>390525</xdr:rowOff>
    </xdr:to>
    <xdr:pic>
      <xdr:nvPicPr>
        <xdr:cNvPr id="5730" name="Рисунок 5729" descr="base_1_386202_37745"/>
        <xdr:cNvPicPr preferRelativeResize="0">
          <a:picLocks noChangeArrowheads="1"/>
        </xdr:cNvPicPr>
      </xdr:nvPicPr>
      <xdr:blipFill>
        <a:blip xmlns:r="http://schemas.openxmlformats.org/officeDocument/2006/relationships" r:embed="rId3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125572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3451</xdr:row>
      <xdr:rowOff>0</xdr:rowOff>
    </xdr:from>
    <xdr:to>
      <xdr:col>1</xdr:col>
      <xdr:colOff>962024</xdr:colOff>
      <xdr:row>3451</xdr:row>
      <xdr:rowOff>371475</xdr:rowOff>
    </xdr:to>
    <xdr:pic>
      <xdr:nvPicPr>
        <xdr:cNvPr id="5731" name="Рисунок 5730" descr="base_1_386202_37746"/>
        <xdr:cNvPicPr preferRelativeResize="0">
          <a:picLocks noChangeArrowheads="1"/>
        </xdr:cNvPicPr>
      </xdr:nvPicPr>
      <xdr:blipFill>
        <a:blip xmlns:r="http://schemas.openxmlformats.org/officeDocument/2006/relationships" r:embed="rId3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41779600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3452</xdr:row>
      <xdr:rowOff>0</xdr:rowOff>
    </xdr:from>
    <xdr:to>
      <xdr:col>1</xdr:col>
      <xdr:colOff>962024</xdr:colOff>
      <xdr:row>3452</xdr:row>
      <xdr:rowOff>381000</xdr:rowOff>
    </xdr:to>
    <xdr:pic>
      <xdr:nvPicPr>
        <xdr:cNvPr id="5732" name="Рисунок 5731" descr="base_1_386202_37747"/>
        <xdr:cNvPicPr preferRelativeResize="0">
          <a:picLocks noChangeArrowheads="1"/>
        </xdr:cNvPicPr>
      </xdr:nvPicPr>
      <xdr:blipFill>
        <a:blip xmlns:r="http://schemas.openxmlformats.org/officeDocument/2006/relationships" r:embed="rId3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42303475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3453</xdr:row>
      <xdr:rowOff>0</xdr:rowOff>
    </xdr:from>
    <xdr:to>
      <xdr:col>1</xdr:col>
      <xdr:colOff>1162050</xdr:colOff>
      <xdr:row>3453</xdr:row>
      <xdr:rowOff>352425</xdr:rowOff>
    </xdr:to>
    <xdr:pic>
      <xdr:nvPicPr>
        <xdr:cNvPr id="5733" name="Рисунок 5732" descr="base_1_386202_37748"/>
        <xdr:cNvPicPr preferRelativeResize="0">
          <a:picLocks noChangeArrowheads="1"/>
        </xdr:cNvPicPr>
      </xdr:nvPicPr>
      <xdr:blipFill>
        <a:blip xmlns:r="http://schemas.openxmlformats.org/officeDocument/2006/relationships" r:embed="rId3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2827350"/>
          <a:ext cx="1162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3454</xdr:row>
      <xdr:rowOff>0</xdr:rowOff>
    </xdr:from>
    <xdr:to>
      <xdr:col>1</xdr:col>
      <xdr:colOff>1209674</xdr:colOff>
      <xdr:row>3454</xdr:row>
      <xdr:rowOff>390525</xdr:rowOff>
    </xdr:to>
    <xdr:pic>
      <xdr:nvPicPr>
        <xdr:cNvPr id="5734" name="Рисунок 5733" descr="base_1_386202_37749"/>
        <xdr:cNvPicPr preferRelativeResize="0">
          <a:picLocks noChangeArrowheads="1"/>
        </xdr:cNvPicPr>
      </xdr:nvPicPr>
      <xdr:blipFill>
        <a:blip xmlns:r="http://schemas.openxmlformats.org/officeDocument/2006/relationships" r:embed="rId3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4335122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3455</xdr:row>
      <xdr:rowOff>0</xdr:rowOff>
    </xdr:from>
    <xdr:to>
      <xdr:col>1</xdr:col>
      <xdr:colOff>1228724</xdr:colOff>
      <xdr:row>3455</xdr:row>
      <xdr:rowOff>390525</xdr:rowOff>
    </xdr:to>
    <xdr:pic>
      <xdr:nvPicPr>
        <xdr:cNvPr id="5735" name="Рисунок 5734" descr="base_1_386202_37750"/>
        <xdr:cNvPicPr preferRelativeResize="0">
          <a:picLocks noChangeArrowheads="1"/>
        </xdr:cNvPicPr>
      </xdr:nvPicPr>
      <xdr:blipFill>
        <a:blip xmlns:r="http://schemas.openxmlformats.org/officeDocument/2006/relationships" r:embed="rId3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43875100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3456</xdr:row>
      <xdr:rowOff>0</xdr:rowOff>
    </xdr:from>
    <xdr:to>
      <xdr:col>1</xdr:col>
      <xdr:colOff>952500</xdr:colOff>
      <xdr:row>3456</xdr:row>
      <xdr:rowOff>371475</xdr:rowOff>
    </xdr:to>
    <xdr:pic>
      <xdr:nvPicPr>
        <xdr:cNvPr id="5736" name="Рисунок 5735" descr="base_1_386202_37751"/>
        <xdr:cNvPicPr preferRelativeResize="0">
          <a:picLocks noChangeArrowheads="1"/>
        </xdr:cNvPicPr>
      </xdr:nvPicPr>
      <xdr:blipFill>
        <a:blip xmlns:r="http://schemas.openxmlformats.org/officeDocument/2006/relationships" r:embed="rId3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4398975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3457</xdr:row>
      <xdr:rowOff>0</xdr:rowOff>
    </xdr:from>
    <xdr:to>
      <xdr:col>1</xdr:col>
      <xdr:colOff>1038224</xdr:colOff>
      <xdr:row>3457</xdr:row>
      <xdr:rowOff>381000</xdr:rowOff>
    </xdr:to>
    <xdr:pic>
      <xdr:nvPicPr>
        <xdr:cNvPr id="5737" name="Рисунок 5736" descr="base_1_386202_37752"/>
        <xdr:cNvPicPr preferRelativeResize="0">
          <a:picLocks noChangeArrowheads="1"/>
        </xdr:cNvPicPr>
      </xdr:nvPicPr>
      <xdr:blipFill>
        <a:blip xmlns:r="http://schemas.openxmlformats.org/officeDocument/2006/relationships" r:embed="rId3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44922850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3458</xdr:row>
      <xdr:rowOff>0</xdr:rowOff>
    </xdr:from>
    <xdr:to>
      <xdr:col>1</xdr:col>
      <xdr:colOff>1057275</xdr:colOff>
      <xdr:row>3458</xdr:row>
      <xdr:rowOff>361950</xdr:rowOff>
    </xdr:to>
    <xdr:pic>
      <xdr:nvPicPr>
        <xdr:cNvPr id="5738" name="Рисунок 5737" descr="base_1_386202_37753"/>
        <xdr:cNvPicPr preferRelativeResize="0">
          <a:picLocks noChangeArrowheads="1"/>
        </xdr:cNvPicPr>
      </xdr:nvPicPr>
      <xdr:blipFill>
        <a:blip xmlns:r="http://schemas.openxmlformats.org/officeDocument/2006/relationships" r:embed="rId3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5446725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3459</xdr:row>
      <xdr:rowOff>0</xdr:rowOff>
    </xdr:from>
    <xdr:to>
      <xdr:col>1</xdr:col>
      <xdr:colOff>1181100</xdr:colOff>
      <xdr:row>3459</xdr:row>
      <xdr:rowOff>419100</xdr:rowOff>
    </xdr:to>
    <xdr:pic>
      <xdr:nvPicPr>
        <xdr:cNvPr id="5739" name="Рисунок 5738" descr="base_1_386202_37754"/>
        <xdr:cNvPicPr preferRelativeResize="0">
          <a:picLocks noChangeArrowheads="1"/>
        </xdr:cNvPicPr>
      </xdr:nvPicPr>
      <xdr:blipFill>
        <a:blip xmlns:r="http://schemas.openxmlformats.org/officeDocument/2006/relationships" r:embed="rId3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5970600"/>
          <a:ext cx="1181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3460</xdr:row>
      <xdr:rowOff>0</xdr:rowOff>
    </xdr:from>
    <xdr:to>
      <xdr:col>1</xdr:col>
      <xdr:colOff>1152524</xdr:colOff>
      <xdr:row>3460</xdr:row>
      <xdr:rowOff>390525</xdr:rowOff>
    </xdr:to>
    <xdr:pic>
      <xdr:nvPicPr>
        <xdr:cNvPr id="5740" name="Рисунок 5739" descr="base_1_386202_37755"/>
        <xdr:cNvPicPr preferRelativeResize="0">
          <a:picLocks noChangeArrowheads="1"/>
        </xdr:cNvPicPr>
      </xdr:nvPicPr>
      <xdr:blipFill>
        <a:blip xmlns:r="http://schemas.openxmlformats.org/officeDocument/2006/relationships" r:embed="rId3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4649447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3461</xdr:row>
      <xdr:rowOff>0</xdr:rowOff>
    </xdr:from>
    <xdr:to>
      <xdr:col>1</xdr:col>
      <xdr:colOff>990600</xdr:colOff>
      <xdr:row>3461</xdr:row>
      <xdr:rowOff>371475</xdr:rowOff>
    </xdr:to>
    <xdr:pic>
      <xdr:nvPicPr>
        <xdr:cNvPr id="5741" name="Рисунок 5740" descr="base_1_386202_37756"/>
        <xdr:cNvPicPr preferRelativeResize="0">
          <a:picLocks noChangeArrowheads="1"/>
        </xdr:cNvPicPr>
      </xdr:nvPicPr>
      <xdr:blipFill>
        <a:blip xmlns:r="http://schemas.openxmlformats.org/officeDocument/2006/relationships" r:embed="rId3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701835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3462</xdr:row>
      <xdr:rowOff>0</xdr:rowOff>
    </xdr:from>
    <xdr:to>
      <xdr:col>1</xdr:col>
      <xdr:colOff>1028700</xdr:colOff>
      <xdr:row>3462</xdr:row>
      <xdr:rowOff>371475</xdr:rowOff>
    </xdr:to>
    <xdr:pic>
      <xdr:nvPicPr>
        <xdr:cNvPr id="5742" name="Рисунок 5741" descr="base_1_386202_37757"/>
        <xdr:cNvPicPr preferRelativeResize="0">
          <a:picLocks noChangeArrowheads="1"/>
        </xdr:cNvPicPr>
      </xdr:nvPicPr>
      <xdr:blipFill>
        <a:blip xmlns:r="http://schemas.openxmlformats.org/officeDocument/2006/relationships" r:embed="rId3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47542225"/>
          <a:ext cx="102870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3463</xdr:row>
      <xdr:rowOff>0</xdr:rowOff>
    </xdr:from>
    <xdr:to>
      <xdr:col>1</xdr:col>
      <xdr:colOff>1057275</xdr:colOff>
      <xdr:row>3463</xdr:row>
      <xdr:rowOff>371475</xdr:rowOff>
    </xdr:to>
    <xdr:pic>
      <xdr:nvPicPr>
        <xdr:cNvPr id="5743" name="Рисунок 5742" descr="base_1_386202_37758"/>
        <xdr:cNvPicPr preferRelativeResize="0">
          <a:picLocks noChangeArrowheads="1"/>
        </xdr:cNvPicPr>
      </xdr:nvPicPr>
      <xdr:blipFill>
        <a:blip xmlns:r="http://schemas.openxmlformats.org/officeDocument/2006/relationships" r:embed="rId3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8066100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3464</xdr:row>
      <xdr:rowOff>0</xdr:rowOff>
    </xdr:from>
    <xdr:to>
      <xdr:col>1</xdr:col>
      <xdr:colOff>1200150</xdr:colOff>
      <xdr:row>3464</xdr:row>
      <xdr:rowOff>400050</xdr:rowOff>
    </xdr:to>
    <xdr:pic>
      <xdr:nvPicPr>
        <xdr:cNvPr id="5744" name="Рисунок 5743" descr="base_1_386202_37759"/>
        <xdr:cNvPicPr preferRelativeResize="0">
          <a:picLocks noChangeArrowheads="1"/>
        </xdr:cNvPicPr>
      </xdr:nvPicPr>
      <xdr:blipFill>
        <a:blip xmlns:r="http://schemas.openxmlformats.org/officeDocument/2006/relationships" r:embed="rId3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48589975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3465</xdr:row>
      <xdr:rowOff>0</xdr:rowOff>
    </xdr:from>
    <xdr:to>
      <xdr:col>1</xdr:col>
      <xdr:colOff>1190624</xdr:colOff>
      <xdr:row>3465</xdr:row>
      <xdr:rowOff>352425</xdr:rowOff>
    </xdr:to>
    <xdr:pic>
      <xdr:nvPicPr>
        <xdr:cNvPr id="5745" name="Рисунок 5744" descr="base_1_386202_37760"/>
        <xdr:cNvPicPr preferRelativeResize="0">
          <a:picLocks noChangeArrowheads="1"/>
        </xdr:cNvPicPr>
      </xdr:nvPicPr>
      <xdr:blipFill>
        <a:blip xmlns:r="http://schemas.openxmlformats.org/officeDocument/2006/relationships" r:embed="rId3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49113850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3466</xdr:row>
      <xdr:rowOff>0</xdr:rowOff>
    </xdr:from>
    <xdr:to>
      <xdr:col>1</xdr:col>
      <xdr:colOff>942974</xdr:colOff>
      <xdr:row>3466</xdr:row>
      <xdr:rowOff>371475</xdr:rowOff>
    </xdr:to>
    <xdr:pic>
      <xdr:nvPicPr>
        <xdr:cNvPr id="5746" name="Рисунок 5745" descr="base_1_386202_37761"/>
        <xdr:cNvPicPr preferRelativeResize="0">
          <a:picLocks noChangeArrowheads="1"/>
        </xdr:cNvPicPr>
      </xdr:nvPicPr>
      <xdr:blipFill>
        <a:blip xmlns:r="http://schemas.openxmlformats.org/officeDocument/2006/relationships" r:embed="rId3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49637725"/>
          <a:ext cx="942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3467</xdr:row>
      <xdr:rowOff>0</xdr:rowOff>
    </xdr:from>
    <xdr:to>
      <xdr:col>1</xdr:col>
      <xdr:colOff>990600</xdr:colOff>
      <xdr:row>3467</xdr:row>
      <xdr:rowOff>381000</xdr:rowOff>
    </xdr:to>
    <xdr:pic>
      <xdr:nvPicPr>
        <xdr:cNvPr id="5747" name="Рисунок 5746" descr="base_1_386202_37762"/>
        <xdr:cNvPicPr preferRelativeResize="0">
          <a:picLocks noChangeArrowheads="1"/>
        </xdr:cNvPicPr>
      </xdr:nvPicPr>
      <xdr:blipFill>
        <a:blip xmlns:r="http://schemas.openxmlformats.org/officeDocument/2006/relationships" r:embed="rId3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0161600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3468</xdr:row>
      <xdr:rowOff>0</xdr:rowOff>
    </xdr:from>
    <xdr:to>
      <xdr:col>1</xdr:col>
      <xdr:colOff>1038225</xdr:colOff>
      <xdr:row>3468</xdr:row>
      <xdr:rowOff>381000</xdr:rowOff>
    </xdr:to>
    <xdr:pic>
      <xdr:nvPicPr>
        <xdr:cNvPr id="5748" name="Рисунок 5747" descr="base_1_386202_37763"/>
        <xdr:cNvPicPr preferRelativeResize="0">
          <a:picLocks noChangeArrowheads="1"/>
        </xdr:cNvPicPr>
      </xdr:nvPicPr>
      <xdr:blipFill>
        <a:blip xmlns:r="http://schemas.openxmlformats.org/officeDocument/2006/relationships" r:embed="rId3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0685475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3469</xdr:row>
      <xdr:rowOff>1</xdr:rowOff>
    </xdr:from>
    <xdr:to>
      <xdr:col>1</xdr:col>
      <xdr:colOff>1257300</xdr:colOff>
      <xdr:row>3469</xdr:row>
      <xdr:rowOff>381001</xdr:rowOff>
    </xdr:to>
    <xdr:pic>
      <xdr:nvPicPr>
        <xdr:cNvPr id="5749" name="Рисунок 5748" descr="base_1_386202_37764"/>
        <xdr:cNvPicPr preferRelativeResize="0">
          <a:picLocks noChangeArrowheads="1"/>
        </xdr:cNvPicPr>
      </xdr:nvPicPr>
      <xdr:blipFill>
        <a:blip xmlns:r="http://schemas.openxmlformats.org/officeDocument/2006/relationships" r:embed="rId3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51209351"/>
          <a:ext cx="12573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3470</xdr:row>
      <xdr:rowOff>0</xdr:rowOff>
    </xdr:from>
    <xdr:to>
      <xdr:col>1</xdr:col>
      <xdr:colOff>1257300</xdr:colOff>
      <xdr:row>3470</xdr:row>
      <xdr:rowOff>400050</xdr:rowOff>
    </xdr:to>
    <xdr:pic>
      <xdr:nvPicPr>
        <xdr:cNvPr id="5750" name="Рисунок 5749" descr="base_1_386202_37765"/>
        <xdr:cNvPicPr preferRelativeResize="0">
          <a:picLocks noChangeArrowheads="1"/>
        </xdr:cNvPicPr>
      </xdr:nvPicPr>
      <xdr:blipFill>
        <a:blip xmlns:r="http://schemas.openxmlformats.org/officeDocument/2006/relationships" r:embed="rId3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1733225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3471</xdr:row>
      <xdr:rowOff>0</xdr:rowOff>
    </xdr:from>
    <xdr:to>
      <xdr:col>1</xdr:col>
      <xdr:colOff>962024</xdr:colOff>
      <xdr:row>3471</xdr:row>
      <xdr:rowOff>390525</xdr:rowOff>
    </xdr:to>
    <xdr:pic>
      <xdr:nvPicPr>
        <xdr:cNvPr id="5751" name="Рисунок 5750" descr="base_1_386202_37766"/>
        <xdr:cNvPicPr preferRelativeResize="0">
          <a:picLocks noChangeArrowheads="1"/>
        </xdr:cNvPicPr>
      </xdr:nvPicPr>
      <xdr:blipFill>
        <a:blip xmlns:r="http://schemas.openxmlformats.org/officeDocument/2006/relationships" r:embed="rId3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52257100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3472</xdr:row>
      <xdr:rowOff>0</xdr:rowOff>
    </xdr:from>
    <xdr:to>
      <xdr:col>1</xdr:col>
      <xdr:colOff>990600</xdr:colOff>
      <xdr:row>3472</xdr:row>
      <xdr:rowOff>390525</xdr:rowOff>
    </xdr:to>
    <xdr:pic>
      <xdr:nvPicPr>
        <xdr:cNvPr id="5752" name="Рисунок 5751" descr="base_1_386202_37767"/>
        <xdr:cNvPicPr preferRelativeResize="0">
          <a:picLocks noChangeArrowheads="1"/>
        </xdr:cNvPicPr>
      </xdr:nvPicPr>
      <xdr:blipFill>
        <a:blip xmlns:r="http://schemas.openxmlformats.org/officeDocument/2006/relationships" r:embed="rId3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2780975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3473</xdr:row>
      <xdr:rowOff>0</xdr:rowOff>
    </xdr:from>
    <xdr:to>
      <xdr:col>1</xdr:col>
      <xdr:colOff>1095375</xdr:colOff>
      <xdr:row>3473</xdr:row>
      <xdr:rowOff>390525</xdr:rowOff>
    </xdr:to>
    <xdr:pic>
      <xdr:nvPicPr>
        <xdr:cNvPr id="5753" name="Рисунок 5752" descr="base_1_386202_37768"/>
        <xdr:cNvPicPr preferRelativeResize="0">
          <a:picLocks noChangeArrowheads="1"/>
        </xdr:cNvPicPr>
      </xdr:nvPicPr>
      <xdr:blipFill>
        <a:blip xmlns:r="http://schemas.openxmlformats.org/officeDocument/2006/relationships" r:embed="rId3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3304850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3474</xdr:row>
      <xdr:rowOff>0</xdr:rowOff>
    </xdr:from>
    <xdr:to>
      <xdr:col>1</xdr:col>
      <xdr:colOff>1238250</xdr:colOff>
      <xdr:row>3474</xdr:row>
      <xdr:rowOff>371475</xdr:rowOff>
    </xdr:to>
    <xdr:pic>
      <xdr:nvPicPr>
        <xdr:cNvPr id="5754" name="Рисунок 5753" descr="base_1_386202_37769"/>
        <xdr:cNvPicPr preferRelativeResize="0">
          <a:picLocks noChangeArrowheads="1"/>
        </xdr:cNvPicPr>
      </xdr:nvPicPr>
      <xdr:blipFill>
        <a:blip xmlns:r="http://schemas.openxmlformats.org/officeDocument/2006/relationships" r:embed="rId3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3828725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3475</xdr:row>
      <xdr:rowOff>0</xdr:rowOff>
    </xdr:from>
    <xdr:to>
      <xdr:col>1</xdr:col>
      <xdr:colOff>1219200</xdr:colOff>
      <xdr:row>3475</xdr:row>
      <xdr:rowOff>409575</xdr:rowOff>
    </xdr:to>
    <xdr:pic>
      <xdr:nvPicPr>
        <xdr:cNvPr id="5755" name="Рисунок 5754" descr="base_1_386202_37770"/>
        <xdr:cNvPicPr preferRelativeResize="0">
          <a:picLocks noChangeArrowheads="1"/>
        </xdr:cNvPicPr>
      </xdr:nvPicPr>
      <xdr:blipFill>
        <a:blip xmlns:r="http://schemas.openxmlformats.org/officeDocument/2006/relationships" r:embed="rId3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4352600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3476</xdr:row>
      <xdr:rowOff>0</xdr:rowOff>
    </xdr:from>
    <xdr:to>
      <xdr:col>1</xdr:col>
      <xdr:colOff>933450</xdr:colOff>
      <xdr:row>3476</xdr:row>
      <xdr:rowOff>381000</xdr:rowOff>
    </xdr:to>
    <xdr:pic>
      <xdr:nvPicPr>
        <xdr:cNvPr id="5756" name="Рисунок 5755" descr="base_1_386202_37771"/>
        <xdr:cNvPicPr preferRelativeResize="0">
          <a:picLocks noChangeArrowheads="1"/>
        </xdr:cNvPicPr>
      </xdr:nvPicPr>
      <xdr:blipFill>
        <a:blip xmlns:r="http://schemas.openxmlformats.org/officeDocument/2006/relationships" r:embed="rId3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4876475"/>
          <a:ext cx="933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3477</xdr:row>
      <xdr:rowOff>0</xdr:rowOff>
    </xdr:from>
    <xdr:to>
      <xdr:col>1</xdr:col>
      <xdr:colOff>981074</xdr:colOff>
      <xdr:row>3477</xdr:row>
      <xdr:rowOff>390525</xdr:rowOff>
    </xdr:to>
    <xdr:pic>
      <xdr:nvPicPr>
        <xdr:cNvPr id="5757" name="Рисунок 5756" descr="base_1_386202_37772"/>
        <xdr:cNvPicPr preferRelativeResize="0">
          <a:picLocks noChangeArrowheads="1"/>
        </xdr:cNvPicPr>
      </xdr:nvPicPr>
      <xdr:blipFill>
        <a:blip xmlns:r="http://schemas.openxmlformats.org/officeDocument/2006/relationships" r:embed="rId3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55400350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3478</xdr:row>
      <xdr:rowOff>0</xdr:rowOff>
    </xdr:from>
    <xdr:to>
      <xdr:col>1</xdr:col>
      <xdr:colOff>1076325</xdr:colOff>
      <xdr:row>3478</xdr:row>
      <xdr:rowOff>361950</xdr:rowOff>
    </xdr:to>
    <xdr:pic>
      <xdr:nvPicPr>
        <xdr:cNvPr id="5758" name="Рисунок 5757" descr="base_1_386202_37773"/>
        <xdr:cNvPicPr preferRelativeResize="0">
          <a:picLocks noChangeArrowheads="1"/>
        </xdr:cNvPicPr>
      </xdr:nvPicPr>
      <xdr:blipFill>
        <a:blip xmlns:r="http://schemas.openxmlformats.org/officeDocument/2006/relationships" r:embed="rId3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5924225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3479</xdr:row>
      <xdr:rowOff>0</xdr:rowOff>
    </xdr:from>
    <xdr:to>
      <xdr:col>1</xdr:col>
      <xdr:colOff>1181100</xdr:colOff>
      <xdr:row>3479</xdr:row>
      <xdr:rowOff>352425</xdr:rowOff>
    </xdr:to>
    <xdr:pic>
      <xdr:nvPicPr>
        <xdr:cNvPr id="5759" name="Рисунок 5758" descr="base_1_386202_37774"/>
        <xdr:cNvPicPr preferRelativeResize="0">
          <a:picLocks noChangeArrowheads="1"/>
        </xdr:cNvPicPr>
      </xdr:nvPicPr>
      <xdr:blipFill>
        <a:blip xmlns:r="http://schemas.openxmlformats.org/officeDocument/2006/relationships" r:embed="rId3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6448100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3480</xdr:row>
      <xdr:rowOff>0</xdr:rowOff>
    </xdr:from>
    <xdr:to>
      <xdr:col>1</xdr:col>
      <xdr:colOff>1228724</xdr:colOff>
      <xdr:row>3480</xdr:row>
      <xdr:rowOff>361950</xdr:rowOff>
    </xdr:to>
    <xdr:pic>
      <xdr:nvPicPr>
        <xdr:cNvPr id="5760" name="Рисунок 5759" descr="base_1_386202_37775"/>
        <xdr:cNvPicPr preferRelativeResize="0">
          <a:picLocks noChangeArrowheads="1"/>
        </xdr:cNvPicPr>
      </xdr:nvPicPr>
      <xdr:blipFill>
        <a:blip xmlns:r="http://schemas.openxmlformats.org/officeDocument/2006/relationships" r:embed="rId3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56971975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3481</xdr:row>
      <xdr:rowOff>0</xdr:rowOff>
    </xdr:from>
    <xdr:to>
      <xdr:col>1</xdr:col>
      <xdr:colOff>933450</xdr:colOff>
      <xdr:row>3481</xdr:row>
      <xdr:rowOff>400050</xdr:rowOff>
    </xdr:to>
    <xdr:pic>
      <xdr:nvPicPr>
        <xdr:cNvPr id="5761" name="Рисунок 5760" descr="base_1_386202_37776"/>
        <xdr:cNvPicPr preferRelativeResize="0">
          <a:picLocks noChangeArrowheads="1"/>
        </xdr:cNvPicPr>
      </xdr:nvPicPr>
      <xdr:blipFill>
        <a:blip xmlns:r="http://schemas.openxmlformats.org/officeDocument/2006/relationships" r:embed="rId3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7495850"/>
          <a:ext cx="933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3482</xdr:row>
      <xdr:rowOff>0</xdr:rowOff>
    </xdr:from>
    <xdr:to>
      <xdr:col>1</xdr:col>
      <xdr:colOff>1057274</xdr:colOff>
      <xdr:row>3482</xdr:row>
      <xdr:rowOff>361950</xdr:rowOff>
    </xdr:to>
    <xdr:pic>
      <xdr:nvPicPr>
        <xdr:cNvPr id="5762" name="Рисунок 5761" descr="base_1_386202_37777"/>
        <xdr:cNvPicPr preferRelativeResize="0">
          <a:picLocks noChangeArrowheads="1"/>
        </xdr:cNvPicPr>
      </xdr:nvPicPr>
      <xdr:blipFill>
        <a:blip xmlns:r="http://schemas.openxmlformats.org/officeDocument/2006/relationships" r:embed="rId3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58019725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3483</xdr:row>
      <xdr:rowOff>0</xdr:rowOff>
    </xdr:from>
    <xdr:to>
      <xdr:col>1</xdr:col>
      <xdr:colOff>1171574</xdr:colOff>
      <xdr:row>3483</xdr:row>
      <xdr:rowOff>352425</xdr:rowOff>
    </xdr:to>
    <xdr:pic>
      <xdr:nvPicPr>
        <xdr:cNvPr id="5763" name="Рисунок 5762" descr="base_1_386202_37778"/>
        <xdr:cNvPicPr preferRelativeResize="0">
          <a:picLocks noChangeArrowheads="1"/>
        </xdr:cNvPicPr>
      </xdr:nvPicPr>
      <xdr:blipFill>
        <a:blip xmlns:r="http://schemas.openxmlformats.org/officeDocument/2006/relationships" r:embed="rId3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58543600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3484</xdr:row>
      <xdr:rowOff>0</xdr:rowOff>
    </xdr:from>
    <xdr:to>
      <xdr:col>1</xdr:col>
      <xdr:colOff>1209674</xdr:colOff>
      <xdr:row>3484</xdr:row>
      <xdr:rowOff>352425</xdr:rowOff>
    </xdr:to>
    <xdr:pic>
      <xdr:nvPicPr>
        <xdr:cNvPr id="5764" name="Рисунок 5763" descr="base_1_386202_37779"/>
        <xdr:cNvPicPr preferRelativeResize="0">
          <a:picLocks noChangeArrowheads="1"/>
        </xdr:cNvPicPr>
      </xdr:nvPicPr>
      <xdr:blipFill>
        <a:blip xmlns:r="http://schemas.openxmlformats.org/officeDocument/2006/relationships" r:embed="rId3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59067475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3485</xdr:row>
      <xdr:rowOff>0</xdr:rowOff>
    </xdr:from>
    <xdr:to>
      <xdr:col>1</xdr:col>
      <xdr:colOff>1162050</xdr:colOff>
      <xdr:row>3485</xdr:row>
      <xdr:rowOff>371475</xdr:rowOff>
    </xdr:to>
    <xdr:pic>
      <xdr:nvPicPr>
        <xdr:cNvPr id="5765" name="Рисунок 5764" descr="base_1_386202_37780"/>
        <xdr:cNvPicPr preferRelativeResize="0">
          <a:picLocks noChangeArrowheads="1"/>
        </xdr:cNvPicPr>
      </xdr:nvPicPr>
      <xdr:blipFill>
        <a:blip xmlns:r="http://schemas.openxmlformats.org/officeDocument/2006/relationships" r:embed="rId3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59591350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3486</xdr:row>
      <xdr:rowOff>0</xdr:rowOff>
    </xdr:from>
    <xdr:to>
      <xdr:col>1</xdr:col>
      <xdr:colOff>990600</xdr:colOff>
      <xdr:row>3486</xdr:row>
      <xdr:rowOff>352425</xdr:rowOff>
    </xdr:to>
    <xdr:pic>
      <xdr:nvPicPr>
        <xdr:cNvPr id="5766" name="Рисунок 5765" descr="base_1_386202_37781"/>
        <xdr:cNvPicPr preferRelativeResize="0">
          <a:picLocks noChangeArrowheads="1"/>
        </xdr:cNvPicPr>
      </xdr:nvPicPr>
      <xdr:blipFill>
        <a:blip xmlns:r="http://schemas.openxmlformats.org/officeDocument/2006/relationships" r:embed="rId3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011522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3487</xdr:row>
      <xdr:rowOff>0</xdr:rowOff>
    </xdr:from>
    <xdr:to>
      <xdr:col>1</xdr:col>
      <xdr:colOff>981074</xdr:colOff>
      <xdr:row>3487</xdr:row>
      <xdr:rowOff>361950</xdr:rowOff>
    </xdr:to>
    <xdr:pic>
      <xdr:nvPicPr>
        <xdr:cNvPr id="5767" name="Рисунок 5766" descr="base_1_386202_37782"/>
        <xdr:cNvPicPr preferRelativeResize="0">
          <a:picLocks noChangeArrowheads="1"/>
        </xdr:cNvPicPr>
      </xdr:nvPicPr>
      <xdr:blipFill>
        <a:blip xmlns:r="http://schemas.openxmlformats.org/officeDocument/2006/relationships" r:embed="rId3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60639100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3488</xdr:row>
      <xdr:rowOff>0</xdr:rowOff>
    </xdr:from>
    <xdr:to>
      <xdr:col>1</xdr:col>
      <xdr:colOff>1095375</xdr:colOff>
      <xdr:row>3488</xdr:row>
      <xdr:rowOff>381000</xdr:rowOff>
    </xdr:to>
    <xdr:pic>
      <xdr:nvPicPr>
        <xdr:cNvPr id="5768" name="Рисунок 5767" descr="base_1_386202_37783"/>
        <xdr:cNvPicPr preferRelativeResize="0">
          <a:picLocks noChangeArrowheads="1"/>
        </xdr:cNvPicPr>
      </xdr:nvPicPr>
      <xdr:blipFill>
        <a:blip xmlns:r="http://schemas.openxmlformats.org/officeDocument/2006/relationships" r:embed="rId3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1162975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3489</xdr:row>
      <xdr:rowOff>0</xdr:rowOff>
    </xdr:from>
    <xdr:to>
      <xdr:col>1</xdr:col>
      <xdr:colOff>1228724</xdr:colOff>
      <xdr:row>3489</xdr:row>
      <xdr:rowOff>381000</xdr:rowOff>
    </xdr:to>
    <xdr:pic>
      <xdr:nvPicPr>
        <xdr:cNvPr id="5769" name="Рисунок 5768" descr="base_1_386202_37784"/>
        <xdr:cNvPicPr preferRelativeResize="0">
          <a:picLocks noChangeArrowheads="1"/>
        </xdr:cNvPicPr>
      </xdr:nvPicPr>
      <xdr:blipFill>
        <a:blip xmlns:r="http://schemas.openxmlformats.org/officeDocument/2006/relationships" r:embed="rId3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61686850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3490</xdr:row>
      <xdr:rowOff>0</xdr:rowOff>
    </xdr:from>
    <xdr:to>
      <xdr:col>1</xdr:col>
      <xdr:colOff>1228724</xdr:colOff>
      <xdr:row>3490</xdr:row>
      <xdr:rowOff>400050</xdr:rowOff>
    </xdr:to>
    <xdr:pic>
      <xdr:nvPicPr>
        <xdr:cNvPr id="5770" name="Рисунок 5769" descr="base_1_386202_37785"/>
        <xdr:cNvPicPr preferRelativeResize="0">
          <a:picLocks noChangeArrowheads="1"/>
        </xdr:cNvPicPr>
      </xdr:nvPicPr>
      <xdr:blipFill>
        <a:blip xmlns:r="http://schemas.openxmlformats.org/officeDocument/2006/relationships" r:embed="rId3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62210725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3491</xdr:row>
      <xdr:rowOff>0</xdr:rowOff>
    </xdr:from>
    <xdr:to>
      <xdr:col>1</xdr:col>
      <xdr:colOff>962024</xdr:colOff>
      <xdr:row>3491</xdr:row>
      <xdr:rowOff>381000</xdr:rowOff>
    </xdr:to>
    <xdr:pic>
      <xdr:nvPicPr>
        <xdr:cNvPr id="5771" name="Рисунок 5770" descr="base_1_386202_37786"/>
        <xdr:cNvPicPr preferRelativeResize="0">
          <a:picLocks noChangeArrowheads="1"/>
        </xdr:cNvPicPr>
      </xdr:nvPicPr>
      <xdr:blipFill>
        <a:blip xmlns:r="http://schemas.openxmlformats.org/officeDocument/2006/relationships" r:embed="rId3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62734600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3492</xdr:row>
      <xdr:rowOff>0</xdr:rowOff>
    </xdr:from>
    <xdr:to>
      <xdr:col>1</xdr:col>
      <xdr:colOff>990600</xdr:colOff>
      <xdr:row>3492</xdr:row>
      <xdr:rowOff>371475</xdr:rowOff>
    </xdr:to>
    <xdr:pic>
      <xdr:nvPicPr>
        <xdr:cNvPr id="5772" name="Рисунок 5771" descr="base_1_386202_37787"/>
        <xdr:cNvPicPr preferRelativeResize="0">
          <a:picLocks noChangeArrowheads="1"/>
        </xdr:cNvPicPr>
      </xdr:nvPicPr>
      <xdr:blipFill>
        <a:blip xmlns:r="http://schemas.openxmlformats.org/officeDocument/2006/relationships" r:embed="rId3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325847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3493</xdr:row>
      <xdr:rowOff>0</xdr:rowOff>
    </xdr:from>
    <xdr:to>
      <xdr:col>1</xdr:col>
      <xdr:colOff>1095375</xdr:colOff>
      <xdr:row>3493</xdr:row>
      <xdr:rowOff>390525</xdr:rowOff>
    </xdr:to>
    <xdr:pic>
      <xdr:nvPicPr>
        <xdr:cNvPr id="5773" name="Рисунок 5772" descr="base_1_386202_37788"/>
        <xdr:cNvPicPr preferRelativeResize="0">
          <a:picLocks noChangeArrowheads="1"/>
        </xdr:cNvPicPr>
      </xdr:nvPicPr>
      <xdr:blipFill>
        <a:blip xmlns:r="http://schemas.openxmlformats.org/officeDocument/2006/relationships" r:embed="rId3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3782350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3494</xdr:row>
      <xdr:rowOff>0</xdr:rowOff>
    </xdr:from>
    <xdr:to>
      <xdr:col>1</xdr:col>
      <xdr:colOff>1209674</xdr:colOff>
      <xdr:row>3494</xdr:row>
      <xdr:rowOff>371475</xdr:rowOff>
    </xdr:to>
    <xdr:pic>
      <xdr:nvPicPr>
        <xdr:cNvPr id="5774" name="Рисунок 5773" descr="base_1_386202_37789"/>
        <xdr:cNvPicPr preferRelativeResize="0">
          <a:picLocks noChangeArrowheads="1"/>
        </xdr:cNvPicPr>
      </xdr:nvPicPr>
      <xdr:blipFill>
        <a:blip xmlns:r="http://schemas.openxmlformats.org/officeDocument/2006/relationships" r:embed="rId3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6430622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3495</xdr:row>
      <xdr:rowOff>0</xdr:rowOff>
    </xdr:from>
    <xdr:to>
      <xdr:col>1</xdr:col>
      <xdr:colOff>1171574</xdr:colOff>
      <xdr:row>3495</xdr:row>
      <xdr:rowOff>390525</xdr:rowOff>
    </xdr:to>
    <xdr:pic>
      <xdr:nvPicPr>
        <xdr:cNvPr id="5775" name="Рисунок 5774" descr="base_1_386202_37790"/>
        <xdr:cNvPicPr preferRelativeResize="0">
          <a:picLocks noChangeArrowheads="1"/>
        </xdr:cNvPicPr>
      </xdr:nvPicPr>
      <xdr:blipFill>
        <a:blip xmlns:r="http://schemas.openxmlformats.org/officeDocument/2006/relationships" r:embed="rId3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64830100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3496</xdr:row>
      <xdr:rowOff>0</xdr:rowOff>
    </xdr:from>
    <xdr:to>
      <xdr:col>1</xdr:col>
      <xdr:colOff>971550</xdr:colOff>
      <xdr:row>3496</xdr:row>
      <xdr:rowOff>381000</xdr:rowOff>
    </xdr:to>
    <xdr:pic>
      <xdr:nvPicPr>
        <xdr:cNvPr id="5776" name="Рисунок 5775" descr="base_1_386202_37791"/>
        <xdr:cNvPicPr preferRelativeResize="0">
          <a:picLocks noChangeArrowheads="1"/>
        </xdr:cNvPicPr>
      </xdr:nvPicPr>
      <xdr:blipFill>
        <a:blip xmlns:r="http://schemas.openxmlformats.org/officeDocument/2006/relationships" r:embed="rId3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5353975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3497</xdr:row>
      <xdr:rowOff>0</xdr:rowOff>
    </xdr:from>
    <xdr:to>
      <xdr:col>1</xdr:col>
      <xdr:colOff>1028700</xdr:colOff>
      <xdr:row>3497</xdr:row>
      <xdr:rowOff>390525</xdr:rowOff>
    </xdr:to>
    <xdr:pic>
      <xdr:nvPicPr>
        <xdr:cNvPr id="5777" name="Рисунок 5776" descr="base_1_386202_37792"/>
        <xdr:cNvPicPr preferRelativeResize="0">
          <a:picLocks noChangeArrowheads="1"/>
        </xdr:cNvPicPr>
      </xdr:nvPicPr>
      <xdr:blipFill>
        <a:blip xmlns:r="http://schemas.openxmlformats.org/officeDocument/2006/relationships" r:embed="rId3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5877850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3498</xdr:row>
      <xdr:rowOff>0</xdr:rowOff>
    </xdr:from>
    <xdr:to>
      <xdr:col>1</xdr:col>
      <xdr:colOff>1095375</xdr:colOff>
      <xdr:row>3498</xdr:row>
      <xdr:rowOff>390525</xdr:rowOff>
    </xdr:to>
    <xdr:pic>
      <xdr:nvPicPr>
        <xdr:cNvPr id="5778" name="Рисунок 5777" descr="base_1_386202_37793"/>
        <xdr:cNvPicPr preferRelativeResize="0">
          <a:picLocks noChangeArrowheads="1"/>
        </xdr:cNvPicPr>
      </xdr:nvPicPr>
      <xdr:blipFill>
        <a:blip xmlns:r="http://schemas.openxmlformats.org/officeDocument/2006/relationships" r:embed="rId3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6401725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3499</xdr:row>
      <xdr:rowOff>0</xdr:rowOff>
    </xdr:from>
    <xdr:to>
      <xdr:col>1</xdr:col>
      <xdr:colOff>1238250</xdr:colOff>
      <xdr:row>3499</xdr:row>
      <xdr:rowOff>371475</xdr:rowOff>
    </xdr:to>
    <xdr:pic>
      <xdr:nvPicPr>
        <xdr:cNvPr id="5779" name="Рисунок 5778" descr="base_1_386202_37794"/>
        <xdr:cNvPicPr preferRelativeResize="0">
          <a:picLocks noChangeArrowheads="1"/>
        </xdr:cNvPicPr>
      </xdr:nvPicPr>
      <xdr:blipFill>
        <a:blip xmlns:r="http://schemas.openxmlformats.org/officeDocument/2006/relationships" r:embed="rId3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6925600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3500</xdr:row>
      <xdr:rowOff>0</xdr:rowOff>
    </xdr:from>
    <xdr:to>
      <xdr:col>1</xdr:col>
      <xdr:colOff>1219200</xdr:colOff>
      <xdr:row>3500</xdr:row>
      <xdr:rowOff>409575</xdr:rowOff>
    </xdr:to>
    <xdr:pic>
      <xdr:nvPicPr>
        <xdr:cNvPr id="5780" name="Рисунок 5779" descr="base_1_386202_37795"/>
        <xdr:cNvPicPr preferRelativeResize="0">
          <a:picLocks noChangeArrowheads="1"/>
        </xdr:cNvPicPr>
      </xdr:nvPicPr>
      <xdr:blipFill>
        <a:blip xmlns:r="http://schemas.openxmlformats.org/officeDocument/2006/relationships" r:embed="rId3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7449475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3501</xdr:row>
      <xdr:rowOff>0</xdr:rowOff>
    </xdr:from>
    <xdr:to>
      <xdr:col>1</xdr:col>
      <xdr:colOff>952500</xdr:colOff>
      <xdr:row>3501</xdr:row>
      <xdr:rowOff>361950</xdr:rowOff>
    </xdr:to>
    <xdr:pic>
      <xdr:nvPicPr>
        <xdr:cNvPr id="5781" name="Рисунок 5780" descr="base_1_386202_37796"/>
        <xdr:cNvPicPr preferRelativeResize="0">
          <a:picLocks noChangeArrowheads="1"/>
        </xdr:cNvPicPr>
      </xdr:nvPicPr>
      <xdr:blipFill>
        <a:blip xmlns:r="http://schemas.openxmlformats.org/officeDocument/2006/relationships" r:embed="rId3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7973350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3502</xdr:row>
      <xdr:rowOff>0</xdr:rowOff>
    </xdr:from>
    <xdr:to>
      <xdr:col>1</xdr:col>
      <xdr:colOff>981074</xdr:colOff>
      <xdr:row>3502</xdr:row>
      <xdr:rowOff>361950</xdr:rowOff>
    </xdr:to>
    <xdr:pic>
      <xdr:nvPicPr>
        <xdr:cNvPr id="5782" name="Рисунок 5781" descr="base_1_386202_37797"/>
        <xdr:cNvPicPr preferRelativeResize="0">
          <a:picLocks noChangeArrowheads="1"/>
        </xdr:cNvPicPr>
      </xdr:nvPicPr>
      <xdr:blipFill>
        <a:blip xmlns:r="http://schemas.openxmlformats.org/officeDocument/2006/relationships" r:embed="rId3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68497225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3503</xdr:row>
      <xdr:rowOff>0</xdr:rowOff>
    </xdr:from>
    <xdr:to>
      <xdr:col>1</xdr:col>
      <xdr:colOff>1076325</xdr:colOff>
      <xdr:row>3503</xdr:row>
      <xdr:rowOff>371475</xdr:rowOff>
    </xdr:to>
    <xdr:pic>
      <xdr:nvPicPr>
        <xdr:cNvPr id="5783" name="Рисунок 5782" descr="base_1_386202_37798"/>
        <xdr:cNvPicPr preferRelativeResize="0">
          <a:picLocks noChangeArrowheads="1"/>
        </xdr:cNvPicPr>
      </xdr:nvPicPr>
      <xdr:blipFill>
        <a:blip xmlns:r="http://schemas.openxmlformats.org/officeDocument/2006/relationships" r:embed="rId3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9021100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3504</xdr:row>
      <xdr:rowOff>0</xdr:rowOff>
    </xdr:from>
    <xdr:to>
      <xdr:col>1</xdr:col>
      <xdr:colOff>1238250</xdr:colOff>
      <xdr:row>3504</xdr:row>
      <xdr:rowOff>381000</xdr:rowOff>
    </xdr:to>
    <xdr:pic>
      <xdr:nvPicPr>
        <xdr:cNvPr id="5784" name="Рисунок 5783" descr="base_1_386202_37799"/>
        <xdr:cNvPicPr preferRelativeResize="0">
          <a:picLocks noChangeArrowheads="1"/>
        </xdr:cNvPicPr>
      </xdr:nvPicPr>
      <xdr:blipFill>
        <a:blip xmlns:r="http://schemas.openxmlformats.org/officeDocument/2006/relationships" r:embed="rId3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69544975"/>
          <a:ext cx="1238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3505</xdr:row>
      <xdr:rowOff>0</xdr:rowOff>
    </xdr:from>
    <xdr:to>
      <xdr:col>1</xdr:col>
      <xdr:colOff>1247775</xdr:colOff>
      <xdr:row>3505</xdr:row>
      <xdr:rowOff>400050</xdr:rowOff>
    </xdr:to>
    <xdr:pic>
      <xdr:nvPicPr>
        <xdr:cNvPr id="5785" name="Рисунок 5784" descr="base_1_386202_37800"/>
        <xdr:cNvPicPr preferRelativeResize="0">
          <a:picLocks noChangeArrowheads="1"/>
        </xdr:cNvPicPr>
      </xdr:nvPicPr>
      <xdr:blipFill>
        <a:blip xmlns:r="http://schemas.openxmlformats.org/officeDocument/2006/relationships" r:embed="rId3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70068850"/>
          <a:ext cx="1247776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3506</xdr:row>
      <xdr:rowOff>0</xdr:rowOff>
    </xdr:from>
    <xdr:to>
      <xdr:col>1</xdr:col>
      <xdr:colOff>971550</xdr:colOff>
      <xdr:row>3506</xdr:row>
      <xdr:rowOff>390525</xdr:rowOff>
    </xdr:to>
    <xdr:pic>
      <xdr:nvPicPr>
        <xdr:cNvPr id="5786" name="Рисунок 5785" descr="base_1_386202_37801"/>
        <xdr:cNvPicPr preferRelativeResize="0">
          <a:picLocks noChangeArrowheads="1"/>
        </xdr:cNvPicPr>
      </xdr:nvPicPr>
      <xdr:blipFill>
        <a:blip xmlns:r="http://schemas.openxmlformats.org/officeDocument/2006/relationships" r:embed="rId3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0592725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3507</xdr:row>
      <xdr:rowOff>0</xdr:rowOff>
    </xdr:from>
    <xdr:to>
      <xdr:col>1</xdr:col>
      <xdr:colOff>990600</xdr:colOff>
      <xdr:row>3507</xdr:row>
      <xdr:rowOff>381000</xdr:rowOff>
    </xdr:to>
    <xdr:pic>
      <xdr:nvPicPr>
        <xdr:cNvPr id="5787" name="Рисунок 5786" descr="base_1_386202_37802"/>
        <xdr:cNvPicPr preferRelativeResize="0">
          <a:picLocks noChangeArrowheads="1"/>
        </xdr:cNvPicPr>
      </xdr:nvPicPr>
      <xdr:blipFill>
        <a:blip xmlns:r="http://schemas.openxmlformats.org/officeDocument/2006/relationships" r:embed="rId3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1116600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3508</xdr:row>
      <xdr:rowOff>0</xdr:rowOff>
    </xdr:from>
    <xdr:to>
      <xdr:col>1</xdr:col>
      <xdr:colOff>1076325</xdr:colOff>
      <xdr:row>3508</xdr:row>
      <xdr:rowOff>361950</xdr:rowOff>
    </xdr:to>
    <xdr:pic>
      <xdr:nvPicPr>
        <xdr:cNvPr id="5788" name="Рисунок 5787" descr="base_1_386202_37803"/>
        <xdr:cNvPicPr preferRelativeResize="0">
          <a:picLocks noChangeArrowheads="1"/>
        </xdr:cNvPicPr>
      </xdr:nvPicPr>
      <xdr:blipFill>
        <a:blip xmlns:r="http://schemas.openxmlformats.org/officeDocument/2006/relationships" r:embed="rId3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1640475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3509</xdr:row>
      <xdr:rowOff>0</xdr:rowOff>
    </xdr:from>
    <xdr:to>
      <xdr:col>1</xdr:col>
      <xdr:colOff>1219200</xdr:colOff>
      <xdr:row>3509</xdr:row>
      <xdr:rowOff>371475</xdr:rowOff>
    </xdr:to>
    <xdr:pic>
      <xdr:nvPicPr>
        <xdr:cNvPr id="5789" name="Рисунок 5788" descr="base_1_386202_37804"/>
        <xdr:cNvPicPr preferRelativeResize="0">
          <a:picLocks noChangeArrowheads="1"/>
        </xdr:cNvPicPr>
      </xdr:nvPicPr>
      <xdr:blipFill>
        <a:blip xmlns:r="http://schemas.openxmlformats.org/officeDocument/2006/relationships" r:embed="rId3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216435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3510</xdr:row>
      <xdr:rowOff>0</xdr:rowOff>
    </xdr:from>
    <xdr:to>
      <xdr:col>1</xdr:col>
      <xdr:colOff>1200150</xdr:colOff>
      <xdr:row>3510</xdr:row>
      <xdr:rowOff>419100</xdr:rowOff>
    </xdr:to>
    <xdr:pic>
      <xdr:nvPicPr>
        <xdr:cNvPr id="5790" name="Рисунок 5789" descr="base_1_386202_37805"/>
        <xdr:cNvPicPr preferRelativeResize="0">
          <a:picLocks noChangeArrowheads="1"/>
        </xdr:cNvPicPr>
      </xdr:nvPicPr>
      <xdr:blipFill>
        <a:blip xmlns:r="http://schemas.openxmlformats.org/officeDocument/2006/relationships" r:embed="rId3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2688225"/>
          <a:ext cx="12001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3511</xdr:row>
      <xdr:rowOff>0</xdr:rowOff>
    </xdr:from>
    <xdr:to>
      <xdr:col>1</xdr:col>
      <xdr:colOff>1000124</xdr:colOff>
      <xdr:row>3511</xdr:row>
      <xdr:rowOff>371475</xdr:rowOff>
    </xdr:to>
    <xdr:pic>
      <xdr:nvPicPr>
        <xdr:cNvPr id="5791" name="Рисунок 5790" descr="base_1_386202_37806"/>
        <xdr:cNvPicPr preferRelativeResize="0">
          <a:picLocks noChangeArrowheads="1"/>
        </xdr:cNvPicPr>
      </xdr:nvPicPr>
      <xdr:blipFill>
        <a:blip xmlns:r="http://schemas.openxmlformats.org/officeDocument/2006/relationships" r:embed="rId3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73212100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3512</xdr:row>
      <xdr:rowOff>0</xdr:rowOff>
    </xdr:from>
    <xdr:to>
      <xdr:col>1</xdr:col>
      <xdr:colOff>971550</xdr:colOff>
      <xdr:row>3512</xdr:row>
      <xdr:rowOff>409575</xdr:rowOff>
    </xdr:to>
    <xdr:pic>
      <xdr:nvPicPr>
        <xdr:cNvPr id="5792" name="Рисунок 5791" descr="base_1_386202_37807"/>
        <xdr:cNvPicPr preferRelativeResize="0">
          <a:picLocks noChangeArrowheads="1"/>
        </xdr:cNvPicPr>
      </xdr:nvPicPr>
      <xdr:blipFill>
        <a:blip xmlns:r="http://schemas.openxmlformats.org/officeDocument/2006/relationships" r:embed="rId3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3735975"/>
          <a:ext cx="9715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3513</xdr:row>
      <xdr:rowOff>0</xdr:rowOff>
    </xdr:from>
    <xdr:to>
      <xdr:col>1</xdr:col>
      <xdr:colOff>1123950</xdr:colOff>
      <xdr:row>3513</xdr:row>
      <xdr:rowOff>381000</xdr:rowOff>
    </xdr:to>
    <xdr:pic>
      <xdr:nvPicPr>
        <xdr:cNvPr id="5793" name="Рисунок 5792" descr="base_1_386202_37808"/>
        <xdr:cNvPicPr preferRelativeResize="0">
          <a:picLocks noChangeArrowheads="1"/>
        </xdr:cNvPicPr>
      </xdr:nvPicPr>
      <xdr:blipFill>
        <a:blip xmlns:r="http://schemas.openxmlformats.org/officeDocument/2006/relationships" r:embed="rId3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4259850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3514</xdr:row>
      <xdr:rowOff>0</xdr:rowOff>
    </xdr:from>
    <xdr:to>
      <xdr:col>1</xdr:col>
      <xdr:colOff>1247774</xdr:colOff>
      <xdr:row>3514</xdr:row>
      <xdr:rowOff>409575</xdr:rowOff>
    </xdr:to>
    <xdr:pic>
      <xdr:nvPicPr>
        <xdr:cNvPr id="5794" name="Рисунок 5793" descr="base_1_386202_37809"/>
        <xdr:cNvPicPr preferRelativeResize="0">
          <a:picLocks noChangeArrowheads="1"/>
        </xdr:cNvPicPr>
      </xdr:nvPicPr>
      <xdr:blipFill>
        <a:blip xmlns:r="http://schemas.openxmlformats.org/officeDocument/2006/relationships" r:embed="rId3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74783725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3515</xdr:row>
      <xdr:rowOff>0</xdr:rowOff>
    </xdr:from>
    <xdr:to>
      <xdr:col>1</xdr:col>
      <xdr:colOff>1247774</xdr:colOff>
      <xdr:row>3515</xdr:row>
      <xdr:rowOff>371476</xdr:rowOff>
    </xdr:to>
    <xdr:pic>
      <xdr:nvPicPr>
        <xdr:cNvPr id="5795" name="Рисунок 5794" descr="base_1_386202_37810"/>
        <xdr:cNvPicPr preferRelativeResize="0">
          <a:picLocks noChangeArrowheads="1"/>
        </xdr:cNvPicPr>
      </xdr:nvPicPr>
      <xdr:blipFill>
        <a:blip xmlns:r="http://schemas.openxmlformats.org/officeDocument/2006/relationships" r:embed="rId3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75307600"/>
          <a:ext cx="1247775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3515</xdr:row>
      <xdr:rowOff>504824</xdr:rowOff>
    </xdr:from>
    <xdr:to>
      <xdr:col>1</xdr:col>
      <xdr:colOff>981074</xdr:colOff>
      <xdr:row>3516</xdr:row>
      <xdr:rowOff>371474</xdr:rowOff>
    </xdr:to>
    <xdr:pic>
      <xdr:nvPicPr>
        <xdr:cNvPr id="5796" name="Рисунок 5795" descr="base_1_386202_37811"/>
        <xdr:cNvPicPr preferRelativeResize="0">
          <a:picLocks noChangeArrowheads="1"/>
        </xdr:cNvPicPr>
      </xdr:nvPicPr>
      <xdr:blipFill>
        <a:blip xmlns:r="http://schemas.openxmlformats.org/officeDocument/2006/relationships" r:embed="rId3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75812424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3516</xdr:row>
      <xdr:rowOff>504824</xdr:rowOff>
    </xdr:from>
    <xdr:to>
      <xdr:col>1</xdr:col>
      <xdr:colOff>1009650</xdr:colOff>
      <xdr:row>3517</xdr:row>
      <xdr:rowOff>390524</xdr:rowOff>
    </xdr:to>
    <xdr:pic>
      <xdr:nvPicPr>
        <xdr:cNvPr id="5797" name="Рисунок 5796" descr="base_1_386202_37812"/>
        <xdr:cNvPicPr preferRelativeResize="0">
          <a:picLocks noChangeArrowheads="1"/>
        </xdr:cNvPicPr>
      </xdr:nvPicPr>
      <xdr:blipFill>
        <a:blip xmlns:r="http://schemas.openxmlformats.org/officeDocument/2006/relationships" r:embed="rId3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6317249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3518</xdr:row>
      <xdr:rowOff>0</xdr:rowOff>
    </xdr:from>
    <xdr:to>
      <xdr:col>1</xdr:col>
      <xdr:colOff>1095375</xdr:colOff>
      <xdr:row>3518</xdr:row>
      <xdr:rowOff>361950</xdr:rowOff>
    </xdr:to>
    <xdr:pic>
      <xdr:nvPicPr>
        <xdr:cNvPr id="5798" name="Рисунок 5797" descr="base_1_386202_37813"/>
        <xdr:cNvPicPr preferRelativeResize="0">
          <a:picLocks noChangeArrowheads="1"/>
        </xdr:cNvPicPr>
      </xdr:nvPicPr>
      <xdr:blipFill>
        <a:blip xmlns:r="http://schemas.openxmlformats.org/officeDocument/2006/relationships" r:embed="rId3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6822075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3519</xdr:row>
      <xdr:rowOff>0</xdr:rowOff>
    </xdr:from>
    <xdr:to>
      <xdr:col>1</xdr:col>
      <xdr:colOff>1257300</xdr:colOff>
      <xdr:row>3519</xdr:row>
      <xdr:rowOff>352425</xdr:rowOff>
    </xdr:to>
    <xdr:pic>
      <xdr:nvPicPr>
        <xdr:cNvPr id="5799" name="Рисунок 5798" descr="base_1_386202_37814"/>
        <xdr:cNvPicPr preferRelativeResize="0">
          <a:picLocks noChangeArrowheads="1"/>
        </xdr:cNvPicPr>
      </xdr:nvPicPr>
      <xdr:blipFill>
        <a:blip xmlns:r="http://schemas.openxmlformats.org/officeDocument/2006/relationships" r:embed="rId3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7326900"/>
          <a:ext cx="12573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3520</xdr:row>
      <xdr:rowOff>0</xdr:rowOff>
    </xdr:from>
    <xdr:to>
      <xdr:col>1</xdr:col>
      <xdr:colOff>1228724</xdr:colOff>
      <xdr:row>3520</xdr:row>
      <xdr:rowOff>390525</xdr:rowOff>
    </xdr:to>
    <xdr:pic>
      <xdr:nvPicPr>
        <xdr:cNvPr id="5800" name="Рисунок 5799" descr="base_1_386202_37815"/>
        <xdr:cNvPicPr preferRelativeResize="0">
          <a:picLocks noChangeArrowheads="1"/>
        </xdr:cNvPicPr>
      </xdr:nvPicPr>
      <xdr:blipFill>
        <a:blip xmlns:r="http://schemas.openxmlformats.org/officeDocument/2006/relationships" r:embed="rId3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7783172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3521</xdr:row>
      <xdr:rowOff>0</xdr:rowOff>
    </xdr:from>
    <xdr:to>
      <xdr:col>1</xdr:col>
      <xdr:colOff>952500</xdr:colOff>
      <xdr:row>3521</xdr:row>
      <xdr:rowOff>371475</xdr:rowOff>
    </xdr:to>
    <xdr:pic>
      <xdr:nvPicPr>
        <xdr:cNvPr id="5801" name="Рисунок 5800" descr="base_1_386202_37816"/>
        <xdr:cNvPicPr preferRelativeResize="0">
          <a:picLocks noChangeArrowheads="1"/>
        </xdr:cNvPicPr>
      </xdr:nvPicPr>
      <xdr:blipFill>
        <a:blip xmlns:r="http://schemas.openxmlformats.org/officeDocument/2006/relationships" r:embed="rId3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8336550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3522</xdr:row>
      <xdr:rowOff>0</xdr:rowOff>
    </xdr:from>
    <xdr:to>
      <xdr:col>1</xdr:col>
      <xdr:colOff>1057275</xdr:colOff>
      <xdr:row>3522</xdr:row>
      <xdr:rowOff>390525</xdr:rowOff>
    </xdr:to>
    <xdr:pic>
      <xdr:nvPicPr>
        <xdr:cNvPr id="5802" name="Рисунок 5801" descr="base_1_386202_37817"/>
        <xdr:cNvPicPr preferRelativeResize="0">
          <a:picLocks noChangeArrowheads="1"/>
        </xdr:cNvPicPr>
      </xdr:nvPicPr>
      <xdr:blipFill>
        <a:blip xmlns:r="http://schemas.openxmlformats.org/officeDocument/2006/relationships" r:embed="rId3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78841375"/>
          <a:ext cx="105727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3523</xdr:row>
      <xdr:rowOff>0</xdr:rowOff>
    </xdr:from>
    <xdr:to>
      <xdr:col>1</xdr:col>
      <xdr:colOff>1076325</xdr:colOff>
      <xdr:row>3523</xdr:row>
      <xdr:rowOff>400050</xdr:rowOff>
    </xdr:to>
    <xdr:pic>
      <xdr:nvPicPr>
        <xdr:cNvPr id="5803" name="Рисунок 5802" descr="base_1_386202_37818"/>
        <xdr:cNvPicPr preferRelativeResize="0">
          <a:picLocks noChangeArrowheads="1"/>
        </xdr:cNvPicPr>
      </xdr:nvPicPr>
      <xdr:blipFill>
        <a:blip xmlns:r="http://schemas.openxmlformats.org/officeDocument/2006/relationships" r:embed="rId3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79346200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3524</xdr:row>
      <xdr:rowOff>0</xdr:rowOff>
    </xdr:from>
    <xdr:to>
      <xdr:col>1</xdr:col>
      <xdr:colOff>1257300</xdr:colOff>
      <xdr:row>3524</xdr:row>
      <xdr:rowOff>361950</xdr:rowOff>
    </xdr:to>
    <xdr:pic>
      <xdr:nvPicPr>
        <xdr:cNvPr id="5804" name="Рисунок 5803" descr="base_1_386202_37819"/>
        <xdr:cNvPicPr preferRelativeResize="0">
          <a:picLocks noChangeArrowheads="1"/>
        </xdr:cNvPicPr>
      </xdr:nvPicPr>
      <xdr:blipFill>
        <a:blip xmlns:r="http://schemas.openxmlformats.org/officeDocument/2006/relationships" r:embed="rId3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79851025"/>
          <a:ext cx="12573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3525</xdr:row>
      <xdr:rowOff>0</xdr:rowOff>
    </xdr:from>
    <xdr:to>
      <xdr:col>1</xdr:col>
      <xdr:colOff>1238250</xdr:colOff>
      <xdr:row>3525</xdr:row>
      <xdr:rowOff>381000</xdr:rowOff>
    </xdr:to>
    <xdr:pic>
      <xdr:nvPicPr>
        <xdr:cNvPr id="5805" name="Рисунок 5804" descr="base_1_386202_37820"/>
        <xdr:cNvPicPr preferRelativeResize="0">
          <a:picLocks noChangeArrowheads="1"/>
        </xdr:cNvPicPr>
      </xdr:nvPicPr>
      <xdr:blipFill>
        <a:blip xmlns:r="http://schemas.openxmlformats.org/officeDocument/2006/relationships" r:embed="rId3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0355850"/>
          <a:ext cx="1238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3526</xdr:row>
      <xdr:rowOff>0</xdr:rowOff>
    </xdr:from>
    <xdr:to>
      <xdr:col>1</xdr:col>
      <xdr:colOff>962024</xdr:colOff>
      <xdr:row>3526</xdr:row>
      <xdr:rowOff>361950</xdr:rowOff>
    </xdr:to>
    <xdr:pic>
      <xdr:nvPicPr>
        <xdr:cNvPr id="5806" name="Рисунок 5805" descr="base_1_386202_37821"/>
        <xdr:cNvPicPr preferRelativeResize="0">
          <a:picLocks noChangeArrowheads="1"/>
        </xdr:cNvPicPr>
      </xdr:nvPicPr>
      <xdr:blipFill>
        <a:blip xmlns:r="http://schemas.openxmlformats.org/officeDocument/2006/relationships" r:embed="rId3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80860675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3527</xdr:row>
      <xdr:rowOff>0</xdr:rowOff>
    </xdr:from>
    <xdr:to>
      <xdr:col>1</xdr:col>
      <xdr:colOff>1019174</xdr:colOff>
      <xdr:row>3527</xdr:row>
      <xdr:rowOff>342900</xdr:rowOff>
    </xdr:to>
    <xdr:pic>
      <xdr:nvPicPr>
        <xdr:cNvPr id="5807" name="Рисунок 5806" descr="base_1_386202_37822"/>
        <xdr:cNvPicPr preferRelativeResize="0">
          <a:picLocks noChangeArrowheads="1"/>
        </xdr:cNvPicPr>
      </xdr:nvPicPr>
      <xdr:blipFill>
        <a:blip xmlns:r="http://schemas.openxmlformats.org/officeDocument/2006/relationships" r:embed="rId3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81365500"/>
          <a:ext cx="10191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3528</xdr:row>
      <xdr:rowOff>0</xdr:rowOff>
    </xdr:from>
    <xdr:to>
      <xdr:col>1</xdr:col>
      <xdr:colOff>1133475</xdr:colOff>
      <xdr:row>3528</xdr:row>
      <xdr:rowOff>342900</xdr:rowOff>
    </xdr:to>
    <xdr:pic>
      <xdr:nvPicPr>
        <xdr:cNvPr id="5808" name="Рисунок 5807" descr="base_1_386202_37823"/>
        <xdr:cNvPicPr preferRelativeResize="0">
          <a:picLocks noChangeArrowheads="1"/>
        </xdr:cNvPicPr>
      </xdr:nvPicPr>
      <xdr:blipFill>
        <a:blip xmlns:r="http://schemas.openxmlformats.org/officeDocument/2006/relationships" r:embed="rId3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1870325"/>
          <a:ext cx="11334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3529</xdr:row>
      <xdr:rowOff>0</xdr:rowOff>
    </xdr:from>
    <xdr:to>
      <xdr:col>1</xdr:col>
      <xdr:colOff>1238250</xdr:colOff>
      <xdr:row>3529</xdr:row>
      <xdr:rowOff>361950</xdr:rowOff>
    </xdr:to>
    <xdr:pic>
      <xdr:nvPicPr>
        <xdr:cNvPr id="5809" name="Рисунок 5808" descr="base_1_386202_37824"/>
        <xdr:cNvPicPr preferRelativeResize="0">
          <a:picLocks noChangeArrowheads="1"/>
        </xdr:cNvPicPr>
      </xdr:nvPicPr>
      <xdr:blipFill>
        <a:blip xmlns:r="http://schemas.openxmlformats.org/officeDocument/2006/relationships" r:embed="rId3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2375150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3529</xdr:row>
      <xdr:rowOff>504824</xdr:rowOff>
    </xdr:from>
    <xdr:to>
      <xdr:col>1</xdr:col>
      <xdr:colOff>1266825</xdr:colOff>
      <xdr:row>3530</xdr:row>
      <xdr:rowOff>381000</xdr:rowOff>
    </xdr:to>
    <xdr:pic>
      <xdr:nvPicPr>
        <xdr:cNvPr id="5810" name="Рисунок 5809" descr="base_1_386202_37825"/>
        <xdr:cNvPicPr preferRelativeResize="0">
          <a:picLocks noChangeArrowheads="1"/>
        </xdr:cNvPicPr>
      </xdr:nvPicPr>
      <xdr:blipFill>
        <a:blip xmlns:r="http://schemas.openxmlformats.org/officeDocument/2006/relationships" r:embed="rId3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82879974"/>
          <a:ext cx="1266826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3531</xdr:row>
      <xdr:rowOff>0</xdr:rowOff>
    </xdr:from>
    <xdr:to>
      <xdr:col>1</xdr:col>
      <xdr:colOff>971550</xdr:colOff>
      <xdr:row>3531</xdr:row>
      <xdr:rowOff>342900</xdr:rowOff>
    </xdr:to>
    <xdr:pic>
      <xdr:nvPicPr>
        <xdr:cNvPr id="5811" name="Рисунок 5810" descr="base_1_386202_37826"/>
        <xdr:cNvPicPr preferRelativeResize="0">
          <a:picLocks noChangeArrowheads="1"/>
        </xdr:cNvPicPr>
      </xdr:nvPicPr>
      <xdr:blipFill>
        <a:blip xmlns:r="http://schemas.openxmlformats.org/officeDocument/2006/relationships" r:embed="rId3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3384800"/>
          <a:ext cx="971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3532</xdr:row>
      <xdr:rowOff>0</xdr:rowOff>
    </xdr:from>
    <xdr:to>
      <xdr:col>1</xdr:col>
      <xdr:colOff>1009650</xdr:colOff>
      <xdr:row>3532</xdr:row>
      <xdr:rowOff>390525</xdr:rowOff>
    </xdr:to>
    <xdr:pic>
      <xdr:nvPicPr>
        <xdr:cNvPr id="5812" name="Рисунок 5811" descr="base_1_386202_37827"/>
        <xdr:cNvPicPr preferRelativeResize="0">
          <a:picLocks noChangeArrowheads="1"/>
        </xdr:cNvPicPr>
      </xdr:nvPicPr>
      <xdr:blipFill>
        <a:blip xmlns:r="http://schemas.openxmlformats.org/officeDocument/2006/relationships" r:embed="rId3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388962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3533</xdr:row>
      <xdr:rowOff>0</xdr:rowOff>
    </xdr:from>
    <xdr:to>
      <xdr:col>1</xdr:col>
      <xdr:colOff>1076325</xdr:colOff>
      <xdr:row>3533</xdr:row>
      <xdr:rowOff>390525</xdr:rowOff>
    </xdr:to>
    <xdr:pic>
      <xdr:nvPicPr>
        <xdr:cNvPr id="5813" name="Рисунок 5812" descr="base_1_386202_37828"/>
        <xdr:cNvPicPr preferRelativeResize="0">
          <a:picLocks noChangeArrowheads="1"/>
        </xdr:cNvPicPr>
      </xdr:nvPicPr>
      <xdr:blipFill>
        <a:blip xmlns:r="http://schemas.openxmlformats.org/officeDocument/2006/relationships" r:embed="rId3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4394450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3534</xdr:row>
      <xdr:rowOff>0</xdr:rowOff>
    </xdr:from>
    <xdr:to>
      <xdr:col>1</xdr:col>
      <xdr:colOff>1200150</xdr:colOff>
      <xdr:row>3534</xdr:row>
      <xdr:rowOff>381000</xdr:rowOff>
    </xdr:to>
    <xdr:pic>
      <xdr:nvPicPr>
        <xdr:cNvPr id="5814" name="Рисунок 5813" descr="base_1_386202_37829"/>
        <xdr:cNvPicPr preferRelativeResize="0">
          <a:picLocks noChangeArrowheads="1"/>
        </xdr:cNvPicPr>
      </xdr:nvPicPr>
      <xdr:blipFill>
        <a:blip xmlns:r="http://schemas.openxmlformats.org/officeDocument/2006/relationships" r:embed="rId3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4899275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3535</xdr:row>
      <xdr:rowOff>0</xdr:rowOff>
    </xdr:from>
    <xdr:to>
      <xdr:col>1</xdr:col>
      <xdr:colOff>1190624</xdr:colOff>
      <xdr:row>3535</xdr:row>
      <xdr:rowOff>390525</xdr:rowOff>
    </xdr:to>
    <xdr:pic>
      <xdr:nvPicPr>
        <xdr:cNvPr id="5815" name="Рисунок 5814" descr="base_1_386202_37830"/>
        <xdr:cNvPicPr preferRelativeResize="0">
          <a:picLocks noChangeArrowheads="1"/>
        </xdr:cNvPicPr>
      </xdr:nvPicPr>
      <xdr:blipFill>
        <a:blip xmlns:r="http://schemas.openxmlformats.org/officeDocument/2006/relationships" r:embed="rId3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85404100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3536</xdr:row>
      <xdr:rowOff>0</xdr:rowOff>
    </xdr:from>
    <xdr:to>
      <xdr:col>1</xdr:col>
      <xdr:colOff>1085850</xdr:colOff>
      <xdr:row>3536</xdr:row>
      <xdr:rowOff>381000</xdr:rowOff>
    </xdr:to>
    <xdr:pic>
      <xdr:nvPicPr>
        <xdr:cNvPr id="5816" name="Рисунок 5815" descr="base_1_386202_37831"/>
        <xdr:cNvPicPr preferRelativeResize="0">
          <a:picLocks noChangeArrowheads="1"/>
        </xdr:cNvPicPr>
      </xdr:nvPicPr>
      <xdr:blipFill>
        <a:blip xmlns:r="http://schemas.openxmlformats.org/officeDocument/2006/relationships" r:embed="rId3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5908925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3537</xdr:row>
      <xdr:rowOff>0</xdr:rowOff>
    </xdr:from>
    <xdr:to>
      <xdr:col>1</xdr:col>
      <xdr:colOff>1076324</xdr:colOff>
      <xdr:row>3537</xdr:row>
      <xdr:rowOff>381000</xdr:rowOff>
    </xdr:to>
    <xdr:pic>
      <xdr:nvPicPr>
        <xdr:cNvPr id="5817" name="Рисунок 5816" descr="base_1_386202_37832"/>
        <xdr:cNvPicPr preferRelativeResize="0">
          <a:picLocks noChangeArrowheads="1"/>
        </xdr:cNvPicPr>
      </xdr:nvPicPr>
      <xdr:blipFill>
        <a:blip xmlns:r="http://schemas.openxmlformats.org/officeDocument/2006/relationships" r:embed="rId3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86413750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3538</xdr:row>
      <xdr:rowOff>0</xdr:rowOff>
    </xdr:from>
    <xdr:to>
      <xdr:col>1</xdr:col>
      <xdr:colOff>1143000</xdr:colOff>
      <xdr:row>3538</xdr:row>
      <xdr:rowOff>371475</xdr:rowOff>
    </xdr:to>
    <xdr:pic>
      <xdr:nvPicPr>
        <xdr:cNvPr id="5818" name="Рисунок 5817" descr="base_1_386202_37833"/>
        <xdr:cNvPicPr preferRelativeResize="0">
          <a:picLocks noChangeArrowheads="1"/>
        </xdr:cNvPicPr>
      </xdr:nvPicPr>
      <xdr:blipFill>
        <a:blip xmlns:r="http://schemas.openxmlformats.org/officeDocument/2006/relationships" r:embed="rId3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691857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3539</xdr:row>
      <xdr:rowOff>0</xdr:rowOff>
    </xdr:from>
    <xdr:to>
      <xdr:col>1</xdr:col>
      <xdr:colOff>1209674</xdr:colOff>
      <xdr:row>3539</xdr:row>
      <xdr:rowOff>371475</xdr:rowOff>
    </xdr:to>
    <xdr:pic>
      <xdr:nvPicPr>
        <xdr:cNvPr id="5819" name="Рисунок 5818" descr="base_1_386202_37834"/>
        <xdr:cNvPicPr preferRelativeResize="0">
          <a:picLocks noChangeArrowheads="1"/>
        </xdr:cNvPicPr>
      </xdr:nvPicPr>
      <xdr:blipFill>
        <a:blip xmlns:r="http://schemas.openxmlformats.org/officeDocument/2006/relationships" r:embed="rId3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87423400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3540</xdr:row>
      <xdr:rowOff>0</xdr:rowOff>
    </xdr:from>
    <xdr:to>
      <xdr:col>1</xdr:col>
      <xdr:colOff>1228724</xdr:colOff>
      <xdr:row>3540</xdr:row>
      <xdr:rowOff>381000</xdr:rowOff>
    </xdr:to>
    <xdr:pic>
      <xdr:nvPicPr>
        <xdr:cNvPr id="5820" name="Рисунок 5819" descr="base_1_386202_37835"/>
        <xdr:cNvPicPr preferRelativeResize="0">
          <a:picLocks noChangeArrowheads="1"/>
        </xdr:cNvPicPr>
      </xdr:nvPicPr>
      <xdr:blipFill>
        <a:blip xmlns:r="http://schemas.openxmlformats.org/officeDocument/2006/relationships" r:embed="rId3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87928225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3541</xdr:row>
      <xdr:rowOff>0</xdr:rowOff>
    </xdr:from>
    <xdr:to>
      <xdr:col>1</xdr:col>
      <xdr:colOff>1019174</xdr:colOff>
      <xdr:row>3541</xdr:row>
      <xdr:rowOff>323850</xdr:rowOff>
    </xdr:to>
    <xdr:pic>
      <xdr:nvPicPr>
        <xdr:cNvPr id="5821" name="Рисунок 5820" descr="base_1_386202_37836"/>
        <xdr:cNvPicPr preferRelativeResize="0">
          <a:picLocks noChangeArrowheads="1"/>
        </xdr:cNvPicPr>
      </xdr:nvPicPr>
      <xdr:blipFill>
        <a:blip xmlns:r="http://schemas.openxmlformats.org/officeDocument/2006/relationships" r:embed="rId3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88433050"/>
          <a:ext cx="10191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3542</xdr:row>
      <xdr:rowOff>0</xdr:rowOff>
    </xdr:from>
    <xdr:to>
      <xdr:col>1</xdr:col>
      <xdr:colOff>1028700</xdr:colOff>
      <xdr:row>3542</xdr:row>
      <xdr:rowOff>371475</xdr:rowOff>
    </xdr:to>
    <xdr:pic>
      <xdr:nvPicPr>
        <xdr:cNvPr id="5822" name="Рисунок 5821" descr="base_1_386202_37837"/>
        <xdr:cNvPicPr preferRelativeResize="0">
          <a:picLocks noChangeArrowheads="1"/>
        </xdr:cNvPicPr>
      </xdr:nvPicPr>
      <xdr:blipFill>
        <a:blip xmlns:r="http://schemas.openxmlformats.org/officeDocument/2006/relationships" r:embed="rId3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893787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3543</xdr:row>
      <xdr:rowOff>0</xdr:rowOff>
    </xdr:from>
    <xdr:to>
      <xdr:col>1</xdr:col>
      <xdr:colOff>1152525</xdr:colOff>
      <xdr:row>3543</xdr:row>
      <xdr:rowOff>333375</xdr:rowOff>
    </xdr:to>
    <xdr:pic>
      <xdr:nvPicPr>
        <xdr:cNvPr id="5823" name="Рисунок 5822" descr="base_1_386202_37838"/>
        <xdr:cNvPicPr preferRelativeResize="0">
          <a:picLocks noChangeArrowheads="1"/>
        </xdr:cNvPicPr>
      </xdr:nvPicPr>
      <xdr:blipFill>
        <a:blip xmlns:r="http://schemas.openxmlformats.org/officeDocument/2006/relationships" r:embed="rId3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89442700"/>
          <a:ext cx="1152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3544</xdr:row>
      <xdr:rowOff>0</xdr:rowOff>
    </xdr:from>
    <xdr:to>
      <xdr:col>1</xdr:col>
      <xdr:colOff>1247775</xdr:colOff>
      <xdr:row>3544</xdr:row>
      <xdr:rowOff>400050</xdr:rowOff>
    </xdr:to>
    <xdr:pic>
      <xdr:nvPicPr>
        <xdr:cNvPr id="5824" name="Рисунок 5823" descr="base_1_386202_37839"/>
        <xdr:cNvPicPr preferRelativeResize="0">
          <a:picLocks noChangeArrowheads="1"/>
        </xdr:cNvPicPr>
      </xdr:nvPicPr>
      <xdr:blipFill>
        <a:blip xmlns:r="http://schemas.openxmlformats.org/officeDocument/2006/relationships" r:embed="rId3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89947525"/>
          <a:ext cx="1247776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3544</xdr:row>
      <xdr:rowOff>504824</xdr:rowOff>
    </xdr:from>
    <xdr:to>
      <xdr:col>1</xdr:col>
      <xdr:colOff>1171575</xdr:colOff>
      <xdr:row>3545</xdr:row>
      <xdr:rowOff>371474</xdr:rowOff>
    </xdr:to>
    <xdr:pic>
      <xdr:nvPicPr>
        <xdr:cNvPr id="5825" name="Рисунок 5824" descr="base_1_386202_37840"/>
        <xdr:cNvPicPr preferRelativeResize="0">
          <a:picLocks noChangeArrowheads="1"/>
        </xdr:cNvPicPr>
      </xdr:nvPicPr>
      <xdr:blipFill>
        <a:blip xmlns:r="http://schemas.openxmlformats.org/officeDocument/2006/relationships" r:embed="rId3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90452349"/>
          <a:ext cx="11715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3546</xdr:row>
      <xdr:rowOff>0</xdr:rowOff>
    </xdr:from>
    <xdr:to>
      <xdr:col>1</xdr:col>
      <xdr:colOff>971550</xdr:colOff>
      <xdr:row>3546</xdr:row>
      <xdr:rowOff>352425</xdr:rowOff>
    </xdr:to>
    <xdr:pic>
      <xdr:nvPicPr>
        <xdr:cNvPr id="5826" name="Рисунок 5825" descr="base_1_386202_37841"/>
        <xdr:cNvPicPr preferRelativeResize="0">
          <a:picLocks noChangeArrowheads="1"/>
        </xdr:cNvPicPr>
      </xdr:nvPicPr>
      <xdr:blipFill>
        <a:blip xmlns:r="http://schemas.openxmlformats.org/officeDocument/2006/relationships" r:embed="rId3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0957175"/>
          <a:ext cx="971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3547</xdr:row>
      <xdr:rowOff>0</xdr:rowOff>
    </xdr:from>
    <xdr:to>
      <xdr:col>1</xdr:col>
      <xdr:colOff>981074</xdr:colOff>
      <xdr:row>3547</xdr:row>
      <xdr:rowOff>352425</xdr:rowOff>
    </xdr:to>
    <xdr:pic>
      <xdr:nvPicPr>
        <xdr:cNvPr id="5827" name="Рисунок 5826" descr="base_1_386202_37842"/>
        <xdr:cNvPicPr preferRelativeResize="0">
          <a:picLocks noChangeArrowheads="1"/>
        </xdr:cNvPicPr>
      </xdr:nvPicPr>
      <xdr:blipFill>
        <a:blip xmlns:r="http://schemas.openxmlformats.org/officeDocument/2006/relationships" r:embed="rId3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91462000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3548</xdr:row>
      <xdr:rowOff>0</xdr:rowOff>
    </xdr:from>
    <xdr:to>
      <xdr:col>1</xdr:col>
      <xdr:colOff>1066800</xdr:colOff>
      <xdr:row>3548</xdr:row>
      <xdr:rowOff>381000</xdr:rowOff>
    </xdr:to>
    <xdr:pic>
      <xdr:nvPicPr>
        <xdr:cNvPr id="5828" name="Рисунок 5827" descr="base_1_386202_37843"/>
        <xdr:cNvPicPr preferRelativeResize="0">
          <a:picLocks noChangeArrowheads="1"/>
        </xdr:cNvPicPr>
      </xdr:nvPicPr>
      <xdr:blipFill>
        <a:blip xmlns:r="http://schemas.openxmlformats.org/officeDocument/2006/relationships" r:embed="rId3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1966825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3549</xdr:row>
      <xdr:rowOff>0</xdr:rowOff>
    </xdr:from>
    <xdr:to>
      <xdr:col>1</xdr:col>
      <xdr:colOff>1162050</xdr:colOff>
      <xdr:row>3549</xdr:row>
      <xdr:rowOff>400050</xdr:rowOff>
    </xdr:to>
    <xdr:pic>
      <xdr:nvPicPr>
        <xdr:cNvPr id="5829" name="Рисунок 5828" descr="base_1_386202_37844"/>
        <xdr:cNvPicPr preferRelativeResize="0">
          <a:picLocks noChangeArrowheads="1"/>
        </xdr:cNvPicPr>
      </xdr:nvPicPr>
      <xdr:blipFill>
        <a:blip xmlns:r="http://schemas.openxmlformats.org/officeDocument/2006/relationships" r:embed="rId3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2471650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3550</xdr:row>
      <xdr:rowOff>0</xdr:rowOff>
    </xdr:from>
    <xdr:to>
      <xdr:col>1</xdr:col>
      <xdr:colOff>1181100</xdr:colOff>
      <xdr:row>3550</xdr:row>
      <xdr:rowOff>352425</xdr:rowOff>
    </xdr:to>
    <xdr:pic>
      <xdr:nvPicPr>
        <xdr:cNvPr id="5830" name="Рисунок 5829" descr="base_1_386202_37845"/>
        <xdr:cNvPicPr preferRelativeResize="0">
          <a:picLocks noChangeArrowheads="1"/>
        </xdr:cNvPicPr>
      </xdr:nvPicPr>
      <xdr:blipFill>
        <a:blip xmlns:r="http://schemas.openxmlformats.org/officeDocument/2006/relationships" r:embed="rId3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2976475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3551</xdr:row>
      <xdr:rowOff>1</xdr:rowOff>
    </xdr:from>
    <xdr:to>
      <xdr:col>1</xdr:col>
      <xdr:colOff>942974</xdr:colOff>
      <xdr:row>3551</xdr:row>
      <xdr:rowOff>381001</xdr:rowOff>
    </xdr:to>
    <xdr:pic>
      <xdr:nvPicPr>
        <xdr:cNvPr id="5831" name="Рисунок 5830" descr="base_1_386202_37846"/>
        <xdr:cNvPicPr preferRelativeResize="0">
          <a:picLocks noChangeArrowheads="1"/>
        </xdr:cNvPicPr>
      </xdr:nvPicPr>
      <xdr:blipFill>
        <a:blip xmlns:r="http://schemas.openxmlformats.org/officeDocument/2006/relationships" r:embed="rId3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93481301"/>
          <a:ext cx="942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3552</xdr:row>
      <xdr:rowOff>0</xdr:rowOff>
    </xdr:from>
    <xdr:to>
      <xdr:col>1</xdr:col>
      <xdr:colOff>990600</xdr:colOff>
      <xdr:row>3552</xdr:row>
      <xdr:rowOff>381000</xdr:rowOff>
    </xdr:to>
    <xdr:pic>
      <xdr:nvPicPr>
        <xdr:cNvPr id="5832" name="Рисунок 5831" descr="base_1_386202_37847"/>
        <xdr:cNvPicPr preferRelativeResize="0">
          <a:picLocks noChangeArrowheads="1"/>
        </xdr:cNvPicPr>
      </xdr:nvPicPr>
      <xdr:blipFill>
        <a:blip xmlns:r="http://schemas.openxmlformats.org/officeDocument/2006/relationships" r:embed="rId3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3986125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3553</xdr:row>
      <xdr:rowOff>0</xdr:rowOff>
    </xdr:from>
    <xdr:to>
      <xdr:col>1</xdr:col>
      <xdr:colOff>1095375</xdr:colOff>
      <xdr:row>3553</xdr:row>
      <xdr:rowOff>352425</xdr:rowOff>
    </xdr:to>
    <xdr:pic>
      <xdr:nvPicPr>
        <xdr:cNvPr id="5833" name="Рисунок 5832" descr="base_1_386202_37848"/>
        <xdr:cNvPicPr preferRelativeResize="0">
          <a:picLocks noChangeArrowheads="1"/>
        </xdr:cNvPicPr>
      </xdr:nvPicPr>
      <xdr:blipFill>
        <a:blip xmlns:r="http://schemas.openxmlformats.org/officeDocument/2006/relationships" r:embed="rId3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4490950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3554</xdr:row>
      <xdr:rowOff>0</xdr:rowOff>
    </xdr:from>
    <xdr:to>
      <xdr:col>1</xdr:col>
      <xdr:colOff>1200150</xdr:colOff>
      <xdr:row>3554</xdr:row>
      <xdr:rowOff>371475</xdr:rowOff>
    </xdr:to>
    <xdr:pic>
      <xdr:nvPicPr>
        <xdr:cNvPr id="5834" name="Рисунок 5833" descr="base_1_386202_37849"/>
        <xdr:cNvPicPr preferRelativeResize="0">
          <a:picLocks noChangeArrowheads="1"/>
        </xdr:cNvPicPr>
      </xdr:nvPicPr>
      <xdr:blipFill>
        <a:blip xmlns:r="http://schemas.openxmlformats.org/officeDocument/2006/relationships" r:embed="rId3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4995775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3555</xdr:row>
      <xdr:rowOff>0</xdr:rowOff>
    </xdr:from>
    <xdr:to>
      <xdr:col>1</xdr:col>
      <xdr:colOff>1171574</xdr:colOff>
      <xdr:row>3555</xdr:row>
      <xdr:rowOff>390525</xdr:rowOff>
    </xdr:to>
    <xdr:pic>
      <xdr:nvPicPr>
        <xdr:cNvPr id="5835" name="Рисунок 5834" descr="base_1_386202_37850"/>
        <xdr:cNvPicPr preferRelativeResize="0">
          <a:picLocks noChangeArrowheads="1"/>
        </xdr:cNvPicPr>
      </xdr:nvPicPr>
      <xdr:blipFill>
        <a:blip xmlns:r="http://schemas.openxmlformats.org/officeDocument/2006/relationships" r:embed="rId3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95500600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3556</xdr:row>
      <xdr:rowOff>0</xdr:rowOff>
    </xdr:from>
    <xdr:to>
      <xdr:col>1</xdr:col>
      <xdr:colOff>952500</xdr:colOff>
      <xdr:row>3556</xdr:row>
      <xdr:rowOff>352425</xdr:rowOff>
    </xdr:to>
    <xdr:pic>
      <xdr:nvPicPr>
        <xdr:cNvPr id="5836" name="Рисунок 5835" descr="base_1_386202_37851"/>
        <xdr:cNvPicPr preferRelativeResize="0">
          <a:picLocks noChangeArrowheads="1"/>
        </xdr:cNvPicPr>
      </xdr:nvPicPr>
      <xdr:blipFill>
        <a:blip xmlns:r="http://schemas.openxmlformats.org/officeDocument/2006/relationships" r:embed="rId3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6005425"/>
          <a:ext cx="9525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3557</xdr:row>
      <xdr:rowOff>0</xdr:rowOff>
    </xdr:from>
    <xdr:to>
      <xdr:col>1</xdr:col>
      <xdr:colOff>971550</xdr:colOff>
      <xdr:row>3557</xdr:row>
      <xdr:rowOff>371475</xdr:rowOff>
    </xdr:to>
    <xdr:pic>
      <xdr:nvPicPr>
        <xdr:cNvPr id="5837" name="Рисунок 5836" descr="base_1_386202_37852"/>
        <xdr:cNvPicPr preferRelativeResize="0">
          <a:picLocks noChangeArrowheads="1"/>
        </xdr:cNvPicPr>
      </xdr:nvPicPr>
      <xdr:blipFill>
        <a:blip xmlns:r="http://schemas.openxmlformats.org/officeDocument/2006/relationships" r:embed="rId3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6510250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3558</xdr:row>
      <xdr:rowOff>0</xdr:rowOff>
    </xdr:from>
    <xdr:to>
      <xdr:col>1</xdr:col>
      <xdr:colOff>1019175</xdr:colOff>
      <xdr:row>3558</xdr:row>
      <xdr:rowOff>381000</xdr:rowOff>
    </xdr:to>
    <xdr:pic>
      <xdr:nvPicPr>
        <xdr:cNvPr id="5838" name="Рисунок 5837" descr="base_1_386202_37853"/>
        <xdr:cNvPicPr preferRelativeResize="0">
          <a:picLocks noChangeArrowheads="1"/>
        </xdr:cNvPicPr>
      </xdr:nvPicPr>
      <xdr:blipFill>
        <a:blip xmlns:r="http://schemas.openxmlformats.org/officeDocument/2006/relationships" r:embed="rId3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7015075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3559</xdr:row>
      <xdr:rowOff>0</xdr:rowOff>
    </xdr:from>
    <xdr:to>
      <xdr:col>1</xdr:col>
      <xdr:colOff>1152524</xdr:colOff>
      <xdr:row>3559</xdr:row>
      <xdr:rowOff>390525</xdr:rowOff>
    </xdr:to>
    <xdr:pic>
      <xdr:nvPicPr>
        <xdr:cNvPr id="5839" name="Рисунок 5838" descr="base_1_386202_37854"/>
        <xdr:cNvPicPr preferRelativeResize="0">
          <a:picLocks noChangeArrowheads="1"/>
        </xdr:cNvPicPr>
      </xdr:nvPicPr>
      <xdr:blipFill>
        <a:blip xmlns:r="http://schemas.openxmlformats.org/officeDocument/2006/relationships" r:embed="rId3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97519900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3560</xdr:row>
      <xdr:rowOff>0</xdr:rowOff>
    </xdr:from>
    <xdr:to>
      <xdr:col>1</xdr:col>
      <xdr:colOff>1162050</xdr:colOff>
      <xdr:row>3560</xdr:row>
      <xdr:rowOff>371475</xdr:rowOff>
    </xdr:to>
    <xdr:pic>
      <xdr:nvPicPr>
        <xdr:cNvPr id="5840" name="Рисунок 5839" descr="base_1_386202_37855"/>
        <xdr:cNvPicPr preferRelativeResize="0">
          <a:picLocks noChangeArrowheads="1"/>
        </xdr:cNvPicPr>
      </xdr:nvPicPr>
      <xdr:blipFill>
        <a:blip xmlns:r="http://schemas.openxmlformats.org/officeDocument/2006/relationships" r:embed="rId3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802472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3561</xdr:row>
      <xdr:rowOff>0</xdr:rowOff>
    </xdr:from>
    <xdr:to>
      <xdr:col>1</xdr:col>
      <xdr:colOff>904875</xdr:colOff>
      <xdr:row>3561</xdr:row>
      <xdr:rowOff>390525</xdr:rowOff>
    </xdr:to>
    <xdr:pic>
      <xdr:nvPicPr>
        <xdr:cNvPr id="5841" name="Рисунок 5840" descr="base_1_386202_37856"/>
        <xdr:cNvPicPr preferRelativeResize="0">
          <a:picLocks noChangeArrowheads="1"/>
        </xdr:cNvPicPr>
      </xdr:nvPicPr>
      <xdr:blipFill>
        <a:blip xmlns:r="http://schemas.openxmlformats.org/officeDocument/2006/relationships" r:embed="rId3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98529550"/>
          <a:ext cx="90487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3562</xdr:row>
      <xdr:rowOff>0</xdr:rowOff>
    </xdr:from>
    <xdr:to>
      <xdr:col>1</xdr:col>
      <xdr:colOff>952500</xdr:colOff>
      <xdr:row>3562</xdr:row>
      <xdr:rowOff>342899</xdr:rowOff>
    </xdr:to>
    <xdr:pic>
      <xdr:nvPicPr>
        <xdr:cNvPr id="5842" name="Рисунок 5841" descr="base_1_386202_37857"/>
        <xdr:cNvPicPr preferRelativeResize="0">
          <a:picLocks noChangeArrowheads="1"/>
        </xdr:cNvPicPr>
      </xdr:nvPicPr>
      <xdr:blipFill>
        <a:blip xmlns:r="http://schemas.openxmlformats.org/officeDocument/2006/relationships" r:embed="rId3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799034375"/>
          <a:ext cx="952501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3563</xdr:row>
      <xdr:rowOff>0</xdr:rowOff>
    </xdr:from>
    <xdr:to>
      <xdr:col>1</xdr:col>
      <xdr:colOff>1123950</xdr:colOff>
      <xdr:row>3563</xdr:row>
      <xdr:rowOff>352425</xdr:rowOff>
    </xdr:to>
    <xdr:pic>
      <xdr:nvPicPr>
        <xdr:cNvPr id="5843" name="Рисунок 5842" descr="base_1_386202_37858"/>
        <xdr:cNvPicPr preferRelativeResize="0">
          <a:picLocks noChangeArrowheads="1"/>
        </xdr:cNvPicPr>
      </xdr:nvPicPr>
      <xdr:blipFill>
        <a:blip xmlns:r="http://schemas.openxmlformats.org/officeDocument/2006/relationships" r:embed="rId3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799539200"/>
          <a:ext cx="1123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3564</xdr:row>
      <xdr:rowOff>0</xdr:rowOff>
    </xdr:from>
    <xdr:to>
      <xdr:col>1</xdr:col>
      <xdr:colOff>1200150</xdr:colOff>
      <xdr:row>3564</xdr:row>
      <xdr:rowOff>390525</xdr:rowOff>
    </xdr:to>
    <xdr:pic>
      <xdr:nvPicPr>
        <xdr:cNvPr id="5844" name="Рисунок 5843" descr="base_1_386202_37859"/>
        <xdr:cNvPicPr preferRelativeResize="0">
          <a:picLocks noChangeArrowheads="1"/>
        </xdr:cNvPicPr>
      </xdr:nvPicPr>
      <xdr:blipFill>
        <a:blip xmlns:r="http://schemas.openxmlformats.org/officeDocument/2006/relationships" r:embed="rId3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004402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3565</xdr:row>
      <xdr:rowOff>0</xdr:rowOff>
    </xdr:from>
    <xdr:to>
      <xdr:col>1</xdr:col>
      <xdr:colOff>1171574</xdr:colOff>
      <xdr:row>3565</xdr:row>
      <xdr:rowOff>381000</xdr:rowOff>
    </xdr:to>
    <xdr:pic>
      <xdr:nvPicPr>
        <xdr:cNvPr id="5845" name="Рисунок 5844" descr="base_1_386202_37860"/>
        <xdr:cNvPicPr preferRelativeResize="0">
          <a:picLocks noChangeArrowheads="1"/>
        </xdr:cNvPicPr>
      </xdr:nvPicPr>
      <xdr:blipFill>
        <a:blip xmlns:r="http://schemas.openxmlformats.org/officeDocument/2006/relationships" r:embed="rId3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00548850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3566</xdr:row>
      <xdr:rowOff>0</xdr:rowOff>
    </xdr:from>
    <xdr:to>
      <xdr:col>1</xdr:col>
      <xdr:colOff>933450</xdr:colOff>
      <xdr:row>3566</xdr:row>
      <xdr:rowOff>371475</xdr:rowOff>
    </xdr:to>
    <xdr:pic>
      <xdr:nvPicPr>
        <xdr:cNvPr id="5846" name="Рисунок 5845" descr="base_1_386202_37861"/>
        <xdr:cNvPicPr preferRelativeResize="0">
          <a:picLocks noChangeArrowheads="1"/>
        </xdr:cNvPicPr>
      </xdr:nvPicPr>
      <xdr:blipFill>
        <a:blip xmlns:r="http://schemas.openxmlformats.org/officeDocument/2006/relationships" r:embed="rId3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1053675"/>
          <a:ext cx="933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3567</xdr:row>
      <xdr:rowOff>0</xdr:rowOff>
    </xdr:from>
    <xdr:to>
      <xdr:col>1</xdr:col>
      <xdr:colOff>962024</xdr:colOff>
      <xdr:row>3567</xdr:row>
      <xdr:rowOff>390525</xdr:rowOff>
    </xdr:to>
    <xdr:pic>
      <xdr:nvPicPr>
        <xdr:cNvPr id="5847" name="Рисунок 5846" descr="base_1_386202_37862"/>
        <xdr:cNvPicPr preferRelativeResize="0">
          <a:picLocks noChangeArrowheads="1"/>
        </xdr:cNvPicPr>
      </xdr:nvPicPr>
      <xdr:blipFill>
        <a:blip xmlns:r="http://schemas.openxmlformats.org/officeDocument/2006/relationships" r:embed="rId3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01558500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3568</xdr:row>
      <xdr:rowOff>0</xdr:rowOff>
    </xdr:from>
    <xdr:to>
      <xdr:col>1</xdr:col>
      <xdr:colOff>1066800</xdr:colOff>
      <xdr:row>3568</xdr:row>
      <xdr:rowOff>361950</xdr:rowOff>
    </xdr:to>
    <xdr:pic>
      <xdr:nvPicPr>
        <xdr:cNvPr id="5848" name="Рисунок 5847" descr="base_1_386202_37863"/>
        <xdr:cNvPicPr preferRelativeResize="0">
          <a:picLocks noChangeArrowheads="1"/>
        </xdr:cNvPicPr>
      </xdr:nvPicPr>
      <xdr:blipFill>
        <a:blip xmlns:r="http://schemas.openxmlformats.org/officeDocument/2006/relationships" r:embed="rId3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2063325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3569</xdr:row>
      <xdr:rowOff>0</xdr:rowOff>
    </xdr:from>
    <xdr:to>
      <xdr:col>1</xdr:col>
      <xdr:colOff>1200150</xdr:colOff>
      <xdr:row>3569</xdr:row>
      <xdr:rowOff>381000</xdr:rowOff>
    </xdr:to>
    <xdr:pic>
      <xdr:nvPicPr>
        <xdr:cNvPr id="5849" name="Рисунок 5848" descr="base_1_386202_37864"/>
        <xdr:cNvPicPr preferRelativeResize="0">
          <a:picLocks noChangeArrowheads="1"/>
        </xdr:cNvPicPr>
      </xdr:nvPicPr>
      <xdr:blipFill>
        <a:blip xmlns:r="http://schemas.openxmlformats.org/officeDocument/2006/relationships" r:embed="rId3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2568150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3570</xdr:row>
      <xdr:rowOff>0</xdr:rowOff>
    </xdr:from>
    <xdr:to>
      <xdr:col>1</xdr:col>
      <xdr:colOff>1171574</xdr:colOff>
      <xdr:row>3570</xdr:row>
      <xdr:rowOff>400050</xdr:rowOff>
    </xdr:to>
    <xdr:pic>
      <xdr:nvPicPr>
        <xdr:cNvPr id="5850" name="Рисунок 5849" descr="base_1_386202_37865"/>
        <xdr:cNvPicPr preferRelativeResize="0">
          <a:picLocks noChangeArrowheads="1"/>
        </xdr:cNvPicPr>
      </xdr:nvPicPr>
      <xdr:blipFill>
        <a:blip xmlns:r="http://schemas.openxmlformats.org/officeDocument/2006/relationships" r:embed="rId3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03072975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3571</xdr:row>
      <xdr:rowOff>0</xdr:rowOff>
    </xdr:from>
    <xdr:to>
      <xdr:col>1</xdr:col>
      <xdr:colOff>962024</xdr:colOff>
      <xdr:row>3571</xdr:row>
      <xdr:rowOff>371475</xdr:rowOff>
    </xdr:to>
    <xdr:pic>
      <xdr:nvPicPr>
        <xdr:cNvPr id="5851" name="Рисунок 5850" descr="base_1_386202_37866"/>
        <xdr:cNvPicPr preferRelativeResize="0">
          <a:picLocks noChangeArrowheads="1"/>
        </xdr:cNvPicPr>
      </xdr:nvPicPr>
      <xdr:blipFill>
        <a:blip xmlns:r="http://schemas.openxmlformats.org/officeDocument/2006/relationships" r:embed="rId3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03577800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3572</xdr:row>
      <xdr:rowOff>0</xdr:rowOff>
    </xdr:from>
    <xdr:to>
      <xdr:col>1</xdr:col>
      <xdr:colOff>971550</xdr:colOff>
      <xdr:row>3572</xdr:row>
      <xdr:rowOff>361950</xdr:rowOff>
    </xdr:to>
    <xdr:pic>
      <xdr:nvPicPr>
        <xdr:cNvPr id="5852" name="Рисунок 5851" descr="base_1_386202_37867"/>
        <xdr:cNvPicPr preferRelativeResize="0">
          <a:picLocks noChangeArrowheads="1"/>
        </xdr:cNvPicPr>
      </xdr:nvPicPr>
      <xdr:blipFill>
        <a:blip xmlns:r="http://schemas.openxmlformats.org/officeDocument/2006/relationships" r:embed="rId3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4082625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3573</xdr:row>
      <xdr:rowOff>0</xdr:rowOff>
    </xdr:from>
    <xdr:to>
      <xdr:col>1</xdr:col>
      <xdr:colOff>1085850</xdr:colOff>
      <xdr:row>3573</xdr:row>
      <xdr:rowOff>352425</xdr:rowOff>
    </xdr:to>
    <xdr:pic>
      <xdr:nvPicPr>
        <xdr:cNvPr id="5853" name="Рисунок 5852" descr="base_1_386202_37868"/>
        <xdr:cNvPicPr preferRelativeResize="0">
          <a:picLocks noChangeArrowheads="1"/>
        </xdr:cNvPicPr>
      </xdr:nvPicPr>
      <xdr:blipFill>
        <a:blip xmlns:r="http://schemas.openxmlformats.org/officeDocument/2006/relationships" r:embed="rId3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4587450"/>
          <a:ext cx="1085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3574</xdr:row>
      <xdr:rowOff>0</xdr:rowOff>
    </xdr:from>
    <xdr:to>
      <xdr:col>1</xdr:col>
      <xdr:colOff>1238250</xdr:colOff>
      <xdr:row>3574</xdr:row>
      <xdr:rowOff>361950</xdr:rowOff>
    </xdr:to>
    <xdr:pic>
      <xdr:nvPicPr>
        <xdr:cNvPr id="5854" name="Рисунок 5853" descr="base_1_386202_37869"/>
        <xdr:cNvPicPr preferRelativeResize="0">
          <a:picLocks noChangeArrowheads="1"/>
        </xdr:cNvPicPr>
      </xdr:nvPicPr>
      <xdr:blipFill>
        <a:blip xmlns:r="http://schemas.openxmlformats.org/officeDocument/2006/relationships" r:embed="rId3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5092275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3575</xdr:row>
      <xdr:rowOff>0</xdr:rowOff>
    </xdr:from>
    <xdr:to>
      <xdr:col>1</xdr:col>
      <xdr:colOff>1190624</xdr:colOff>
      <xdr:row>3575</xdr:row>
      <xdr:rowOff>381000</xdr:rowOff>
    </xdr:to>
    <xdr:pic>
      <xdr:nvPicPr>
        <xdr:cNvPr id="5855" name="Рисунок 5854" descr="base_1_386202_37870"/>
        <xdr:cNvPicPr preferRelativeResize="0">
          <a:picLocks noChangeArrowheads="1"/>
        </xdr:cNvPicPr>
      </xdr:nvPicPr>
      <xdr:blipFill>
        <a:blip xmlns:r="http://schemas.openxmlformats.org/officeDocument/2006/relationships" r:embed="rId3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05597100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3576</xdr:row>
      <xdr:rowOff>0</xdr:rowOff>
    </xdr:from>
    <xdr:to>
      <xdr:col>1</xdr:col>
      <xdr:colOff>942974</xdr:colOff>
      <xdr:row>3576</xdr:row>
      <xdr:rowOff>361950</xdr:rowOff>
    </xdr:to>
    <xdr:pic>
      <xdr:nvPicPr>
        <xdr:cNvPr id="5856" name="Рисунок 5855" descr="base_1_386202_37871"/>
        <xdr:cNvPicPr preferRelativeResize="0">
          <a:picLocks noChangeArrowheads="1"/>
        </xdr:cNvPicPr>
      </xdr:nvPicPr>
      <xdr:blipFill>
        <a:blip xmlns:r="http://schemas.openxmlformats.org/officeDocument/2006/relationships" r:embed="rId3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06101925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3577</xdr:row>
      <xdr:rowOff>0</xdr:rowOff>
    </xdr:from>
    <xdr:to>
      <xdr:col>1</xdr:col>
      <xdr:colOff>981074</xdr:colOff>
      <xdr:row>3577</xdr:row>
      <xdr:rowOff>390525</xdr:rowOff>
    </xdr:to>
    <xdr:pic>
      <xdr:nvPicPr>
        <xdr:cNvPr id="5857" name="Рисунок 5856" descr="base_1_386202_37872"/>
        <xdr:cNvPicPr preferRelativeResize="0">
          <a:picLocks noChangeArrowheads="1"/>
        </xdr:cNvPicPr>
      </xdr:nvPicPr>
      <xdr:blipFill>
        <a:blip xmlns:r="http://schemas.openxmlformats.org/officeDocument/2006/relationships" r:embed="rId3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06606750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3578</xdr:row>
      <xdr:rowOff>0</xdr:rowOff>
    </xdr:from>
    <xdr:to>
      <xdr:col>1</xdr:col>
      <xdr:colOff>1085850</xdr:colOff>
      <xdr:row>3578</xdr:row>
      <xdr:rowOff>352425</xdr:rowOff>
    </xdr:to>
    <xdr:pic>
      <xdr:nvPicPr>
        <xdr:cNvPr id="5858" name="Рисунок 5857" descr="base_1_386202_37873"/>
        <xdr:cNvPicPr preferRelativeResize="0">
          <a:picLocks noChangeArrowheads="1"/>
        </xdr:cNvPicPr>
      </xdr:nvPicPr>
      <xdr:blipFill>
        <a:blip xmlns:r="http://schemas.openxmlformats.org/officeDocument/2006/relationships" r:embed="rId3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7111575"/>
          <a:ext cx="1085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3579</xdr:row>
      <xdr:rowOff>0</xdr:rowOff>
    </xdr:from>
    <xdr:to>
      <xdr:col>1</xdr:col>
      <xdr:colOff>1162050</xdr:colOff>
      <xdr:row>3579</xdr:row>
      <xdr:rowOff>371475</xdr:rowOff>
    </xdr:to>
    <xdr:pic>
      <xdr:nvPicPr>
        <xdr:cNvPr id="5859" name="Рисунок 5858" descr="base_1_386202_37874"/>
        <xdr:cNvPicPr preferRelativeResize="0">
          <a:picLocks noChangeArrowheads="1"/>
        </xdr:cNvPicPr>
      </xdr:nvPicPr>
      <xdr:blipFill>
        <a:blip xmlns:r="http://schemas.openxmlformats.org/officeDocument/2006/relationships" r:embed="rId3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7616400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3580</xdr:row>
      <xdr:rowOff>0</xdr:rowOff>
    </xdr:from>
    <xdr:to>
      <xdr:col>1</xdr:col>
      <xdr:colOff>1209674</xdr:colOff>
      <xdr:row>3580</xdr:row>
      <xdr:rowOff>381000</xdr:rowOff>
    </xdr:to>
    <xdr:pic>
      <xdr:nvPicPr>
        <xdr:cNvPr id="5860" name="Рисунок 5859" descr="base_1_386202_37875"/>
        <xdr:cNvPicPr preferRelativeResize="0">
          <a:picLocks noChangeArrowheads="1"/>
        </xdr:cNvPicPr>
      </xdr:nvPicPr>
      <xdr:blipFill>
        <a:blip xmlns:r="http://schemas.openxmlformats.org/officeDocument/2006/relationships" r:embed="rId3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08121225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3581</xdr:row>
      <xdr:rowOff>1</xdr:rowOff>
    </xdr:from>
    <xdr:to>
      <xdr:col>1</xdr:col>
      <xdr:colOff>1028700</xdr:colOff>
      <xdr:row>3581</xdr:row>
      <xdr:rowOff>361950</xdr:rowOff>
    </xdr:to>
    <xdr:pic>
      <xdr:nvPicPr>
        <xdr:cNvPr id="5861" name="Рисунок 5860" descr="base_1_386202_37876"/>
        <xdr:cNvPicPr preferRelativeResize="0">
          <a:picLocks noChangeArrowheads="1"/>
        </xdr:cNvPicPr>
      </xdr:nvPicPr>
      <xdr:blipFill>
        <a:blip xmlns:r="http://schemas.openxmlformats.org/officeDocument/2006/relationships" r:embed="rId3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08626051"/>
          <a:ext cx="1028701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3582</xdr:row>
      <xdr:rowOff>0</xdr:rowOff>
    </xdr:from>
    <xdr:to>
      <xdr:col>1</xdr:col>
      <xdr:colOff>971550</xdr:colOff>
      <xdr:row>3582</xdr:row>
      <xdr:rowOff>361950</xdr:rowOff>
    </xdr:to>
    <xdr:pic>
      <xdr:nvPicPr>
        <xdr:cNvPr id="5862" name="Рисунок 5861" descr="base_1_386202_37877"/>
        <xdr:cNvPicPr preferRelativeResize="0">
          <a:picLocks noChangeArrowheads="1"/>
        </xdr:cNvPicPr>
      </xdr:nvPicPr>
      <xdr:blipFill>
        <a:blip xmlns:r="http://schemas.openxmlformats.org/officeDocument/2006/relationships" r:embed="rId3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9130875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3583</xdr:row>
      <xdr:rowOff>1</xdr:rowOff>
    </xdr:from>
    <xdr:to>
      <xdr:col>1</xdr:col>
      <xdr:colOff>1085850</xdr:colOff>
      <xdr:row>3583</xdr:row>
      <xdr:rowOff>323851</xdr:rowOff>
    </xdr:to>
    <xdr:pic>
      <xdr:nvPicPr>
        <xdr:cNvPr id="5863" name="Рисунок 5862" descr="base_1_386202_37878"/>
        <xdr:cNvPicPr preferRelativeResize="0">
          <a:picLocks noChangeArrowheads="1"/>
        </xdr:cNvPicPr>
      </xdr:nvPicPr>
      <xdr:blipFill>
        <a:blip xmlns:r="http://schemas.openxmlformats.org/officeDocument/2006/relationships" r:embed="rId3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09635701"/>
          <a:ext cx="1085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3584</xdr:row>
      <xdr:rowOff>0</xdr:rowOff>
    </xdr:from>
    <xdr:to>
      <xdr:col>1</xdr:col>
      <xdr:colOff>1209674</xdr:colOff>
      <xdr:row>3584</xdr:row>
      <xdr:rowOff>352425</xdr:rowOff>
    </xdr:to>
    <xdr:pic>
      <xdr:nvPicPr>
        <xdr:cNvPr id="5864" name="Рисунок 5863" descr="base_1_386202_37879"/>
        <xdr:cNvPicPr preferRelativeResize="0">
          <a:picLocks noChangeArrowheads="1"/>
        </xdr:cNvPicPr>
      </xdr:nvPicPr>
      <xdr:blipFill>
        <a:blip xmlns:r="http://schemas.openxmlformats.org/officeDocument/2006/relationships" r:embed="rId3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10140525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3585</xdr:row>
      <xdr:rowOff>0</xdr:rowOff>
    </xdr:from>
    <xdr:to>
      <xdr:col>1</xdr:col>
      <xdr:colOff>1181100</xdr:colOff>
      <xdr:row>3585</xdr:row>
      <xdr:rowOff>352425</xdr:rowOff>
    </xdr:to>
    <xdr:pic>
      <xdr:nvPicPr>
        <xdr:cNvPr id="5865" name="Рисунок 5864" descr="base_1_386202_37880"/>
        <xdr:cNvPicPr preferRelativeResize="0">
          <a:picLocks noChangeArrowheads="1"/>
        </xdr:cNvPicPr>
      </xdr:nvPicPr>
      <xdr:blipFill>
        <a:blip xmlns:r="http://schemas.openxmlformats.org/officeDocument/2006/relationships" r:embed="rId3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0645350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3586</xdr:row>
      <xdr:rowOff>0</xdr:rowOff>
    </xdr:from>
    <xdr:to>
      <xdr:col>1</xdr:col>
      <xdr:colOff>952500</xdr:colOff>
      <xdr:row>3586</xdr:row>
      <xdr:rowOff>361950</xdr:rowOff>
    </xdr:to>
    <xdr:pic>
      <xdr:nvPicPr>
        <xdr:cNvPr id="5866" name="Рисунок 5865" descr="base_1_386202_37881"/>
        <xdr:cNvPicPr preferRelativeResize="0">
          <a:picLocks noChangeArrowheads="1"/>
        </xdr:cNvPicPr>
      </xdr:nvPicPr>
      <xdr:blipFill>
        <a:blip xmlns:r="http://schemas.openxmlformats.org/officeDocument/2006/relationships" r:embed="rId3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1150175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3587</xdr:row>
      <xdr:rowOff>0</xdr:rowOff>
    </xdr:from>
    <xdr:to>
      <xdr:col>1</xdr:col>
      <xdr:colOff>971550</xdr:colOff>
      <xdr:row>3587</xdr:row>
      <xdr:rowOff>361950</xdr:rowOff>
    </xdr:to>
    <xdr:pic>
      <xdr:nvPicPr>
        <xdr:cNvPr id="5867" name="Рисунок 5866" descr="base_1_386202_37882"/>
        <xdr:cNvPicPr preferRelativeResize="0">
          <a:picLocks noChangeArrowheads="1"/>
        </xdr:cNvPicPr>
      </xdr:nvPicPr>
      <xdr:blipFill>
        <a:blip xmlns:r="http://schemas.openxmlformats.org/officeDocument/2006/relationships" r:embed="rId3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1655000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3588</xdr:row>
      <xdr:rowOff>0</xdr:rowOff>
    </xdr:from>
    <xdr:to>
      <xdr:col>1</xdr:col>
      <xdr:colOff>1057275</xdr:colOff>
      <xdr:row>3588</xdr:row>
      <xdr:rowOff>390525</xdr:rowOff>
    </xdr:to>
    <xdr:pic>
      <xdr:nvPicPr>
        <xdr:cNvPr id="5868" name="Рисунок 5867" descr="base_1_386202_37883"/>
        <xdr:cNvPicPr preferRelativeResize="0">
          <a:picLocks noChangeArrowheads="1"/>
        </xdr:cNvPicPr>
      </xdr:nvPicPr>
      <xdr:blipFill>
        <a:blip xmlns:r="http://schemas.openxmlformats.org/officeDocument/2006/relationships" r:embed="rId3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215982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3589</xdr:row>
      <xdr:rowOff>0</xdr:rowOff>
    </xdr:from>
    <xdr:to>
      <xdr:col>1</xdr:col>
      <xdr:colOff>1181100</xdr:colOff>
      <xdr:row>3589</xdr:row>
      <xdr:rowOff>390525</xdr:rowOff>
    </xdr:to>
    <xdr:pic>
      <xdr:nvPicPr>
        <xdr:cNvPr id="5869" name="Рисунок 5868" descr="base_1_386202_37884"/>
        <xdr:cNvPicPr preferRelativeResize="0">
          <a:picLocks noChangeArrowheads="1"/>
        </xdr:cNvPicPr>
      </xdr:nvPicPr>
      <xdr:blipFill>
        <a:blip xmlns:r="http://schemas.openxmlformats.org/officeDocument/2006/relationships" r:embed="rId3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2664650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3590</xdr:row>
      <xdr:rowOff>0</xdr:rowOff>
    </xdr:from>
    <xdr:to>
      <xdr:col>1</xdr:col>
      <xdr:colOff>1181100</xdr:colOff>
      <xdr:row>3590</xdr:row>
      <xdr:rowOff>381000</xdr:rowOff>
    </xdr:to>
    <xdr:pic>
      <xdr:nvPicPr>
        <xdr:cNvPr id="5870" name="Рисунок 5869" descr="base_1_386202_37885"/>
        <xdr:cNvPicPr preferRelativeResize="0">
          <a:picLocks noChangeArrowheads="1"/>
        </xdr:cNvPicPr>
      </xdr:nvPicPr>
      <xdr:blipFill>
        <a:blip xmlns:r="http://schemas.openxmlformats.org/officeDocument/2006/relationships" r:embed="rId3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316947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3591</xdr:row>
      <xdr:rowOff>0</xdr:rowOff>
    </xdr:from>
    <xdr:to>
      <xdr:col>1</xdr:col>
      <xdr:colOff>914400</xdr:colOff>
      <xdr:row>3591</xdr:row>
      <xdr:rowOff>390525</xdr:rowOff>
    </xdr:to>
    <xdr:pic>
      <xdr:nvPicPr>
        <xdr:cNvPr id="5871" name="Рисунок 5870" descr="base_1_386202_37886"/>
        <xdr:cNvPicPr preferRelativeResize="0">
          <a:picLocks noChangeArrowheads="1"/>
        </xdr:cNvPicPr>
      </xdr:nvPicPr>
      <xdr:blipFill>
        <a:blip xmlns:r="http://schemas.openxmlformats.org/officeDocument/2006/relationships" r:embed="rId3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3674300"/>
          <a:ext cx="9144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3592</xdr:row>
      <xdr:rowOff>0</xdr:rowOff>
    </xdr:from>
    <xdr:to>
      <xdr:col>1</xdr:col>
      <xdr:colOff>1009650</xdr:colOff>
      <xdr:row>3592</xdr:row>
      <xdr:rowOff>390525</xdr:rowOff>
    </xdr:to>
    <xdr:pic>
      <xdr:nvPicPr>
        <xdr:cNvPr id="5872" name="Рисунок 5871" descr="base_1_386202_37887"/>
        <xdr:cNvPicPr preferRelativeResize="0">
          <a:picLocks noChangeArrowheads="1"/>
        </xdr:cNvPicPr>
      </xdr:nvPicPr>
      <xdr:blipFill>
        <a:blip xmlns:r="http://schemas.openxmlformats.org/officeDocument/2006/relationships" r:embed="rId3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417912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3593</xdr:row>
      <xdr:rowOff>0</xdr:rowOff>
    </xdr:from>
    <xdr:to>
      <xdr:col>1</xdr:col>
      <xdr:colOff>1085850</xdr:colOff>
      <xdr:row>3593</xdr:row>
      <xdr:rowOff>371475</xdr:rowOff>
    </xdr:to>
    <xdr:pic>
      <xdr:nvPicPr>
        <xdr:cNvPr id="5873" name="Рисунок 5872" descr="base_1_386202_37888"/>
        <xdr:cNvPicPr preferRelativeResize="0">
          <a:picLocks noChangeArrowheads="1"/>
        </xdr:cNvPicPr>
      </xdr:nvPicPr>
      <xdr:blipFill>
        <a:blip xmlns:r="http://schemas.openxmlformats.org/officeDocument/2006/relationships" r:embed="rId3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4683950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3594</xdr:row>
      <xdr:rowOff>0</xdr:rowOff>
    </xdr:from>
    <xdr:to>
      <xdr:col>1</xdr:col>
      <xdr:colOff>1200150</xdr:colOff>
      <xdr:row>3594</xdr:row>
      <xdr:rowOff>400050</xdr:rowOff>
    </xdr:to>
    <xdr:pic>
      <xdr:nvPicPr>
        <xdr:cNvPr id="5874" name="Рисунок 5873" descr="base_1_386202_37889"/>
        <xdr:cNvPicPr preferRelativeResize="0">
          <a:picLocks noChangeArrowheads="1"/>
        </xdr:cNvPicPr>
      </xdr:nvPicPr>
      <xdr:blipFill>
        <a:blip xmlns:r="http://schemas.openxmlformats.org/officeDocument/2006/relationships" r:embed="rId3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5188775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3595</xdr:row>
      <xdr:rowOff>0</xdr:rowOff>
    </xdr:from>
    <xdr:to>
      <xdr:col>1</xdr:col>
      <xdr:colOff>1219200</xdr:colOff>
      <xdr:row>3595</xdr:row>
      <xdr:rowOff>390525</xdr:rowOff>
    </xdr:to>
    <xdr:pic>
      <xdr:nvPicPr>
        <xdr:cNvPr id="5875" name="Рисунок 5874" descr="base_1_386202_37890"/>
        <xdr:cNvPicPr preferRelativeResize="0">
          <a:picLocks noChangeArrowheads="1"/>
        </xdr:cNvPicPr>
      </xdr:nvPicPr>
      <xdr:blipFill>
        <a:blip xmlns:r="http://schemas.openxmlformats.org/officeDocument/2006/relationships" r:embed="rId3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569360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3596</xdr:row>
      <xdr:rowOff>0</xdr:rowOff>
    </xdr:from>
    <xdr:to>
      <xdr:col>1</xdr:col>
      <xdr:colOff>923926</xdr:colOff>
      <xdr:row>3596</xdr:row>
      <xdr:rowOff>361950</xdr:rowOff>
    </xdr:to>
    <xdr:pic>
      <xdr:nvPicPr>
        <xdr:cNvPr id="5876" name="Рисунок 5875" descr="base_1_386202_37891"/>
        <xdr:cNvPicPr preferRelativeResize="0">
          <a:picLocks noChangeArrowheads="1"/>
        </xdr:cNvPicPr>
      </xdr:nvPicPr>
      <xdr:blipFill>
        <a:blip xmlns:r="http://schemas.openxmlformats.org/officeDocument/2006/relationships" r:embed="rId3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6198425"/>
          <a:ext cx="92392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3597</xdr:row>
      <xdr:rowOff>0</xdr:rowOff>
    </xdr:from>
    <xdr:to>
      <xdr:col>1</xdr:col>
      <xdr:colOff>971550</xdr:colOff>
      <xdr:row>3597</xdr:row>
      <xdr:rowOff>390525</xdr:rowOff>
    </xdr:to>
    <xdr:pic>
      <xdr:nvPicPr>
        <xdr:cNvPr id="5877" name="Рисунок 5876" descr="base_1_386202_37892"/>
        <xdr:cNvPicPr preferRelativeResize="0">
          <a:picLocks noChangeArrowheads="1"/>
        </xdr:cNvPicPr>
      </xdr:nvPicPr>
      <xdr:blipFill>
        <a:blip xmlns:r="http://schemas.openxmlformats.org/officeDocument/2006/relationships" r:embed="rId3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6703250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3598</xdr:row>
      <xdr:rowOff>1</xdr:rowOff>
    </xdr:from>
    <xdr:to>
      <xdr:col>1</xdr:col>
      <xdr:colOff>1066801</xdr:colOff>
      <xdr:row>3598</xdr:row>
      <xdr:rowOff>381001</xdr:rowOff>
    </xdr:to>
    <xdr:pic>
      <xdr:nvPicPr>
        <xdr:cNvPr id="5878" name="Рисунок 5877" descr="base_1_386202_37893"/>
        <xdr:cNvPicPr preferRelativeResize="0">
          <a:picLocks noChangeArrowheads="1"/>
        </xdr:cNvPicPr>
      </xdr:nvPicPr>
      <xdr:blipFill>
        <a:blip xmlns:r="http://schemas.openxmlformats.org/officeDocument/2006/relationships" r:embed="rId3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817208076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3599</xdr:row>
      <xdr:rowOff>0</xdr:rowOff>
    </xdr:from>
    <xdr:to>
      <xdr:col>1</xdr:col>
      <xdr:colOff>1190624</xdr:colOff>
      <xdr:row>3599</xdr:row>
      <xdr:rowOff>352425</xdr:rowOff>
    </xdr:to>
    <xdr:pic>
      <xdr:nvPicPr>
        <xdr:cNvPr id="5879" name="Рисунок 5878" descr="base_1_386202_37894"/>
        <xdr:cNvPicPr preferRelativeResize="0">
          <a:picLocks noChangeArrowheads="1"/>
        </xdr:cNvPicPr>
      </xdr:nvPicPr>
      <xdr:blipFill>
        <a:blip xmlns:r="http://schemas.openxmlformats.org/officeDocument/2006/relationships" r:embed="rId3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17712900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3600</xdr:row>
      <xdr:rowOff>0</xdr:rowOff>
    </xdr:from>
    <xdr:to>
      <xdr:col>1</xdr:col>
      <xdr:colOff>1171574</xdr:colOff>
      <xdr:row>3600</xdr:row>
      <xdr:rowOff>361950</xdr:rowOff>
    </xdr:to>
    <xdr:pic>
      <xdr:nvPicPr>
        <xdr:cNvPr id="5880" name="Рисунок 5879" descr="base_1_386202_37895"/>
        <xdr:cNvPicPr preferRelativeResize="0">
          <a:picLocks noChangeArrowheads="1"/>
        </xdr:cNvPicPr>
      </xdr:nvPicPr>
      <xdr:blipFill>
        <a:blip xmlns:r="http://schemas.openxmlformats.org/officeDocument/2006/relationships" r:embed="rId3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18217725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3601</xdr:row>
      <xdr:rowOff>0</xdr:rowOff>
    </xdr:from>
    <xdr:to>
      <xdr:col>1</xdr:col>
      <xdr:colOff>885824</xdr:colOff>
      <xdr:row>3601</xdr:row>
      <xdr:rowOff>390525</xdr:rowOff>
    </xdr:to>
    <xdr:pic>
      <xdr:nvPicPr>
        <xdr:cNvPr id="5881" name="Рисунок 5880" descr="base_1_386202_37896"/>
        <xdr:cNvPicPr preferRelativeResize="0">
          <a:picLocks noChangeArrowheads="1"/>
        </xdr:cNvPicPr>
      </xdr:nvPicPr>
      <xdr:blipFill>
        <a:blip xmlns:r="http://schemas.openxmlformats.org/officeDocument/2006/relationships" r:embed="rId3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18722550"/>
          <a:ext cx="885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3602</xdr:row>
      <xdr:rowOff>0</xdr:rowOff>
    </xdr:from>
    <xdr:to>
      <xdr:col>1</xdr:col>
      <xdr:colOff>942974</xdr:colOff>
      <xdr:row>3602</xdr:row>
      <xdr:rowOff>361950</xdr:rowOff>
    </xdr:to>
    <xdr:pic>
      <xdr:nvPicPr>
        <xdr:cNvPr id="5882" name="Рисунок 5881" descr="base_1_386202_37897"/>
        <xdr:cNvPicPr preferRelativeResize="0">
          <a:picLocks noChangeArrowheads="1"/>
        </xdr:cNvPicPr>
      </xdr:nvPicPr>
      <xdr:blipFill>
        <a:blip xmlns:r="http://schemas.openxmlformats.org/officeDocument/2006/relationships" r:embed="rId3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19227375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3603</xdr:row>
      <xdr:rowOff>0</xdr:rowOff>
    </xdr:from>
    <xdr:to>
      <xdr:col>1</xdr:col>
      <xdr:colOff>1047750</xdr:colOff>
      <xdr:row>3603</xdr:row>
      <xdr:rowOff>371475</xdr:rowOff>
    </xdr:to>
    <xdr:pic>
      <xdr:nvPicPr>
        <xdr:cNvPr id="5883" name="Рисунок 5882" descr="base_1_386202_37898"/>
        <xdr:cNvPicPr preferRelativeResize="0">
          <a:picLocks noChangeArrowheads="1"/>
        </xdr:cNvPicPr>
      </xdr:nvPicPr>
      <xdr:blipFill>
        <a:blip xmlns:r="http://schemas.openxmlformats.org/officeDocument/2006/relationships" r:embed="rId3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19732200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3603</xdr:row>
      <xdr:rowOff>504824</xdr:rowOff>
    </xdr:from>
    <xdr:to>
      <xdr:col>1</xdr:col>
      <xdr:colOff>1190625</xdr:colOff>
      <xdr:row>3604</xdr:row>
      <xdr:rowOff>390524</xdr:rowOff>
    </xdr:to>
    <xdr:pic>
      <xdr:nvPicPr>
        <xdr:cNvPr id="5884" name="Рисунок 5883" descr="base_1_386202_37899"/>
        <xdr:cNvPicPr preferRelativeResize="0">
          <a:picLocks noChangeArrowheads="1"/>
        </xdr:cNvPicPr>
      </xdr:nvPicPr>
      <xdr:blipFill>
        <a:blip xmlns:r="http://schemas.openxmlformats.org/officeDocument/2006/relationships" r:embed="rId3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0237024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3605</xdr:row>
      <xdr:rowOff>0</xdr:rowOff>
    </xdr:from>
    <xdr:to>
      <xdr:col>1</xdr:col>
      <xdr:colOff>1181100</xdr:colOff>
      <xdr:row>3605</xdr:row>
      <xdr:rowOff>390525</xdr:rowOff>
    </xdr:to>
    <xdr:pic>
      <xdr:nvPicPr>
        <xdr:cNvPr id="5885" name="Рисунок 5884" descr="base_1_386202_37900"/>
        <xdr:cNvPicPr preferRelativeResize="0">
          <a:picLocks noChangeArrowheads="1"/>
        </xdr:cNvPicPr>
      </xdr:nvPicPr>
      <xdr:blipFill>
        <a:blip xmlns:r="http://schemas.openxmlformats.org/officeDocument/2006/relationships" r:embed="rId3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0741850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3606</xdr:row>
      <xdr:rowOff>0</xdr:rowOff>
    </xdr:from>
    <xdr:to>
      <xdr:col>1</xdr:col>
      <xdr:colOff>904874</xdr:colOff>
      <xdr:row>3606</xdr:row>
      <xdr:rowOff>400050</xdr:rowOff>
    </xdr:to>
    <xdr:pic>
      <xdr:nvPicPr>
        <xdr:cNvPr id="5886" name="Рисунок 5885" descr="base_1_386202_37901"/>
        <xdr:cNvPicPr preferRelativeResize="0">
          <a:picLocks noChangeArrowheads="1"/>
        </xdr:cNvPicPr>
      </xdr:nvPicPr>
      <xdr:blipFill>
        <a:blip xmlns:r="http://schemas.openxmlformats.org/officeDocument/2006/relationships" r:embed="rId3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21246675"/>
          <a:ext cx="9048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3607</xdr:row>
      <xdr:rowOff>0</xdr:rowOff>
    </xdr:from>
    <xdr:to>
      <xdr:col>1</xdr:col>
      <xdr:colOff>962024</xdr:colOff>
      <xdr:row>3607</xdr:row>
      <xdr:rowOff>381000</xdr:rowOff>
    </xdr:to>
    <xdr:pic>
      <xdr:nvPicPr>
        <xdr:cNvPr id="5887" name="Рисунок 5886" descr="base_1_386202_37902"/>
        <xdr:cNvPicPr preferRelativeResize="0">
          <a:picLocks noChangeArrowheads="1"/>
        </xdr:cNvPicPr>
      </xdr:nvPicPr>
      <xdr:blipFill>
        <a:blip xmlns:r="http://schemas.openxmlformats.org/officeDocument/2006/relationships" r:embed="rId3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21751500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3608</xdr:row>
      <xdr:rowOff>0</xdr:rowOff>
    </xdr:from>
    <xdr:to>
      <xdr:col>1</xdr:col>
      <xdr:colOff>1038225</xdr:colOff>
      <xdr:row>3608</xdr:row>
      <xdr:rowOff>390525</xdr:rowOff>
    </xdr:to>
    <xdr:pic>
      <xdr:nvPicPr>
        <xdr:cNvPr id="5888" name="Рисунок 5887" descr="base_1_386202_37903"/>
        <xdr:cNvPicPr preferRelativeResize="0">
          <a:picLocks noChangeArrowheads="1"/>
        </xdr:cNvPicPr>
      </xdr:nvPicPr>
      <xdr:blipFill>
        <a:blip xmlns:r="http://schemas.openxmlformats.org/officeDocument/2006/relationships" r:embed="rId3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2256325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3609</xdr:row>
      <xdr:rowOff>0</xdr:rowOff>
    </xdr:from>
    <xdr:to>
      <xdr:col>1</xdr:col>
      <xdr:colOff>1171575</xdr:colOff>
      <xdr:row>3609</xdr:row>
      <xdr:rowOff>352425</xdr:rowOff>
    </xdr:to>
    <xdr:pic>
      <xdr:nvPicPr>
        <xdr:cNvPr id="5889" name="Рисунок 5888" descr="base_1_386202_37904"/>
        <xdr:cNvPicPr preferRelativeResize="0">
          <a:picLocks noChangeArrowheads="1"/>
        </xdr:cNvPicPr>
      </xdr:nvPicPr>
      <xdr:blipFill>
        <a:blip xmlns:r="http://schemas.openxmlformats.org/officeDocument/2006/relationships" r:embed="rId3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22761150"/>
          <a:ext cx="11715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3610</xdr:row>
      <xdr:rowOff>0</xdr:rowOff>
    </xdr:from>
    <xdr:to>
      <xdr:col>1</xdr:col>
      <xdr:colOff>1162050</xdr:colOff>
      <xdr:row>3610</xdr:row>
      <xdr:rowOff>361950</xdr:rowOff>
    </xdr:to>
    <xdr:pic>
      <xdr:nvPicPr>
        <xdr:cNvPr id="5890" name="Рисунок 5889" descr="base_1_386202_37905"/>
        <xdr:cNvPicPr preferRelativeResize="0">
          <a:picLocks noChangeArrowheads="1"/>
        </xdr:cNvPicPr>
      </xdr:nvPicPr>
      <xdr:blipFill>
        <a:blip xmlns:r="http://schemas.openxmlformats.org/officeDocument/2006/relationships" r:embed="rId3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3265975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3611</xdr:row>
      <xdr:rowOff>0</xdr:rowOff>
    </xdr:from>
    <xdr:to>
      <xdr:col>1</xdr:col>
      <xdr:colOff>904874</xdr:colOff>
      <xdr:row>3611</xdr:row>
      <xdr:rowOff>400050</xdr:rowOff>
    </xdr:to>
    <xdr:pic>
      <xdr:nvPicPr>
        <xdr:cNvPr id="5891" name="Рисунок 5890" descr="base_1_386202_37906"/>
        <xdr:cNvPicPr preferRelativeResize="0">
          <a:picLocks noChangeArrowheads="1"/>
        </xdr:cNvPicPr>
      </xdr:nvPicPr>
      <xdr:blipFill>
        <a:blip xmlns:r="http://schemas.openxmlformats.org/officeDocument/2006/relationships" r:embed="rId3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23770800"/>
          <a:ext cx="9048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3612</xdr:row>
      <xdr:rowOff>0</xdr:rowOff>
    </xdr:from>
    <xdr:to>
      <xdr:col>1</xdr:col>
      <xdr:colOff>962024</xdr:colOff>
      <xdr:row>3612</xdr:row>
      <xdr:rowOff>361950</xdr:rowOff>
    </xdr:to>
    <xdr:pic>
      <xdr:nvPicPr>
        <xdr:cNvPr id="5892" name="Рисунок 5891" descr="base_1_386202_37907"/>
        <xdr:cNvPicPr preferRelativeResize="0">
          <a:picLocks noChangeArrowheads="1"/>
        </xdr:cNvPicPr>
      </xdr:nvPicPr>
      <xdr:blipFill>
        <a:blip xmlns:r="http://schemas.openxmlformats.org/officeDocument/2006/relationships" r:embed="rId3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24275625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3613</xdr:row>
      <xdr:rowOff>0</xdr:rowOff>
    </xdr:from>
    <xdr:to>
      <xdr:col>1</xdr:col>
      <xdr:colOff>1057275</xdr:colOff>
      <xdr:row>3613</xdr:row>
      <xdr:rowOff>314325</xdr:rowOff>
    </xdr:to>
    <xdr:pic>
      <xdr:nvPicPr>
        <xdr:cNvPr id="5893" name="Рисунок 5892" descr="base_1_386202_37908"/>
        <xdr:cNvPicPr preferRelativeResize="0">
          <a:picLocks noChangeArrowheads="1"/>
        </xdr:cNvPicPr>
      </xdr:nvPicPr>
      <xdr:blipFill>
        <a:blip xmlns:r="http://schemas.openxmlformats.org/officeDocument/2006/relationships" r:embed="rId3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4780450"/>
          <a:ext cx="10572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3614</xdr:row>
      <xdr:rowOff>0</xdr:rowOff>
    </xdr:from>
    <xdr:to>
      <xdr:col>1</xdr:col>
      <xdr:colOff>1181100</xdr:colOff>
      <xdr:row>3614</xdr:row>
      <xdr:rowOff>371475</xdr:rowOff>
    </xdr:to>
    <xdr:pic>
      <xdr:nvPicPr>
        <xdr:cNvPr id="5894" name="Рисунок 5893" descr="base_1_386202_37909"/>
        <xdr:cNvPicPr preferRelativeResize="0">
          <a:picLocks noChangeArrowheads="1"/>
        </xdr:cNvPicPr>
      </xdr:nvPicPr>
      <xdr:blipFill>
        <a:blip xmlns:r="http://schemas.openxmlformats.org/officeDocument/2006/relationships" r:embed="rId3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5285275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3615</xdr:row>
      <xdr:rowOff>0</xdr:rowOff>
    </xdr:from>
    <xdr:to>
      <xdr:col>1</xdr:col>
      <xdr:colOff>1143000</xdr:colOff>
      <xdr:row>3615</xdr:row>
      <xdr:rowOff>352425</xdr:rowOff>
    </xdr:to>
    <xdr:pic>
      <xdr:nvPicPr>
        <xdr:cNvPr id="5895" name="Рисунок 5894" descr="base_1_386202_37910"/>
        <xdr:cNvPicPr preferRelativeResize="0">
          <a:picLocks noChangeArrowheads="1"/>
        </xdr:cNvPicPr>
      </xdr:nvPicPr>
      <xdr:blipFill>
        <a:blip xmlns:r="http://schemas.openxmlformats.org/officeDocument/2006/relationships" r:embed="rId3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5790100"/>
          <a:ext cx="1143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3616</xdr:row>
      <xdr:rowOff>0</xdr:rowOff>
    </xdr:from>
    <xdr:to>
      <xdr:col>1</xdr:col>
      <xdr:colOff>942974</xdr:colOff>
      <xdr:row>3616</xdr:row>
      <xdr:rowOff>371475</xdr:rowOff>
    </xdr:to>
    <xdr:pic>
      <xdr:nvPicPr>
        <xdr:cNvPr id="5896" name="Рисунок 5895" descr="base_1_386202_37911"/>
        <xdr:cNvPicPr preferRelativeResize="0">
          <a:picLocks noChangeArrowheads="1"/>
        </xdr:cNvPicPr>
      </xdr:nvPicPr>
      <xdr:blipFill>
        <a:blip xmlns:r="http://schemas.openxmlformats.org/officeDocument/2006/relationships" r:embed="rId3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26294925"/>
          <a:ext cx="942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3617</xdr:row>
      <xdr:rowOff>0</xdr:rowOff>
    </xdr:from>
    <xdr:to>
      <xdr:col>1</xdr:col>
      <xdr:colOff>1019174</xdr:colOff>
      <xdr:row>3617</xdr:row>
      <xdr:rowOff>361950</xdr:rowOff>
    </xdr:to>
    <xdr:pic>
      <xdr:nvPicPr>
        <xdr:cNvPr id="5897" name="Рисунок 5896" descr="base_1_386202_37912"/>
        <xdr:cNvPicPr preferRelativeResize="0">
          <a:picLocks noChangeArrowheads="1"/>
        </xdr:cNvPicPr>
      </xdr:nvPicPr>
      <xdr:blipFill>
        <a:blip xmlns:r="http://schemas.openxmlformats.org/officeDocument/2006/relationships" r:embed="rId3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26799750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3618</xdr:row>
      <xdr:rowOff>0</xdr:rowOff>
    </xdr:from>
    <xdr:to>
      <xdr:col>1</xdr:col>
      <xdr:colOff>1028700</xdr:colOff>
      <xdr:row>3618</xdr:row>
      <xdr:rowOff>333375</xdr:rowOff>
    </xdr:to>
    <xdr:pic>
      <xdr:nvPicPr>
        <xdr:cNvPr id="5898" name="Рисунок 5897" descr="base_1_386202_37913"/>
        <xdr:cNvPicPr preferRelativeResize="0">
          <a:picLocks noChangeArrowheads="1"/>
        </xdr:cNvPicPr>
      </xdr:nvPicPr>
      <xdr:blipFill>
        <a:blip xmlns:r="http://schemas.openxmlformats.org/officeDocument/2006/relationships" r:embed="rId3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7304575"/>
          <a:ext cx="10287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3619</xdr:row>
      <xdr:rowOff>0</xdr:rowOff>
    </xdr:from>
    <xdr:to>
      <xdr:col>1</xdr:col>
      <xdr:colOff>1190624</xdr:colOff>
      <xdr:row>3619</xdr:row>
      <xdr:rowOff>361950</xdr:rowOff>
    </xdr:to>
    <xdr:pic>
      <xdr:nvPicPr>
        <xdr:cNvPr id="5899" name="Рисунок 5898" descr="base_1_386202_37914"/>
        <xdr:cNvPicPr preferRelativeResize="0">
          <a:picLocks noChangeArrowheads="1"/>
        </xdr:cNvPicPr>
      </xdr:nvPicPr>
      <xdr:blipFill>
        <a:blip xmlns:r="http://schemas.openxmlformats.org/officeDocument/2006/relationships" r:embed="rId3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27809400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3620</xdr:row>
      <xdr:rowOff>0</xdr:rowOff>
    </xdr:from>
    <xdr:to>
      <xdr:col>1</xdr:col>
      <xdr:colOff>1162050</xdr:colOff>
      <xdr:row>3620</xdr:row>
      <xdr:rowOff>381000</xdr:rowOff>
    </xdr:to>
    <xdr:pic>
      <xdr:nvPicPr>
        <xdr:cNvPr id="5900" name="Рисунок 5899" descr="base_1_386202_37915"/>
        <xdr:cNvPicPr preferRelativeResize="0">
          <a:picLocks noChangeArrowheads="1"/>
        </xdr:cNvPicPr>
      </xdr:nvPicPr>
      <xdr:blipFill>
        <a:blip xmlns:r="http://schemas.openxmlformats.org/officeDocument/2006/relationships" r:embed="rId3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8314225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3621</xdr:row>
      <xdr:rowOff>0</xdr:rowOff>
    </xdr:from>
    <xdr:to>
      <xdr:col>1</xdr:col>
      <xdr:colOff>923924</xdr:colOff>
      <xdr:row>3621</xdr:row>
      <xdr:rowOff>342900</xdr:rowOff>
    </xdr:to>
    <xdr:pic>
      <xdr:nvPicPr>
        <xdr:cNvPr id="5901" name="Рисунок 5900" descr="base_1_386202_37916"/>
        <xdr:cNvPicPr preferRelativeResize="0">
          <a:picLocks noChangeArrowheads="1"/>
        </xdr:cNvPicPr>
      </xdr:nvPicPr>
      <xdr:blipFill>
        <a:blip xmlns:r="http://schemas.openxmlformats.org/officeDocument/2006/relationships" r:embed="rId3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28819050"/>
          <a:ext cx="9239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3622</xdr:row>
      <xdr:rowOff>0</xdr:rowOff>
    </xdr:from>
    <xdr:to>
      <xdr:col>1</xdr:col>
      <xdr:colOff>1000124</xdr:colOff>
      <xdr:row>3622</xdr:row>
      <xdr:rowOff>361950</xdr:rowOff>
    </xdr:to>
    <xdr:pic>
      <xdr:nvPicPr>
        <xdr:cNvPr id="5902" name="Рисунок 5901" descr="base_1_386202_37917"/>
        <xdr:cNvPicPr preferRelativeResize="0">
          <a:picLocks noChangeArrowheads="1"/>
        </xdr:cNvPicPr>
      </xdr:nvPicPr>
      <xdr:blipFill>
        <a:blip xmlns:r="http://schemas.openxmlformats.org/officeDocument/2006/relationships" r:embed="rId3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29323875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3623</xdr:row>
      <xdr:rowOff>0</xdr:rowOff>
    </xdr:from>
    <xdr:to>
      <xdr:col>1</xdr:col>
      <xdr:colOff>1085850</xdr:colOff>
      <xdr:row>3623</xdr:row>
      <xdr:rowOff>314325</xdr:rowOff>
    </xdr:to>
    <xdr:pic>
      <xdr:nvPicPr>
        <xdr:cNvPr id="5903" name="Рисунок 5902" descr="base_1_386202_37918"/>
        <xdr:cNvPicPr preferRelativeResize="0">
          <a:picLocks noChangeArrowheads="1"/>
        </xdr:cNvPicPr>
      </xdr:nvPicPr>
      <xdr:blipFill>
        <a:blip xmlns:r="http://schemas.openxmlformats.org/officeDocument/2006/relationships" r:embed="rId3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29828700"/>
          <a:ext cx="1085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3624</xdr:row>
      <xdr:rowOff>0</xdr:rowOff>
    </xdr:from>
    <xdr:to>
      <xdr:col>1</xdr:col>
      <xdr:colOff>1209675</xdr:colOff>
      <xdr:row>3624</xdr:row>
      <xdr:rowOff>342900</xdr:rowOff>
    </xdr:to>
    <xdr:pic>
      <xdr:nvPicPr>
        <xdr:cNvPr id="5904" name="Рисунок 5903" descr="base_1_386202_37919"/>
        <xdr:cNvPicPr preferRelativeResize="0">
          <a:picLocks noChangeArrowheads="1"/>
        </xdr:cNvPicPr>
      </xdr:nvPicPr>
      <xdr:blipFill>
        <a:blip xmlns:r="http://schemas.openxmlformats.org/officeDocument/2006/relationships" r:embed="rId3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30333525"/>
          <a:ext cx="1209676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3625</xdr:row>
      <xdr:rowOff>0</xdr:rowOff>
    </xdr:from>
    <xdr:to>
      <xdr:col>1</xdr:col>
      <xdr:colOff>1152524</xdr:colOff>
      <xdr:row>3625</xdr:row>
      <xdr:rowOff>381000</xdr:rowOff>
    </xdr:to>
    <xdr:pic>
      <xdr:nvPicPr>
        <xdr:cNvPr id="5905" name="Рисунок 5904" descr="base_1_386202_37920"/>
        <xdr:cNvPicPr preferRelativeResize="0">
          <a:picLocks noChangeArrowheads="1"/>
        </xdr:cNvPicPr>
      </xdr:nvPicPr>
      <xdr:blipFill>
        <a:blip xmlns:r="http://schemas.openxmlformats.org/officeDocument/2006/relationships" r:embed="rId3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30838350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3626</xdr:row>
      <xdr:rowOff>0</xdr:rowOff>
    </xdr:from>
    <xdr:to>
      <xdr:col>1</xdr:col>
      <xdr:colOff>895350</xdr:colOff>
      <xdr:row>3626</xdr:row>
      <xdr:rowOff>361950</xdr:rowOff>
    </xdr:to>
    <xdr:pic>
      <xdr:nvPicPr>
        <xdr:cNvPr id="5906" name="Рисунок 5905" descr="base_1_386202_37921"/>
        <xdr:cNvPicPr preferRelativeResize="0">
          <a:picLocks noChangeArrowheads="1"/>
        </xdr:cNvPicPr>
      </xdr:nvPicPr>
      <xdr:blipFill>
        <a:blip xmlns:r="http://schemas.openxmlformats.org/officeDocument/2006/relationships" r:embed="rId3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1343175"/>
          <a:ext cx="895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3627</xdr:row>
      <xdr:rowOff>0</xdr:rowOff>
    </xdr:from>
    <xdr:to>
      <xdr:col>1</xdr:col>
      <xdr:colOff>952500</xdr:colOff>
      <xdr:row>3627</xdr:row>
      <xdr:rowOff>400050</xdr:rowOff>
    </xdr:to>
    <xdr:pic>
      <xdr:nvPicPr>
        <xdr:cNvPr id="5907" name="Рисунок 5906" descr="base_1_386202_37922"/>
        <xdr:cNvPicPr preferRelativeResize="0">
          <a:picLocks noChangeArrowheads="1"/>
        </xdr:cNvPicPr>
      </xdr:nvPicPr>
      <xdr:blipFill>
        <a:blip xmlns:r="http://schemas.openxmlformats.org/officeDocument/2006/relationships" r:embed="rId3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1848000"/>
          <a:ext cx="952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3628</xdr:row>
      <xdr:rowOff>0</xdr:rowOff>
    </xdr:from>
    <xdr:to>
      <xdr:col>1</xdr:col>
      <xdr:colOff>1085850</xdr:colOff>
      <xdr:row>3628</xdr:row>
      <xdr:rowOff>342900</xdr:rowOff>
    </xdr:to>
    <xdr:pic>
      <xdr:nvPicPr>
        <xdr:cNvPr id="5908" name="Рисунок 5907" descr="base_1_386202_37923"/>
        <xdr:cNvPicPr preferRelativeResize="0">
          <a:picLocks noChangeArrowheads="1"/>
        </xdr:cNvPicPr>
      </xdr:nvPicPr>
      <xdr:blipFill>
        <a:blip xmlns:r="http://schemas.openxmlformats.org/officeDocument/2006/relationships" r:embed="rId3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2352825"/>
          <a:ext cx="10858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3629</xdr:row>
      <xdr:rowOff>0</xdr:rowOff>
    </xdr:from>
    <xdr:to>
      <xdr:col>1</xdr:col>
      <xdr:colOff>1152524</xdr:colOff>
      <xdr:row>3629</xdr:row>
      <xdr:rowOff>381000</xdr:rowOff>
    </xdr:to>
    <xdr:pic>
      <xdr:nvPicPr>
        <xdr:cNvPr id="5909" name="Рисунок 5908" descr="base_1_386202_37924"/>
        <xdr:cNvPicPr preferRelativeResize="0">
          <a:picLocks noChangeArrowheads="1"/>
        </xdr:cNvPicPr>
      </xdr:nvPicPr>
      <xdr:blipFill>
        <a:blip xmlns:r="http://schemas.openxmlformats.org/officeDocument/2006/relationships" r:embed="rId3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32857650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3630</xdr:row>
      <xdr:rowOff>0</xdr:rowOff>
    </xdr:from>
    <xdr:to>
      <xdr:col>1</xdr:col>
      <xdr:colOff>1152524</xdr:colOff>
      <xdr:row>3630</xdr:row>
      <xdr:rowOff>371475</xdr:rowOff>
    </xdr:to>
    <xdr:pic>
      <xdr:nvPicPr>
        <xdr:cNvPr id="5910" name="Рисунок 5909" descr="base_1_386202_37925"/>
        <xdr:cNvPicPr preferRelativeResize="0">
          <a:picLocks noChangeArrowheads="1"/>
        </xdr:cNvPicPr>
      </xdr:nvPicPr>
      <xdr:blipFill>
        <a:blip xmlns:r="http://schemas.openxmlformats.org/officeDocument/2006/relationships" r:embed="rId3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33362475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3631</xdr:row>
      <xdr:rowOff>0</xdr:rowOff>
    </xdr:from>
    <xdr:to>
      <xdr:col>1</xdr:col>
      <xdr:colOff>933450</xdr:colOff>
      <xdr:row>3631</xdr:row>
      <xdr:rowOff>333375</xdr:rowOff>
    </xdr:to>
    <xdr:pic>
      <xdr:nvPicPr>
        <xdr:cNvPr id="5911" name="Рисунок 5910" descr="base_1_386202_37926"/>
        <xdr:cNvPicPr preferRelativeResize="0">
          <a:picLocks noChangeArrowheads="1"/>
        </xdr:cNvPicPr>
      </xdr:nvPicPr>
      <xdr:blipFill>
        <a:blip xmlns:r="http://schemas.openxmlformats.org/officeDocument/2006/relationships" r:embed="rId3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3867300"/>
          <a:ext cx="9334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3632</xdr:row>
      <xdr:rowOff>0</xdr:rowOff>
    </xdr:from>
    <xdr:to>
      <xdr:col>1</xdr:col>
      <xdr:colOff>990600</xdr:colOff>
      <xdr:row>3632</xdr:row>
      <xdr:rowOff>371475</xdr:rowOff>
    </xdr:to>
    <xdr:pic>
      <xdr:nvPicPr>
        <xdr:cNvPr id="5912" name="Рисунок 5911" descr="base_1_386202_37927"/>
        <xdr:cNvPicPr preferRelativeResize="0">
          <a:picLocks noChangeArrowheads="1"/>
        </xdr:cNvPicPr>
      </xdr:nvPicPr>
      <xdr:blipFill>
        <a:blip xmlns:r="http://schemas.openxmlformats.org/officeDocument/2006/relationships" r:embed="rId3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437212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3633</xdr:row>
      <xdr:rowOff>0</xdr:rowOff>
    </xdr:from>
    <xdr:to>
      <xdr:col>1</xdr:col>
      <xdr:colOff>1095375</xdr:colOff>
      <xdr:row>3633</xdr:row>
      <xdr:rowOff>352425</xdr:rowOff>
    </xdr:to>
    <xdr:pic>
      <xdr:nvPicPr>
        <xdr:cNvPr id="5913" name="Рисунок 5912" descr="base_1_386202_37928"/>
        <xdr:cNvPicPr preferRelativeResize="0">
          <a:picLocks noChangeArrowheads="1"/>
        </xdr:cNvPicPr>
      </xdr:nvPicPr>
      <xdr:blipFill>
        <a:blip xmlns:r="http://schemas.openxmlformats.org/officeDocument/2006/relationships" r:embed="rId3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4876950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3634</xdr:row>
      <xdr:rowOff>0</xdr:rowOff>
    </xdr:from>
    <xdr:to>
      <xdr:col>1</xdr:col>
      <xdr:colOff>1200150</xdr:colOff>
      <xdr:row>3634</xdr:row>
      <xdr:rowOff>381000</xdr:rowOff>
    </xdr:to>
    <xdr:pic>
      <xdr:nvPicPr>
        <xdr:cNvPr id="5914" name="Рисунок 5913" descr="base_1_386202_37929"/>
        <xdr:cNvPicPr preferRelativeResize="0">
          <a:picLocks noChangeArrowheads="1"/>
        </xdr:cNvPicPr>
      </xdr:nvPicPr>
      <xdr:blipFill>
        <a:blip xmlns:r="http://schemas.openxmlformats.org/officeDocument/2006/relationships" r:embed="rId3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5381775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3635</xdr:row>
      <xdr:rowOff>0</xdr:rowOff>
    </xdr:from>
    <xdr:to>
      <xdr:col>1</xdr:col>
      <xdr:colOff>1171574</xdr:colOff>
      <xdr:row>3635</xdr:row>
      <xdr:rowOff>400050</xdr:rowOff>
    </xdr:to>
    <xdr:pic>
      <xdr:nvPicPr>
        <xdr:cNvPr id="5915" name="Рисунок 5914" descr="base_1_386202_37930"/>
        <xdr:cNvPicPr preferRelativeResize="0">
          <a:picLocks noChangeArrowheads="1"/>
        </xdr:cNvPicPr>
      </xdr:nvPicPr>
      <xdr:blipFill>
        <a:blip xmlns:r="http://schemas.openxmlformats.org/officeDocument/2006/relationships" r:embed="rId3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35886600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3636</xdr:row>
      <xdr:rowOff>0</xdr:rowOff>
    </xdr:from>
    <xdr:to>
      <xdr:col>1</xdr:col>
      <xdr:colOff>971550</xdr:colOff>
      <xdr:row>3636</xdr:row>
      <xdr:rowOff>352425</xdr:rowOff>
    </xdr:to>
    <xdr:pic>
      <xdr:nvPicPr>
        <xdr:cNvPr id="5916" name="Рисунок 5915" descr="base_1_386202_37931"/>
        <xdr:cNvPicPr preferRelativeResize="0">
          <a:picLocks noChangeArrowheads="1"/>
        </xdr:cNvPicPr>
      </xdr:nvPicPr>
      <xdr:blipFill>
        <a:blip xmlns:r="http://schemas.openxmlformats.org/officeDocument/2006/relationships" r:embed="rId3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6391425"/>
          <a:ext cx="971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3637</xdr:row>
      <xdr:rowOff>0</xdr:rowOff>
    </xdr:from>
    <xdr:to>
      <xdr:col>1</xdr:col>
      <xdr:colOff>1028700</xdr:colOff>
      <xdr:row>3637</xdr:row>
      <xdr:rowOff>381000</xdr:rowOff>
    </xdr:to>
    <xdr:pic>
      <xdr:nvPicPr>
        <xdr:cNvPr id="5917" name="Рисунок 5916" descr="base_1_386202_37932"/>
        <xdr:cNvPicPr preferRelativeResize="0">
          <a:picLocks noChangeArrowheads="1"/>
        </xdr:cNvPicPr>
      </xdr:nvPicPr>
      <xdr:blipFill>
        <a:blip xmlns:r="http://schemas.openxmlformats.org/officeDocument/2006/relationships" r:embed="rId3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6896250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3638</xdr:row>
      <xdr:rowOff>0</xdr:rowOff>
    </xdr:from>
    <xdr:to>
      <xdr:col>1</xdr:col>
      <xdr:colOff>1085850</xdr:colOff>
      <xdr:row>3638</xdr:row>
      <xdr:rowOff>400050</xdr:rowOff>
    </xdr:to>
    <xdr:pic>
      <xdr:nvPicPr>
        <xdr:cNvPr id="5918" name="Рисунок 5917" descr="base_1_386202_37933"/>
        <xdr:cNvPicPr preferRelativeResize="0">
          <a:picLocks noChangeArrowheads="1"/>
        </xdr:cNvPicPr>
      </xdr:nvPicPr>
      <xdr:blipFill>
        <a:blip xmlns:r="http://schemas.openxmlformats.org/officeDocument/2006/relationships" r:embed="rId3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7401075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3639</xdr:row>
      <xdr:rowOff>0</xdr:rowOff>
    </xdr:from>
    <xdr:to>
      <xdr:col>1</xdr:col>
      <xdr:colOff>1181100</xdr:colOff>
      <xdr:row>3639</xdr:row>
      <xdr:rowOff>400050</xdr:rowOff>
    </xdr:to>
    <xdr:pic>
      <xdr:nvPicPr>
        <xdr:cNvPr id="5919" name="Рисунок 5918" descr="base_1_386202_37934"/>
        <xdr:cNvPicPr preferRelativeResize="0">
          <a:picLocks noChangeArrowheads="1"/>
        </xdr:cNvPicPr>
      </xdr:nvPicPr>
      <xdr:blipFill>
        <a:blip xmlns:r="http://schemas.openxmlformats.org/officeDocument/2006/relationships" r:embed="rId3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7905900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3640</xdr:row>
      <xdr:rowOff>0</xdr:rowOff>
    </xdr:from>
    <xdr:to>
      <xdr:col>1</xdr:col>
      <xdr:colOff>1190624</xdr:colOff>
      <xdr:row>3640</xdr:row>
      <xdr:rowOff>409575</xdr:rowOff>
    </xdr:to>
    <xdr:pic>
      <xdr:nvPicPr>
        <xdr:cNvPr id="5920" name="Рисунок 5919" descr="base_1_386202_37935"/>
        <xdr:cNvPicPr preferRelativeResize="0">
          <a:picLocks noChangeArrowheads="1"/>
        </xdr:cNvPicPr>
      </xdr:nvPicPr>
      <xdr:blipFill>
        <a:blip xmlns:r="http://schemas.openxmlformats.org/officeDocument/2006/relationships" r:embed="rId3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38410725"/>
          <a:ext cx="1190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3641</xdr:row>
      <xdr:rowOff>0</xdr:rowOff>
    </xdr:from>
    <xdr:to>
      <xdr:col>1</xdr:col>
      <xdr:colOff>933450</xdr:colOff>
      <xdr:row>3641</xdr:row>
      <xdr:rowOff>390525</xdr:rowOff>
    </xdr:to>
    <xdr:pic>
      <xdr:nvPicPr>
        <xdr:cNvPr id="5921" name="Рисунок 5920" descr="base_1_386202_37936"/>
        <xdr:cNvPicPr preferRelativeResize="0">
          <a:picLocks noChangeArrowheads="1"/>
        </xdr:cNvPicPr>
      </xdr:nvPicPr>
      <xdr:blipFill>
        <a:blip xmlns:r="http://schemas.openxmlformats.org/officeDocument/2006/relationships" r:embed="rId3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8915550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3642</xdr:row>
      <xdr:rowOff>0</xdr:rowOff>
    </xdr:from>
    <xdr:to>
      <xdr:col>1</xdr:col>
      <xdr:colOff>1009650</xdr:colOff>
      <xdr:row>3642</xdr:row>
      <xdr:rowOff>381000</xdr:rowOff>
    </xdr:to>
    <xdr:pic>
      <xdr:nvPicPr>
        <xdr:cNvPr id="5922" name="Рисунок 5921" descr="base_1_386202_37937"/>
        <xdr:cNvPicPr preferRelativeResize="0">
          <a:picLocks noChangeArrowheads="1"/>
        </xdr:cNvPicPr>
      </xdr:nvPicPr>
      <xdr:blipFill>
        <a:blip xmlns:r="http://schemas.openxmlformats.org/officeDocument/2006/relationships" r:embed="rId3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9420375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3643</xdr:row>
      <xdr:rowOff>0</xdr:rowOff>
    </xdr:from>
    <xdr:to>
      <xdr:col>1</xdr:col>
      <xdr:colOff>1104900</xdr:colOff>
      <xdr:row>3643</xdr:row>
      <xdr:rowOff>371475</xdr:rowOff>
    </xdr:to>
    <xdr:pic>
      <xdr:nvPicPr>
        <xdr:cNvPr id="5923" name="Рисунок 5922" descr="base_1_386202_37938"/>
        <xdr:cNvPicPr preferRelativeResize="0">
          <a:picLocks noChangeArrowheads="1"/>
        </xdr:cNvPicPr>
      </xdr:nvPicPr>
      <xdr:blipFill>
        <a:blip xmlns:r="http://schemas.openxmlformats.org/officeDocument/2006/relationships" r:embed="rId3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39925200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3644</xdr:row>
      <xdr:rowOff>0</xdr:rowOff>
    </xdr:from>
    <xdr:to>
      <xdr:col>1</xdr:col>
      <xdr:colOff>1200150</xdr:colOff>
      <xdr:row>3644</xdr:row>
      <xdr:rowOff>352425</xdr:rowOff>
    </xdr:to>
    <xdr:pic>
      <xdr:nvPicPr>
        <xdr:cNvPr id="5924" name="Рисунок 5923" descr="base_1_386202_37939"/>
        <xdr:cNvPicPr preferRelativeResize="0">
          <a:picLocks noChangeArrowheads="1"/>
        </xdr:cNvPicPr>
      </xdr:nvPicPr>
      <xdr:blipFill>
        <a:blip xmlns:r="http://schemas.openxmlformats.org/officeDocument/2006/relationships" r:embed="rId3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0430025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3645</xdr:row>
      <xdr:rowOff>0</xdr:rowOff>
    </xdr:from>
    <xdr:to>
      <xdr:col>1</xdr:col>
      <xdr:colOff>1181100</xdr:colOff>
      <xdr:row>3645</xdr:row>
      <xdr:rowOff>352425</xdr:rowOff>
    </xdr:to>
    <xdr:pic>
      <xdr:nvPicPr>
        <xdr:cNvPr id="5925" name="Рисунок 5924" descr="base_1_386202_37940"/>
        <xdr:cNvPicPr preferRelativeResize="0">
          <a:picLocks noChangeArrowheads="1"/>
        </xdr:cNvPicPr>
      </xdr:nvPicPr>
      <xdr:blipFill>
        <a:blip xmlns:r="http://schemas.openxmlformats.org/officeDocument/2006/relationships" r:embed="rId3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0934850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3646</xdr:row>
      <xdr:rowOff>0</xdr:rowOff>
    </xdr:from>
    <xdr:to>
      <xdr:col>1</xdr:col>
      <xdr:colOff>933450</xdr:colOff>
      <xdr:row>3646</xdr:row>
      <xdr:rowOff>352425</xdr:rowOff>
    </xdr:to>
    <xdr:pic>
      <xdr:nvPicPr>
        <xdr:cNvPr id="5926" name="Рисунок 5925" descr="base_1_386202_37941"/>
        <xdr:cNvPicPr preferRelativeResize="0">
          <a:picLocks noChangeArrowheads="1"/>
        </xdr:cNvPicPr>
      </xdr:nvPicPr>
      <xdr:blipFill>
        <a:blip xmlns:r="http://schemas.openxmlformats.org/officeDocument/2006/relationships" r:embed="rId3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1439675"/>
          <a:ext cx="9334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3647</xdr:row>
      <xdr:rowOff>0</xdr:rowOff>
    </xdr:from>
    <xdr:to>
      <xdr:col>1</xdr:col>
      <xdr:colOff>1019174</xdr:colOff>
      <xdr:row>3647</xdr:row>
      <xdr:rowOff>381000</xdr:rowOff>
    </xdr:to>
    <xdr:pic>
      <xdr:nvPicPr>
        <xdr:cNvPr id="5927" name="Рисунок 5926" descr="base_1_386202_37942"/>
        <xdr:cNvPicPr preferRelativeResize="0">
          <a:picLocks noChangeArrowheads="1"/>
        </xdr:cNvPicPr>
      </xdr:nvPicPr>
      <xdr:blipFill>
        <a:blip xmlns:r="http://schemas.openxmlformats.org/officeDocument/2006/relationships" r:embed="rId3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41944500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3648</xdr:row>
      <xdr:rowOff>0</xdr:rowOff>
    </xdr:from>
    <xdr:to>
      <xdr:col>1</xdr:col>
      <xdr:colOff>1076325</xdr:colOff>
      <xdr:row>3648</xdr:row>
      <xdr:rowOff>381000</xdr:rowOff>
    </xdr:to>
    <xdr:pic>
      <xdr:nvPicPr>
        <xdr:cNvPr id="5928" name="Рисунок 5927" descr="base_1_386202_37943"/>
        <xdr:cNvPicPr preferRelativeResize="0">
          <a:picLocks noChangeArrowheads="1"/>
        </xdr:cNvPicPr>
      </xdr:nvPicPr>
      <xdr:blipFill>
        <a:blip xmlns:r="http://schemas.openxmlformats.org/officeDocument/2006/relationships" r:embed="rId3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2449325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1352549</xdr:colOff>
      <xdr:row>3648</xdr:row>
      <xdr:rowOff>495300</xdr:rowOff>
    </xdr:from>
    <xdr:to>
      <xdr:col>1</xdr:col>
      <xdr:colOff>1181100</xdr:colOff>
      <xdr:row>3649</xdr:row>
      <xdr:rowOff>409575</xdr:rowOff>
    </xdr:to>
    <xdr:pic>
      <xdr:nvPicPr>
        <xdr:cNvPr id="5929" name="Рисунок 5928" descr="base_1_386202_37944"/>
        <xdr:cNvPicPr preferRelativeResize="0">
          <a:picLocks noChangeArrowheads="1"/>
        </xdr:cNvPicPr>
      </xdr:nvPicPr>
      <xdr:blipFill>
        <a:blip xmlns:r="http://schemas.openxmlformats.org/officeDocument/2006/relationships" r:embed="rId3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49" y="1842944625"/>
          <a:ext cx="1190626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3649</xdr:row>
      <xdr:rowOff>504824</xdr:rowOff>
    </xdr:from>
    <xdr:to>
      <xdr:col>1</xdr:col>
      <xdr:colOff>1190625</xdr:colOff>
      <xdr:row>3650</xdr:row>
      <xdr:rowOff>400050</xdr:rowOff>
    </xdr:to>
    <xdr:pic>
      <xdr:nvPicPr>
        <xdr:cNvPr id="5930" name="Рисунок 5929" descr="base_1_386202_37945"/>
        <xdr:cNvPicPr preferRelativeResize="0">
          <a:picLocks noChangeArrowheads="1"/>
        </xdr:cNvPicPr>
      </xdr:nvPicPr>
      <xdr:blipFill>
        <a:blip xmlns:r="http://schemas.openxmlformats.org/officeDocument/2006/relationships" r:embed="rId3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43458974"/>
          <a:ext cx="1190626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3651</xdr:row>
      <xdr:rowOff>0</xdr:rowOff>
    </xdr:from>
    <xdr:to>
      <xdr:col>1</xdr:col>
      <xdr:colOff>942974</xdr:colOff>
      <xdr:row>3651</xdr:row>
      <xdr:rowOff>361950</xdr:rowOff>
    </xdr:to>
    <xdr:pic>
      <xdr:nvPicPr>
        <xdr:cNvPr id="5931" name="Рисунок 5930" descr="base_1_386202_37946"/>
        <xdr:cNvPicPr preferRelativeResize="0">
          <a:picLocks noChangeArrowheads="1"/>
        </xdr:cNvPicPr>
      </xdr:nvPicPr>
      <xdr:blipFill>
        <a:blip xmlns:r="http://schemas.openxmlformats.org/officeDocument/2006/relationships" r:embed="rId3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43963800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3652</xdr:row>
      <xdr:rowOff>0</xdr:rowOff>
    </xdr:from>
    <xdr:to>
      <xdr:col>1</xdr:col>
      <xdr:colOff>990600</xdr:colOff>
      <xdr:row>3652</xdr:row>
      <xdr:rowOff>371475</xdr:rowOff>
    </xdr:to>
    <xdr:pic>
      <xdr:nvPicPr>
        <xdr:cNvPr id="5932" name="Рисунок 5931" descr="base_1_386202_37947"/>
        <xdr:cNvPicPr preferRelativeResize="0">
          <a:picLocks noChangeArrowheads="1"/>
        </xdr:cNvPicPr>
      </xdr:nvPicPr>
      <xdr:blipFill>
        <a:blip xmlns:r="http://schemas.openxmlformats.org/officeDocument/2006/relationships" r:embed="rId3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446862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3653</xdr:row>
      <xdr:rowOff>0</xdr:rowOff>
    </xdr:from>
    <xdr:to>
      <xdr:col>1</xdr:col>
      <xdr:colOff>1047750</xdr:colOff>
      <xdr:row>3653</xdr:row>
      <xdr:rowOff>371475</xdr:rowOff>
    </xdr:to>
    <xdr:pic>
      <xdr:nvPicPr>
        <xdr:cNvPr id="5933" name="Рисунок 5932" descr="base_1_386202_37948"/>
        <xdr:cNvPicPr preferRelativeResize="0">
          <a:picLocks noChangeArrowheads="1"/>
        </xdr:cNvPicPr>
      </xdr:nvPicPr>
      <xdr:blipFill>
        <a:blip xmlns:r="http://schemas.openxmlformats.org/officeDocument/2006/relationships" r:embed="rId3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4973450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3654</xdr:row>
      <xdr:rowOff>0</xdr:rowOff>
    </xdr:from>
    <xdr:to>
      <xdr:col>1</xdr:col>
      <xdr:colOff>1219200</xdr:colOff>
      <xdr:row>3654</xdr:row>
      <xdr:rowOff>390525</xdr:rowOff>
    </xdr:to>
    <xdr:pic>
      <xdr:nvPicPr>
        <xdr:cNvPr id="5934" name="Рисунок 5933" descr="base_1_386202_37949"/>
        <xdr:cNvPicPr preferRelativeResize="0">
          <a:picLocks noChangeArrowheads="1"/>
        </xdr:cNvPicPr>
      </xdr:nvPicPr>
      <xdr:blipFill>
        <a:blip xmlns:r="http://schemas.openxmlformats.org/officeDocument/2006/relationships" r:embed="rId3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5478275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3655</xdr:row>
      <xdr:rowOff>0</xdr:rowOff>
    </xdr:from>
    <xdr:to>
      <xdr:col>1</xdr:col>
      <xdr:colOff>1190624</xdr:colOff>
      <xdr:row>3655</xdr:row>
      <xdr:rowOff>419100</xdr:rowOff>
    </xdr:to>
    <xdr:pic>
      <xdr:nvPicPr>
        <xdr:cNvPr id="5935" name="Рисунок 5934" descr="base_1_386202_37950"/>
        <xdr:cNvPicPr preferRelativeResize="0">
          <a:picLocks noChangeArrowheads="1"/>
        </xdr:cNvPicPr>
      </xdr:nvPicPr>
      <xdr:blipFill>
        <a:blip xmlns:r="http://schemas.openxmlformats.org/officeDocument/2006/relationships" r:embed="rId3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45983100"/>
          <a:ext cx="1190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3656</xdr:row>
      <xdr:rowOff>0</xdr:rowOff>
    </xdr:from>
    <xdr:to>
      <xdr:col>1</xdr:col>
      <xdr:colOff>914400</xdr:colOff>
      <xdr:row>3656</xdr:row>
      <xdr:rowOff>400050</xdr:rowOff>
    </xdr:to>
    <xdr:pic>
      <xdr:nvPicPr>
        <xdr:cNvPr id="5936" name="Рисунок 5935" descr="base_1_386202_37951"/>
        <xdr:cNvPicPr preferRelativeResize="0">
          <a:picLocks noChangeArrowheads="1"/>
        </xdr:cNvPicPr>
      </xdr:nvPicPr>
      <xdr:blipFill>
        <a:blip xmlns:r="http://schemas.openxmlformats.org/officeDocument/2006/relationships" r:embed="rId3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6487925"/>
          <a:ext cx="914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3657</xdr:row>
      <xdr:rowOff>0</xdr:rowOff>
    </xdr:from>
    <xdr:to>
      <xdr:col>1</xdr:col>
      <xdr:colOff>952500</xdr:colOff>
      <xdr:row>3657</xdr:row>
      <xdr:rowOff>390525</xdr:rowOff>
    </xdr:to>
    <xdr:pic>
      <xdr:nvPicPr>
        <xdr:cNvPr id="5937" name="Рисунок 5936" descr="base_1_386202_37952"/>
        <xdr:cNvPicPr preferRelativeResize="0">
          <a:picLocks noChangeArrowheads="1"/>
        </xdr:cNvPicPr>
      </xdr:nvPicPr>
      <xdr:blipFill>
        <a:blip xmlns:r="http://schemas.openxmlformats.org/officeDocument/2006/relationships" r:embed="rId3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69927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3658</xdr:row>
      <xdr:rowOff>0</xdr:rowOff>
    </xdr:from>
    <xdr:to>
      <xdr:col>1</xdr:col>
      <xdr:colOff>1085850</xdr:colOff>
      <xdr:row>3658</xdr:row>
      <xdr:rowOff>390525</xdr:rowOff>
    </xdr:to>
    <xdr:pic>
      <xdr:nvPicPr>
        <xdr:cNvPr id="5938" name="Рисунок 5937" descr="base_1_386202_37953"/>
        <xdr:cNvPicPr preferRelativeResize="0">
          <a:picLocks noChangeArrowheads="1"/>
        </xdr:cNvPicPr>
      </xdr:nvPicPr>
      <xdr:blipFill>
        <a:blip xmlns:r="http://schemas.openxmlformats.org/officeDocument/2006/relationships" r:embed="rId3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7497575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3659</xdr:row>
      <xdr:rowOff>0</xdr:rowOff>
    </xdr:from>
    <xdr:to>
      <xdr:col>1</xdr:col>
      <xdr:colOff>1209674</xdr:colOff>
      <xdr:row>3659</xdr:row>
      <xdr:rowOff>381000</xdr:rowOff>
    </xdr:to>
    <xdr:pic>
      <xdr:nvPicPr>
        <xdr:cNvPr id="5939" name="Рисунок 5938" descr="base_1_386202_37954"/>
        <xdr:cNvPicPr preferRelativeResize="0">
          <a:picLocks noChangeArrowheads="1"/>
        </xdr:cNvPicPr>
      </xdr:nvPicPr>
      <xdr:blipFill>
        <a:blip xmlns:r="http://schemas.openxmlformats.org/officeDocument/2006/relationships" r:embed="rId3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48002400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3660</xdr:row>
      <xdr:rowOff>0</xdr:rowOff>
    </xdr:from>
    <xdr:to>
      <xdr:col>1</xdr:col>
      <xdr:colOff>1171574</xdr:colOff>
      <xdr:row>3660</xdr:row>
      <xdr:rowOff>400050</xdr:rowOff>
    </xdr:to>
    <xdr:pic>
      <xdr:nvPicPr>
        <xdr:cNvPr id="5940" name="Рисунок 5939" descr="base_1_386202_37955"/>
        <xdr:cNvPicPr preferRelativeResize="0">
          <a:picLocks noChangeArrowheads="1"/>
        </xdr:cNvPicPr>
      </xdr:nvPicPr>
      <xdr:blipFill>
        <a:blip xmlns:r="http://schemas.openxmlformats.org/officeDocument/2006/relationships" r:embed="rId3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48507225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3661</xdr:row>
      <xdr:rowOff>0</xdr:rowOff>
    </xdr:from>
    <xdr:to>
      <xdr:col>1</xdr:col>
      <xdr:colOff>952500</xdr:colOff>
      <xdr:row>3661</xdr:row>
      <xdr:rowOff>390525</xdr:rowOff>
    </xdr:to>
    <xdr:pic>
      <xdr:nvPicPr>
        <xdr:cNvPr id="5941" name="Рисунок 5940" descr="base_1_386202_37956"/>
        <xdr:cNvPicPr preferRelativeResize="0">
          <a:picLocks noChangeArrowheads="1"/>
        </xdr:cNvPicPr>
      </xdr:nvPicPr>
      <xdr:blipFill>
        <a:blip xmlns:r="http://schemas.openxmlformats.org/officeDocument/2006/relationships" r:embed="rId3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490120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3662</xdr:row>
      <xdr:rowOff>0</xdr:rowOff>
    </xdr:from>
    <xdr:to>
      <xdr:col>1</xdr:col>
      <xdr:colOff>1019174</xdr:colOff>
      <xdr:row>3662</xdr:row>
      <xdr:rowOff>390525</xdr:rowOff>
    </xdr:to>
    <xdr:pic>
      <xdr:nvPicPr>
        <xdr:cNvPr id="5942" name="Рисунок 5941" descr="base_1_386202_37957"/>
        <xdr:cNvPicPr preferRelativeResize="0">
          <a:picLocks noChangeArrowheads="1"/>
        </xdr:cNvPicPr>
      </xdr:nvPicPr>
      <xdr:blipFill>
        <a:blip xmlns:r="http://schemas.openxmlformats.org/officeDocument/2006/relationships" r:embed="rId3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4951687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3663</xdr:row>
      <xdr:rowOff>0</xdr:rowOff>
    </xdr:from>
    <xdr:to>
      <xdr:col>1</xdr:col>
      <xdr:colOff>1104900</xdr:colOff>
      <xdr:row>3663</xdr:row>
      <xdr:rowOff>333375</xdr:rowOff>
    </xdr:to>
    <xdr:pic>
      <xdr:nvPicPr>
        <xdr:cNvPr id="5943" name="Рисунок 5942" descr="base_1_386202_37958"/>
        <xdr:cNvPicPr preferRelativeResize="0">
          <a:picLocks noChangeArrowheads="1"/>
        </xdr:cNvPicPr>
      </xdr:nvPicPr>
      <xdr:blipFill>
        <a:blip xmlns:r="http://schemas.openxmlformats.org/officeDocument/2006/relationships" r:embed="rId3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50021700"/>
          <a:ext cx="110490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3664</xdr:row>
      <xdr:rowOff>0</xdr:rowOff>
    </xdr:from>
    <xdr:to>
      <xdr:col>1</xdr:col>
      <xdr:colOff>1238250</xdr:colOff>
      <xdr:row>3664</xdr:row>
      <xdr:rowOff>381000</xdr:rowOff>
    </xdr:to>
    <xdr:pic>
      <xdr:nvPicPr>
        <xdr:cNvPr id="5944" name="Рисунок 5943" descr="base_1_386202_37959"/>
        <xdr:cNvPicPr preferRelativeResize="0">
          <a:picLocks noChangeArrowheads="1"/>
        </xdr:cNvPicPr>
      </xdr:nvPicPr>
      <xdr:blipFill>
        <a:blip xmlns:r="http://schemas.openxmlformats.org/officeDocument/2006/relationships" r:embed="rId3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0526525"/>
          <a:ext cx="1238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3665</xdr:row>
      <xdr:rowOff>0</xdr:rowOff>
    </xdr:from>
    <xdr:to>
      <xdr:col>1</xdr:col>
      <xdr:colOff>1171574</xdr:colOff>
      <xdr:row>3665</xdr:row>
      <xdr:rowOff>400050</xdr:rowOff>
    </xdr:to>
    <xdr:pic>
      <xdr:nvPicPr>
        <xdr:cNvPr id="5945" name="Рисунок 5944" descr="base_1_386202_37960"/>
        <xdr:cNvPicPr preferRelativeResize="0">
          <a:picLocks noChangeArrowheads="1"/>
        </xdr:cNvPicPr>
      </xdr:nvPicPr>
      <xdr:blipFill>
        <a:blip xmlns:r="http://schemas.openxmlformats.org/officeDocument/2006/relationships" r:embed="rId3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51031350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3666</xdr:row>
      <xdr:rowOff>0</xdr:rowOff>
    </xdr:from>
    <xdr:to>
      <xdr:col>1</xdr:col>
      <xdr:colOff>895350</xdr:colOff>
      <xdr:row>3666</xdr:row>
      <xdr:rowOff>381000</xdr:rowOff>
    </xdr:to>
    <xdr:pic>
      <xdr:nvPicPr>
        <xdr:cNvPr id="5946" name="Рисунок 5945" descr="base_1_386202_37961"/>
        <xdr:cNvPicPr preferRelativeResize="0">
          <a:picLocks noChangeArrowheads="1"/>
        </xdr:cNvPicPr>
      </xdr:nvPicPr>
      <xdr:blipFill>
        <a:blip xmlns:r="http://schemas.openxmlformats.org/officeDocument/2006/relationships" r:embed="rId3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1536175"/>
          <a:ext cx="895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3667</xdr:row>
      <xdr:rowOff>0</xdr:rowOff>
    </xdr:from>
    <xdr:to>
      <xdr:col>1</xdr:col>
      <xdr:colOff>1019174</xdr:colOff>
      <xdr:row>3667</xdr:row>
      <xdr:rowOff>333375</xdr:rowOff>
    </xdr:to>
    <xdr:pic>
      <xdr:nvPicPr>
        <xdr:cNvPr id="5947" name="Рисунок 5946" descr="base_1_386202_37962"/>
        <xdr:cNvPicPr preferRelativeResize="0">
          <a:picLocks noChangeArrowheads="1"/>
        </xdr:cNvPicPr>
      </xdr:nvPicPr>
      <xdr:blipFill>
        <a:blip xmlns:r="http://schemas.openxmlformats.org/officeDocument/2006/relationships" r:embed="rId3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52041000"/>
          <a:ext cx="10191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3668</xdr:row>
      <xdr:rowOff>0</xdr:rowOff>
    </xdr:from>
    <xdr:to>
      <xdr:col>1</xdr:col>
      <xdr:colOff>1085850</xdr:colOff>
      <xdr:row>3668</xdr:row>
      <xdr:rowOff>342900</xdr:rowOff>
    </xdr:to>
    <xdr:pic>
      <xdr:nvPicPr>
        <xdr:cNvPr id="5948" name="Рисунок 5947" descr="base_1_386202_37963"/>
        <xdr:cNvPicPr preferRelativeResize="0">
          <a:picLocks noChangeArrowheads="1"/>
        </xdr:cNvPicPr>
      </xdr:nvPicPr>
      <xdr:blipFill>
        <a:blip xmlns:r="http://schemas.openxmlformats.org/officeDocument/2006/relationships" r:embed="rId3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2545825"/>
          <a:ext cx="10858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3669</xdr:row>
      <xdr:rowOff>0</xdr:rowOff>
    </xdr:from>
    <xdr:to>
      <xdr:col>1</xdr:col>
      <xdr:colOff>1181100</xdr:colOff>
      <xdr:row>3669</xdr:row>
      <xdr:rowOff>361950</xdr:rowOff>
    </xdr:to>
    <xdr:pic>
      <xdr:nvPicPr>
        <xdr:cNvPr id="5949" name="Рисунок 5948" descr="base_1_386202_37964"/>
        <xdr:cNvPicPr preferRelativeResize="0">
          <a:picLocks noChangeArrowheads="1"/>
        </xdr:cNvPicPr>
      </xdr:nvPicPr>
      <xdr:blipFill>
        <a:blip xmlns:r="http://schemas.openxmlformats.org/officeDocument/2006/relationships" r:embed="rId3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3050650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3670</xdr:row>
      <xdr:rowOff>0</xdr:rowOff>
    </xdr:from>
    <xdr:to>
      <xdr:col>1</xdr:col>
      <xdr:colOff>1181100</xdr:colOff>
      <xdr:row>3670</xdr:row>
      <xdr:rowOff>361950</xdr:rowOff>
    </xdr:to>
    <xdr:pic>
      <xdr:nvPicPr>
        <xdr:cNvPr id="5950" name="Рисунок 5949" descr="base_1_386202_37965"/>
        <xdr:cNvPicPr preferRelativeResize="0">
          <a:picLocks noChangeArrowheads="1"/>
        </xdr:cNvPicPr>
      </xdr:nvPicPr>
      <xdr:blipFill>
        <a:blip xmlns:r="http://schemas.openxmlformats.org/officeDocument/2006/relationships" r:embed="rId3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3555475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3671</xdr:row>
      <xdr:rowOff>0</xdr:rowOff>
    </xdr:from>
    <xdr:to>
      <xdr:col>1</xdr:col>
      <xdr:colOff>942974</xdr:colOff>
      <xdr:row>3671</xdr:row>
      <xdr:rowOff>400050</xdr:rowOff>
    </xdr:to>
    <xdr:pic>
      <xdr:nvPicPr>
        <xdr:cNvPr id="5951" name="Рисунок 5950" descr="base_1_386202_37966"/>
        <xdr:cNvPicPr preferRelativeResize="0">
          <a:picLocks noChangeArrowheads="1"/>
        </xdr:cNvPicPr>
      </xdr:nvPicPr>
      <xdr:blipFill>
        <a:blip xmlns:r="http://schemas.openxmlformats.org/officeDocument/2006/relationships" r:embed="rId3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54060300"/>
          <a:ext cx="942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3672</xdr:row>
      <xdr:rowOff>0</xdr:rowOff>
    </xdr:from>
    <xdr:to>
      <xdr:col>1</xdr:col>
      <xdr:colOff>981074</xdr:colOff>
      <xdr:row>3672</xdr:row>
      <xdr:rowOff>381000</xdr:rowOff>
    </xdr:to>
    <xdr:pic>
      <xdr:nvPicPr>
        <xdr:cNvPr id="5952" name="Рисунок 5951" descr="base_1_386202_37967"/>
        <xdr:cNvPicPr preferRelativeResize="0">
          <a:picLocks noChangeArrowheads="1"/>
        </xdr:cNvPicPr>
      </xdr:nvPicPr>
      <xdr:blipFill>
        <a:blip xmlns:r="http://schemas.openxmlformats.org/officeDocument/2006/relationships" r:embed="rId3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54565125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3673</xdr:row>
      <xdr:rowOff>0</xdr:rowOff>
    </xdr:from>
    <xdr:to>
      <xdr:col>1</xdr:col>
      <xdr:colOff>1057275</xdr:colOff>
      <xdr:row>3673</xdr:row>
      <xdr:rowOff>342900</xdr:rowOff>
    </xdr:to>
    <xdr:pic>
      <xdr:nvPicPr>
        <xdr:cNvPr id="5953" name="Рисунок 5952" descr="base_1_386202_37968"/>
        <xdr:cNvPicPr preferRelativeResize="0">
          <a:picLocks noChangeArrowheads="1"/>
        </xdr:cNvPicPr>
      </xdr:nvPicPr>
      <xdr:blipFill>
        <a:blip xmlns:r="http://schemas.openxmlformats.org/officeDocument/2006/relationships" r:embed="rId3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5069950"/>
          <a:ext cx="1057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3674</xdr:row>
      <xdr:rowOff>0</xdr:rowOff>
    </xdr:from>
    <xdr:to>
      <xdr:col>1</xdr:col>
      <xdr:colOff>1162050</xdr:colOff>
      <xdr:row>3674</xdr:row>
      <xdr:rowOff>352425</xdr:rowOff>
    </xdr:to>
    <xdr:pic>
      <xdr:nvPicPr>
        <xdr:cNvPr id="5954" name="Рисунок 5953" descr="base_1_386202_37969"/>
        <xdr:cNvPicPr preferRelativeResize="0">
          <a:picLocks noChangeArrowheads="1"/>
        </xdr:cNvPicPr>
      </xdr:nvPicPr>
      <xdr:blipFill>
        <a:blip xmlns:r="http://schemas.openxmlformats.org/officeDocument/2006/relationships" r:embed="rId3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5574775"/>
          <a:ext cx="1162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3675</xdr:row>
      <xdr:rowOff>0</xdr:rowOff>
    </xdr:from>
    <xdr:to>
      <xdr:col>1</xdr:col>
      <xdr:colOff>1171575</xdr:colOff>
      <xdr:row>3675</xdr:row>
      <xdr:rowOff>371475</xdr:rowOff>
    </xdr:to>
    <xdr:pic>
      <xdr:nvPicPr>
        <xdr:cNvPr id="5955" name="Рисунок 5954" descr="base_1_386202_37970"/>
        <xdr:cNvPicPr preferRelativeResize="0">
          <a:picLocks noChangeArrowheads="1"/>
        </xdr:cNvPicPr>
      </xdr:nvPicPr>
      <xdr:blipFill>
        <a:blip xmlns:r="http://schemas.openxmlformats.org/officeDocument/2006/relationships" r:embed="rId3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56079600"/>
          <a:ext cx="11715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3676</xdr:row>
      <xdr:rowOff>0</xdr:rowOff>
    </xdr:from>
    <xdr:to>
      <xdr:col>1</xdr:col>
      <xdr:colOff>1009650</xdr:colOff>
      <xdr:row>3676</xdr:row>
      <xdr:rowOff>342900</xdr:rowOff>
    </xdr:to>
    <xdr:pic>
      <xdr:nvPicPr>
        <xdr:cNvPr id="5956" name="Рисунок 5955" descr="base_1_386202_37971"/>
        <xdr:cNvPicPr preferRelativeResize="0">
          <a:picLocks noChangeArrowheads="1"/>
        </xdr:cNvPicPr>
      </xdr:nvPicPr>
      <xdr:blipFill>
        <a:blip xmlns:r="http://schemas.openxmlformats.org/officeDocument/2006/relationships" r:embed="rId3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6584425"/>
          <a:ext cx="10096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3677</xdr:row>
      <xdr:rowOff>0</xdr:rowOff>
    </xdr:from>
    <xdr:to>
      <xdr:col>1</xdr:col>
      <xdr:colOff>1028700</xdr:colOff>
      <xdr:row>3677</xdr:row>
      <xdr:rowOff>390525</xdr:rowOff>
    </xdr:to>
    <xdr:pic>
      <xdr:nvPicPr>
        <xdr:cNvPr id="5957" name="Рисунок 5956" descr="base_1_386202_37972"/>
        <xdr:cNvPicPr preferRelativeResize="0">
          <a:picLocks noChangeArrowheads="1"/>
        </xdr:cNvPicPr>
      </xdr:nvPicPr>
      <xdr:blipFill>
        <a:blip xmlns:r="http://schemas.openxmlformats.org/officeDocument/2006/relationships" r:embed="rId3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7089250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3678</xdr:row>
      <xdr:rowOff>0</xdr:rowOff>
    </xdr:from>
    <xdr:to>
      <xdr:col>1</xdr:col>
      <xdr:colOff>1114425</xdr:colOff>
      <xdr:row>3678</xdr:row>
      <xdr:rowOff>371475</xdr:rowOff>
    </xdr:to>
    <xdr:pic>
      <xdr:nvPicPr>
        <xdr:cNvPr id="5958" name="Рисунок 5957" descr="base_1_386202_37973"/>
        <xdr:cNvPicPr preferRelativeResize="0">
          <a:picLocks noChangeArrowheads="1"/>
        </xdr:cNvPicPr>
      </xdr:nvPicPr>
      <xdr:blipFill>
        <a:blip xmlns:r="http://schemas.openxmlformats.org/officeDocument/2006/relationships" r:embed="rId3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7594075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3679</xdr:row>
      <xdr:rowOff>0</xdr:rowOff>
    </xdr:from>
    <xdr:to>
      <xdr:col>1</xdr:col>
      <xdr:colOff>1209674</xdr:colOff>
      <xdr:row>3679</xdr:row>
      <xdr:rowOff>390525</xdr:rowOff>
    </xdr:to>
    <xdr:pic>
      <xdr:nvPicPr>
        <xdr:cNvPr id="5959" name="Рисунок 5958" descr="base_1_386202_37974"/>
        <xdr:cNvPicPr preferRelativeResize="0">
          <a:picLocks noChangeArrowheads="1"/>
        </xdr:cNvPicPr>
      </xdr:nvPicPr>
      <xdr:blipFill>
        <a:blip xmlns:r="http://schemas.openxmlformats.org/officeDocument/2006/relationships" r:embed="rId3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5809890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3680</xdr:row>
      <xdr:rowOff>0</xdr:rowOff>
    </xdr:from>
    <xdr:to>
      <xdr:col>1</xdr:col>
      <xdr:colOff>1190624</xdr:colOff>
      <xdr:row>3680</xdr:row>
      <xdr:rowOff>409575</xdr:rowOff>
    </xdr:to>
    <xdr:pic>
      <xdr:nvPicPr>
        <xdr:cNvPr id="5960" name="Рисунок 5959" descr="base_1_386202_37975"/>
        <xdr:cNvPicPr preferRelativeResize="0">
          <a:picLocks noChangeArrowheads="1"/>
        </xdr:cNvPicPr>
      </xdr:nvPicPr>
      <xdr:blipFill>
        <a:blip xmlns:r="http://schemas.openxmlformats.org/officeDocument/2006/relationships" r:embed="rId3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58603725"/>
          <a:ext cx="1190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3681</xdr:row>
      <xdr:rowOff>0</xdr:rowOff>
    </xdr:from>
    <xdr:to>
      <xdr:col>1</xdr:col>
      <xdr:colOff>1000124</xdr:colOff>
      <xdr:row>3681</xdr:row>
      <xdr:rowOff>381000</xdr:rowOff>
    </xdr:to>
    <xdr:pic>
      <xdr:nvPicPr>
        <xdr:cNvPr id="5961" name="Рисунок 5960" descr="base_1_386202_37976"/>
        <xdr:cNvPicPr preferRelativeResize="0">
          <a:picLocks noChangeArrowheads="1"/>
        </xdr:cNvPicPr>
      </xdr:nvPicPr>
      <xdr:blipFill>
        <a:blip xmlns:r="http://schemas.openxmlformats.org/officeDocument/2006/relationships" r:embed="rId3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59108550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3682</xdr:row>
      <xdr:rowOff>0</xdr:rowOff>
    </xdr:from>
    <xdr:to>
      <xdr:col>1</xdr:col>
      <xdr:colOff>1028700</xdr:colOff>
      <xdr:row>3682</xdr:row>
      <xdr:rowOff>381000</xdr:rowOff>
    </xdr:to>
    <xdr:pic>
      <xdr:nvPicPr>
        <xdr:cNvPr id="5962" name="Рисунок 5961" descr="base_1_386202_37977"/>
        <xdr:cNvPicPr preferRelativeResize="0">
          <a:picLocks noChangeArrowheads="1"/>
        </xdr:cNvPicPr>
      </xdr:nvPicPr>
      <xdr:blipFill>
        <a:blip xmlns:r="http://schemas.openxmlformats.org/officeDocument/2006/relationships" r:embed="rId3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59613375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3683</xdr:row>
      <xdr:rowOff>0</xdr:rowOff>
    </xdr:from>
    <xdr:to>
      <xdr:col>1</xdr:col>
      <xdr:colOff>1104900</xdr:colOff>
      <xdr:row>3683</xdr:row>
      <xdr:rowOff>361950</xdr:rowOff>
    </xdr:to>
    <xdr:pic>
      <xdr:nvPicPr>
        <xdr:cNvPr id="5963" name="Рисунок 5962" descr="base_1_386202_37978"/>
        <xdr:cNvPicPr preferRelativeResize="0">
          <a:picLocks noChangeArrowheads="1"/>
        </xdr:cNvPicPr>
      </xdr:nvPicPr>
      <xdr:blipFill>
        <a:blip xmlns:r="http://schemas.openxmlformats.org/officeDocument/2006/relationships" r:embed="rId3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0118200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3684</xdr:row>
      <xdr:rowOff>0</xdr:rowOff>
    </xdr:from>
    <xdr:to>
      <xdr:col>1</xdr:col>
      <xdr:colOff>1209674</xdr:colOff>
      <xdr:row>3684</xdr:row>
      <xdr:rowOff>342900</xdr:rowOff>
    </xdr:to>
    <xdr:pic>
      <xdr:nvPicPr>
        <xdr:cNvPr id="5964" name="Рисунок 5963" descr="base_1_386202_37979"/>
        <xdr:cNvPicPr preferRelativeResize="0">
          <a:picLocks noChangeArrowheads="1"/>
        </xdr:cNvPicPr>
      </xdr:nvPicPr>
      <xdr:blipFill>
        <a:blip xmlns:r="http://schemas.openxmlformats.org/officeDocument/2006/relationships" r:embed="rId3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60623025"/>
          <a:ext cx="1209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3685</xdr:row>
      <xdr:rowOff>0</xdr:rowOff>
    </xdr:from>
    <xdr:to>
      <xdr:col>1</xdr:col>
      <xdr:colOff>1200150</xdr:colOff>
      <xdr:row>3685</xdr:row>
      <xdr:rowOff>409575</xdr:rowOff>
    </xdr:to>
    <xdr:pic>
      <xdr:nvPicPr>
        <xdr:cNvPr id="5965" name="Рисунок 5964" descr="base_1_386202_37980"/>
        <xdr:cNvPicPr preferRelativeResize="0">
          <a:picLocks noChangeArrowheads="1"/>
        </xdr:cNvPicPr>
      </xdr:nvPicPr>
      <xdr:blipFill>
        <a:blip xmlns:r="http://schemas.openxmlformats.org/officeDocument/2006/relationships" r:embed="rId3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1127850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3686</xdr:row>
      <xdr:rowOff>0</xdr:rowOff>
    </xdr:from>
    <xdr:to>
      <xdr:col>1</xdr:col>
      <xdr:colOff>1019174</xdr:colOff>
      <xdr:row>3686</xdr:row>
      <xdr:rowOff>390525</xdr:rowOff>
    </xdr:to>
    <xdr:pic>
      <xdr:nvPicPr>
        <xdr:cNvPr id="5966" name="Рисунок 5965" descr="base_1_386202_37981"/>
        <xdr:cNvPicPr preferRelativeResize="0">
          <a:picLocks noChangeArrowheads="1"/>
        </xdr:cNvPicPr>
      </xdr:nvPicPr>
      <xdr:blipFill>
        <a:blip xmlns:r="http://schemas.openxmlformats.org/officeDocument/2006/relationships" r:embed="rId3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6163267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3687</xdr:row>
      <xdr:rowOff>0</xdr:rowOff>
    </xdr:from>
    <xdr:to>
      <xdr:col>1</xdr:col>
      <xdr:colOff>990600</xdr:colOff>
      <xdr:row>3687</xdr:row>
      <xdr:rowOff>390525</xdr:rowOff>
    </xdr:to>
    <xdr:pic>
      <xdr:nvPicPr>
        <xdr:cNvPr id="5967" name="Рисунок 5966" descr="base_1_386202_37982"/>
        <xdr:cNvPicPr preferRelativeResize="0">
          <a:picLocks noChangeArrowheads="1"/>
        </xdr:cNvPicPr>
      </xdr:nvPicPr>
      <xdr:blipFill>
        <a:blip xmlns:r="http://schemas.openxmlformats.org/officeDocument/2006/relationships" r:embed="rId3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2137500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3688</xdr:row>
      <xdr:rowOff>0</xdr:rowOff>
    </xdr:from>
    <xdr:to>
      <xdr:col>1</xdr:col>
      <xdr:colOff>1104900</xdr:colOff>
      <xdr:row>3688</xdr:row>
      <xdr:rowOff>390525</xdr:rowOff>
    </xdr:to>
    <xdr:pic>
      <xdr:nvPicPr>
        <xdr:cNvPr id="5968" name="Рисунок 5967" descr="base_1_386202_37983"/>
        <xdr:cNvPicPr preferRelativeResize="0">
          <a:picLocks noChangeArrowheads="1"/>
        </xdr:cNvPicPr>
      </xdr:nvPicPr>
      <xdr:blipFill>
        <a:blip xmlns:r="http://schemas.openxmlformats.org/officeDocument/2006/relationships" r:embed="rId3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2642325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3689</xdr:row>
      <xdr:rowOff>0</xdr:rowOff>
    </xdr:from>
    <xdr:to>
      <xdr:col>1</xdr:col>
      <xdr:colOff>1200150</xdr:colOff>
      <xdr:row>3689</xdr:row>
      <xdr:rowOff>381000</xdr:rowOff>
    </xdr:to>
    <xdr:pic>
      <xdr:nvPicPr>
        <xdr:cNvPr id="5969" name="Рисунок 5968" descr="base_1_386202_37984"/>
        <xdr:cNvPicPr preferRelativeResize="0">
          <a:picLocks noChangeArrowheads="1"/>
        </xdr:cNvPicPr>
      </xdr:nvPicPr>
      <xdr:blipFill>
        <a:blip xmlns:r="http://schemas.openxmlformats.org/officeDocument/2006/relationships" r:embed="rId3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3147150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3690</xdr:row>
      <xdr:rowOff>0</xdr:rowOff>
    </xdr:from>
    <xdr:to>
      <xdr:col>1</xdr:col>
      <xdr:colOff>1181100</xdr:colOff>
      <xdr:row>3690</xdr:row>
      <xdr:rowOff>390525</xdr:rowOff>
    </xdr:to>
    <xdr:pic>
      <xdr:nvPicPr>
        <xdr:cNvPr id="5970" name="Рисунок 5969" descr="base_1_386202_37985"/>
        <xdr:cNvPicPr preferRelativeResize="0">
          <a:picLocks noChangeArrowheads="1"/>
        </xdr:cNvPicPr>
      </xdr:nvPicPr>
      <xdr:blipFill>
        <a:blip xmlns:r="http://schemas.openxmlformats.org/officeDocument/2006/relationships" r:embed="rId3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3651975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3691</xdr:row>
      <xdr:rowOff>0</xdr:rowOff>
    </xdr:from>
    <xdr:to>
      <xdr:col>1</xdr:col>
      <xdr:colOff>923924</xdr:colOff>
      <xdr:row>3691</xdr:row>
      <xdr:rowOff>361950</xdr:rowOff>
    </xdr:to>
    <xdr:pic>
      <xdr:nvPicPr>
        <xdr:cNvPr id="5971" name="Рисунок 5970" descr="base_1_386202_37986"/>
        <xdr:cNvPicPr preferRelativeResize="0">
          <a:picLocks noChangeArrowheads="1"/>
        </xdr:cNvPicPr>
      </xdr:nvPicPr>
      <xdr:blipFill>
        <a:blip xmlns:r="http://schemas.openxmlformats.org/officeDocument/2006/relationships" r:embed="rId3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64156800"/>
          <a:ext cx="923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3692</xdr:row>
      <xdr:rowOff>0</xdr:rowOff>
    </xdr:from>
    <xdr:to>
      <xdr:col>1</xdr:col>
      <xdr:colOff>990600</xdr:colOff>
      <xdr:row>3692</xdr:row>
      <xdr:rowOff>381000</xdr:rowOff>
    </xdr:to>
    <xdr:pic>
      <xdr:nvPicPr>
        <xdr:cNvPr id="5972" name="Рисунок 5971" descr="base_1_386202_37987"/>
        <xdr:cNvPicPr preferRelativeResize="0">
          <a:picLocks noChangeArrowheads="1"/>
        </xdr:cNvPicPr>
      </xdr:nvPicPr>
      <xdr:blipFill>
        <a:blip xmlns:r="http://schemas.openxmlformats.org/officeDocument/2006/relationships" r:embed="rId3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64661625"/>
          <a:ext cx="9906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3693</xdr:row>
      <xdr:rowOff>0</xdr:rowOff>
    </xdr:from>
    <xdr:to>
      <xdr:col>1</xdr:col>
      <xdr:colOff>1104900</xdr:colOff>
      <xdr:row>3693</xdr:row>
      <xdr:rowOff>381000</xdr:rowOff>
    </xdr:to>
    <xdr:pic>
      <xdr:nvPicPr>
        <xdr:cNvPr id="5973" name="Рисунок 5972" descr="base_1_386202_37988"/>
        <xdr:cNvPicPr preferRelativeResize="0">
          <a:picLocks noChangeArrowheads="1"/>
        </xdr:cNvPicPr>
      </xdr:nvPicPr>
      <xdr:blipFill>
        <a:blip xmlns:r="http://schemas.openxmlformats.org/officeDocument/2006/relationships" r:embed="rId3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5166450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3694</xdr:row>
      <xdr:rowOff>0</xdr:rowOff>
    </xdr:from>
    <xdr:to>
      <xdr:col>1</xdr:col>
      <xdr:colOff>1238250</xdr:colOff>
      <xdr:row>3694</xdr:row>
      <xdr:rowOff>371475</xdr:rowOff>
    </xdr:to>
    <xdr:pic>
      <xdr:nvPicPr>
        <xdr:cNvPr id="5974" name="Рисунок 5973" descr="base_1_386202_37989"/>
        <xdr:cNvPicPr preferRelativeResize="0">
          <a:picLocks noChangeArrowheads="1"/>
        </xdr:cNvPicPr>
      </xdr:nvPicPr>
      <xdr:blipFill>
        <a:blip xmlns:r="http://schemas.openxmlformats.org/officeDocument/2006/relationships" r:embed="rId3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5671275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3695</xdr:row>
      <xdr:rowOff>0</xdr:rowOff>
    </xdr:from>
    <xdr:to>
      <xdr:col>1</xdr:col>
      <xdr:colOff>1181100</xdr:colOff>
      <xdr:row>3695</xdr:row>
      <xdr:rowOff>371475</xdr:rowOff>
    </xdr:to>
    <xdr:pic>
      <xdr:nvPicPr>
        <xdr:cNvPr id="5975" name="Рисунок 5974" descr="base_1_386202_37990"/>
        <xdr:cNvPicPr preferRelativeResize="0">
          <a:picLocks noChangeArrowheads="1"/>
        </xdr:cNvPicPr>
      </xdr:nvPicPr>
      <xdr:blipFill>
        <a:blip xmlns:r="http://schemas.openxmlformats.org/officeDocument/2006/relationships" r:embed="rId3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617610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3696</xdr:row>
      <xdr:rowOff>0</xdr:rowOff>
    </xdr:from>
    <xdr:to>
      <xdr:col>1</xdr:col>
      <xdr:colOff>971550</xdr:colOff>
      <xdr:row>3696</xdr:row>
      <xdr:rowOff>390525</xdr:rowOff>
    </xdr:to>
    <xdr:pic>
      <xdr:nvPicPr>
        <xdr:cNvPr id="5976" name="Рисунок 5975" descr="base_1_386202_37991"/>
        <xdr:cNvPicPr preferRelativeResize="0">
          <a:picLocks noChangeArrowheads="1"/>
        </xdr:cNvPicPr>
      </xdr:nvPicPr>
      <xdr:blipFill>
        <a:blip xmlns:r="http://schemas.openxmlformats.org/officeDocument/2006/relationships" r:embed="rId3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6680925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3697</xdr:row>
      <xdr:rowOff>0</xdr:rowOff>
    </xdr:from>
    <xdr:to>
      <xdr:col>1</xdr:col>
      <xdr:colOff>1019174</xdr:colOff>
      <xdr:row>3697</xdr:row>
      <xdr:rowOff>381000</xdr:rowOff>
    </xdr:to>
    <xdr:pic>
      <xdr:nvPicPr>
        <xdr:cNvPr id="5977" name="Рисунок 5976" descr="base_1_386202_37992"/>
        <xdr:cNvPicPr preferRelativeResize="0">
          <a:picLocks noChangeArrowheads="1"/>
        </xdr:cNvPicPr>
      </xdr:nvPicPr>
      <xdr:blipFill>
        <a:blip xmlns:r="http://schemas.openxmlformats.org/officeDocument/2006/relationships" r:embed="rId3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67185750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3698</xdr:row>
      <xdr:rowOff>0</xdr:rowOff>
    </xdr:from>
    <xdr:to>
      <xdr:col>1</xdr:col>
      <xdr:colOff>1104900</xdr:colOff>
      <xdr:row>3698</xdr:row>
      <xdr:rowOff>371475</xdr:rowOff>
    </xdr:to>
    <xdr:pic>
      <xdr:nvPicPr>
        <xdr:cNvPr id="5978" name="Рисунок 5977" descr="base_1_386202_37993"/>
        <xdr:cNvPicPr preferRelativeResize="0">
          <a:picLocks noChangeArrowheads="1"/>
        </xdr:cNvPicPr>
      </xdr:nvPicPr>
      <xdr:blipFill>
        <a:blip xmlns:r="http://schemas.openxmlformats.org/officeDocument/2006/relationships" r:embed="rId3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769057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3699</xdr:row>
      <xdr:rowOff>0</xdr:rowOff>
    </xdr:from>
    <xdr:to>
      <xdr:col>1</xdr:col>
      <xdr:colOff>1228724</xdr:colOff>
      <xdr:row>3699</xdr:row>
      <xdr:rowOff>381000</xdr:rowOff>
    </xdr:to>
    <xdr:pic>
      <xdr:nvPicPr>
        <xdr:cNvPr id="5979" name="Рисунок 5978" descr="base_1_386202_37994"/>
        <xdr:cNvPicPr preferRelativeResize="0">
          <a:picLocks noChangeArrowheads="1"/>
        </xdr:cNvPicPr>
      </xdr:nvPicPr>
      <xdr:blipFill>
        <a:blip xmlns:r="http://schemas.openxmlformats.org/officeDocument/2006/relationships" r:embed="rId3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68195400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3699</xdr:row>
      <xdr:rowOff>504824</xdr:rowOff>
    </xdr:from>
    <xdr:to>
      <xdr:col>1</xdr:col>
      <xdr:colOff>1247775</xdr:colOff>
      <xdr:row>3700</xdr:row>
      <xdr:rowOff>390525</xdr:rowOff>
    </xdr:to>
    <xdr:pic>
      <xdr:nvPicPr>
        <xdr:cNvPr id="5980" name="Рисунок 5979" descr="base_1_386202_37995"/>
        <xdr:cNvPicPr preferRelativeResize="0">
          <a:picLocks noChangeArrowheads="1"/>
        </xdr:cNvPicPr>
      </xdr:nvPicPr>
      <xdr:blipFill>
        <a:blip xmlns:r="http://schemas.openxmlformats.org/officeDocument/2006/relationships" r:embed="rId3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68700224"/>
          <a:ext cx="1247776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3701</xdr:row>
      <xdr:rowOff>0</xdr:rowOff>
    </xdr:from>
    <xdr:to>
      <xdr:col>1</xdr:col>
      <xdr:colOff>952500</xdr:colOff>
      <xdr:row>3701</xdr:row>
      <xdr:rowOff>361950</xdr:rowOff>
    </xdr:to>
    <xdr:pic>
      <xdr:nvPicPr>
        <xdr:cNvPr id="5981" name="Рисунок 5980" descr="base_1_386202_37996"/>
        <xdr:cNvPicPr preferRelativeResize="0">
          <a:picLocks noChangeArrowheads="1"/>
        </xdr:cNvPicPr>
      </xdr:nvPicPr>
      <xdr:blipFill>
        <a:blip xmlns:r="http://schemas.openxmlformats.org/officeDocument/2006/relationships" r:embed="rId3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69205050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3702</xdr:row>
      <xdr:rowOff>0</xdr:rowOff>
    </xdr:from>
    <xdr:to>
      <xdr:col>1</xdr:col>
      <xdr:colOff>1019174</xdr:colOff>
      <xdr:row>3702</xdr:row>
      <xdr:rowOff>400050</xdr:rowOff>
    </xdr:to>
    <xdr:pic>
      <xdr:nvPicPr>
        <xdr:cNvPr id="5982" name="Рисунок 5981" descr="base_1_386202_37997"/>
        <xdr:cNvPicPr preferRelativeResize="0">
          <a:picLocks noChangeArrowheads="1"/>
        </xdr:cNvPicPr>
      </xdr:nvPicPr>
      <xdr:blipFill>
        <a:blip xmlns:r="http://schemas.openxmlformats.org/officeDocument/2006/relationships" r:embed="rId3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69709875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3703</xdr:row>
      <xdr:rowOff>0</xdr:rowOff>
    </xdr:from>
    <xdr:to>
      <xdr:col>1</xdr:col>
      <xdr:colOff>1076325</xdr:colOff>
      <xdr:row>3703</xdr:row>
      <xdr:rowOff>371475</xdr:rowOff>
    </xdr:to>
    <xdr:pic>
      <xdr:nvPicPr>
        <xdr:cNvPr id="5983" name="Рисунок 5982" descr="base_1_386202_37998"/>
        <xdr:cNvPicPr preferRelativeResize="0">
          <a:picLocks noChangeArrowheads="1"/>
        </xdr:cNvPicPr>
      </xdr:nvPicPr>
      <xdr:blipFill>
        <a:blip xmlns:r="http://schemas.openxmlformats.org/officeDocument/2006/relationships" r:embed="rId3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0214700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3704</xdr:row>
      <xdr:rowOff>0</xdr:rowOff>
    </xdr:from>
    <xdr:to>
      <xdr:col>1</xdr:col>
      <xdr:colOff>1200150</xdr:colOff>
      <xdr:row>3704</xdr:row>
      <xdr:rowOff>390525</xdr:rowOff>
    </xdr:to>
    <xdr:pic>
      <xdr:nvPicPr>
        <xdr:cNvPr id="5984" name="Рисунок 5983" descr="base_1_386202_37999"/>
        <xdr:cNvPicPr preferRelativeResize="0">
          <a:picLocks noChangeArrowheads="1"/>
        </xdr:cNvPicPr>
      </xdr:nvPicPr>
      <xdr:blipFill>
        <a:blip xmlns:r="http://schemas.openxmlformats.org/officeDocument/2006/relationships" r:embed="rId3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071952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3705</xdr:row>
      <xdr:rowOff>0</xdr:rowOff>
    </xdr:from>
    <xdr:to>
      <xdr:col>1</xdr:col>
      <xdr:colOff>1190624</xdr:colOff>
      <xdr:row>3705</xdr:row>
      <xdr:rowOff>352425</xdr:rowOff>
    </xdr:to>
    <xdr:pic>
      <xdr:nvPicPr>
        <xdr:cNvPr id="5985" name="Рисунок 5984" descr="base_1_386202_38000"/>
        <xdr:cNvPicPr preferRelativeResize="0">
          <a:picLocks noChangeArrowheads="1"/>
        </xdr:cNvPicPr>
      </xdr:nvPicPr>
      <xdr:blipFill>
        <a:blip xmlns:r="http://schemas.openxmlformats.org/officeDocument/2006/relationships" r:embed="rId3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71224350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3706</xdr:row>
      <xdr:rowOff>0</xdr:rowOff>
    </xdr:from>
    <xdr:to>
      <xdr:col>1</xdr:col>
      <xdr:colOff>981074</xdr:colOff>
      <xdr:row>3706</xdr:row>
      <xdr:rowOff>390525</xdr:rowOff>
    </xdr:to>
    <xdr:pic>
      <xdr:nvPicPr>
        <xdr:cNvPr id="5986" name="Рисунок 5985" descr="base_1_386202_38001"/>
        <xdr:cNvPicPr preferRelativeResize="0">
          <a:picLocks noChangeArrowheads="1"/>
        </xdr:cNvPicPr>
      </xdr:nvPicPr>
      <xdr:blipFill>
        <a:blip xmlns:r="http://schemas.openxmlformats.org/officeDocument/2006/relationships" r:embed="rId3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7172917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3707</xdr:row>
      <xdr:rowOff>0</xdr:rowOff>
    </xdr:from>
    <xdr:to>
      <xdr:col>1</xdr:col>
      <xdr:colOff>990600</xdr:colOff>
      <xdr:row>3707</xdr:row>
      <xdr:rowOff>390525</xdr:rowOff>
    </xdr:to>
    <xdr:pic>
      <xdr:nvPicPr>
        <xdr:cNvPr id="5987" name="Рисунок 5986" descr="base_1_386202_38002"/>
        <xdr:cNvPicPr preferRelativeResize="0">
          <a:picLocks noChangeArrowheads="1"/>
        </xdr:cNvPicPr>
      </xdr:nvPicPr>
      <xdr:blipFill>
        <a:blip xmlns:r="http://schemas.openxmlformats.org/officeDocument/2006/relationships" r:embed="rId3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2234000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3708</xdr:row>
      <xdr:rowOff>0</xdr:rowOff>
    </xdr:from>
    <xdr:to>
      <xdr:col>1</xdr:col>
      <xdr:colOff>1047750</xdr:colOff>
      <xdr:row>3708</xdr:row>
      <xdr:rowOff>371475</xdr:rowOff>
    </xdr:to>
    <xdr:pic>
      <xdr:nvPicPr>
        <xdr:cNvPr id="5988" name="Рисунок 5987" descr="base_1_386202_38003"/>
        <xdr:cNvPicPr preferRelativeResize="0">
          <a:picLocks noChangeArrowheads="1"/>
        </xdr:cNvPicPr>
      </xdr:nvPicPr>
      <xdr:blipFill>
        <a:blip xmlns:r="http://schemas.openxmlformats.org/officeDocument/2006/relationships" r:embed="rId3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273882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3708</xdr:row>
      <xdr:rowOff>504824</xdr:rowOff>
    </xdr:from>
    <xdr:to>
      <xdr:col>1</xdr:col>
      <xdr:colOff>1228724</xdr:colOff>
      <xdr:row>3709</xdr:row>
      <xdr:rowOff>371474</xdr:rowOff>
    </xdr:to>
    <xdr:pic>
      <xdr:nvPicPr>
        <xdr:cNvPr id="5989" name="Рисунок 5988" descr="base_1_386202_38004"/>
        <xdr:cNvPicPr preferRelativeResize="0">
          <a:picLocks noChangeArrowheads="1"/>
        </xdr:cNvPicPr>
      </xdr:nvPicPr>
      <xdr:blipFill>
        <a:blip xmlns:r="http://schemas.openxmlformats.org/officeDocument/2006/relationships" r:embed="rId3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73243649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3710</xdr:row>
      <xdr:rowOff>1</xdr:rowOff>
    </xdr:from>
    <xdr:to>
      <xdr:col>1</xdr:col>
      <xdr:colOff>1257300</xdr:colOff>
      <xdr:row>3710</xdr:row>
      <xdr:rowOff>361951</xdr:rowOff>
    </xdr:to>
    <xdr:pic>
      <xdr:nvPicPr>
        <xdr:cNvPr id="5990" name="Рисунок 5989" descr="base_1_386202_38005"/>
        <xdr:cNvPicPr preferRelativeResize="0">
          <a:picLocks noChangeArrowheads="1"/>
        </xdr:cNvPicPr>
      </xdr:nvPicPr>
      <xdr:blipFill>
        <a:blip xmlns:r="http://schemas.openxmlformats.org/officeDocument/2006/relationships" r:embed="rId3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73748476"/>
          <a:ext cx="12573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3711</xdr:row>
      <xdr:rowOff>0</xdr:rowOff>
    </xdr:from>
    <xdr:to>
      <xdr:col>1</xdr:col>
      <xdr:colOff>981074</xdr:colOff>
      <xdr:row>3711</xdr:row>
      <xdr:rowOff>361950</xdr:rowOff>
    </xdr:to>
    <xdr:pic>
      <xdr:nvPicPr>
        <xdr:cNvPr id="5991" name="Рисунок 5990" descr="base_1_386202_38006"/>
        <xdr:cNvPicPr preferRelativeResize="0">
          <a:picLocks noChangeArrowheads="1"/>
        </xdr:cNvPicPr>
      </xdr:nvPicPr>
      <xdr:blipFill>
        <a:blip xmlns:r="http://schemas.openxmlformats.org/officeDocument/2006/relationships" r:embed="rId3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74253300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3712</xdr:row>
      <xdr:rowOff>0</xdr:rowOff>
    </xdr:from>
    <xdr:to>
      <xdr:col>1</xdr:col>
      <xdr:colOff>1009650</xdr:colOff>
      <xdr:row>3712</xdr:row>
      <xdr:rowOff>381000</xdr:rowOff>
    </xdr:to>
    <xdr:pic>
      <xdr:nvPicPr>
        <xdr:cNvPr id="5992" name="Рисунок 5991" descr="base_1_386202_38007"/>
        <xdr:cNvPicPr preferRelativeResize="0">
          <a:picLocks noChangeArrowheads="1"/>
        </xdr:cNvPicPr>
      </xdr:nvPicPr>
      <xdr:blipFill>
        <a:blip xmlns:r="http://schemas.openxmlformats.org/officeDocument/2006/relationships" r:embed="rId3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4758125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3713</xdr:row>
      <xdr:rowOff>0</xdr:rowOff>
    </xdr:from>
    <xdr:to>
      <xdr:col>1</xdr:col>
      <xdr:colOff>1095375</xdr:colOff>
      <xdr:row>3713</xdr:row>
      <xdr:rowOff>361950</xdr:rowOff>
    </xdr:to>
    <xdr:pic>
      <xdr:nvPicPr>
        <xdr:cNvPr id="5993" name="Рисунок 5992" descr="base_1_386202_38008"/>
        <xdr:cNvPicPr preferRelativeResize="0">
          <a:picLocks noChangeArrowheads="1"/>
        </xdr:cNvPicPr>
      </xdr:nvPicPr>
      <xdr:blipFill>
        <a:blip xmlns:r="http://schemas.openxmlformats.org/officeDocument/2006/relationships" r:embed="rId3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5262950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3714</xdr:row>
      <xdr:rowOff>0</xdr:rowOff>
    </xdr:from>
    <xdr:to>
      <xdr:col>1</xdr:col>
      <xdr:colOff>1238250</xdr:colOff>
      <xdr:row>3714</xdr:row>
      <xdr:rowOff>361950</xdr:rowOff>
    </xdr:to>
    <xdr:pic>
      <xdr:nvPicPr>
        <xdr:cNvPr id="5994" name="Рисунок 5993" descr="base_1_386202_38009"/>
        <xdr:cNvPicPr preferRelativeResize="0">
          <a:picLocks noChangeArrowheads="1"/>
        </xdr:cNvPicPr>
      </xdr:nvPicPr>
      <xdr:blipFill>
        <a:blip xmlns:r="http://schemas.openxmlformats.org/officeDocument/2006/relationships" r:embed="rId3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5767775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3715</xdr:row>
      <xdr:rowOff>0</xdr:rowOff>
    </xdr:from>
    <xdr:to>
      <xdr:col>1</xdr:col>
      <xdr:colOff>1228724</xdr:colOff>
      <xdr:row>3715</xdr:row>
      <xdr:rowOff>400050</xdr:rowOff>
    </xdr:to>
    <xdr:pic>
      <xdr:nvPicPr>
        <xdr:cNvPr id="5995" name="Рисунок 5994" descr="base_1_386202_38010"/>
        <xdr:cNvPicPr preferRelativeResize="0">
          <a:picLocks noChangeArrowheads="1"/>
        </xdr:cNvPicPr>
      </xdr:nvPicPr>
      <xdr:blipFill>
        <a:blip xmlns:r="http://schemas.openxmlformats.org/officeDocument/2006/relationships" r:embed="rId3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76272600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3716</xdr:row>
      <xdr:rowOff>0</xdr:rowOff>
    </xdr:from>
    <xdr:to>
      <xdr:col>1</xdr:col>
      <xdr:colOff>942974</xdr:colOff>
      <xdr:row>3716</xdr:row>
      <xdr:rowOff>400050</xdr:rowOff>
    </xdr:to>
    <xdr:pic>
      <xdr:nvPicPr>
        <xdr:cNvPr id="5996" name="Рисунок 5995" descr="base_1_386202_38011"/>
        <xdr:cNvPicPr preferRelativeResize="0">
          <a:picLocks noChangeArrowheads="1"/>
        </xdr:cNvPicPr>
      </xdr:nvPicPr>
      <xdr:blipFill>
        <a:blip xmlns:r="http://schemas.openxmlformats.org/officeDocument/2006/relationships" r:embed="rId3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76777425"/>
          <a:ext cx="942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3717</xdr:row>
      <xdr:rowOff>0</xdr:rowOff>
    </xdr:from>
    <xdr:to>
      <xdr:col>1</xdr:col>
      <xdr:colOff>1028700</xdr:colOff>
      <xdr:row>3717</xdr:row>
      <xdr:rowOff>371475</xdr:rowOff>
    </xdr:to>
    <xdr:pic>
      <xdr:nvPicPr>
        <xdr:cNvPr id="5997" name="Рисунок 5996" descr="base_1_386202_38012"/>
        <xdr:cNvPicPr preferRelativeResize="0">
          <a:picLocks noChangeArrowheads="1"/>
        </xdr:cNvPicPr>
      </xdr:nvPicPr>
      <xdr:blipFill>
        <a:blip xmlns:r="http://schemas.openxmlformats.org/officeDocument/2006/relationships" r:embed="rId3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7282250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3718</xdr:row>
      <xdr:rowOff>0</xdr:rowOff>
    </xdr:from>
    <xdr:to>
      <xdr:col>1</xdr:col>
      <xdr:colOff>1085850</xdr:colOff>
      <xdr:row>3718</xdr:row>
      <xdr:rowOff>409575</xdr:rowOff>
    </xdr:to>
    <xdr:pic>
      <xdr:nvPicPr>
        <xdr:cNvPr id="5998" name="Рисунок 5997" descr="base_1_386202_38013"/>
        <xdr:cNvPicPr preferRelativeResize="0">
          <a:picLocks noChangeArrowheads="1"/>
        </xdr:cNvPicPr>
      </xdr:nvPicPr>
      <xdr:blipFill>
        <a:blip xmlns:r="http://schemas.openxmlformats.org/officeDocument/2006/relationships" r:embed="rId3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7787075"/>
          <a:ext cx="1085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3718</xdr:row>
      <xdr:rowOff>504824</xdr:rowOff>
    </xdr:from>
    <xdr:to>
      <xdr:col>1</xdr:col>
      <xdr:colOff>1143000</xdr:colOff>
      <xdr:row>3719</xdr:row>
      <xdr:rowOff>371474</xdr:rowOff>
    </xdr:to>
    <xdr:pic>
      <xdr:nvPicPr>
        <xdr:cNvPr id="5999" name="Рисунок 5998" descr="base_1_386202_38014"/>
        <xdr:cNvPicPr preferRelativeResize="0">
          <a:picLocks noChangeArrowheads="1"/>
        </xdr:cNvPicPr>
      </xdr:nvPicPr>
      <xdr:blipFill>
        <a:blip xmlns:r="http://schemas.openxmlformats.org/officeDocument/2006/relationships" r:embed="rId3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8291899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3720</xdr:row>
      <xdr:rowOff>0</xdr:rowOff>
    </xdr:from>
    <xdr:to>
      <xdr:col>1</xdr:col>
      <xdr:colOff>1162050</xdr:colOff>
      <xdr:row>3720</xdr:row>
      <xdr:rowOff>409575</xdr:rowOff>
    </xdr:to>
    <xdr:pic>
      <xdr:nvPicPr>
        <xdr:cNvPr id="6000" name="Рисунок 5999" descr="base_1_386202_38015"/>
        <xdr:cNvPicPr preferRelativeResize="0">
          <a:picLocks noChangeArrowheads="1"/>
        </xdr:cNvPicPr>
      </xdr:nvPicPr>
      <xdr:blipFill>
        <a:blip xmlns:r="http://schemas.openxmlformats.org/officeDocument/2006/relationships" r:embed="rId3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8796725"/>
          <a:ext cx="1162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3721</xdr:row>
      <xdr:rowOff>0</xdr:rowOff>
    </xdr:from>
    <xdr:to>
      <xdr:col>1</xdr:col>
      <xdr:colOff>952500</xdr:colOff>
      <xdr:row>3721</xdr:row>
      <xdr:rowOff>361950</xdr:rowOff>
    </xdr:to>
    <xdr:pic>
      <xdr:nvPicPr>
        <xdr:cNvPr id="6001" name="Рисунок 6000" descr="base_1_386202_38016"/>
        <xdr:cNvPicPr preferRelativeResize="0">
          <a:picLocks noChangeArrowheads="1"/>
        </xdr:cNvPicPr>
      </xdr:nvPicPr>
      <xdr:blipFill>
        <a:blip xmlns:r="http://schemas.openxmlformats.org/officeDocument/2006/relationships" r:embed="rId3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9301550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3722</xdr:row>
      <xdr:rowOff>0</xdr:rowOff>
    </xdr:from>
    <xdr:to>
      <xdr:col>1</xdr:col>
      <xdr:colOff>1009650</xdr:colOff>
      <xdr:row>3722</xdr:row>
      <xdr:rowOff>371475</xdr:rowOff>
    </xdr:to>
    <xdr:pic>
      <xdr:nvPicPr>
        <xdr:cNvPr id="6002" name="Рисунок 6001" descr="base_1_386202_38017"/>
        <xdr:cNvPicPr preferRelativeResize="0">
          <a:picLocks noChangeArrowheads="1"/>
        </xdr:cNvPicPr>
      </xdr:nvPicPr>
      <xdr:blipFill>
        <a:blip xmlns:r="http://schemas.openxmlformats.org/officeDocument/2006/relationships" r:embed="rId3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7980637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3723</xdr:row>
      <xdr:rowOff>0</xdr:rowOff>
    </xdr:from>
    <xdr:to>
      <xdr:col>1</xdr:col>
      <xdr:colOff>1104900</xdr:colOff>
      <xdr:row>3723</xdr:row>
      <xdr:rowOff>361950</xdr:rowOff>
    </xdr:to>
    <xdr:pic>
      <xdr:nvPicPr>
        <xdr:cNvPr id="6003" name="Рисунок 6002" descr="base_1_386202_38018"/>
        <xdr:cNvPicPr preferRelativeResize="0">
          <a:picLocks noChangeArrowheads="1"/>
        </xdr:cNvPicPr>
      </xdr:nvPicPr>
      <xdr:blipFill>
        <a:blip xmlns:r="http://schemas.openxmlformats.org/officeDocument/2006/relationships" r:embed="rId3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0311200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3724</xdr:row>
      <xdr:rowOff>0</xdr:rowOff>
    </xdr:from>
    <xdr:to>
      <xdr:col>1</xdr:col>
      <xdr:colOff>1200150</xdr:colOff>
      <xdr:row>3724</xdr:row>
      <xdr:rowOff>381000</xdr:rowOff>
    </xdr:to>
    <xdr:pic>
      <xdr:nvPicPr>
        <xdr:cNvPr id="6004" name="Рисунок 6003" descr="base_1_386202_38019"/>
        <xdr:cNvPicPr preferRelativeResize="0">
          <a:picLocks noChangeArrowheads="1"/>
        </xdr:cNvPicPr>
      </xdr:nvPicPr>
      <xdr:blipFill>
        <a:blip xmlns:r="http://schemas.openxmlformats.org/officeDocument/2006/relationships" r:embed="rId3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0816025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3725</xdr:row>
      <xdr:rowOff>0</xdr:rowOff>
    </xdr:from>
    <xdr:to>
      <xdr:col>1</xdr:col>
      <xdr:colOff>1200150</xdr:colOff>
      <xdr:row>3725</xdr:row>
      <xdr:rowOff>400050</xdr:rowOff>
    </xdr:to>
    <xdr:pic>
      <xdr:nvPicPr>
        <xdr:cNvPr id="6005" name="Рисунок 6004" descr="base_1_386202_38020"/>
        <xdr:cNvPicPr preferRelativeResize="0">
          <a:picLocks noChangeArrowheads="1"/>
        </xdr:cNvPicPr>
      </xdr:nvPicPr>
      <xdr:blipFill>
        <a:blip xmlns:r="http://schemas.openxmlformats.org/officeDocument/2006/relationships" r:embed="rId3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1320850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3726</xdr:row>
      <xdr:rowOff>0</xdr:rowOff>
    </xdr:from>
    <xdr:to>
      <xdr:col>1</xdr:col>
      <xdr:colOff>962024</xdr:colOff>
      <xdr:row>3726</xdr:row>
      <xdr:rowOff>400050</xdr:rowOff>
    </xdr:to>
    <xdr:pic>
      <xdr:nvPicPr>
        <xdr:cNvPr id="6006" name="Рисунок 6005" descr="base_1_386202_38021"/>
        <xdr:cNvPicPr preferRelativeResize="0">
          <a:picLocks noChangeArrowheads="1"/>
        </xdr:cNvPicPr>
      </xdr:nvPicPr>
      <xdr:blipFill>
        <a:blip xmlns:r="http://schemas.openxmlformats.org/officeDocument/2006/relationships" r:embed="rId3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81825675"/>
          <a:ext cx="962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3727</xdr:row>
      <xdr:rowOff>0</xdr:rowOff>
    </xdr:from>
    <xdr:to>
      <xdr:col>1</xdr:col>
      <xdr:colOff>1009650</xdr:colOff>
      <xdr:row>3727</xdr:row>
      <xdr:rowOff>371475</xdr:rowOff>
    </xdr:to>
    <xdr:pic>
      <xdr:nvPicPr>
        <xdr:cNvPr id="6007" name="Рисунок 6006" descr="base_1_386202_38022"/>
        <xdr:cNvPicPr preferRelativeResize="0">
          <a:picLocks noChangeArrowheads="1"/>
        </xdr:cNvPicPr>
      </xdr:nvPicPr>
      <xdr:blipFill>
        <a:blip xmlns:r="http://schemas.openxmlformats.org/officeDocument/2006/relationships" r:embed="rId3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2330500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3728</xdr:row>
      <xdr:rowOff>0</xdr:rowOff>
    </xdr:from>
    <xdr:to>
      <xdr:col>1</xdr:col>
      <xdr:colOff>1047750</xdr:colOff>
      <xdr:row>3728</xdr:row>
      <xdr:rowOff>400050</xdr:rowOff>
    </xdr:to>
    <xdr:pic>
      <xdr:nvPicPr>
        <xdr:cNvPr id="6008" name="Рисунок 6007" descr="base_1_386202_38023"/>
        <xdr:cNvPicPr preferRelativeResize="0">
          <a:picLocks noChangeArrowheads="1"/>
        </xdr:cNvPicPr>
      </xdr:nvPicPr>
      <xdr:blipFill>
        <a:blip xmlns:r="http://schemas.openxmlformats.org/officeDocument/2006/relationships" r:embed="rId3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2835325"/>
          <a:ext cx="1047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3729</xdr:row>
      <xdr:rowOff>0</xdr:rowOff>
    </xdr:from>
    <xdr:to>
      <xdr:col>1</xdr:col>
      <xdr:colOff>1171574</xdr:colOff>
      <xdr:row>3729</xdr:row>
      <xdr:rowOff>371475</xdr:rowOff>
    </xdr:to>
    <xdr:pic>
      <xdr:nvPicPr>
        <xdr:cNvPr id="6009" name="Рисунок 6008" descr="base_1_386202_38024"/>
        <xdr:cNvPicPr preferRelativeResize="0">
          <a:picLocks noChangeArrowheads="1"/>
        </xdr:cNvPicPr>
      </xdr:nvPicPr>
      <xdr:blipFill>
        <a:blip xmlns:r="http://schemas.openxmlformats.org/officeDocument/2006/relationships" r:embed="rId3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83340150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3730</xdr:row>
      <xdr:rowOff>0</xdr:rowOff>
    </xdr:from>
    <xdr:to>
      <xdr:col>1</xdr:col>
      <xdr:colOff>1133474</xdr:colOff>
      <xdr:row>3730</xdr:row>
      <xdr:rowOff>371475</xdr:rowOff>
    </xdr:to>
    <xdr:pic>
      <xdr:nvPicPr>
        <xdr:cNvPr id="6010" name="Рисунок 6009" descr="base_1_386202_38025"/>
        <xdr:cNvPicPr preferRelativeResize="0">
          <a:picLocks noChangeArrowheads="1"/>
        </xdr:cNvPicPr>
      </xdr:nvPicPr>
      <xdr:blipFill>
        <a:blip xmlns:r="http://schemas.openxmlformats.org/officeDocument/2006/relationships" r:embed="rId3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83844975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3731</xdr:row>
      <xdr:rowOff>0</xdr:rowOff>
    </xdr:from>
    <xdr:to>
      <xdr:col>1</xdr:col>
      <xdr:colOff>895350</xdr:colOff>
      <xdr:row>3731</xdr:row>
      <xdr:rowOff>390525</xdr:rowOff>
    </xdr:to>
    <xdr:pic>
      <xdr:nvPicPr>
        <xdr:cNvPr id="6011" name="Рисунок 6010" descr="base_1_386202_38026"/>
        <xdr:cNvPicPr preferRelativeResize="0">
          <a:picLocks noChangeArrowheads="1"/>
        </xdr:cNvPicPr>
      </xdr:nvPicPr>
      <xdr:blipFill>
        <a:blip xmlns:r="http://schemas.openxmlformats.org/officeDocument/2006/relationships" r:embed="rId3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4349800"/>
          <a:ext cx="895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1343024</xdr:colOff>
      <xdr:row>3731</xdr:row>
      <xdr:rowOff>495300</xdr:rowOff>
    </xdr:from>
    <xdr:to>
      <xdr:col>1</xdr:col>
      <xdr:colOff>981074</xdr:colOff>
      <xdr:row>3732</xdr:row>
      <xdr:rowOff>400050</xdr:rowOff>
    </xdr:to>
    <xdr:pic>
      <xdr:nvPicPr>
        <xdr:cNvPr id="6012" name="Рисунок 6011" descr="base_1_386202_38027"/>
        <xdr:cNvPicPr preferRelativeResize="0">
          <a:picLocks noChangeArrowheads="1"/>
        </xdr:cNvPicPr>
      </xdr:nvPicPr>
      <xdr:blipFill>
        <a:blip xmlns:r="http://schemas.openxmlformats.org/officeDocument/2006/relationships" r:embed="rId3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4" y="1884845100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3733</xdr:row>
      <xdr:rowOff>0</xdr:rowOff>
    </xdr:from>
    <xdr:to>
      <xdr:col>1</xdr:col>
      <xdr:colOff>1076325</xdr:colOff>
      <xdr:row>3733</xdr:row>
      <xdr:rowOff>381000</xdr:rowOff>
    </xdr:to>
    <xdr:pic>
      <xdr:nvPicPr>
        <xdr:cNvPr id="6013" name="Рисунок 6012" descr="base_1_386202_38028"/>
        <xdr:cNvPicPr preferRelativeResize="0">
          <a:picLocks noChangeArrowheads="1"/>
        </xdr:cNvPicPr>
      </xdr:nvPicPr>
      <xdr:blipFill>
        <a:blip xmlns:r="http://schemas.openxmlformats.org/officeDocument/2006/relationships" r:embed="rId3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5359450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3734</xdr:row>
      <xdr:rowOff>0</xdr:rowOff>
    </xdr:from>
    <xdr:to>
      <xdr:col>1</xdr:col>
      <xdr:colOff>1219200</xdr:colOff>
      <xdr:row>3734</xdr:row>
      <xdr:rowOff>371475</xdr:rowOff>
    </xdr:to>
    <xdr:pic>
      <xdr:nvPicPr>
        <xdr:cNvPr id="6014" name="Рисунок 6013" descr="base_1_386202_38029"/>
        <xdr:cNvPicPr preferRelativeResize="0">
          <a:picLocks noChangeArrowheads="1"/>
        </xdr:cNvPicPr>
      </xdr:nvPicPr>
      <xdr:blipFill>
        <a:blip xmlns:r="http://schemas.openxmlformats.org/officeDocument/2006/relationships" r:embed="rId3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586427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3735</xdr:row>
      <xdr:rowOff>0</xdr:rowOff>
    </xdr:from>
    <xdr:to>
      <xdr:col>1</xdr:col>
      <xdr:colOff>1200150</xdr:colOff>
      <xdr:row>3735</xdr:row>
      <xdr:rowOff>352425</xdr:rowOff>
    </xdr:to>
    <xdr:pic>
      <xdr:nvPicPr>
        <xdr:cNvPr id="6015" name="Рисунок 6014" descr="base_1_386202_38030"/>
        <xdr:cNvPicPr preferRelativeResize="0">
          <a:picLocks noChangeArrowheads="1"/>
        </xdr:cNvPicPr>
      </xdr:nvPicPr>
      <xdr:blipFill>
        <a:blip xmlns:r="http://schemas.openxmlformats.org/officeDocument/2006/relationships" r:embed="rId3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6369100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3736</xdr:row>
      <xdr:rowOff>0</xdr:rowOff>
    </xdr:from>
    <xdr:to>
      <xdr:col>1</xdr:col>
      <xdr:colOff>971550</xdr:colOff>
      <xdr:row>3736</xdr:row>
      <xdr:rowOff>342900</xdr:rowOff>
    </xdr:to>
    <xdr:pic>
      <xdr:nvPicPr>
        <xdr:cNvPr id="6016" name="Рисунок 6015" descr="base_1_386202_38031"/>
        <xdr:cNvPicPr preferRelativeResize="0">
          <a:picLocks noChangeArrowheads="1"/>
        </xdr:cNvPicPr>
      </xdr:nvPicPr>
      <xdr:blipFill>
        <a:blip xmlns:r="http://schemas.openxmlformats.org/officeDocument/2006/relationships" r:embed="rId3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6873925"/>
          <a:ext cx="971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3737</xdr:row>
      <xdr:rowOff>0</xdr:rowOff>
    </xdr:from>
    <xdr:to>
      <xdr:col>1</xdr:col>
      <xdr:colOff>1028700</xdr:colOff>
      <xdr:row>3737</xdr:row>
      <xdr:rowOff>361950</xdr:rowOff>
    </xdr:to>
    <xdr:pic>
      <xdr:nvPicPr>
        <xdr:cNvPr id="6017" name="Рисунок 6016" descr="base_1_386202_38032"/>
        <xdr:cNvPicPr preferRelativeResize="0">
          <a:picLocks noChangeArrowheads="1"/>
        </xdr:cNvPicPr>
      </xdr:nvPicPr>
      <xdr:blipFill>
        <a:blip xmlns:r="http://schemas.openxmlformats.org/officeDocument/2006/relationships" r:embed="rId3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73787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3738</xdr:row>
      <xdr:rowOff>0</xdr:rowOff>
    </xdr:from>
    <xdr:to>
      <xdr:col>1</xdr:col>
      <xdr:colOff>1076325</xdr:colOff>
      <xdr:row>3738</xdr:row>
      <xdr:rowOff>371475</xdr:rowOff>
    </xdr:to>
    <xdr:pic>
      <xdr:nvPicPr>
        <xdr:cNvPr id="6018" name="Рисунок 6017" descr="base_1_386202_38033"/>
        <xdr:cNvPicPr preferRelativeResize="0">
          <a:picLocks noChangeArrowheads="1"/>
        </xdr:cNvPicPr>
      </xdr:nvPicPr>
      <xdr:blipFill>
        <a:blip xmlns:r="http://schemas.openxmlformats.org/officeDocument/2006/relationships" r:embed="rId3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7883575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3739</xdr:row>
      <xdr:rowOff>0</xdr:rowOff>
    </xdr:from>
    <xdr:to>
      <xdr:col>1</xdr:col>
      <xdr:colOff>1209674</xdr:colOff>
      <xdr:row>3739</xdr:row>
      <xdr:rowOff>371475</xdr:rowOff>
    </xdr:to>
    <xdr:pic>
      <xdr:nvPicPr>
        <xdr:cNvPr id="6019" name="Рисунок 6018" descr="base_1_386202_38034"/>
        <xdr:cNvPicPr preferRelativeResize="0">
          <a:picLocks noChangeArrowheads="1"/>
        </xdr:cNvPicPr>
      </xdr:nvPicPr>
      <xdr:blipFill>
        <a:blip xmlns:r="http://schemas.openxmlformats.org/officeDocument/2006/relationships" r:embed="rId3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88388400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3740</xdr:row>
      <xdr:rowOff>0</xdr:rowOff>
    </xdr:from>
    <xdr:to>
      <xdr:col>1</xdr:col>
      <xdr:colOff>1162050</xdr:colOff>
      <xdr:row>3740</xdr:row>
      <xdr:rowOff>400050</xdr:rowOff>
    </xdr:to>
    <xdr:pic>
      <xdr:nvPicPr>
        <xdr:cNvPr id="6020" name="Рисунок 6019" descr="base_1_386202_38035"/>
        <xdr:cNvPicPr preferRelativeResize="0">
          <a:picLocks noChangeArrowheads="1"/>
        </xdr:cNvPicPr>
      </xdr:nvPicPr>
      <xdr:blipFill>
        <a:blip xmlns:r="http://schemas.openxmlformats.org/officeDocument/2006/relationships" r:embed="rId3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8893225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3741</xdr:row>
      <xdr:rowOff>0</xdr:rowOff>
    </xdr:from>
    <xdr:to>
      <xdr:col>1</xdr:col>
      <xdr:colOff>933450</xdr:colOff>
      <xdr:row>3741</xdr:row>
      <xdr:rowOff>409575</xdr:rowOff>
    </xdr:to>
    <xdr:pic>
      <xdr:nvPicPr>
        <xdr:cNvPr id="6021" name="Рисунок 6020" descr="base_1_386202_38036"/>
        <xdr:cNvPicPr preferRelativeResize="0">
          <a:picLocks noChangeArrowheads="1"/>
        </xdr:cNvPicPr>
      </xdr:nvPicPr>
      <xdr:blipFill>
        <a:blip xmlns:r="http://schemas.openxmlformats.org/officeDocument/2006/relationships" r:embed="rId3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9398050"/>
          <a:ext cx="9334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3742</xdr:row>
      <xdr:rowOff>0</xdr:rowOff>
    </xdr:from>
    <xdr:to>
      <xdr:col>1</xdr:col>
      <xdr:colOff>1009650</xdr:colOff>
      <xdr:row>3742</xdr:row>
      <xdr:rowOff>390525</xdr:rowOff>
    </xdr:to>
    <xdr:pic>
      <xdr:nvPicPr>
        <xdr:cNvPr id="6022" name="Рисунок 6021" descr="base_1_386202_38037"/>
        <xdr:cNvPicPr preferRelativeResize="0">
          <a:picLocks noChangeArrowheads="1"/>
        </xdr:cNvPicPr>
      </xdr:nvPicPr>
      <xdr:blipFill>
        <a:blip xmlns:r="http://schemas.openxmlformats.org/officeDocument/2006/relationships" r:embed="rId3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8990287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3743</xdr:row>
      <xdr:rowOff>0</xdr:rowOff>
    </xdr:from>
    <xdr:to>
      <xdr:col>1</xdr:col>
      <xdr:colOff>1095375</xdr:colOff>
      <xdr:row>3743</xdr:row>
      <xdr:rowOff>381000</xdr:rowOff>
    </xdr:to>
    <xdr:pic>
      <xdr:nvPicPr>
        <xdr:cNvPr id="6023" name="Рисунок 6022" descr="base_1_386202_38038"/>
        <xdr:cNvPicPr preferRelativeResize="0">
          <a:picLocks noChangeArrowheads="1"/>
        </xdr:cNvPicPr>
      </xdr:nvPicPr>
      <xdr:blipFill>
        <a:blip xmlns:r="http://schemas.openxmlformats.org/officeDocument/2006/relationships" r:embed="rId3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0407700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3744</xdr:row>
      <xdr:rowOff>0</xdr:rowOff>
    </xdr:from>
    <xdr:to>
      <xdr:col>1</xdr:col>
      <xdr:colOff>1200150</xdr:colOff>
      <xdr:row>3744</xdr:row>
      <xdr:rowOff>390525</xdr:rowOff>
    </xdr:to>
    <xdr:pic>
      <xdr:nvPicPr>
        <xdr:cNvPr id="6024" name="Рисунок 6023" descr="base_1_386202_38039"/>
        <xdr:cNvPicPr preferRelativeResize="0">
          <a:picLocks noChangeArrowheads="1"/>
        </xdr:cNvPicPr>
      </xdr:nvPicPr>
      <xdr:blipFill>
        <a:blip xmlns:r="http://schemas.openxmlformats.org/officeDocument/2006/relationships" r:embed="rId3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091252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3745</xdr:row>
      <xdr:rowOff>0</xdr:rowOff>
    </xdr:from>
    <xdr:to>
      <xdr:col>1</xdr:col>
      <xdr:colOff>1190624</xdr:colOff>
      <xdr:row>3745</xdr:row>
      <xdr:rowOff>400050</xdr:rowOff>
    </xdr:to>
    <xdr:pic>
      <xdr:nvPicPr>
        <xdr:cNvPr id="6025" name="Рисунок 6024" descr="base_1_386202_38040"/>
        <xdr:cNvPicPr preferRelativeResize="0">
          <a:picLocks noChangeArrowheads="1"/>
        </xdr:cNvPicPr>
      </xdr:nvPicPr>
      <xdr:blipFill>
        <a:blip xmlns:r="http://schemas.openxmlformats.org/officeDocument/2006/relationships" r:embed="rId3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91417350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3746</xdr:row>
      <xdr:rowOff>0</xdr:rowOff>
    </xdr:from>
    <xdr:to>
      <xdr:col>1</xdr:col>
      <xdr:colOff>933450</xdr:colOff>
      <xdr:row>3746</xdr:row>
      <xdr:rowOff>400050</xdr:rowOff>
    </xdr:to>
    <xdr:pic>
      <xdr:nvPicPr>
        <xdr:cNvPr id="6026" name="Рисунок 6025" descr="base_1_386202_38041"/>
        <xdr:cNvPicPr preferRelativeResize="0">
          <a:picLocks noChangeArrowheads="1"/>
        </xdr:cNvPicPr>
      </xdr:nvPicPr>
      <xdr:blipFill>
        <a:blip xmlns:r="http://schemas.openxmlformats.org/officeDocument/2006/relationships" r:embed="rId3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1922175"/>
          <a:ext cx="933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3747</xdr:row>
      <xdr:rowOff>0</xdr:rowOff>
    </xdr:from>
    <xdr:to>
      <xdr:col>1</xdr:col>
      <xdr:colOff>1000124</xdr:colOff>
      <xdr:row>3747</xdr:row>
      <xdr:rowOff>419100</xdr:rowOff>
    </xdr:to>
    <xdr:pic>
      <xdr:nvPicPr>
        <xdr:cNvPr id="6027" name="Рисунок 6026" descr="base_1_386202_38042"/>
        <xdr:cNvPicPr preferRelativeResize="0">
          <a:picLocks noChangeArrowheads="1"/>
        </xdr:cNvPicPr>
      </xdr:nvPicPr>
      <xdr:blipFill>
        <a:blip xmlns:r="http://schemas.openxmlformats.org/officeDocument/2006/relationships" r:embed="rId3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92427000"/>
          <a:ext cx="10001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3748</xdr:row>
      <xdr:rowOff>0</xdr:rowOff>
    </xdr:from>
    <xdr:to>
      <xdr:col>1</xdr:col>
      <xdr:colOff>1095375</xdr:colOff>
      <xdr:row>3748</xdr:row>
      <xdr:rowOff>390525</xdr:rowOff>
    </xdr:to>
    <xdr:pic>
      <xdr:nvPicPr>
        <xdr:cNvPr id="6028" name="Рисунок 6027" descr="base_1_386202_38043"/>
        <xdr:cNvPicPr preferRelativeResize="0">
          <a:picLocks noChangeArrowheads="1"/>
        </xdr:cNvPicPr>
      </xdr:nvPicPr>
      <xdr:blipFill>
        <a:blip xmlns:r="http://schemas.openxmlformats.org/officeDocument/2006/relationships" r:embed="rId3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2931825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3749</xdr:row>
      <xdr:rowOff>0</xdr:rowOff>
    </xdr:from>
    <xdr:to>
      <xdr:col>1</xdr:col>
      <xdr:colOff>1219200</xdr:colOff>
      <xdr:row>3749</xdr:row>
      <xdr:rowOff>381000</xdr:rowOff>
    </xdr:to>
    <xdr:pic>
      <xdr:nvPicPr>
        <xdr:cNvPr id="6029" name="Рисунок 6028" descr="base_1_386202_38044"/>
        <xdr:cNvPicPr preferRelativeResize="0">
          <a:picLocks noChangeArrowheads="1"/>
        </xdr:cNvPicPr>
      </xdr:nvPicPr>
      <xdr:blipFill>
        <a:blip xmlns:r="http://schemas.openxmlformats.org/officeDocument/2006/relationships" r:embed="rId3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3436650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3750</xdr:row>
      <xdr:rowOff>0</xdr:rowOff>
    </xdr:from>
    <xdr:to>
      <xdr:col>1</xdr:col>
      <xdr:colOff>1209674</xdr:colOff>
      <xdr:row>3750</xdr:row>
      <xdr:rowOff>381000</xdr:rowOff>
    </xdr:to>
    <xdr:pic>
      <xdr:nvPicPr>
        <xdr:cNvPr id="6030" name="Рисунок 6029" descr="base_1_386202_38045"/>
        <xdr:cNvPicPr preferRelativeResize="0">
          <a:picLocks noChangeArrowheads="1"/>
        </xdr:cNvPicPr>
      </xdr:nvPicPr>
      <xdr:blipFill>
        <a:blip xmlns:r="http://schemas.openxmlformats.org/officeDocument/2006/relationships" r:embed="rId3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93941475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3751</xdr:row>
      <xdr:rowOff>0</xdr:rowOff>
    </xdr:from>
    <xdr:to>
      <xdr:col>1</xdr:col>
      <xdr:colOff>971550</xdr:colOff>
      <xdr:row>3751</xdr:row>
      <xdr:rowOff>409575</xdr:rowOff>
    </xdr:to>
    <xdr:pic>
      <xdr:nvPicPr>
        <xdr:cNvPr id="6031" name="Рисунок 6030" descr="base_1_386202_38046"/>
        <xdr:cNvPicPr preferRelativeResize="0">
          <a:picLocks noChangeArrowheads="1"/>
        </xdr:cNvPicPr>
      </xdr:nvPicPr>
      <xdr:blipFill>
        <a:blip xmlns:r="http://schemas.openxmlformats.org/officeDocument/2006/relationships" r:embed="rId3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4446300"/>
          <a:ext cx="9715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3752</xdr:row>
      <xdr:rowOff>0</xdr:rowOff>
    </xdr:from>
    <xdr:to>
      <xdr:col>1</xdr:col>
      <xdr:colOff>981074</xdr:colOff>
      <xdr:row>3752</xdr:row>
      <xdr:rowOff>352425</xdr:rowOff>
    </xdr:to>
    <xdr:pic>
      <xdr:nvPicPr>
        <xdr:cNvPr id="6032" name="Рисунок 6031" descr="base_1_386202_38047"/>
        <xdr:cNvPicPr preferRelativeResize="0">
          <a:picLocks noChangeArrowheads="1"/>
        </xdr:cNvPicPr>
      </xdr:nvPicPr>
      <xdr:blipFill>
        <a:blip xmlns:r="http://schemas.openxmlformats.org/officeDocument/2006/relationships" r:embed="rId3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94951125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3753</xdr:row>
      <xdr:rowOff>0</xdr:rowOff>
    </xdr:from>
    <xdr:to>
      <xdr:col>1</xdr:col>
      <xdr:colOff>1076325</xdr:colOff>
      <xdr:row>3753</xdr:row>
      <xdr:rowOff>381000</xdr:rowOff>
    </xdr:to>
    <xdr:pic>
      <xdr:nvPicPr>
        <xdr:cNvPr id="6033" name="Рисунок 6032" descr="base_1_386202_38048"/>
        <xdr:cNvPicPr preferRelativeResize="0">
          <a:picLocks noChangeArrowheads="1"/>
        </xdr:cNvPicPr>
      </xdr:nvPicPr>
      <xdr:blipFill>
        <a:blip xmlns:r="http://schemas.openxmlformats.org/officeDocument/2006/relationships" r:embed="rId3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5455950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3754</xdr:row>
      <xdr:rowOff>0</xdr:rowOff>
    </xdr:from>
    <xdr:to>
      <xdr:col>1</xdr:col>
      <xdr:colOff>1171574</xdr:colOff>
      <xdr:row>3754</xdr:row>
      <xdr:rowOff>390525</xdr:rowOff>
    </xdr:to>
    <xdr:pic>
      <xdr:nvPicPr>
        <xdr:cNvPr id="6034" name="Рисунок 6033" descr="base_1_386202_38049"/>
        <xdr:cNvPicPr preferRelativeResize="0">
          <a:picLocks noChangeArrowheads="1"/>
        </xdr:cNvPicPr>
      </xdr:nvPicPr>
      <xdr:blipFill>
        <a:blip xmlns:r="http://schemas.openxmlformats.org/officeDocument/2006/relationships" r:embed="rId3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9596077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3755</xdr:row>
      <xdr:rowOff>0</xdr:rowOff>
    </xdr:from>
    <xdr:to>
      <xdr:col>1</xdr:col>
      <xdr:colOff>1171574</xdr:colOff>
      <xdr:row>3755</xdr:row>
      <xdr:rowOff>400050</xdr:rowOff>
    </xdr:to>
    <xdr:pic>
      <xdr:nvPicPr>
        <xdr:cNvPr id="6035" name="Рисунок 6034" descr="base_1_386202_38050"/>
        <xdr:cNvPicPr preferRelativeResize="0">
          <a:picLocks noChangeArrowheads="1"/>
        </xdr:cNvPicPr>
      </xdr:nvPicPr>
      <xdr:blipFill>
        <a:blip xmlns:r="http://schemas.openxmlformats.org/officeDocument/2006/relationships" r:embed="rId3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96465600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3756</xdr:row>
      <xdr:rowOff>0</xdr:rowOff>
    </xdr:from>
    <xdr:to>
      <xdr:col>1</xdr:col>
      <xdr:colOff>933450</xdr:colOff>
      <xdr:row>3756</xdr:row>
      <xdr:rowOff>371475</xdr:rowOff>
    </xdr:to>
    <xdr:pic>
      <xdr:nvPicPr>
        <xdr:cNvPr id="6036" name="Рисунок 6035" descr="base_1_386202_38051"/>
        <xdr:cNvPicPr preferRelativeResize="0">
          <a:picLocks noChangeArrowheads="1"/>
        </xdr:cNvPicPr>
      </xdr:nvPicPr>
      <xdr:blipFill>
        <a:blip xmlns:r="http://schemas.openxmlformats.org/officeDocument/2006/relationships" r:embed="rId3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6970425"/>
          <a:ext cx="933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3757</xdr:row>
      <xdr:rowOff>0</xdr:rowOff>
    </xdr:from>
    <xdr:to>
      <xdr:col>1</xdr:col>
      <xdr:colOff>962024</xdr:colOff>
      <xdr:row>3757</xdr:row>
      <xdr:rowOff>400050</xdr:rowOff>
    </xdr:to>
    <xdr:pic>
      <xdr:nvPicPr>
        <xdr:cNvPr id="6037" name="Рисунок 6036" descr="base_1_386202_38052"/>
        <xdr:cNvPicPr preferRelativeResize="0">
          <a:picLocks noChangeArrowheads="1"/>
        </xdr:cNvPicPr>
      </xdr:nvPicPr>
      <xdr:blipFill>
        <a:blip xmlns:r="http://schemas.openxmlformats.org/officeDocument/2006/relationships" r:embed="rId3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97475250"/>
          <a:ext cx="962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3758</xdr:row>
      <xdr:rowOff>0</xdr:rowOff>
    </xdr:from>
    <xdr:to>
      <xdr:col>1</xdr:col>
      <xdr:colOff>1047750</xdr:colOff>
      <xdr:row>3758</xdr:row>
      <xdr:rowOff>371475</xdr:rowOff>
    </xdr:to>
    <xdr:pic>
      <xdr:nvPicPr>
        <xdr:cNvPr id="6038" name="Рисунок 6037" descr="base_1_386202_38053"/>
        <xdr:cNvPicPr preferRelativeResize="0">
          <a:picLocks noChangeArrowheads="1"/>
        </xdr:cNvPicPr>
      </xdr:nvPicPr>
      <xdr:blipFill>
        <a:blip xmlns:r="http://schemas.openxmlformats.org/officeDocument/2006/relationships" r:embed="rId3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798007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3759</xdr:row>
      <xdr:rowOff>0</xdr:rowOff>
    </xdr:from>
    <xdr:to>
      <xdr:col>1</xdr:col>
      <xdr:colOff>1200150</xdr:colOff>
      <xdr:row>3759</xdr:row>
      <xdr:rowOff>371475</xdr:rowOff>
    </xdr:to>
    <xdr:pic>
      <xdr:nvPicPr>
        <xdr:cNvPr id="6039" name="Рисунок 6038" descr="base_1_386202_38054"/>
        <xdr:cNvPicPr preferRelativeResize="0">
          <a:picLocks noChangeArrowheads="1"/>
        </xdr:cNvPicPr>
      </xdr:nvPicPr>
      <xdr:blipFill>
        <a:blip xmlns:r="http://schemas.openxmlformats.org/officeDocument/2006/relationships" r:embed="rId3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8484900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3760</xdr:row>
      <xdr:rowOff>0</xdr:rowOff>
    </xdr:from>
    <xdr:to>
      <xdr:col>1</xdr:col>
      <xdr:colOff>1181100</xdr:colOff>
      <xdr:row>3760</xdr:row>
      <xdr:rowOff>390525</xdr:rowOff>
    </xdr:to>
    <xdr:pic>
      <xdr:nvPicPr>
        <xdr:cNvPr id="6040" name="Рисунок 6039" descr="base_1_386202_38055"/>
        <xdr:cNvPicPr preferRelativeResize="0">
          <a:picLocks noChangeArrowheads="1"/>
        </xdr:cNvPicPr>
      </xdr:nvPicPr>
      <xdr:blipFill>
        <a:blip xmlns:r="http://schemas.openxmlformats.org/officeDocument/2006/relationships" r:embed="rId3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8989725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3761</xdr:row>
      <xdr:rowOff>0</xdr:rowOff>
    </xdr:from>
    <xdr:to>
      <xdr:col>1</xdr:col>
      <xdr:colOff>942974</xdr:colOff>
      <xdr:row>3761</xdr:row>
      <xdr:rowOff>390525</xdr:rowOff>
    </xdr:to>
    <xdr:pic>
      <xdr:nvPicPr>
        <xdr:cNvPr id="6041" name="Рисунок 6040" descr="base_1_386202_38056"/>
        <xdr:cNvPicPr preferRelativeResize="0">
          <a:picLocks noChangeArrowheads="1"/>
        </xdr:cNvPicPr>
      </xdr:nvPicPr>
      <xdr:blipFill>
        <a:blip xmlns:r="http://schemas.openxmlformats.org/officeDocument/2006/relationships" r:embed="rId3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899494550"/>
          <a:ext cx="942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3762</xdr:row>
      <xdr:rowOff>0</xdr:rowOff>
    </xdr:from>
    <xdr:to>
      <xdr:col>1</xdr:col>
      <xdr:colOff>971550</xdr:colOff>
      <xdr:row>3762</xdr:row>
      <xdr:rowOff>400050</xdr:rowOff>
    </xdr:to>
    <xdr:pic>
      <xdr:nvPicPr>
        <xdr:cNvPr id="6042" name="Рисунок 6041" descr="base_1_386202_38057"/>
        <xdr:cNvPicPr preferRelativeResize="0">
          <a:picLocks noChangeArrowheads="1"/>
        </xdr:cNvPicPr>
      </xdr:nvPicPr>
      <xdr:blipFill>
        <a:blip xmlns:r="http://schemas.openxmlformats.org/officeDocument/2006/relationships" r:embed="rId3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899999375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3763</xdr:row>
      <xdr:rowOff>0</xdr:rowOff>
    </xdr:from>
    <xdr:to>
      <xdr:col>1</xdr:col>
      <xdr:colOff>1085850</xdr:colOff>
      <xdr:row>3763</xdr:row>
      <xdr:rowOff>371475</xdr:rowOff>
    </xdr:to>
    <xdr:pic>
      <xdr:nvPicPr>
        <xdr:cNvPr id="6043" name="Рисунок 6042" descr="base_1_386202_38058"/>
        <xdr:cNvPicPr preferRelativeResize="0">
          <a:picLocks noChangeArrowheads="1"/>
        </xdr:cNvPicPr>
      </xdr:nvPicPr>
      <xdr:blipFill>
        <a:blip xmlns:r="http://schemas.openxmlformats.org/officeDocument/2006/relationships" r:embed="rId3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0504200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3764</xdr:row>
      <xdr:rowOff>0</xdr:rowOff>
    </xdr:from>
    <xdr:to>
      <xdr:col>1</xdr:col>
      <xdr:colOff>1190624</xdr:colOff>
      <xdr:row>3764</xdr:row>
      <xdr:rowOff>409575</xdr:rowOff>
    </xdr:to>
    <xdr:pic>
      <xdr:nvPicPr>
        <xdr:cNvPr id="6044" name="Рисунок 6043" descr="base_1_386202_38059"/>
        <xdr:cNvPicPr preferRelativeResize="0">
          <a:picLocks noChangeArrowheads="1"/>
        </xdr:cNvPicPr>
      </xdr:nvPicPr>
      <xdr:blipFill>
        <a:blip xmlns:r="http://schemas.openxmlformats.org/officeDocument/2006/relationships" r:embed="rId3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1009025"/>
          <a:ext cx="1190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3765</xdr:row>
      <xdr:rowOff>0</xdr:rowOff>
    </xdr:from>
    <xdr:to>
      <xdr:col>1</xdr:col>
      <xdr:colOff>1181100</xdr:colOff>
      <xdr:row>3765</xdr:row>
      <xdr:rowOff>361950</xdr:rowOff>
    </xdr:to>
    <xdr:pic>
      <xdr:nvPicPr>
        <xdr:cNvPr id="6045" name="Рисунок 6044" descr="base_1_386202_38060"/>
        <xdr:cNvPicPr preferRelativeResize="0">
          <a:picLocks noChangeArrowheads="1"/>
        </xdr:cNvPicPr>
      </xdr:nvPicPr>
      <xdr:blipFill>
        <a:blip xmlns:r="http://schemas.openxmlformats.org/officeDocument/2006/relationships" r:embed="rId3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1513850"/>
          <a:ext cx="11811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3766</xdr:row>
      <xdr:rowOff>0</xdr:rowOff>
    </xdr:from>
    <xdr:to>
      <xdr:col>1</xdr:col>
      <xdr:colOff>904874</xdr:colOff>
      <xdr:row>3766</xdr:row>
      <xdr:rowOff>361950</xdr:rowOff>
    </xdr:to>
    <xdr:pic>
      <xdr:nvPicPr>
        <xdr:cNvPr id="6046" name="Рисунок 6045" descr="base_1_386202_38061"/>
        <xdr:cNvPicPr preferRelativeResize="0">
          <a:picLocks noChangeArrowheads="1"/>
        </xdr:cNvPicPr>
      </xdr:nvPicPr>
      <xdr:blipFill>
        <a:blip xmlns:r="http://schemas.openxmlformats.org/officeDocument/2006/relationships" r:embed="rId3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2018675"/>
          <a:ext cx="9048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3767</xdr:row>
      <xdr:rowOff>0</xdr:rowOff>
    </xdr:from>
    <xdr:to>
      <xdr:col>1</xdr:col>
      <xdr:colOff>981074</xdr:colOff>
      <xdr:row>3767</xdr:row>
      <xdr:rowOff>390525</xdr:rowOff>
    </xdr:to>
    <xdr:pic>
      <xdr:nvPicPr>
        <xdr:cNvPr id="6047" name="Рисунок 6046" descr="base_1_386202_38062"/>
        <xdr:cNvPicPr preferRelativeResize="0">
          <a:picLocks noChangeArrowheads="1"/>
        </xdr:cNvPicPr>
      </xdr:nvPicPr>
      <xdr:blipFill>
        <a:blip xmlns:r="http://schemas.openxmlformats.org/officeDocument/2006/relationships" r:embed="rId3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2523500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3768</xdr:row>
      <xdr:rowOff>0</xdr:rowOff>
    </xdr:from>
    <xdr:to>
      <xdr:col>1</xdr:col>
      <xdr:colOff>1057275</xdr:colOff>
      <xdr:row>3768</xdr:row>
      <xdr:rowOff>352425</xdr:rowOff>
    </xdr:to>
    <xdr:pic>
      <xdr:nvPicPr>
        <xdr:cNvPr id="6048" name="Рисунок 6047" descr="base_1_386202_38063"/>
        <xdr:cNvPicPr preferRelativeResize="0">
          <a:picLocks noChangeArrowheads="1"/>
        </xdr:cNvPicPr>
      </xdr:nvPicPr>
      <xdr:blipFill>
        <a:blip xmlns:r="http://schemas.openxmlformats.org/officeDocument/2006/relationships" r:embed="rId3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3028325"/>
          <a:ext cx="10572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3769</xdr:row>
      <xdr:rowOff>0</xdr:rowOff>
    </xdr:from>
    <xdr:to>
      <xdr:col>1</xdr:col>
      <xdr:colOff>1123950</xdr:colOff>
      <xdr:row>3769</xdr:row>
      <xdr:rowOff>361950</xdr:rowOff>
    </xdr:to>
    <xdr:pic>
      <xdr:nvPicPr>
        <xdr:cNvPr id="6049" name="Рисунок 6048" descr="base_1_386202_38064"/>
        <xdr:cNvPicPr preferRelativeResize="0">
          <a:picLocks noChangeArrowheads="1"/>
        </xdr:cNvPicPr>
      </xdr:nvPicPr>
      <xdr:blipFill>
        <a:blip xmlns:r="http://schemas.openxmlformats.org/officeDocument/2006/relationships" r:embed="rId3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3533150"/>
          <a:ext cx="1123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3770</xdr:row>
      <xdr:rowOff>0</xdr:rowOff>
    </xdr:from>
    <xdr:to>
      <xdr:col>1</xdr:col>
      <xdr:colOff>1143000</xdr:colOff>
      <xdr:row>3770</xdr:row>
      <xdr:rowOff>419100</xdr:rowOff>
    </xdr:to>
    <xdr:pic>
      <xdr:nvPicPr>
        <xdr:cNvPr id="6050" name="Рисунок 6049" descr="base_1_386202_38065"/>
        <xdr:cNvPicPr preferRelativeResize="0">
          <a:picLocks noChangeArrowheads="1"/>
        </xdr:cNvPicPr>
      </xdr:nvPicPr>
      <xdr:blipFill>
        <a:blip xmlns:r="http://schemas.openxmlformats.org/officeDocument/2006/relationships" r:embed="rId3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4037975"/>
          <a:ext cx="1143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3771</xdr:row>
      <xdr:rowOff>0</xdr:rowOff>
    </xdr:from>
    <xdr:to>
      <xdr:col>1</xdr:col>
      <xdr:colOff>952500</xdr:colOff>
      <xdr:row>3771</xdr:row>
      <xdr:rowOff>400050</xdr:rowOff>
    </xdr:to>
    <xdr:pic>
      <xdr:nvPicPr>
        <xdr:cNvPr id="6051" name="Рисунок 6050" descr="base_1_386202_38066"/>
        <xdr:cNvPicPr preferRelativeResize="0">
          <a:picLocks noChangeArrowheads="1"/>
        </xdr:cNvPicPr>
      </xdr:nvPicPr>
      <xdr:blipFill>
        <a:blip xmlns:r="http://schemas.openxmlformats.org/officeDocument/2006/relationships" r:embed="rId3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4542800"/>
          <a:ext cx="952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3772</xdr:row>
      <xdr:rowOff>0</xdr:rowOff>
    </xdr:from>
    <xdr:to>
      <xdr:col>1</xdr:col>
      <xdr:colOff>962024</xdr:colOff>
      <xdr:row>3772</xdr:row>
      <xdr:rowOff>390525</xdr:rowOff>
    </xdr:to>
    <xdr:pic>
      <xdr:nvPicPr>
        <xdr:cNvPr id="6052" name="Рисунок 6051" descr="base_1_386202_38067"/>
        <xdr:cNvPicPr preferRelativeResize="0">
          <a:picLocks noChangeArrowheads="1"/>
        </xdr:cNvPicPr>
      </xdr:nvPicPr>
      <xdr:blipFill>
        <a:blip xmlns:r="http://schemas.openxmlformats.org/officeDocument/2006/relationships" r:embed="rId3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5047625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3773</xdr:row>
      <xdr:rowOff>0</xdr:rowOff>
    </xdr:from>
    <xdr:to>
      <xdr:col>1</xdr:col>
      <xdr:colOff>1095374</xdr:colOff>
      <xdr:row>3773</xdr:row>
      <xdr:rowOff>390525</xdr:rowOff>
    </xdr:to>
    <xdr:pic>
      <xdr:nvPicPr>
        <xdr:cNvPr id="6053" name="Рисунок 6052" descr="base_1_386202_38068"/>
        <xdr:cNvPicPr preferRelativeResize="0">
          <a:picLocks noChangeArrowheads="1"/>
        </xdr:cNvPicPr>
      </xdr:nvPicPr>
      <xdr:blipFill>
        <a:blip xmlns:r="http://schemas.openxmlformats.org/officeDocument/2006/relationships" r:embed="rId3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5552450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3774</xdr:row>
      <xdr:rowOff>0</xdr:rowOff>
    </xdr:from>
    <xdr:to>
      <xdr:col>1</xdr:col>
      <xdr:colOff>1190624</xdr:colOff>
      <xdr:row>3774</xdr:row>
      <xdr:rowOff>352425</xdr:rowOff>
    </xdr:to>
    <xdr:pic>
      <xdr:nvPicPr>
        <xdr:cNvPr id="6054" name="Рисунок 6053" descr="base_1_386202_38069"/>
        <xdr:cNvPicPr preferRelativeResize="0">
          <a:picLocks noChangeArrowheads="1"/>
        </xdr:cNvPicPr>
      </xdr:nvPicPr>
      <xdr:blipFill>
        <a:blip xmlns:r="http://schemas.openxmlformats.org/officeDocument/2006/relationships" r:embed="rId3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6057275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3774</xdr:row>
      <xdr:rowOff>504824</xdr:rowOff>
    </xdr:from>
    <xdr:to>
      <xdr:col>1</xdr:col>
      <xdr:colOff>1123950</xdr:colOff>
      <xdr:row>3775</xdr:row>
      <xdr:rowOff>371474</xdr:rowOff>
    </xdr:to>
    <xdr:pic>
      <xdr:nvPicPr>
        <xdr:cNvPr id="6055" name="Рисунок 6054" descr="base_1_386202_38070"/>
        <xdr:cNvPicPr preferRelativeResize="0">
          <a:picLocks noChangeArrowheads="1"/>
        </xdr:cNvPicPr>
      </xdr:nvPicPr>
      <xdr:blipFill>
        <a:blip xmlns:r="http://schemas.openxmlformats.org/officeDocument/2006/relationships" r:embed="rId3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6562099"/>
          <a:ext cx="1123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3776</xdr:row>
      <xdr:rowOff>0</xdr:rowOff>
    </xdr:from>
    <xdr:to>
      <xdr:col>1</xdr:col>
      <xdr:colOff>971550</xdr:colOff>
      <xdr:row>3776</xdr:row>
      <xdr:rowOff>361950</xdr:rowOff>
    </xdr:to>
    <xdr:pic>
      <xdr:nvPicPr>
        <xdr:cNvPr id="6056" name="Рисунок 6055" descr="base_1_386202_38071"/>
        <xdr:cNvPicPr preferRelativeResize="0">
          <a:picLocks noChangeArrowheads="1"/>
        </xdr:cNvPicPr>
      </xdr:nvPicPr>
      <xdr:blipFill>
        <a:blip xmlns:r="http://schemas.openxmlformats.org/officeDocument/2006/relationships" r:embed="rId3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7066925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3777</xdr:row>
      <xdr:rowOff>0</xdr:rowOff>
    </xdr:from>
    <xdr:to>
      <xdr:col>1</xdr:col>
      <xdr:colOff>1028700</xdr:colOff>
      <xdr:row>3777</xdr:row>
      <xdr:rowOff>409575</xdr:rowOff>
    </xdr:to>
    <xdr:pic>
      <xdr:nvPicPr>
        <xdr:cNvPr id="6057" name="Рисунок 6056" descr="base_1_386202_38072"/>
        <xdr:cNvPicPr preferRelativeResize="0">
          <a:picLocks noChangeArrowheads="1"/>
        </xdr:cNvPicPr>
      </xdr:nvPicPr>
      <xdr:blipFill>
        <a:blip xmlns:r="http://schemas.openxmlformats.org/officeDocument/2006/relationships" r:embed="rId3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7571750"/>
          <a:ext cx="1028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3778</xdr:row>
      <xdr:rowOff>0</xdr:rowOff>
    </xdr:from>
    <xdr:to>
      <xdr:col>1</xdr:col>
      <xdr:colOff>1076325</xdr:colOff>
      <xdr:row>3778</xdr:row>
      <xdr:rowOff>381000</xdr:rowOff>
    </xdr:to>
    <xdr:pic>
      <xdr:nvPicPr>
        <xdr:cNvPr id="6058" name="Рисунок 6057" descr="base_1_386202_38073"/>
        <xdr:cNvPicPr preferRelativeResize="0">
          <a:picLocks noChangeArrowheads="1"/>
        </xdr:cNvPicPr>
      </xdr:nvPicPr>
      <xdr:blipFill>
        <a:blip xmlns:r="http://schemas.openxmlformats.org/officeDocument/2006/relationships" r:embed="rId3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8076575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3779</xdr:row>
      <xdr:rowOff>0</xdr:rowOff>
    </xdr:from>
    <xdr:to>
      <xdr:col>1</xdr:col>
      <xdr:colOff>1181100</xdr:colOff>
      <xdr:row>3779</xdr:row>
      <xdr:rowOff>419100</xdr:rowOff>
    </xdr:to>
    <xdr:pic>
      <xdr:nvPicPr>
        <xdr:cNvPr id="6059" name="Рисунок 6058" descr="base_1_386202_38074"/>
        <xdr:cNvPicPr preferRelativeResize="0">
          <a:picLocks noChangeArrowheads="1"/>
        </xdr:cNvPicPr>
      </xdr:nvPicPr>
      <xdr:blipFill>
        <a:blip xmlns:r="http://schemas.openxmlformats.org/officeDocument/2006/relationships" r:embed="rId3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08581400"/>
          <a:ext cx="1181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3780</xdr:row>
      <xdr:rowOff>0</xdr:rowOff>
    </xdr:from>
    <xdr:to>
      <xdr:col>1</xdr:col>
      <xdr:colOff>1171575</xdr:colOff>
      <xdr:row>3780</xdr:row>
      <xdr:rowOff>409575</xdr:rowOff>
    </xdr:to>
    <xdr:pic>
      <xdr:nvPicPr>
        <xdr:cNvPr id="6060" name="Рисунок 6059" descr="base_1_386202_38075"/>
        <xdr:cNvPicPr preferRelativeResize="0">
          <a:picLocks noChangeArrowheads="1"/>
        </xdr:cNvPicPr>
      </xdr:nvPicPr>
      <xdr:blipFill>
        <a:blip xmlns:r="http://schemas.openxmlformats.org/officeDocument/2006/relationships" r:embed="rId3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9086225"/>
          <a:ext cx="1171576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3781</xdr:row>
      <xdr:rowOff>1</xdr:rowOff>
    </xdr:from>
    <xdr:to>
      <xdr:col>1</xdr:col>
      <xdr:colOff>1019175</xdr:colOff>
      <xdr:row>3781</xdr:row>
      <xdr:rowOff>361951</xdr:rowOff>
    </xdr:to>
    <xdr:pic>
      <xdr:nvPicPr>
        <xdr:cNvPr id="6061" name="Рисунок 6060" descr="base_1_386202_38076"/>
        <xdr:cNvPicPr preferRelativeResize="0">
          <a:picLocks noChangeArrowheads="1"/>
        </xdr:cNvPicPr>
      </xdr:nvPicPr>
      <xdr:blipFill>
        <a:blip xmlns:r="http://schemas.openxmlformats.org/officeDocument/2006/relationships" r:embed="rId3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09591051"/>
          <a:ext cx="10191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3782</xdr:row>
      <xdr:rowOff>0</xdr:rowOff>
    </xdr:from>
    <xdr:to>
      <xdr:col>1</xdr:col>
      <xdr:colOff>1057275</xdr:colOff>
      <xdr:row>3782</xdr:row>
      <xdr:rowOff>333375</xdr:rowOff>
    </xdr:to>
    <xdr:pic>
      <xdr:nvPicPr>
        <xdr:cNvPr id="6062" name="Рисунок 6061" descr="base_1_386202_38077"/>
        <xdr:cNvPicPr preferRelativeResize="0">
          <a:picLocks noChangeArrowheads="1"/>
        </xdr:cNvPicPr>
      </xdr:nvPicPr>
      <xdr:blipFill>
        <a:blip xmlns:r="http://schemas.openxmlformats.org/officeDocument/2006/relationships" r:embed="rId3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0095875"/>
          <a:ext cx="1057276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3783</xdr:row>
      <xdr:rowOff>0</xdr:rowOff>
    </xdr:from>
    <xdr:to>
      <xdr:col>1</xdr:col>
      <xdr:colOff>1095375</xdr:colOff>
      <xdr:row>3783</xdr:row>
      <xdr:rowOff>333375</xdr:rowOff>
    </xdr:to>
    <xdr:pic>
      <xdr:nvPicPr>
        <xdr:cNvPr id="6063" name="Рисунок 6062" descr="base_1_386202_38078"/>
        <xdr:cNvPicPr preferRelativeResize="0">
          <a:picLocks noChangeArrowheads="1"/>
        </xdr:cNvPicPr>
      </xdr:nvPicPr>
      <xdr:blipFill>
        <a:blip xmlns:r="http://schemas.openxmlformats.org/officeDocument/2006/relationships" r:embed="rId3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0600700"/>
          <a:ext cx="1095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3784</xdr:row>
      <xdr:rowOff>0</xdr:rowOff>
    </xdr:from>
    <xdr:to>
      <xdr:col>1</xdr:col>
      <xdr:colOff>1190624</xdr:colOff>
      <xdr:row>3784</xdr:row>
      <xdr:rowOff>400050</xdr:rowOff>
    </xdr:to>
    <xdr:pic>
      <xdr:nvPicPr>
        <xdr:cNvPr id="6064" name="Рисунок 6063" descr="base_1_386202_38079"/>
        <xdr:cNvPicPr preferRelativeResize="0">
          <a:picLocks noChangeArrowheads="1"/>
        </xdr:cNvPicPr>
      </xdr:nvPicPr>
      <xdr:blipFill>
        <a:blip xmlns:r="http://schemas.openxmlformats.org/officeDocument/2006/relationships" r:embed="rId3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110552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3785</xdr:row>
      <xdr:rowOff>0</xdr:rowOff>
    </xdr:from>
    <xdr:to>
      <xdr:col>1</xdr:col>
      <xdr:colOff>1171574</xdr:colOff>
      <xdr:row>3785</xdr:row>
      <xdr:rowOff>352425</xdr:rowOff>
    </xdr:to>
    <xdr:pic>
      <xdr:nvPicPr>
        <xdr:cNvPr id="6065" name="Рисунок 6064" descr="base_1_386202_38080"/>
        <xdr:cNvPicPr preferRelativeResize="0">
          <a:picLocks noChangeArrowheads="1"/>
        </xdr:cNvPicPr>
      </xdr:nvPicPr>
      <xdr:blipFill>
        <a:blip xmlns:r="http://schemas.openxmlformats.org/officeDocument/2006/relationships" r:embed="rId3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1610350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3785</xdr:row>
      <xdr:rowOff>504824</xdr:rowOff>
    </xdr:from>
    <xdr:to>
      <xdr:col>1</xdr:col>
      <xdr:colOff>952500</xdr:colOff>
      <xdr:row>3786</xdr:row>
      <xdr:rowOff>381000</xdr:rowOff>
    </xdr:to>
    <xdr:pic>
      <xdr:nvPicPr>
        <xdr:cNvPr id="6066" name="Рисунок 6065" descr="base_1_386202_38081"/>
        <xdr:cNvPicPr preferRelativeResize="0">
          <a:picLocks noChangeArrowheads="1"/>
        </xdr:cNvPicPr>
      </xdr:nvPicPr>
      <xdr:blipFill>
        <a:blip xmlns:r="http://schemas.openxmlformats.org/officeDocument/2006/relationships" r:embed="rId3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2115174"/>
          <a:ext cx="95250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3787</xdr:row>
      <xdr:rowOff>0</xdr:rowOff>
    </xdr:from>
    <xdr:to>
      <xdr:col>1</xdr:col>
      <xdr:colOff>981074</xdr:colOff>
      <xdr:row>3787</xdr:row>
      <xdr:rowOff>400050</xdr:rowOff>
    </xdr:to>
    <xdr:pic>
      <xdr:nvPicPr>
        <xdr:cNvPr id="6067" name="Рисунок 6066" descr="base_1_386202_38082"/>
        <xdr:cNvPicPr preferRelativeResize="0">
          <a:picLocks noChangeArrowheads="1"/>
        </xdr:cNvPicPr>
      </xdr:nvPicPr>
      <xdr:blipFill>
        <a:blip xmlns:r="http://schemas.openxmlformats.org/officeDocument/2006/relationships" r:embed="rId3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2620000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3788</xdr:row>
      <xdr:rowOff>0</xdr:rowOff>
    </xdr:from>
    <xdr:to>
      <xdr:col>1</xdr:col>
      <xdr:colOff>1076325</xdr:colOff>
      <xdr:row>3788</xdr:row>
      <xdr:rowOff>381000</xdr:rowOff>
    </xdr:to>
    <xdr:pic>
      <xdr:nvPicPr>
        <xdr:cNvPr id="6068" name="Рисунок 6067" descr="base_1_386202_38083"/>
        <xdr:cNvPicPr preferRelativeResize="0">
          <a:picLocks noChangeArrowheads="1"/>
        </xdr:cNvPicPr>
      </xdr:nvPicPr>
      <xdr:blipFill>
        <a:blip xmlns:r="http://schemas.openxmlformats.org/officeDocument/2006/relationships" r:embed="rId3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3124825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3789</xdr:row>
      <xdr:rowOff>0</xdr:rowOff>
    </xdr:from>
    <xdr:to>
      <xdr:col>1</xdr:col>
      <xdr:colOff>1181100</xdr:colOff>
      <xdr:row>3789</xdr:row>
      <xdr:rowOff>381000</xdr:rowOff>
    </xdr:to>
    <xdr:pic>
      <xdr:nvPicPr>
        <xdr:cNvPr id="6069" name="Рисунок 6068" descr="base_1_386202_38084"/>
        <xdr:cNvPicPr preferRelativeResize="0">
          <a:picLocks noChangeArrowheads="1"/>
        </xdr:cNvPicPr>
      </xdr:nvPicPr>
      <xdr:blipFill>
        <a:blip xmlns:r="http://schemas.openxmlformats.org/officeDocument/2006/relationships" r:embed="rId3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3629650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3790</xdr:row>
      <xdr:rowOff>0</xdr:rowOff>
    </xdr:from>
    <xdr:to>
      <xdr:col>1</xdr:col>
      <xdr:colOff>1200150</xdr:colOff>
      <xdr:row>3790</xdr:row>
      <xdr:rowOff>352425</xdr:rowOff>
    </xdr:to>
    <xdr:pic>
      <xdr:nvPicPr>
        <xdr:cNvPr id="6070" name="Рисунок 6069" descr="base_1_386202_38085"/>
        <xdr:cNvPicPr preferRelativeResize="0">
          <a:picLocks noChangeArrowheads="1"/>
        </xdr:cNvPicPr>
      </xdr:nvPicPr>
      <xdr:blipFill>
        <a:blip xmlns:r="http://schemas.openxmlformats.org/officeDocument/2006/relationships" r:embed="rId3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4134475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3791</xdr:row>
      <xdr:rowOff>0</xdr:rowOff>
    </xdr:from>
    <xdr:to>
      <xdr:col>1</xdr:col>
      <xdr:colOff>933450</xdr:colOff>
      <xdr:row>3791</xdr:row>
      <xdr:rowOff>381000</xdr:rowOff>
    </xdr:to>
    <xdr:pic>
      <xdr:nvPicPr>
        <xdr:cNvPr id="6071" name="Рисунок 6070" descr="base_1_386202_38086"/>
        <xdr:cNvPicPr preferRelativeResize="0">
          <a:picLocks noChangeArrowheads="1"/>
        </xdr:cNvPicPr>
      </xdr:nvPicPr>
      <xdr:blipFill>
        <a:blip xmlns:r="http://schemas.openxmlformats.org/officeDocument/2006/relationships" r:embed="rId3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4639300"/>
          <a:ext cx="933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3792</xdr:row>
      <xdr:rowOff>0</xdr:rowOff>
    </xdr:from>
    <xdr:to>
      <xdr:col>1</xdr:col>
      <xdr:colOff>971550</xdr:colOff>
      <xdr:row>3792</xdr:row>
      <xdr:rowOff>409575</xdr:rowOff>
    </xdr:to>
    <xdr:pic>
      <xdr:nvPicPr>
        <xdr:cNvPr id="6072" name="Рисунок 6071" descr="base_1_386202_38087"/>
        <xdr:cNvPicPr preferRelativeResize="0">
          <a:picLocks noChangeArrowheads="1"/>
        </xdr:cNvPicPr>
      </xdr:nvPicPr>
      <xdr:blipFill>
        <a:blip xmlns:r="http://schemas.openxmlformats.org/officeDocument/2006/relationships" r:embed="rId3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5144125"/>
          <a:ext cx="9715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3792</xdr:row>
      <xdr:rowOff>504824</xdr:rowOff>
    </xdr:from>
    <xdr:to>
      <xdr:col>1</xdr:col>
      <xdr:colOff>1047750</xdr:colOff>
      <xdr:row>3793</xdr:row>
      <xdr:rowOff>371474</xdr:rowOff>
    </xdr:to>
    <xdr:pic>
      <xdr:nvPicPr>
        <xdr:cNvPr id="6073" name="Рисунок 6072" descr="base_1_386202_38088"/>
        <xdr:cNvPicPr preferRelativeResize="0">
          <a:picLocks noChangeArrowheads="1"/>
        </xdr:cNvPicPr>
      </xdr:nvPicPr>
      <xdr:blipFill>
        <a:blip xmlns:r="http://schemas.openxmlformats.org/officeDocument/2006/relationships" r:embed="rId3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5648949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3794</xdr:row>
      <xdr:rowOff>0</xdr:rowOff>
    </xdr:from>
    <xdr:to>
      <xdr:col>1</xdr:col>
      <xdr:colOff>1171574</xdr:colOff>
      <xdr:row>3794</xdr:row>
      <xdr:rowOff>390525</xdr:rowOff>
    </xdr:to>
    <xdr:pic>
      <xdr:nvPicPr>
        <xdr:cNvPr id="6074" name="Рисунок 6073" descr="base_1_386202_38089"/>
        <xdr:cNvPicPr preferRelativeResize="0">
          <a:picLocks noChangeArrowheads="1"/>
        </xdr:cNvPicPr>
      </xdr:nvPicPr>
      <xdr:blipFill>
        <a:blip xmlns:r="http://schemas.openxmlformats.org/officeDocument/2006/relationships" r:embed="rId3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615377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3795</xdr:row>
      <xdr:rowOff>0</xdr:rowOff>
    </xdr:from>
    <xdr:to>
      <xdr:col>1</xdr:col>
      <xdr:colOff>1152524</xdr:colOff>
      <xdr:row>3795</xdr:row>
      <xdr:rowOff>400050</xdr:rowOff>
    </xdr:to>
    <xdr:pic>
      <xdr:nvPicPr>
        <xdr:cNvPr id="6075" name="Рисунок 6074" descr="base_1_386202_38090"/>
        <xdr:cNvPicPr preferRelativeResize="0">
          <a:picLocks noChangeArrowheads="1"/>
        </xdr:cNvPicPr>
      </xdr:nvPicPr>
      <xdr:blipFill>
        <a:blip xmlns:r="http://schemas.openxmlformats.org/officeDocument/2006/relationships" r:embed="rId3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6658600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3796</xdr:row>
      <xdr:rowOff>0</xdr:rowOff>
    </xdr:from>
    <xdr:to>
      <xdr:col>1</xdr:col>
      <xdr:colOff>942974</xdr:colOff>
      <xdr:row>3796</xdr:row>
      <xdr:rowOff>361950</xdr:rowOff>
    </xdr:to>
    <xdr:pic>
      <xdr:nvPicPr>
        <xdr:cNvPr id="6076" name="Рисунок 6075" descr="base_1_386202_38091"/>
        <xdr:cNvPicPr preferRelativeResize="0">
          <a:picLocks noChangeArrowheads="1"/>
        </xdr:cNvPicPr>
      </xdr:nvPicPr>
      <xdr:blipFill>
        <a:blip xmlns:r="http://schemas.openxmlformats.org/officeDocument/2006/relationships" r:embed="rId3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7163425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3797</xdr:row>
      <xdr:rowOff>0</xdr:rowOff>
    </xdr:from>
    <xdr:to>
      <xdr:col>1</xdr:col>
      <xdr:colOff>971550</xdr:colOff>
      <xdr:row>3797</xdr:row>
      <xdr:rowOff>400050</xdr:rowOff>
    </xdr:to>
    <xdr:pic>
      <xdr:nvPicPr>
        <xdr:cNvPr id="6077" name="Рисунок 6076" descr="base_1_386202_38092"/>
        <xdr:cNvPicPr preferRelativeResize="0">
          <a:picLocks noChangeArrowheads="1"/>
        </xdr:cNvPicPr>
      </xdr:nvPicPr>
      <xdr:blipFill>
        <a:blip xmlns:r="http://schemas.openxmlformats.org/officeDocument/2006/relationships" r:embed="rId3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7668250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3798</xdr:row>
      <xdr:rowOff>0</xdr:rowOff>
    </xdr:from>
    <xdr:to>
      <xdr:col>1</xdr:col>
      <xdr:colOff>1057275</xdr:colOff>
      <xdr:row>3798</xdr:row>
      <xdr:rowOff>333375</xdr:rowOff>
    </xdr:to>
    <xdr:pic>
      <xdr:nvPicPr>
        <xdr:cNvPr id="6078" name="Рисунок 6077" descr="base_1_386202_38093"/>
        <xdr:cNvPicPr preferRelativeResize="0">
          <a:picLocks noChangeArrowheads="1"/>
        </xdr:cNvPicPr>
      </xdr:nvPicPr>
      <xdr:blipFill>
        <a:blip xmlns:r="http://schemas.openxmlformats.org/officeDocument/2006/relationships" r:embed="rId3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8173075"/>
          <a:ext cx="10572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3799</xdr:row>
      <xdr:rowOff>0</xdr:rowOff>
    </xdr:from>
    <xdr:to>
      <xdr:col>1</xdr:col>
      <xdr:colOff>1171574</xdr:colOff>
      <xdr:row>3799</xdr:row>
      <xdr:rowOff>371475</xdr:rowOff>
    </xdr:to>
    <xdr:pic>
      <xdr:nvPicPr>
        <xdr:cNvPr id="6079" name="Рисунок 6078" descr="base_1_386202_38094"/>
        <xdr:cNvPicPr preferRelativeResize="0">
          <a:picLocks noChangeArrowheads="1"/>
        </xdr:cNvPicPr>
      </xdr:nvPicPr>
      <xdr:blipFill>
        <a:blip xmlns:r="http://schemas.openxmlformats.org/officeDocument/2006/relationships" r:embed="rId3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8677900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3799</xdr:row>
      <xdr:rowOff>504824</xdr:rowOff>
    </xdr:from>
    <xdr:to>
      <xdr:col>1</xdr:col>
      <xdr:colOff>1181100</xdr:colOff>
      <xdr:row>3800</xdr:row>
      <xdr:rowOff>381000</xdr:rowOff>
    </xdr:to>
    <xdr:pic>
      <xdr:nvPicPr>
        <xdr:cNvPr id="6080" name="Рисунок 6079" descr="base_1_386202_38095"/>
        <xdr:cNvPicPr preferRelativeResize="0">
          <a:picLocks noChangeArrowheads="1"/>
        </xdr:cNvPicPr>
      </xdr:nvPicPr>
      <xdr:blipFill>
        <a:blip xmlns:r="http://schemas.openxmlformats.org/officeDocument/2006/relationships" r:embed="rId3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19182724"/>
          <a:ext cx="1181101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3801</xdr:row>
      <xdr:rowOff>0</xdr:rowOff>
    </xdr:from>
    <xdr:to>
      <xdr:col>1</xdr:col>
      <xdr:colOff>914400</xdr:colOff>
      <xdr:row>3801</xdr:row>
      <xdr:rowOff>314325</xdr:rowOff>
    </xdr:to>
    <xdr:pic>
      <xdr:nvPicPr>
        <xdr:cNvPr id="6081" name="Рисунок 6080" descr="base_1_386202_38096"/>
        <xdr:cNvPicPr preferRelativeResize="0">
          <a:picLocks noChangeArrowheads="1"/>
        </xdr:cNvPicPr>
      </xdr:nvPicPr>
      <xdr:blipFill>
        <a:blip xmlns:r="http://schemas.openxmlformats.org/officeDocument/2006/relationships" r:embed="rId3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19687550"/>
          <a:ext cx="9144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3802</xdr:row>
      <xdr:rowOff>0</xdr:rowOff>
    </xdr:from>
    <xdr:to>
      <xdr:col>1</xdr:col>
      <xdr:colOff>981074</xdr:colOff>
      <xdr:row>3802</xdr:row>
      <xdr:rowOff>333375</xdr:rowOff>
    </xdr:to>
    <xdr:pic>
      <xdr:nvPicPr>
        <xdr:cNvPr id="6082" name="Рисунок 6081" descr="base_1_386202_38097"/>
        <xdr:cNvPicPr preferRelativeResize="0">
          <a:picLocks noChangeArrowheads="1"/>
        </xdr:cNvPicPr>
      </xdr:nvPicPr>
      <xdr:blipFill>
        <a:blip xmlns:r="http://schemas.openxmlformats.org/officeDocument/2006/relationships" r:embed="rId3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0192375"/>
          <a:ext cx="981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3803</xdr:row>
      <xdr:rowOff>0</xdr:rowOff>
    </xdr:from>
    <xdr:to>
      <xdr:col>1</xdr:col>
      <xdr:colOff>1019175</xdr:colOff>
      <xdr:row>3803</xdr:row>
      <xdr:rowOff>361950</xdr:rowOff>
    </xdr:to>
    <xdr:pic>
      <xdr:nvPicPr>
        <xdr:cNvPr id="6083" name="Рисунок 6082" descr="base_1_386202_38098"/>
        <xdr:cNvPicPr preferRelativeResize="0">
          <a:picLocks noChangeArrowheads="1"/>
        </xdr:cNvPicPr>
      </xdr:nvPicPr>
      <xdr:blipFill>
        <a:blip xmlns:r="http://schemas.openxmlformats.org/officeDocument/2006/relationships" r:embed="rId3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0697200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3804</xdr:row>
      <xdr:rowOff>0</xdr:rowOff>
    </xdr:from>
    <xdr:to>
      <xdr:col>1</xdr:col>
      <xdr:colOff>1171574</xdr:colOff>
      <xdr:row>3804</xdr:row>
      <xdr:rowOff>361950</xdr:rowOff>
    </xdr:to>
    <xdr:pic>
      <xdr:nvPicPr>
        <xdr:cNvPr id="6084" name="Рисунок 6083" descr="base_1_386202_38099"/>
        <xdr:cNvPicPr preferRelativeResize="0">
          <a:picLocks noChangeArrowheads="1"/>
        </xdr:cNvPicPr>
      </xdr:nvPicPr>
      <xdr:blipFill>
        <a:blip xmlns:r="http://schemas.openxmlformats.org/officeDocument/2006/relationships" r:embed="rId3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1202025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3805</xdr:row>
      <xdr:rowOff>0</xdr:rowOff>
    </xdr:from>
    <xdr:to>
      <xdr:col>1</xdr:col>
      <xdr:colOff>1152524</xdr:colOff>
      <xdr:row>3805</xdr:row>
      <xdr:rowOff>361950</xdr:rowOff>
    </xdr:to>
    <xdr:pic>
      <xdr:nvPicPr>
        <xdr:cNvPr id="6085" name="Рисунок 6084" descr="base_1_386202_38100"/>
        <xdr:cNvPicPr preferRelativeResize="0">
          <a:picLocks noChangeArrowheads="1"/>
        </xdr:cNvPicPr>
      </xdr:nvPicPr>
      <xdr:blipFill>
        <a:blip xmlns:r="http://schemas.openxmlformats.org/officeDocument/2006/relationships" r:embed="rId3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1706850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3806</xdr:row>
      <xdr:rowOff>0</xdr:rowOff>
    </xdr:from>
    <xdr:to>
      <xdr:col>1</xdr:col>
      <xdr:colOff>971550</xdr:colOff>
      <xdr:row>3806</xdr:row>
      <xdr:rowOff>333375</xdr:rowOff>
    </xdr:to>
    <xdr:pic>
      <xdr:nvPicPr>
        <xdr:cNvPr id="6086" name="Рисунок 6085" descr="base_1_386202_38101"/>
        <xdr:cNvPicPr preferRelativeResize="0">
          <a:picLocks noChangeArrowheads="1"/>
        </xdr:cNvPicPr>
      </xdr:nvPicPr>
      <xdr:blipFill>
        <a:blip xmlns:r="http://schemas.openxmlformats.org/officeDocument/2006/relationships" r:embed="rId3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2211675"/>
          <a:ext cx="97155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3807</xdr:row>
      <xdr:rowOff>0</xdr:rowOff>
    </xdr:from>
    <xdr:to>
      <xdr:col>1</xdr:col>
      <xdr:colOff>981074</xdr:colOff>
      <xdr:row>3807</xdr:row>
      <xdr:rowOff>400050</xdr:rowOff>
    </xdr:to>
    <xdr:pic>
      <xdr:nvPicPr>
        <xdr:cNvPr id="6087" name="Рисунок 6086" descr="base_1_386202_38102"/>
        <xdr:cNvPicPr preferRelativeResize="0">
          <a:picLocks noChangeArrowheads="1"/>
        </xdr:cNvPicPr>
      </xdr:nvPicPr>
      <xdr:blipFill>
        <a:blip xmlns:r="http://schemas.openxmlformats.org/officeDocument/2006/relationships" r:embed="rId3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2716500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3808</xdr:row>
      <xdr:rowOff>0</xdr:rowOff>
    </xdr:from>
    <xdr:to>
      <xdr:col>1</xdr:col>
      <xdr:colOff>1104900</xdr:colOff>
      <xdr:row>3808</xdr:row>
      <xdr:rowOff>361950</xdr:rowOff>
    </xdr:to>
    <xdr:pic>
      <xdr:nvPicPr>
        <xdr:cNvPr id="6088" name="Рисунок 6087" descr="base_1_386202_38103"/>
        <xdr:cNvPicPr preferRelativeResize="0">
          <a:picLocks noChangeArrowheads="1"/>
        </xdr:cNvPicPr>
      </xdr:nvPicPr>
      <xdr:blipFill>
        <a:blip xmlns:r="http://schemas.openxmlformats.org/officeDocument/2006/relationships" r:embed="rId3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3221325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3809</xdr:row>
      <xdr:rowOff>0</xdr:rowOff>
    </xdr:from>
    <xdr:to>
      <xdr:col>1</xdr:col>
      <xdr:colOff>1181100</xdr:colOff>
      <xdr:row>3809</xdr:row>
      <xdr:rowOff>371475</xdr:rowOff>
    </xdr:to>
    <xdr:pic>
      <xdr:nvPicPr>
        <xdr:cNvPr id="6089" name="Рисунок 6088" descr="base_1_386202_38104"/>
        <xdr:cNvPicPr preferRelativeResize="0">
          <a:picLocks noChangeArrowheads="1"/>
        </xdr:cNvPicPr>
      </xdr:nvPicPr>
      <xdr:blipFill>
        <a:blip xmlns:r="http://schemas.openxmlformats.org/officeDocument/2006/relationships" r:embed="rId3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372615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3810</xdr:row>
      <xdr:rowOff>0</xdr:rowOff>
    </xdr:from>
    <xdr:to>
      <xdr:col>1</xdr:col>
      <xdr:colOff>1143000</xdr:colOff>
      <xdr:row>3810</xdr:row>
      <xdr:rowOff>371475</xdr:rowOff>
    </xdr:to>
    <xdr:pic>
      <xdr:nvPicPr>
        <xdr:cNvPr id="6090" name="Рисунок 6089" descr="base_1_386202_38105"/>
        <xdr:cNvPicPr preferRelativeResize="0">
          <a:picLocks noChangeArrowheads="1"/>
        </xdr:cNvPicPr>
      </xdr:nvPicPr>
      <xdr:blipFill>
        <a:blip xmlns:r="http://schemas.openxmlformats.org/officeDocument/2006/relationships" r:embed="rId3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423097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3811</xdr:row>
      <xdr:rowOff>0</xdr:rowOff>
    </xdr:from>
    <xdr:to>
      <xdr:col>1</xdr:col>
      <xdr:colOff>904874</xdr:colOff>
      <xdr:row>3811</xdr:row>
      <xdr:rowOff>361950</xdr:rowOff>
    </xdr:to>
    <xdr:pic>
      <xdr:nvPicPr>
        <xdr:cNvPr id="6091" name="Рисунок 6090" descr="base_1_386202_38106"/>
        <xdr:cNvPicPr preferRelativeResize="0">
          <a:picLocks noChangeArrowheads="1"/>
        </xdr:cNvPicPr>
      </xdr:nvPicPr>
      <xdr:blipFill>
        <a:blip xmlns:r="http://schemas.openxmlformats.org/officeDocument/2006/relationships" r:embed="rId3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4735800"/>
          <a:ext cx="9048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3812</xdr:row>
      <xdr:rowOff>0</xdr:rowOff>
    </xdr:from>
    <xdr:to>
      <xdr:col>1</xdr:col>
      <xdr:colOff>952500</xdr:colOff>
      <xdr:row>3812</xdr:row>
      <xdr:rowOff>371475</xdr:rowOff>
    </xdr:to>
    <xdr:pic>
      <xdr:nvPicPr>
        <xdr:cNvPr id="6092" name="Рисунок 6091" descr="base_1_386202_38107"/>
        <xdr:cNvPicPr preferRelativeResize="0">
          <a:picLocks noChangeArrowheads="1"/>
        </xdr:cNvPicPr>
      </xdr:nvPicPr>
      <xdr:blipFill>
        <a:blip xmlns:r="http://schemas.openxmlformats.org/officeDocument/2006/relationships" r:embed="rId3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5240625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3813</xdr:row>
      <xdr:rowOff>0</xdr:rowOff>
    </xdr:from>
    <xdr:to>
      <xdr:col>1</xdr:col>
      <xdr:colOff>1085850</xdr:colOff>
      <xdr:row>3813</xdr:row>
      <xdr:rowOff>390525</xdr:rowOff>
    </xdr:to>
    <xdr:pic>
      <xdr:nvPicPr>
        <xdr:cNvPr id="6093" name="Рисунок 6092" descr="base_1_386202_38108"/>
        <xdr:cNvPicPr preferRelativeResize="0">
          <a:picLocks noChangeArrowheads="1"/>
        </xdr:cNvPicPr>
      </xdr:nvPicPr>
      <xdr:blipFill>
        <a:blip xmlns:r="http://schemas.openxmlformats.org/officeDocument/2006/relationships" r:embed="rId3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5745450"/>
          <a:ext cx="1085851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3814</xdr:row>
      <xdr:rowOff>0</xdr:rowOff>
    </xdr:from>
    <xdr:to>
      <xdr:col>1</xdr:col>
      <xdr:colOff>1143000</xdr:colOff>
      <xdr:row>3814</xdr:row>
      <xdr:rowOff>361950</xdr:rowOff>
    </xdr:to>
    <xdr:pic>
      <xdr:nvPicPr>
        <xdr:cNvPr id="6094" name="Рисунок 6093" descr="base_1_386202_38109"/>
        <xdr:cNvPicPr preferRelativeResize="0">
          <a:picLocks noChangeArrowheads="1"/>
        </xdr:cNvPicPr>
      </xdr:nvPicPr>
      <xdr:blipFill>
        <a:blip xmlns:r="http://schemas.openxmlformats.org/officeDocument/2006/relationships" r:embed="rId3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6250275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3815</xdr:row>
      <xdr:rowOff>0</xdr:rowOff>
    </xdr:from>
    <xdr:to>
      <xdr:col>1</xdr:col>
      <xdr:colOff>1181100</xdr:colOff>
      <xdr:row>3815</xdr:row>
      <xdr:rowOff>361950</xdr:rowOff>
    </xdr:to>
    <xdr:pic>
      <xdr:nvPicPr>
        <xdr:cNvPr id="6095" name="Рисунок 6094" descr="base_1_386202_38110"/>
        <xdr:cNvPicPr preferRelativeResize="0">
          <a:picLocks noChangeArrowheads="1"/>
        </xdr:cNvPicPr>
      </xdr:nvPicPr>
      <xdr:blipFill>
        <a:blip xmlns:r="http://schemas.openxmlformats.org/officeDocument/2006/relationships" r:embed="rId3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6755100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3816</xdr:row>
      <xdr:rowOff>0</xdr:rowOff>
    </xdr:from>
    <xdr:to>
      <xdr:col>1</xdr:col>
      <xdr:colOff>952500</xdr:colOff>
      <xdr:row>3816</xdr:row>
      <xdr:rowOff>371475</xdr:rowOff>
    </xdr:to>
    <xdr:pic>
      <xdr:nvPicPr>
        <xdr:cNvPr id="6096" name="Рисунок 6095" descr="base_1_386202_38111"/>
        <xdr:cNvPicPr preferRelativeResize="0">
          <a:picLocks noChangeArrowheads="1"/>
        </xdr:cNvPicPr>
      </xdr:nvPicPr>
      <xdr:blipFill>
        <a:blip xmlns:r="http://schemas.openxmlformats.org/officeDocument/2006/relationships" r:embed="rId3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7259925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3817</xdr:row>
      <xdr:rowOff>0</xdr:rowOff>
    </xdr:from>
    <xdr:to>
      <xdr:col>1</xdr:col>
      <xdr:colOff>971550</xdr:colOff>
      <xdr:row>3817</xdr:row>
      <xdr:rowOff>390525</xdr:rowOff>
    </xdr:to>
    <xdr:pic>
      <xdr:nvPicPr>
        <xdr:cNvPr id="6097" name="Рисунок 6096" descr="base_1_386202_38112"/>
        <xdr:cNvPicPr preferRelativeResize="0">
          <a:picLocks noChangeArrowheads="1"/>
        </xdr:cNvPicPr>
      </xdr:nvPicPr>
      <xdr:blipFill>
        <a:blip xmlns:r="http://schemas.openxmlformats.org/officeDocument/2006/relationships" r:embed="rId3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7764750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3818</xdr:row>
      <xdr:rowOff>0</xdr:rowOff>
    </xdr:from>
    <xdr:to>
      <xdr:col>1</xdr:col>
      <xdr:colOff>1066800</xdr:colOff>
      <xdr:row>3818</xdr:row>
      <xdr:rowOff>390525</xdr:rowOff>
    </xdr:to>
    <xdr:pic>
      <xdr:nvPicPr>
        <xdr:cNvPr id="6098" name="Рисунок 6097" descr="base_1_386202_38113"/>
        <xdr:cNvPicPr preferRelativeResize="0">
          <a:picLocks noChangeArrowheads="1"/>
        </xdr:cNvPicPr>
      </xdr:nvPicPr>
      <xdr:blipFill>
        <a:blip xmlns:r="http://schemas.openxmlformats.org/officeDocument/2006/relationships" r:embed="rId3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8269575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3819</xdr:row>
      <xdr:rowOff>0</xdr:rowOff>
    </xdr:from>
    <xdr:to>
      <xdr:col>1</xdr:col>
      <xdr:colOff>1247774</xdr:colOff>
      <xdr:row>3819</xdr:row>
      <xdr:rowOff>400050</xdr:rowOff>
    </xdr:to>
    <xdr:pic>
      <xdr:nvPicPr>
        <xdr:cNvPr id="6099" name="Рисунок 6098" descr="base_1_386202_38114"/>
        <xdr:cNvPicPr preferRelativeResize="0">
          <a:picLocks noChangeArrowheads="1"/>
        </xdr:cNvPicPr>
      </xdr:nvPicPr>
      <xdr:blipFill>
        <a:blip xmlns:r="http://schemas.openxmlformats.org/officeDocument/2006/relationships" r:embed="rId3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8774400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3820</xdr:row>
      <xdr:rowOff>0</xdr:rowOff>
    </xdr:from>
    <xdr:to>
      <xdr:col>1</xdr:col>
      <xdr:colOff>1200150</xdr:colOff>
      <xdr:row>3820</xdr:row>
      <xdr:rowOff>400050</xdr:rowOff>
    </xdr:to>
    <xdr:pic>
      <xdr:nvPicPr>
        <xdr:cNvPr id="6100" name="Рисунок 6099" descr="base_1_386202_38115"/>
        <xdr:cNvPicPr preferRelativeResize="0">
          <a:picLocks noChangeArrowheads="1"/>
        </xdr:cNvPicPr>
      </xdr:nvPicPr>
      <xdr:blipFill>
        <a:blip xmlns:r="http://schemas.openxmlformats.org/officeDocument/2006/relationships" r:embed="rId3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29279225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3821</xdr:row>
      <xdr:rowOff>0</xdr:rowOff>
    </xdr:from>
    <xdr:to>
      <xdr:col>1</xdr:col>
      <xdr:colOff>981074</xdr:colOff>
      <xdr:row>3821</xdr:row>
      <xdr:rowOff>371475</xdr:rowOff>
    </xdr:to>
    <xdr:pic>
      <xdr:nvPicPr>
        <xdr:cNvPr id="6101" name="Рисунок 6100" descr="base_1_386202_38116"/>
        <xdr:cNvPicPr preferRelativeResize="0">
          <a:picLocks noChangeArrowheads="1"/>
        </xdr:cNvPicPr>
      </xdr:nvPicPr>
      <xdr:blipFill>
        <a:blip xmlns:r="http://schemas.openxmlformats.org/officeDocument/2006/relationships" r:embed="rId3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2978405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3822</xdr:row>
      <xdr:rowOff>0</xdr:rowOff>
    </xdr:from>
    <xdr:to>
      <xdr:col>1</xdr:col>
      <xdr:colOff>933450</xdr:colOff>
      <xdr:row>3822</xdr:row>
      <xdr:rowOff>400050</xdr:rowOff>
    </xdr:to>
    <xdr:pic>
      <xdr:nvPicPr>
        <xdr:cNvPr id="6102" name="Рисунок 6101" descr="base_1_386202_38117"/>
        <xdr:cNvPicPr preferRelativeResize="0">
          <a:picLocks noChangeArrowheads="1"/>
        </xdr:cNvPicPr>
      </xdr:nvPicPr>
      <xdr:blipFill>
        <a:blip xmlns:r="http://schemas.openxmlformats.org/officeDocument/2006/relationships" r:embed="rId3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0288875"/>
          <a:ext cx="933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3823</xdr:row>
      <xdr:rowOff>2</xdr:rowOff>
    </xdr:from>
    <xdr:to>
      <xdr:col>1</xdr:col>
      <xdr:colOff>1076325</xdr:colOff>
      <xdr:row>3823</xdr:row>
      <xdr:rowOff>333376</xdr:rowOff>
    </xdr:to>
    <xdr:pic>
      <xdr:nvPicPr>
        <xdr:cNvPr id="6103" name="Рисунок 6102" descr="base_1_386202_38118"/>
        <xdr:cNvPicPr preferRelativeResize="0">
          <a:picLocks noChangeArrowheads="1"/>
        </xdr:cNvPicPr>
      </xdr:nvPicPr>
      <xdr:blipFill>
        <a:blip xmlns:r="http://schemas.openxmlformats.org/officeDocument/2006/relationships" r:embed="rId3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0793702"/>
          <a:ext cx="1076325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3824</xdr:row>
      <xdr:rowOff>0</xdr:rowOff>
    </xdr:from>
    <xdr:to>
      <xdr:col>1</xdr:col>
      <xdr:colOff>1190624</xdr:colOff>
      <xdr:row>3824</xdr:row>
      <xdr:rowOff>371475</xdr:rowOff>
    </xdr:to>
    <xdr:pic>
      <xdr:nvPicPr>
        <xdr:cNvPr id="6104" name="Рисунок 6103" descr="base_1_386202_38119"/>
        <xdr:cNvPicPr preferRelativeResize="0">
          <a:picLocks noChangeArrowheads="1"/>
        </xdr:cNvPicPr>
      </xdr:nvPicPr>
      <xdr:blipFill>
        <a:blip xmlns:r="http://schemas.openxmlformats.org/officeDocument/2006/relationships" r:embed="rId3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3129852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3825</xdr:row>
      <xdr:rowOff>0</xdr:rowOff>
    </xdr:from>
    <xdr:to>
      <xdr:col>1</xdr:col>
      <xdr:colOff>1200150</xdr:colOff>
      <xdr:row>3825</xdr:row>
      <xdr:rowOff>361950</xdr:rowOff>
    </xdr:to>
    <xdr:pic>
      <xdr:nvPicPr>
        <xdr:cNvPr id="6105" name="Рисунок 6104" descr="base_1_386202_38120"/>
        <xdr:cNvPicPr preferRelativeResize="0">
          <a:picLocks noChangeArrowheads="1"/>
        </xdr:cNvPicPr>
      </xdr:nvPicPr>
      <xdr:blipFill>
        <a:blip xmlns:r="http://schemas.openxmlformats.org/officeDocument/2006/relationships" r:embed="rId3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1803350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3826</xdr:row>
      <xdr:rowOff>0</xdr:rowOff>
    </xdr:from>
    <xdr:to>
      <xdr:col>1</xdr:col>
      <xdr:colOff>942974</xdr:colOff>
      <xdr:row>3826</xdr:row>
      <xdr:rowOff>352425</xdr:rowOff>
    </xdr:to>
    <xdr:pic>
      <xdr:nvPicPr>
        <xdr:cNvPr id="6106" name="Рисунок 6105" descr="base_1_386202_38121"/>
        <xdr:cNvPicPr preferRelativeResize="0">
          <a:picLocks noChangeArrowheads="1"/>
        </xdr:cNvPicPr>
      </xdr:nvPicPr>
      <xdr:blipFill>
        <a:blip xmlns:r="http://schemas.openxmlformats.org/officeDocument/2006/relationships" r:embed="rId3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32308175"/>
          <a:ext cx="942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3827</xdr:row>
      <xdr:rowOff>0</xdr:rowOff>
    </xdr:from>
    <xdr:to>
      <xdr:col>1</xdr:col>
      <xdr:colOff>990600</xdr:colOff>
      <xdr:row>3827</xdr:row>
      <xdr:rowOff>361950</xdr:rowOff>
    </xdr:to>
    <xdr:pic>
      <xdr:nvPicPr>
        <xdr:cNvPr id="6107" name="Рисунок 6106" descr="base_1_386202_38122"/>
        <xdr:cNvPicPr preferRelativeResize="0">
          <a:picLocks noChangeArrowheads="1"/>
        </xdr:cNvPicPr>
      </xdr:nvPicPr>
      <xdr:blipFill>
        <a:blip xmlns:r="http://schemas.openxmlformats.org/officeDocument/2006/relationships" r:embed="rId3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2813000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3828</xdr:row>
      <xdr:rowOff>0</xdr:rowOff>
    </xdr:from>
    <xdr:to>
      <xdr:col>1</xdr:col>
      <xdr:colOff>1104900</xdr:colOff>
      <xdr:row>3828</xdr:row>
      <xdr:rowOff>400050</xdr:rowOff>
    </xdr:to>
    <xdr:pic>
      <xdr:nvPicPr>
        <xdr:cNvPr id="6108" name="Рисунок 6107" descr="base_1_386202_38123"/>
        <xdr:cNvPicPr preferRelativeResize="0">
          <a:picLocks noChangeArrowheads="1"/>
        </xdr:cNvPicPr>
      </xdr:nvPicPr>
      <xdr:blipFill>
        <a:blip xmlns:r="http://schemas.openxmlformats.org/officeDocument/2006/relationships" r:embed="rId3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3317825"/>
          <a:ext cx="1104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3829</xdr:row>
      <xdr:rowOff>0</xdr:rowOff>
    </xdr:from>
    <xdr:to>
      <xdr:col>1</xdr:col>
      <xdr:colOff>1219200</xdr:colOff>
      <xdr:row>3829</xdr:row>
      <xdr:rowOff>361950</xdr:rowOff>
    </xdr:to>
    <xdr:pic>
      <xdr:nvPicPr>
        <xdr:cNvPr id="6109" name="Рисунок 6108" descr="base_1_386202_38124"/>
        <xdr:cNvPicPr preferRelativeResize="0">
          <a:picLocks noChangeArrowheads="1"/>
        </xdr:cNvPicPr>
      </xdr:nvPicPr>
      <xdr:blipFill>
        <a:blip xmlns:r="http://schemas.openxmlformats.org/officeDocument/2006/relationships" r:embed="rId3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3822650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3830</xdr:row>
      <xdr:rowOff>0</xdr:rowOff>
    </xdr:from>
    <xdr:to>
      <xdr:col>1</xdr:col>
      <xdr:colOff>1181100</xdr:colOff>
      <xdr:row>3830</xdr:row>
      <xdr:rowOff>400050</xdr:rowOff>
    </xdr:to>
    <xdr:pic>
      <xdr:nvPicPr>
        <xdr:cNvPr id="6110" name="Рисунок 6109" descr="base_1_386202_38125"/>
        <xdr:cNvPicPr preferRelativeResize="0">
          <a:picLocks noChangeArrowheads="1"/>
        </xdr:cNvPicPr>
      </xdr:nvPicPr>
      <xdr:blipFill>
        <a:blip xmlns:r="http://schemas.openxmlformats.org/officeDocument/2006/relationships" r:embed="rId3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4327475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3831</xdr:row>
      <xdr:rowOff>0</xdr:rowOff>
    </xdr:from>
    <xdr:to>
      <xdr:col>1</xdr:col>
      <xdr:colOff>942974</xdr:colOff>
      <xdr:row>3831</xdr:row>
      <xdr:rowOff>409575</xdr:rowOff>
    </xdr:to>
    <xdr:pic>
      <xdr:nvPicPr>
        <xdr:cNvPr id="6111" name="Рисунок 6110" descr="base_1_386202_38126"/>
        <xdr:cNvPicPr preferRelativeResize="0">
          <a:picLocks noChangeArrowheads="1"/>
        </xdr:cNvPicPr>
      </xdr:nvPicPr>
      <xdr:blipFill>
        <a:blip xmlns:r="http://schemas.openxmlformats.org/officeDocument/2006/relationships" r:embed="rId3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34832300"/>
          <a:ext cx="9429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3832</xdr:row>
      <xdr:rowOff>0</xdr:rowOff>
    </xdr:from>
    <xdr:to>
      <xdr:col>1</xdr:col>
      <xdr:colOff>990600</xdr:colOff>
      <xdr:row>3832</xdr:row>
      <xdr:rowOff>352425</xdr:rowOff>
    </xdr:to>
    <xdr:pic>
      <xdr:nvPicPr>
        <xdr:cNvPr id="6112" name="Рисунок 6111" descr="base_1_386202_38127"/>
        <xdr:cNvPicPr preferRelativeResize="0">
          <a:picLocks noChangeArrowheads="1"/>
        </xdr:cNvPicPr>
      </xdr:nvPicPr>
      <xdr:blipFill>
        <a:blip xmlns:r="http://schemas.openxmlformats.org/officeDocument/2006/relationships" r:embed="rId3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533712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3833</xdr:row>
      <xdr:rowOff>0</xdr:rowOff>
    </xdr:from>
    <xdr:to>
      <xdr:col>1</xdr:col>
      <xdr:colOff>1104900</xdr:colOff>
      <xdr:row>3833</xdr:row>
      <xdr:rowOff>390525</xdr:rowOff>
    </xdr:to>
    <xdr:pic>
      <xdr:nvPicPr>
        <xdr:cNvPr id="6113" name="Рисунок 6112" descr="base_1_386202_38128"/>
        <xdr:cNvPicPr preferRelativeResize="0">
          <a:picLocks noChangeArrowheads="1"/>
        </xdr:cNvPicPr>
      </xdr:nvPicPr>
      <xdr:blipFill>
        <a:blip xmlns:r="http://schemas.openxmlformats.org/officeDocument/2006/relationships" r:embed="rId3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5841950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3834</xdr:row>
      <xdr:rowOff>0</xdr:rowOff>
    </xdr:from>
    <xdr:to>
      <xdr:col>1</xdr:col>
      <xdr:colOff>1219200</xdr:colOff>
      <xdr:row>3834</xdr:row>
      <xdr:rowOff>361950</xdr:rowOff>
    </xdr:to>
    <xdr:pic>
      <xdr:nvPicPr>
        <xdr:cNvPr id="6114" name="Рисунок 6113" descr="base_1_386202_38129"/>
        <xdr:cNvPicPr preferRelativeResize="0">
          <a:picLocks noChangeArrowheads="1"/>
        </xdr:cNvPicPr>
      </xdr:nvPicPr>
      <xdr:blipFill>
        <a:blip xmlns:r="http://schemas.openxmlformats.org/officeDocument/2006/relationships" r:embed="rId3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6346775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3835</xdr:row>
      <xdr:rowOff>0</xdr:rowOff>
    </xdr:from>
    <xdr:to>
      <xdr:col>1</xdr:col>
      <xdr:colOff>1181100</xdr:colOff>
      <xdr:row>3835</xdr:row>
      <xdr:rowOff>371475</xdr:rowOff>
    </xdr:to>
    <xdr:pic>
      <xdr:nvPicPr>
        <xdr:cNvPr id="6115" name="Рисунок 6114" descr="base_1_386202_38130"/>
        <xdr:cNvPicPr preferRelativeResize="0">
          <a:picLocks noChangeArrowheads="1"/>
        </xdr:cNvPicPr>
      </xdr:nvPicPr>
      <xdr:blipFill>
        <a:blip xmlns:r="http://schemas.openxmlformats.org/officeDocument/2006/relationships" r:embed="rId3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685160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3836</xdr:row>
      <xdr:rowOff>0</xdr:rowOff>
    </xdr:from>
    <xdr:to>
      <xdr:col>1</xdr:col>
      <xdr:colOff>914400</xdr:colOff>
      <xdr:row>3836</xdr:row>
      <xdr:rowOff>400050</xdr:rowOff>
    </xdr:to>
    <xdr:pic>
      <xdr:nvPicPr>
        <xdr:cNvPr id="6116" name="Рисунок 6115" descr="base_1_386202_38131"/>
        <xdr:cNvPicPr preferRelativeResize="0">
          <a:picLocks noChangeArrowheads="1"/>
        </xdr:cNvPicPr>
      </xdr:nvPicPr>
      <xdr:blipFill>
        <a:blip xmlns:r="http://schemas.openxmlformats.org/officeDocument/2006/relationships" r:embed="rId3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7356425"/>
          <a:ext cx="914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3837</xdr:row>
      <xdr:rowOff>0</xdr:rowOff>
    </xdr:from>
    <xdr:to>
      <xdr:col>1</xdr:col>
      <xdr:colOff>971550</xdr:colOff>
      <xdr:row>3837</xdr:row>
      <xdr:rowOff>371475</xdr:rowOff>
    </xdr:to>
    <xdr:pic>
      <xdr:nvPicPr>
        <xdr:cNvPr id="6117" name="Рисунок 6116" descr="base_1_386202_38132"/>
        <xdr:cNvPicPr preferRelativeResize="0">
          <a:picLocks noChangeArrowheads="1"/>
        </xdr:cNvPicPr>
      </xdr:nvPicPr>
      <xdr:blipFill>
        <a:blip xmlns:r="http://schemas.openxmlformats.org/officeDocument/2006/relationships" r:embed="rId3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7861250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3838</xdr:row>
      <xdr:rowOff>0</xdr:rowOff>
    </xdr:from>
    <xdr:to>
      <xdr:col>1</xdr:col>
      <xdr:colOff>1038225</xdr:colOff>
      <xdr:row>3838</xdr:row>
      <xdr:rowOff>371475</xdr:rowOff>
    </xdr:to>
    <xdr:pic>
      <xdr:nvPicPr>
        <xdr:cNvPr id="6118" name="Рисунок 6117" descr="base_1_386202_38133"/>
        <xdr:cNvPicPr preferRelativeResize="0">
          <a:picLocks noChangeArrowheads="1"/>
        </xdr:cNvPicPr>
      </xdr:nvPicPr>
      <xdr:blipFill>
        <a:blip xmlns:r="http://schemas.openxmlformats.org/officeDocument/2006/relationships" r:embed="rId3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8366075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3839</xdr:row>
      <xdr:rowOff>0</xdr:rowOff>
    </xdr:from>
    <xdr:to>
      <xdr:col>1</xdr:col>
      <xdr:colOff>1200150</xdr:colOff>
      <xdr:row>3839</xdr:row>
      <xdr:rowOff>352425</xdr:rowOff>
    </xdr:to>
    <xdr:pic>
      <xdr:nvPicPr>
        <xdr:cNvPr id="6119" name="Рисунок 6118" descr="base_1_386202_38134"/>
        <xdr:cNvPicPr preferRelativeResize="0">
          <a:picLocks noChangeArrowheads="1"/>
        </xdr:cNvPicPr>
      </xdr:nvPicPr>
      <xdr:blipFill>
        <a:blip xmlns:r="http://schemas.openxmlformats.org/officeDocument/2006/relationships" r:embed="rId3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38870900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3840</xdr:row>
      <xdr:rowOff>0</xdr:rowOff>
    </xdr:from>
    <xdr:to>
      <xdr:col>1</xdr:col>
      <xdr:colOff>1171574</xdr:colOff>
      <xdr:row>3840</xdr:row>
      <xdr:rowOff>361950</xdr:rowOff>
    </xdr:to>
    <xdr:pic>
      <xdr:nvPicPr>
        <xdr:cNvPr id="6120" name="Рисунок 6119" descr="base_1_386202_38135"/>
        <xdr:cNvPicPr preferRelativeResize="0">
          <a:picLocks noChangeArrowheads="1"/>
        </xdr:cNvPicPr>
      </xdr:nvPicPr>
      <xdr:blipFill>
        <a:blip xmlns:r="http://schemas.openxmlformats.org/officeDocument/2006/relationships" r:embed="rId3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39375725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3841</xdr:row>
      <xdr:rowOff>0</xdr:rowOff>
    </xdr:from>
    <xdr:to>
      <xdr:col>1</xdr:col>
      <xdr:colOff>923924</xdr:colOff>
      <xdr:row>3841</xdr:row>
      <xdr:rowOff>371475</xdr:rowOff>
    </xdr:to>
    <xdr:pic>
      <xdr:nvPicPr>
        <xdr:cNvPr id="6121" name="Рисунок 6120" descr="base_1_386202_38136"/>
        <xdr:cNvPicPr preferRelativeResize="0">
          <a:picLocks noChangeArrowheads="1"/>
        </xdr:cNvPicPr>
      </xdr:nvPicPr>
      <xdr:blipFill>
        <a:blip xmlns:r="http://schemas.openxmlformats.org/officeDocument/2006/relationships" r:embed="rId3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39880550"/>
          <a:ext cx="9239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3842</xdr:row>
      <xdr:rowOff>0</xdr:rowOff>
    </xdr:from>
    <xdr:to>
      <xdr:col>1</xdr:col>
      <xdr:colOff>990600</xdr:colOff>
      <xdr:row>3842</xdr:row>
      <xdr:rowOff>400050</xdr:rowOff>
    </xdr:to>
    <xdr:pic>
      <xdr:nvPicPr>
        <xdr:cNvPr id="6122" name="Рисунок 6121" descr="base_1_386202_38137"/>
        <xdr:cNvPicPr preferRelativeResize="0">
          <a:picLocks noChangeArrowheads="1"/>
        </xdr:cNvPicPr>
      </xdr:nvPicPr>
      <xdr:blipFill>
        <a:blip xmlns:r="http://schemas.openxmlformats.org/officeDocument/2006/relationships" r:embed="rId3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0385375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3843</xdr:row>
      <xdr:rowOff>0</xdr:rowOff>
    </xdr:from>
    <xdr:to>
      <xdr:col>1</xdr:col>
      <xdr:colOff>1066800</xdr:colOff>
      <xdr:row>3843</xdr:row>
      <xdr:rowOff>352425</xdr:rowOff>
    </xdr:to>
    <xdr:pic>
      <xdr:nvPicPr>
        <xdr:cNvPr id="6123" name="Рисунок 6122" descr="base_1_386202_38138"/>
        <xdr:cNvPicPr preferRelativeResize="0">
          <a:picLocks noChangeArrowheads="1"/>
        </xdr:cNvPicPr>
      </xdr:nvPicPr>
      <xdr:blipFill>
        <a:blip xmlns:r="http://schemas.openxmlformats.org/officeDocument/2006/relationships" r:embed="rId3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0890200"/>
          <a:ext cx="10668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3844</xdr:row>
      <xdr:rowOff>0</xdr:rowOff>
    </xdr:from>
    <xdr:to>
      <xdr:col>1</xdr:col>
      <xdr:colOff>1247774</xdr:colOff>
      <xdr:row>3844</xdr:row>
      <xdr:rowOff>409575</xdr:rowOff>
    </xdr:to>
    <xdr:pic>
      <xdr:nvPicPr>
        <xdr:cNvPr id="6124" name="Рисунок 6123" descr="base_1_386202_38139"/>
        <xdr:cNvPicPr preferRelativeResize="0">
          <a:picLocks noChangeArrowheads="1"/>
        </xdr:cNvPicPr>
      </xdr:nvPicPr>
      <xdr:blipFill>
        <a:blip xmlns:r="http://schemas.openxmlformats.org/officeDocument/2006/relationships" r:embed="rId3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1395025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3845</xdr:row>
      <xdr:rowOff>0</xdr:rowOff>
    </xdr:from>
    <xdr:to>
      <xdr:col>1</xdr:col>
      <xdr:colOff>1209674</xdr:colOff>
      <xdr:row>3845</xdr:row>
      <xdr:rowOff>381000</xdr:rowOff>
    </xdr:to>
    <xdr:pic>
      <xdr:nvPicPr>
        <xdr:cNvPr id="6125" name="Рисунок 6124" descr="base_1_386202_38140"/>
        <xdr:cNvPicPr preferRelativeResize="0">
          <a:picLocks noChangeArrowheads="1"/>
        </xdr:cNvPicPr>
      </xdr:nvPicPr>
      <xdr:blipFill>
        <a:blip xmlns:r="http://schemas.openxmlformats.org/officeDocument/2006/relationships" r:embed="rId3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1899850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3846</xdr:row>
      <xdr:rowOff>0</xdr:rowOff>
    </xdr:from>
    <xdr:to>
      <xdr:col>1</xdr:col>
      <xdr:colOff>933450</xdr:colOff>
      <xdr:row>3846</xdr:row>
      <xdr:rowOff>371475</xdr:rowOff>
    </xdr:to>
    <xdr:pic>
      <xdr:nvPicPr>
        <xdr:cNvPr id="6126" name="Рисунок 6125" descr="base_1_386202_38141"/>
        <xdr:cNvPicPr preferRelativeResize="0">
          <a:picLocks noChangeArrowheads="1"/>
        </xdr:cNvPicPr>
      </xdr:nvPicPr>
      <xdr:blipFill>
        <a:blip xmlns:r="http://schemas.openxmlformats.org/officeDocument/2006/relationships" r:embed="rId3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2404675"/>
          <a:ext cx="933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3847</xdr:row>
      <xdr:rowOff>0</xdr:rowOff>
    </xdr:from>
    <xdr:to>
      <xdr:col>1</xdr:col>
      <xdr:colOff>962024</xdr:colOff>
      <xdr:row>3847</xdr:row>
      <xdr:rowOff>371475</xdr:rowOff>
    </xdr:to>
    <xdr:pic>
      <xdr:nvPicPr>
        <xdr:cNvPr id="6127" name="Рисунок 6126" descr="base_1_386202_38142"/>
        <xdr:cNvPicPr preferRelativeResize="0">
          <a:picLocks noChangeArrowheads="1"/>
        </xdr:cNvPicPr>
      </xdr:nvPicPr>
      <xdr:blipFill>
        <a:blip xmlns:r="http://schemas.openxmlformats.org/officeDocument/2006/relationships" r:embed="rId3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2909500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3848</xdr:row>
      <xdr:rowOff>0</xdr:rowOff>
    </xdr:from>
    <xdr:to>
      <xdr:col>1</xdr:col>
      <xdr:colOff>1047750</xdr:colOff>
      <xdr:row>3848</xdr:row>
      <xdr:rowOff>371475</xdr:rowOff>
    </xdr:to>
    <xdr:pic>
      <xdr:nvPicPr>
        <xdr:cNvPr id="6128" name="Рисунок 6127" descr="base_1_386202_38143"/>
        <xdr:cNvPicPr preferRelativeResize="0">
          <a:picLocks noChangeArrowheads="1"/>
        </xdr:cNvPicPr>
      </xdr:nvPicPr>
      <xdr:blipFill>
        <a:blip xmlns:r="http://schemas.openxmlformats.org/officeDocument/2006/relationships" r:embed="rId3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341432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3849</xdr:row>
      <xdr:rowOff>0</xdr:rowOff>
    </xdr:from>
    <xdr:to>
      <xdr:col>1</xdr:col>
      <xdr:colOff>1171574</xdr:colOff>
      <xdr:row>3849</xdr:row>
      <xdr:rowOff>371475</xdr:rowOff>
    </xdr:to>
    <xdr:pic>
      <xdr:nvPicPr>
        <xdr:cNvPr id="6129" name="Рисунок 6128" descr="base_1_386202_38144"/>
        <xdr:cNvPicPr preferRelativeResize="0">
          <a:picLocks noChangeArrowheads="1"/>
        </xdr:cNvPicPr>
      </xdr:nvPicPr>
      <xdr:blipFill>
        <a:blip xmlns:r="http://schemas.openxmlformats.org/officeDocument/2006/relationships" r:embed="rId3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3919150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3850</xdr:row>
      <xdr:rowOff>0</xdr:rowOff>
    </xdr:from>
    <xdr:to>
      <xdr:col>1</xdr:col>
      <xdr:colOff>1181100</xdr:colOff>
      <xdr:row>3850</xdr:row>
      <xdr:rowOff>400050</xdr:rowOff>
    </xdr:to>
    <xdr:pic>
      <xdr:nvPicPr>
        <xdr:cNvPr id="6130" name="Рисунок 6129" descr="base_1_386202_38145"/>
        <xdr:cNvPicPr preferRelativeResize="0">
          <a:picLocks noChangeArrowheads="1"/>
        </xdr:cNvPicPr>
      </xdr:nvPicPr>
      <xdr:blipFill>
        <a:blip xmlns:r="http://schemas.openxmlformats.org/officeDocument/2006/relationships" r:embed="rId3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4423975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3851</xdr:row>
      <xdr:rowOff>0</xdr:rowOff>
    </xdr:from>
    <xdr:to>
      <xdr:col>1</xdr:col>
      <xdr:colOff>933450</xdr:colOff>
      <xdr:row>3851</xdr:row>
      <xdr:rowOff>361950</xdr:rowOff>
    </xdr:to>
    <xdr:pic>
      <xdr:nvPicPr>
        <xdr:cNvPr id="6131" name="Рисунок 6130" descr="base_1_386202_38146"/>
        <xdr:cNvPicPr preferRelativeResize="0">
          <a:picLocks noChangeArrowheads="1"/>
        </xdr:cNvPicPr>
      </xdr:nvPicPr>
      <xdr:blipFill>
        <a:blip xmlns:r="http://schemas.openxmlformats.org/officeDocument/2006/relationships" r:embed="rId3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4928800"/>
          <a:ext cx="933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3852</xdr:row>
      <xdr:rowOff>0</xdr:rowOff>
    </xdr:from>
    <xdr:to>
      <xdr:col>1</xdr:col>
      <xdr:colOff>1000124</xdr:colOff>
      <xdr:row>3852</xdr:row>
      <xdr:rowOff>390525</xdr:rowOff>
    </xdr:to>
    <xdr:pic>
      <xdr:nvPicPr>
        <xdr:cNvPr id="6132" name="Рисунок 6131" descr="base_1_386202_38147"/>
        <xdr:cNvPicPr preferRelativeResize="0">
          <a:picLocks noChangeArrowheads="1"/>
        </xdr:cNvPicPr>
      </xdr:nvPicPr>
      <xdr:blipFill>
        <a:blip xmlns:r="http://schemas.openxmlformats.org/officeDocument/2006/relationships" r:embed="rId3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543362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3852</xdr:row>
      <xdr:rowOff>504824</xdr:rowOff>
    </xdr:from>
    <xdr:to>
      <xdr:col>1</xdr:col>
      <xdr:colOff>1076325</xdr:colOff>
      <xdr:row>3853</xdr:row>
      <xdr:rowOff>333374</xdr:rowOff>
    </xdr:to>
    <xdr:pic>
      <xdr:nvPicPr>
        <xdr:cNvPr id="6133" name="Рисунок 6132" descr="base_1_386202_38148"/>
        <xdr:cNvPicPr preferRelativeResize="0">
          <a:picLocks noChangeArrowheads="1"/>
        </xdr:cNvPicPr>
      </xdr:nvPicPr>
      <xdr:blipFill>
        <a:blip xmlns:r="http://schemas.openxmlformats.org/officeDocument/2006/relationships" r:embed="rId3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5938449"/>
          <a:ext cx="1076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3854</xdr:row>
      <xdr:rowOff>0</xdr:rowOff>
    </xdr:from>
    <xdr:to>
      <xdr:col>1</xdr:col>
      <xdr:colOff>1219200</xdr:colOff>
      <xdr:row>3854</xdr:row>
      <xdr:rowOff>371475</xdr:rowOff>
    </xdr:to>
    <xdr:pic>
      <xdr:nvPicPr>
        <xdr:cNvPr id="6134" name="Рисунок 6133" descr="base_1_386202_38149"/>
        <xdr:cNvPicPr preferRelativeResize="0">
          <a:picLocks noChangeArrowheads="1"/>
        </xdr:cNvPicPr>
      </xdr:nvPicPr>
      <xdr:blipFill>
        <a:blip xmlns:r="http://schemas.openxmlformats.org/officeDocument/2006/relationships" r:embed="rId3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644327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3855</xdr:row>
      <xdr:rowOff>0</xdr:rowOff>
    </xdr:from>
    <xdr:to>
      <xdr:col>1</xdr:col>
      <xdr:colOff>1190624</xdr:colOff>
      <xdr:row>3855</xdr:row>
      <xdr:rowOff>381000</xdr:rowOff>
    </xdr:to>
    <xdr:pic>
      <xdr:nvPicPr>
        <xdr:cNvPr id="6135" name="Рисунок 6134" descr="base_1_386202_38150"/>
        <xdr:cNvPicPr preferRelativeResize="0">
          <a:picLocks noChangeArrowheads="1"/>
        </xdr:cNvPicPr>
      </xdr:nvPicPr>
      <xdr:blipFill>
        <a:blip xmlns:r="http://schemas.openxmlformats.org/officeDocument/2006/relationships" r:embed="rId3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6948100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3856</xdr:row>
      <xdr:rowOff>0</xdr:rowOff>
    </xdr:from>
    <xdr:to>
      <xdr:col>1</xdr:col>
      <xdr:colOff>952500</xdr:colOff>
      <xdr:row>3856</xdr:row>
      <xdr:rowOff>381000</xdr:rowOff>
    </xdr:to>
    <xdr:pic>
      <xdr:nvPicPr>
        <xdr:cNvPr id="6136" name="Рисунок 6135" descr="base_1_386202_38151"/>
        <xdr:cNvPicPr preferRelativeResize="0">
          <a:picLocks noChangeArrowheads="1"/>
        </xdr:cNvPicPr>
      </xdr:nvPicPr>
      <xdr:blipFill>
        <a:blip xmlns:r="http://schemas.openxmlformats.org/officeDocument/2006/relationships" r:embed="rId3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7452925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3857</xdr:row>
      <xdr:rowOff>0</xdr:rowOff>
    </xdr:from>
    <xdr:to>
      <xdr:col>1</xdr:col>
      <xdr:colOff>1000124</xdr:colOff>
      <xdr:row>3857</xdr:row>
      <xdr:rowOff>400050</xdr:rowOff>
    </xdr:to>
    <xdr:pic>
      <xdr:nvPicPr>
        <xdr:cNvPr id="6137" name="Рисунок 6136" descr="base_1_386202_38152"/>
        <xdr:cNvPicPr preferRelativeResize="0">
          <a:picLocks noChangeArrowheads="1"/>
        </xdr:cNvPicPr>
      </xdr:nvPicPr>
      <xdr:blipFill>
        <a:blip xmlns:r="http://schemas.openxmlformats.org/officeDocument/2006/relationships" r:embed="rId3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7957750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3858</xdr:row>
      <xdr:rowOff>0</xdr:rowOff>
    </xdr:from>
    <xdr:to>
      <xdr:col>1</xdr:col>
      <xdr:colOff>1114425</xdr:colOff>
      <xdr:row>3858</xdr:row>
      <xdr:rowOff>333375</xdr:rowOff>
    </xdr:to>
    <xdr:pic>
      <xdr:nvPicPr>
        <xdr:cNvPr id="6138" name="Рисунок 6137" descr="base_1_386202_38153"/>
        <xdr:cNvPicPr preferRelativeResize="0">
          <a:picLocks noChangeArrowheads="1"/>
        </xdr:cNvPicPr>
      </xdr:nvPicPr>
      <xdr:blipFill>
        <a:blip xmlns:r="http://schemas.openxmlformats.org/officeDocument/2006/relationships" r:embed="rId3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8462575"/>
          <a:ext cx="1114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3859</xdr:row>
      <xdr:rowOff>0</xdr:rowOff>
    </xdr:from>
    <xdr:to>
      <xdr:col>1</xdr:col>
      <xdr:colOff>1228724</xdr:colOff>
      <xdr:row>3859</xdr:row>
      <xdr:rowOff>361950</xdr:rowOff>
    </xdr:to>
    <xdr:pic>
      <xdr:nvPicPr>
        <xdr:cNvPr id="6139" name="Рисунок 6138" descr="base_1_386202_38154"/>
        <xdr:cNvPicPr preferRelativeResize="0">
          <a:picLocks noChangeArrowheads="1"/>
        </xdr:cNvPicPr>
      </xdr:nvPicPr>
      <xdr:blipFill>
        <a:blip xmlns:r="http://schemas.openxmlformats.org/officeDocument/2006/relationships" r:embed="rId3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8967400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3860</xdr:row>
      <xdr:rowOff>1</xdr:rowOff>
    </xdr:from>
    <xdr:to>
      <xdr:col>1</xdr:col>
      <xdr:colOff>1162050</xdr:colOff>
      <xdr:row>3860</xdr:row>
      <xdr:rowOff>361951</xdr:rowOff>
    </xdr:to>
    <xdr:pic>
      <xdr:nvPicPr>
        <xdr:cNvPr id="6140" name="Рисунок 6139" descr="base_1_386202_38155"/>
        <xdr:cNvPicPr preferRelativeResize="0">
          <a:picLocks noChangeArrowheads="1"/>
        </xdr:cNvPicPr>
      </xdr:nvPicPr>
      <xdr:blipFill>
        <a:blip xmlns:r="http://schemas.openxmlformats.org/officeDocument/2006/relationships" r:embed="rId3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49472226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3861</xdr:row>
      <xdr:rowOff>1</xdr:rowOff>
    </xdr:from>
    <xdr:to>
      <xdr:col>1</xdr:col>
      <xdr:colOff>942974</xdr:colOff>
      <xdr:row>3861</xdr:row>
      <xdr:rowOff>361951</xdr:rowOff>
    </xdr:to>
    <xdr:pic>
      <xdr:nvPicPr>
        <xdr:cNvPr id="6141" name="Рисунок 6140" descr="base_1_386202_38156"/>
        <xdr:cNvPicPr preferRelativeResize="0">
          <a:picLocks noChangeArrowheads="1"/>
        </xdr:cNvPicPr>
      </xdr:nvPicPr>
      <xdr:blipFill>
        <a:blip xmlns:r="http://schemas.openxmlformats.org/officeDocument/2006/relationships" r:embed="rId3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49948476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3862</xdr:row>
      <xdr:rowOff>1</xdr:rowOff>
    </xdr:from>
    <xdr:to>
      <xdr:col>1</xdr:col>
      <xdr:colOff>952500</xdr:colOff>
      <xdr:row>3862</xdr:row>
      <xdr:rowOff>381001</xdr:rowOff>
    </xdr:to>
    <xdr:pic>
      <xdr:nvPicPr>
        <xdr:cNvPr id="6142" name="Рисунок 6141" descr="base_1_386202_38157"/>
        <xdr:cNvPicPr preferRelativeResize="0">
          <a:picLocks noChangeArrowheads="1"/>
        </xdr:cNvPicPr>
      </xdr:nvPicPr>
      <xdr:blipFill>
        <a:blip xmlns:r="http://schemas.openxmlformats.org/officeDocument/2006/relationships" r:embed="rId3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0424726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3863</xdr:row>
      <xdr:rowOff>0</xdr:rowOff>
    </xdr:from>
    <xdr:to>
      <xdr:col>1</xdr:col>
      <xdr:colOff>1066801</xdr:colOff>
      <xdr:row>3863</xdr:row>
      <xdr:rowOff>333375</xdr:rowOff>
    </xdr:to>
    <xdr:pic>
      <xdr:nvPicPr>
        <xdr:cNvPr id="6143" name="Рисунок 6142" descr="base_1_386202_38158"/>
        <xdr:cNvPicPr preferRelativeResize="0">
          <a:picLocks noChangeArrowheads="1"/>
        </xdr:cNvPicPr>
      </xdr:nvPicPr>
      <xdr:blipFill>
        <a:blip xmlns:r="http://schemas.openxmlformats.org/officeDocument/2006/relationships" r:embed="rId3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1950900975"/>
          <a:ext cx="1066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3864</xdr:row>
      <xdr:rowOff>1</xdr:rowOff>
    </xdr:from>
    <xdr:to>
      <xdr:col>1</xdr:col>
      <xdr:colOff>1190625</xdr:colOff>
      <xdr:row>3864</xdr:row>
      <xdr:rowOff>352425</xdr:rowOff>
    </xdr:to>
    <xdr:pic>
      <xdr:nvPicPr>
        <xdr:cNvPr id="6144" name="Рисунок 6143" descr="base_1_386202_38159"/>
        <xdr:cNvPicPr preferRelativeResize="0">
          <a:picLocks noChangeArrowheads="1"/>
        </xdr:cNvPicPr>
      </xdr:nvPicPr>
      <xdr:blipFill>
        <a:blip xmlns:r="http://schemas.openxmlformats.org/officeDocument/2006/relationships" r:embed="rId3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51377226"/>
          <a:ext cx="1190626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3865</xdr:row>
      <xdr:rowOff>0</xdr:rowOff>
    </xdr:from>
    <xdr:to>
      <xdr:col>1</xdr:col>
      <xdr:colOff>1133474</xdr:colOff>
      <xdr:row>3865</xdr:row>
      <xdr:rowOff>352425</xdr:rowOff>
    </xdr:to>
    <xdr:pic>
      <xdr:nvPicPr>
        <xdr:cNvPr id="6145" name="Рисунок 6144" descr="base_1_386202_38160"/>
        <xdr:cNvPicPr preferRelativeResize="0">
          <a:picLocks noChangeArrowheads="1"/>
        </xdr:cNvPicPr>
      </xdr:nvPicPr>
      <xdr:blipFill>
        <a:blip xmlns:r="http://schemas.openxmlformats.org/officeDocument/2006/relationships" r:embed="rId3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51853475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3866</xdr:row>
      <xdr:rowOff>1</xdr:rowOff>
    </xdr:from>
    <xdr:to>
      <xdr:col>1</xdr:col>
      <xdr:colOff>942974</xdr:colOff>
      <xdr:row>3866</xdr:row>
      <xdr:rowOff>342901</xdr:rowOff>
    </xdr:to>
    <xdr:pic>
      <xdr:nvPicPr>
        <xdr:cNvPr id="6146" name="Рисунок 6145" descr="base_1_386202_38161"/>
        <xdr:cNvPicPr preferRelativeResize="0">
          <a:picLocks noChangeArrowheads="1"/>
        </xdr:cNvPicPr>
      </xdr:nvPicPr>
      <xdr:blipFill>
        <a:blip xmlns:r="http://schemas.openxmlformats.org/officeDocument/2006/relationships" r:embed="rId3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52329726"/>
          <a:ext cx="9429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3867</xdr:row>
      <xdr:rowOff>1</xdr:rowOff>
    </xdr:from>
    <xdr:to>
      <xdr:col>1</xdr:col>
      <xdr:colOff>990600</xdr:colOff>
      <xdr:row>3867</xdr:row>
      <xdr:rowOff>361951</xdr:rowOff>
    </xdr:to>
    <xdr:pic>
      <xdr:nvPicPr>
        <xdr:cNvPr id="6147" name="Рисунок 6146" descr="base_1_386202_38162"/>
        <xdr:cNvPicPr preferRelativeResize="0">
          <a:picLocks noChangeArrowheads="1"/>
        </xdr:cNvPicPr>
      </xdr:nvPicPr>
      <xdr:blipFill>
        <a:blip xmlns:r="http://schemas.openxmlformats.org/officeDocument/2006/relationships" r:embed="rId3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2805976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3868</xdr:row>
      <xdr:rowOff>1</xdr:rowOff>
    </xdr:from>
    <xdr:to>
      <xdr:col>1</xdr:col>
      <xdr:colOff>1076325</xdr:colOff>
      <xdr:row>3868</xdr:row>
      <xdr:rowOff>342901</xdr:rowOff>
    </xdr:to>
    <xdr:pic>
      <xdr:nvPicPr>
        <xdr:cNvPr id="6148" name="Рисунок 6147" descr="base_1_386202_38163"/>
        <xdr:cNvPicPr preferRelativeResize="0">
          <a:picLocks noChangeArrowheads="1"/>
        </xdr:cNvPicPr>
      </xdr:nvPicPr>
      <xdr:blipFill>
        <a:blip xmlns:r="http://schemas.openxmlformats.org/officeDocument/2006/relationships" r:embed="rId3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3282226"/>
          <a:ext cx="10763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3869</xdr:row>
      <xdr:rowOff>0</xdr:rowOff>
    </xdr:from>
    <xdr:to>
      <xdr:col>1</xdr:col>
      <xdr:colOff>1181100</xdr:colOff>
      <xdr:row>3869</xdr:row>
      <xdr:rowOff>352425</xdr:rowOff>
    </xdr:to>
    <xdr:pic>
      <xdr:nvPicPr>
        <xdr:cNvPr id="6149" name="Рисунок 6148" descr="base_1_386202_38164"/>
        <xdr:cNvPicPr preferRelativeResize="0">
          <a:picLocks noChangeArrowheads="1"/>
        </xdr:cNvPicPr>
      </xdr:nvPicPr>
      <xdr:blipFill>
        <a:blip xmlns:r="http://schemas.openxmlformats.org/officeDocument/2006/relationships" r:embed="rId3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3758475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3870</xdr:row>
      <xdr:rowOff>1</xdr:rowOff>
    </xdr:from>
    <xdr:to>
      <xdr:col>1</xdr:col>
      <xdr:colOff>1181100</xdr:colOff>
      <xdr:row>3870</xdr:row>
      <xdr:rowOff>400051</xdr:rowOff>
    </xdr:to>
    <xdr:pic>
      <xdr:nvPicPr>
        <xdr:cNvPr id="6150" name="Рисунок 6149" descr="base_1_386202_38165"/>
        <xdr:cNvPicPr preferRelativeResize="0">
          <a:picLocks noChangeArrowheads="1"/>
        </xdr:cNvPicPr>
      </xdr:nvPicPr>
      <xdr:blipFill>
        <a:blip xmlns:r="http://schemas.openxmlformats.org/officeDocument/2006/relationships" r:embed="rId3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4234726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3871</xdr:row>
      <xdr:rowOff>1</xdr:rowOff>
    </xdr:from>
    <xdr:to>
      <xdr:col>1</xdr:col>
      <xdr:colOff>942974</xdr:colOff>
      <xdr:row>3871</xdr:row>
      <xdr:rowOff>400051</xdr:rowOff>
    </xdr:to>
    <xdr:pic>
      <xdr:nvPicPr>
        <xdr:cNvPr id="6151" name="Рисунок 6150" descr="base_1_386202_38166"/>
        <xdr:cNvPicPr preferRelativeResize="0">
          <a:picLocks noChangeArrowheads="1"/>
        </xdr:cNvPicPr>
      </xdr:nvPicPr>
      <xdr:blipFill>
        <a:blip xmlns:r="http://schemas.openxmlformats.org/officeDocument/2006/relationships" r:embed="rId3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54710976"/>
          <a:ext cx="942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3872</xdr:row>
      <xdr:rowOff>0</xdr:rowOff>
    </xdr:from>
    <xdr:to>
      <xdr:col>1</xdr:col>
      <xdr:colOff>1000124</xdr:colOff>
      <xdr:row>3872</xdr:row>
      <xdr:rowOff>371475</xdr:rowOff>
    </xdr:to>
    <xdr:pic>
      <xdr:nvPicPr>
        <xdr:cNvPr id="6152" name="Рисунок 6151" descr="base_1_386202_38167"/>
        <xdr:cNvPicPr preferRelativeResize="0">
          <a:picLocks noChangeArrowheads="1"/>
        </xdr:cNvPicPr>
      </xdr:nvPicPr>
      <xdr:blipFill>
        <a:blip xmlns:r="http://schemas.openxmlformats.org/officeDocument/2006/relationships" r:embed="rId3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55187225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3873</xdr:row>
      <xdr:rowOff>1</xdr:rowOff>
    </xdr:from>
    <xdr:to>
      <xdr:col>1</xdr:col>
      <xdr:colOff>1095375</xdr:colOff>
      <xdr:row>3873</xdr:row>
      <xdr:rowOff>381001</xdr:rowOff>
    </xdr:to>
    <xdr:pic>
      <xdr:nvPicPr>
        <xdr:cNvPr id="6153" name="Рисунок 6152" descr="base_1_386202_38168"/>
        <xdr:cNvPicPr preferRelativeResize="0">
          <a:picLocks noChangeArrowheads="1"/>
        </xdr:cNvPicPr>
      </xdr:nvPicPr>
      <xdr:blipFill>
        <a:blip xmlns:r="http://schemas.openxmlformats.org/officeDocument/2006/relationships" r:embed="rId3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5663476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3874</xdr:row>
      <xdr:rowOff>1</xdr:rowOff>
    </xdr:from>
    <xdr:to>
      <xdr:col>1</xdr:col>
      <xdr:colOff>1200150</xdr:colOff>
      <xdr:row>3874</xdr:row>
      <xdr:rowOff>381001</xdr:rowOff>
    </xdr:to>
    <xdr:pic>
      <xdr:nvPicPr>
        <xdr:cNvPr id="6154" name="Рисунок 6153" descr="base_1_386202_38169"/>
        <xdr:cNvPicPr preferRelativeResize="0">
          <a:picLocks noChangeArrowheads="1"/>
        </xdr:cNvPicPr>
      </xdr:nvPicPr>
      <xdr:blipFill>
        <a:blip xmlns:r="http://schemas.openxmlformats.org/officeDocument/2006/relationships" r:embed="rId3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6139726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3875</xdr:row>
      <xdr:rowOff>0</xdr:rowOff>
    </xdr:from>
    <xdr:to>
      <xdr:col>1</xdr:col>
      <xdr:colOff>1162050</xdr:colOff>
      <xdr:row>3875</xdr:row>
      <xdr:rowOff>390525</xdr:rowOff>
    </xdr:to>
    <xdr:pic>
      <xdr:nvPicPr>
        <xdr:cNvPr id="6155" name="Рисунок 6154" descr="base_1_386202_38170"/>
        <xdr:cNvPicPr preferRelativeResize="0">
          <a:picLocks noChangeArrowheads="1"/>
        </xdr:cNvPicPr>
      </xdr:nvPicPr>
      <xdr:blipFill>
        <a:blip xmlns:r="http://schemas.openxmlformats.org/officeDocument/2006/relationships" r:embed="rId3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6615975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3876</xdr:row>
      <xdr:rowOff>0</xdr:rowOff>
    </xdr:from>
    <xdr:to>
      <xdr:col>1</xdr:col>
      <xdr:colOff>971550</xdr:colOff>
      <xdr:row>3876</xdr:row>
      <xdr:rowOff>390525</xdr:rowOff>
    </xdr:to>
    <xdr:pic>
      <xdr:nvPicPr>
        <xdr:cNvPr id="6156" name="Рисунок 6155" descr="base_1_386202_38171"/>
        <xdr:cNvPicPr preferRelativeResize="0">
          <a:picLocks noChangeArrowheads="1"/>
        </xdr:cNvPicPr>
      </xdr:nvPicPr>
      <xdr:blipFill>
        <a:blip xmlns:r="http://schemas.openxmlformats.org/officeDocument/2006/relationships" r:embed="rId3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7092225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3877</xdr:row>
      <xdr:rowOff>1</xdr:rowOff>
    </xdr:from>
    <xdr:to>
      <xdr:col>1</xdr:col>
      <xdr:colOff>990600</xdr:colOff>
      <xdr:row>3877</xdr:row>
      <xdr:rowOff>400051</xdr:rowOff>
    </xdr:to>
    <xdr:pic>
      <xdr:nvPicPr>
        <xdr:cNvPr id="6157" name="Рисунок 6156" descr="base_1_386202_38172"/>
        <xdr:cNvPicPr preferRelativeResize="0">
          <a:picLocks noChangeArrowheads="1"/>
        </xdr:cNvPicPr>
      </xdr:nvPicPr>
      <xdr:blipFill>
        <a:blip xmlns:r="http://schemas.openxmlformats.org/officeDocument/2006/relationships" r:embed="rId3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7568476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3878</xdr:row>
      <xdr:rowOff>1</xdr:rowOff>
    </xdr:from>
    <xdr:to>
      <xdr:col>1</xdr:col>
      <xdr:colOff>1085850</xdr:colOff>
      <xdr:row>3878</xdr:row>
      <xdr:rowOff>400051</xdr:rowOff>
    </xdr:to>
    <xdr:pic>
      <xdr:nvPicPr>
        <xdr:cNvPr id="6158" name="Рисунок 6157" descr="base_1_386202_38173"/>
        <xdr:cNvPicPr preferRelativeResize="0">
          <a:picLocks noChangeArrowheads="1"/>
        </xdr:cNvPicPr>
      </xdr:nvPicPr>
      <xdr:blipFill>
        <a:blip xmlns:r="http://schemas.openxmlformats.org/officeDocument/2006/relationships" r:embed="rId3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8044726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3879</xdr:row>
      <xdr:rowOff>1</xdr:rowOff>
    </xdr:from>
    <xdr:to>
      <xdr:col>1</xdr:col>
      <xdr:colOff>1209674</xdr:colOff>
      <xdr:row>3879</xdr:row>
      <xdr:rowOff>361951</xdr:rowOff>
    </xdr:to>
    <xdr:pic>
      <xdr:nvPicPr>
        <xdr:cNvPr id="6159" name="Рисунок 6158" descr="base_1_386202_38174"/>
        <xdr:cNvPicPr preferRelativeResize="0">
          <a:picLocks noChangeArrowheads="1"/>
        </xdr:cNvPicPr>
      </xdr:nvPicPr>
      <xdr:blipFill>
        <a:blip xmlns:r="http://schemas.openxmlformats.org/officeDocument/2006/relationships" r:embed="rId3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58520976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3880</xdr:row>
      <xdr:rowOff>0</xdr:rowOff>
    </xdr:from>
    <xdr:to>
      <xdr:col>1</xdr:col>
      <xdr:colOff>1190624</xdr:colOff>
      <xdr:row>3880</xdr:row>
      <xdr:rowOff>352425</xdr:rowOff>
    </xdr:to>
    <xdr:pic>
      <xdr:nvPicPr>
        <xdr:cNvPr id="6160" name="Рисунок 6159" descr="base_1_386202_38175"/>
        <xdr:cNvPicPr preferRelativeResize="0">
          <a:picLocks noChangeArrowheads="1"/>
        </xdr:cNvPicPr>
      </xdr:nvPicPr>
      <xdr:blipFill>
        <a:blip xmlns:r="http://schemas.openxmlformats.org/officeDocument/2006/relationships" r:embed="rId3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58997225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3881</xdr:row>
      <xdr:rowOff>1</xdr:rowOff>
    </xdr:from>
    <xdr:to>
      <xdr:col>1</xdr:col>
      <xdr:colOff>933450</xdr:colOff>
      <xdr:row>3881</xdr:row>
      <xdr:rowOff>400051</xdr:rowOff>
    </xdr:to>
    <xdr:pic>
      <xdr:nvPicPr>
        <xdr:cNvPr id="6161" name="Рисунок 6160" descr="base_1_386202_38176"/>
        <xdr:cNvPicPr preferRelativeResize="0">
          <a:picLocks noChangeArrowheads="1"/>
        </xdr:cNvPicPr>
      </xdr:nvPicPr>
      <xdr:blipFill>
        <a:blip xmlns:r="http://schemas.openxmlformats.org/officeDocument/2006/relationships" r:embed="rId3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9473476"/>
          <a:ext cx="933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3882</xdr:row>
      <xdr:rowOff>0</xdr:rowOff>
    </xdr:from>
    <xdr:to>
      <xdr:col>1</xdr:col>
      <xdr:colOff>990600</xdr:colOff>
      <xdr:row>3882</xdr:row>
      <xdr:rowOff>390525</xdr:rowOff>
    </xdr:to>
    <xdr:pic>
      <xdr:nvPicPr>
        <xdr:cNvPr id="6162" name="Рисунок 6161" descr="base_1_386202_38177"/>
        <xdr:cNvPicPr preferRelativeResize="0">
          <a:picLocks noChangeArrowheads="1"/>
        </xdr:cNvPicPr>
      </xdr:nvPicPr>
      <xdr:blipFill>
        <a:blip xmlns:r="http://schemas.openxmlformats.org/officeDocument/2006/relationships" r:embed="rId3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59949725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3883</xdr:row>
      <xdr:rowOff>1</xdr:rowOff>
    </xdr:from>
    <xdr:to>
      <xdr:col>1</xdr:col>
      <xdr:colOff>1095375</xdr:colOff>
      <xdr:row>3883</xdr:row>
      <xdr:rowOff>361951</xdr:rowOff>
    </xdr:to>
    <xdr:pic>
      <xdr:nvPicPr>
        <xdr:cNvPr id="6163" name="Рисунок 6162" descr="base_1_386202_38178"/>
        <xdr:cNvPicPr preferRelativeResize="0">
          <a:picLocks noChangeArrowheads="1"/>
        </xdr:cNvPicPr>
      </xdr:nvPicPr>
      <xdr:blipFill>
        <a:blip xmlns:r="http://schemas.openxmlformats.org/officeDocument/2006/relationships" r:embed="rId3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0425976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3884</xdr:row>
      <xdr:rowOff>1</xdr:rowOff>
    </xdr:from>
    <xdr:to>
      <xdr:col>1</xdr:col>
      <xdr:colOff>1247775</xdr:colOff>
      <xdr:row>3884</xdr:row>
      <xdr:rowOff>381001</xdr:rowOff>
    </xdr:to>
    <xdr:pic>
      <xdr:nvPicPr>
        <xdr:cNvPr id="6164" name="Рисунок 6163" descr="base_1_386202_38179"/>
        <xdr:cNvPicPr preferRelativeResize="0">
          <a:picLocks noChangeArrowheads="1"/>
        </xdr:cNvPicPr>
      </xdr:nvPicPr>
      <xdr:blipFill>
        <a:blip xmlns:r="http://schemas.openxmlformats.org/officeDocument/2006/relationships" r:embed="rId3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0902226"/>
          <a:ext cx="124777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3885</xdr:row>
      <xdr:rowOff>0</xdr:rowOff>
    </xdr:from>
    <xdr:to>
      <xdr:col>1</xdr:col>
      <xdr:colOff>1219200</xdr:colOff>
      <xdr:row>3885</xdr:row>
      <xdr:rowOff>371475</xdr:rowOff>
    </xdr:to>
    <xdr:pic>
      <xdr:nvPicPr>
        <xdr:cNvPr id="6165" name="Рисунок 6164" descr="base_1_386202_38180"/>
        <xdr:cNvPicPr preferRelativeResize="0">
          <a:picLocks noChangeArrowheads="1"/>
        </xdr:cNvPicPr>
      </xdr:nvPicPr>
      <xdr:blipFill>
        <a:blip xmlns:r="http://schemas.openxmlformats.org/officeDocument/2006/relationships" r:embed="rId3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137847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3886</xdr:row>
      <xdr:rowOff>1</xdr:rowOff>
    </xdr:from>
    <xdr:to>
      <xdr:col>1</xdr:col>
      <xdr:colOff>990600</xdr:colOff>
      <xdr:row>3886</xdr:row>
      <xdr:rowOff>361951</xdr:rowOff>
    </xdr:to>
    <xdr:pic>
      <xdr:nvPicPr>
        <xdr:cNvPr id="6166" name="Рисунок 6165" descr="base_1_386202_38181"/>
        <xdr:cNvPicPr preferRelativeResize="0">
          <a:picLocks noChangeArrowheads="1"/>
        </xdr:cNvPicPr>
      </xdr:nvPicPr>
      <xdr:blipFill>
        <a:blip xmlns:r="http://schemas.openxmlformats.org/officeDocument/2006/relationships" r:embed="rId3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1854726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3887</xdr:row>
      <xdr:rowOff>0</xdr:rowOff>
    </xdr:from>
    <xdr:to>
      <xdr:col>1</xdr:col>
      <xdr:colOff>1038224</xdr:colOff>
      <xdr:row>3887</xdr:row>
      <xdr:rowOff>371475</xdr:rowOff>
    </xdr:to>
    <xdr:pic>
      <xdr:nvPicPr>
        <xdr:cNvPr id="6167" name="Рисунок 6166" descr="base_1_386202_38182"/>
        <xdr:cNvPicPr preferRelativeResize="0">
          <a:picLocks noChangeArrowheads="1"/>
        </xdr:cNvPicPr>
      </xdr:nvPicPr>
      <xdr:blipFill>
        <a:blip xmlns:r="http://schemas.openxmlformats.org/officeDocument/2006/relationships" r:embed="rId3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2330975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3888</xdr:row>
      <xdr:rowOff>1</xdr:rowOff>
    </xdr:from>
    <xdr:to>
      <xdr:col>1</xdr:col>
      <xdr:colOff>1057275</xdr:colOff>
      <xdr:row>3888</xdr:row>
      <xdr:rowOff>390525</xdr:rowOff>
    </xdr:to>
    <xdr:pic>
      <xdr:nvPicPr>
        <xdr:cNvPr id="6168" name="Рисунок 6167" descr="base_1_386202_38183"/>
        <xdr:cNvPicPr preferRelativeResize="0">
          <a:picLocks noChangeArrowheads="1"/>
        </xdr:cNvPicPr>
      </xdr:nvPicPr>
      <xdr:blipFill>
        <a:blip xmlns:r="http://schemas.openxmlformats.org/officeDocument/2006/relationships" r:embed="rId3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2807226"/>
          <a:ext cx="105727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3889</xdr:row>
      <xdr:rowOff>1</xdr:rowOff>
    </xdr:from>
    <xdr:to>
      <xdr:col>1</xdr:col>
      <xdr:colOff>1219200</xdr:colOff>
      <xdr:row>3889</xdr:row>
      <xdr:rowOff>381001</xdr:rowOff>
    </xdr:to>
    <xdr:pic>
      <xdr:nvPicPr>
        <xdr:cNvPr id="6169" name="Рисунок 6168" descr="base_1_386202_38184"/>
        <xdr:cNvPicPr preferRelativeResize="0">
          <a:picLocks noChangeArrowheads="1"/>
        </xdr:cNvPicPr>
      </xdr:nvPicPr>
      <xdr:blipFill>
        <a:blip xmlns:r="http://schemas.openxmlformats.org/officeDocument/2006/relationships" r:embed="rId3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3283476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3890</xdr:row>
      <xdr:rowOff>0</xdr:rowOff>
    </xdr:from>
    <xdr:to>
      <xdr:col>1</xdr:col>
      <xdr:colOff>1181100</xdr:colOff>
      <xdr:row>3890</xdr:row>
      <xdr:rowOff>409575</xdr:rowOff>
    </xdr:to>
    <xdr:pic>
      <xdr:nvPicPr>
        <xdr:cNvPr id="6170" name="Рисунок 6169" descr="base_1_386202_38185"/>
        <xdr:cNvPicPr preferRelativeResize="0">
          <a:picLocks noChangeArrowheads="1"/>
        </xdr:cNvPicPr>
      </xdr:nvPicPr>
      <xdr:blipFill>
        <a:blip xmlns:r="http://schemas.openxmlformats.org/officeDocument/2006/relationships" r:embed="rId3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3759725"/>
          <a:ext cx="1181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3891</xdr:row>
      <xdr:rowOff>0</xdr:rowOff>
    </xdr:from>
    <xdr:to>
      <xdr:col>1</xdr:col>
      <xdr:colOff>933450</xdr:colOff>
      <xdr:row>3891</xdr:row>
      <xdr:rowOff>352425</xdr:rowOff>
    </xdr:to>
    <xdr:pic>
      <xdr:nvPicPr>
        <xdr:cNvPr id="6171" name="Рисунок 6170" descr="base_1_386202_38186"/>
        <xdr:cNvPicPr preferRelativeResize="0">
          <a:picLocks noChangeArrowheads="1"/>
        </xdr:cNvPicPr>
      </xdr:nvPicPr>
      <xdr:blipFill>
        <a:blip xmlns:r="http://schemas.openxmlformats.org/officeDocument/2006/relationships" r:embed="rId3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4235975"/>
          <a:ext cx="9334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3892</xdr:row>
      <xdr:rowOff>1</xdr:rowOff>
    </xdr:from>
    <xdr:to>
      <xdr:col>1</xdr:col>
      <xdr:colOff>1000125</xdr:colOff>
      <xdr:row>3892</xdr:row>
      <xdr:rowOff>371475</xdr:rowOff>
    </xdr:to>
    <xdr:pic>
      <xdr:nvPicPr>
        <xdr:cNvPr id="6172" name="Рисунок 6171" descr="base_1_386202_38187"/>
        <xdr:cNvPicPr preferRelativeResize="0">
          <a:picLocks noChangeArrowheads="1"/>
        </xdr:cNvPicPr>
      </xdr:nvPicPr>
      <xdr:blipFill>
        <a:blip xmlns:r="http://schemas.openxmlformats.org/officeDocument/2006/relationships" r:embed="rId3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4712226"/>
          <a:ext cx="1000126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3893</xdr:row>
      <xdr:rowOff>1</xdr:rowOff>
    </xdr:from>
    <xdr:to>
      <xdr:col>1</xdr:col>
      <xdr:colOff>1095374</xdr:colOff>
      <xdr:row>3893</xdr:row>
      <xdr:rowOff>371475</xdr:rowOff>
    </xdr:to>
    <xdr:pic>
      <xdr:nvPicPr>
        <xdr:cNvPr id="6173" name="Рисунок 6172" descr="base_1_386202_38188"/>
        <xdr:cNvPicPr preferRelativeResize="0">
          <a:picLocks noChangeArrowheads="1"/>
        </xdr:cNvPicPr>
      </xdr:nvPicPr>
      <xdr:blipFill>
        <a:blip xmlns:r="http://schemas.openxmlformats.org/officeDocument/2006/relationships" r:embed="rId3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5188476"/>
          <a:ext cx="109537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3894</xdr:row>
      <xdr:rowOff>0</xdr:rowOff>
    </xdr:from>
    <xdr:to>
      <xdr:col>1</xdr:col>
      <xdr:colOff>1162050</xdr:colOff>
      <xdr:row>3894</xdr:row>
      <xdr:rowOff>371475</xdr:rowOff>
    </xdr:to>
    <xdr:pic>
      <xdr:nvPicPr>
        <xdr:cNvPr id="6174" name="Рисунок 6173" descr="base_1_386202_38189"/>
        <xdr:cNvPicPr preferRelativeResize="0">
          <a:picLocks noChangeArrowheads="1"/>
        </xdr:cNvPicPr>
      </xdr:nvPicPr>
      <xdr:blipFill>
        <a:blip xmlns:r="http://schemas.openxmlformats.org/officeDocument/2006/relationships" r:embed="rId3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566472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3895</xdr:row>
      <xdr:rowOff>1</xdr:rowOff>
    </xdr:from>
    <xdr:to>
      <xdr:col>1</xdr:col>
      <xdr:colOff>1181100</xdr:colOff>
      <xdr:row>3895</xdr:row>
      <xdr:rowOff>361951</xdr:rowOff>
    </xdr:to>
    <xdr:pic>
      <xdr:nvPicPr>
        <xdr:cNvPr id="6175" name="Рисунок 6174" descr="base_1_386202_38190"/>
        <xdr:cNvPicPr preferRelativeResize="0">
          <a:picLocks noChangeArrowheads="1"/>
        </xdr:cNvPicPr>
      </xdr:nvPicPr>
      <xdr:blipFill>
        <a:blip xmlns:r="http://schemas.openxmlformats.org/officeDocument/2006/relationships" r:embed="rId3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6140976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3896</xdr:row>
      <xdr:rowOff>1</xdr:rowOff>
    </xdr:from>
    <xdr:to>
      <xdr:col>1</xdr:col>
      <xdr:colOff>971550</xdr:colOff>
      <xdr:row>3896</xdr:row>
      <xdr:rowOff>342901</xdr:rowOff>
    </xdr:to>
    <xdr:pic>
      <xdr:nvPicPr>
        <xdr:cNvPr id="6176" name="Рисунок 6175" descr="base_1_386202_38191"/>
        <xdr:cNvPicPr preferRelativeResize="0">
          <a:picLocks noChangeArrowheads="1"/>
        </xdr:cNvPicPr>
      </xdr:nvPicPr>
      <xdr:blipFill>
        <a:blip xmlns:r="http://schemas.openxmlformats.org/officeDocument/2006/relationships" r:embed="rId3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6617226"/>
          <a:ext cx="971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3897</xdr:row>
      <xdr:rowOff>0</xdr:rowOff>
    </xdr:from>
    <xdr:to>
      <xdr:col>1</xdr:col>
      <xdr:colOff>981074</xdr:colOff>
      <xdr:row>3897</xdr:row>
      <xdr:rowOff>371475</xdr:rowOff>
    </xdr:to>
    <xdr:pic>
      <xdr:nvPicPr>
        <xdr:cNvPr id="6177" name="Рисунок 6176" descr="base_1_386202_38192"/>
        <xdr:cNvPicPr preferRelativeResize="0">
          <a:picLocks noChangeArrowheads="1"/>
        </xdr:cNvPicPr>
      </xdr:nvPicPr>
      <xdr:blipFill>
        <a:blip xmlns:r="http://schemas.openxmlformats.org/officeDocument/2006/relationships" r:embed="rId3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709347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3898</xdr:row>
      <xdr:rowOff>0</xdr:rowOff>
    </xdr:from>
    <xdr:to>
      <xdr:col>1</xdr:col>
      <xdr:colOff>1066800</xdr:colOff>
      <xdr:row>3898</xdr:row>
      <xdr:rowOff>371475</xdr:rowOff>
    </xdr:to>
    <xdr:pic>
      <xdr:nvPicPr>
        <xdr:cNvPr id="6178" name="Рисунок 6177" descr="base_1_386202_38193"/>
        <xdr:cNvPicPr preferRelativeResize="0">
          <a:picLocks noChangeArrowheads="1"/>
        </xdr:cNvPicPr>
      </xdr:nvPicPr>
      <xdr:blipFill>
        <a:blip xmlns:r="http://schemas.openxmlformats.org/officeDocument/2006/relationships" r:embed="rId3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7569725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3899</xdr:row>
      <xdr:rowOff>0</xdr:rowOff>
    </xdr:from>
    <xdr:to>
      <xdr:col>1</xdr:col>
      <xdr:colOff>1190624</xdr:colOff>
      <xdr:row>3899</xdr:row>
      <xdr:rowOff>390525</xdr:rowOff>
    </xdr:to>
    <xdr:pic>
      <xdr:nvPicPr>
        <xdr:cNvPr id="6179" name="Рисунок 6178" descr="base_1_386202_38194"/>
        <xdr:cNvPicPr preferRelativeResize="0">
          <a:picLocks noChangeArrowheads="1"/>
        </xdr:cNvPicPr>
      </xdr:nvPicPr>
      <xdr:blipFill>
        <a:blip xmlns:r="http://schemas.openxmlformats.org/officeDocument/2006/relationships" r:embed="rId3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804597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3900</xdr:row>
      <xdr:rowOff>0</xdr:rowOff>
    </xdr:from>
    <xdr:to>
      <xdr:col>1</xdr:col>
      <xdr:colOff>1181100</xdr:colOff>
      <xdr:row>3900</xdr:row>
      <xdr:rowOff>352425</xdr:rowOff>
    </xdr:to>
    <xdr:pic>
      <xdr:nvPicPr>
        <xdr:cNvPr id="6180" name="Рисунок 6179" descr="base_1_386202_38195"/>
        <xdr:cNvPicPr preferRelativeResize="0">
          <a:picLocks noChangeArrowheads="1"/>
        </xdr:cNvPicPr>
      </xdr:nvPicPr>
      <xdr:blipFill>
        <a:blip xmlns:r="http://schemas.openxmlformats.org/officeDocument/2006/relationships" r:embed="rId3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8522225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3901</xdr:row>
      <xdr:rowOff>1</xdr:rowOff>
    </xdr:from>
    <xdr:to>
      <xdr:col>1</xdr:col>
      <xdr:colOff>942974</xdr:colOff>
      <xdr:row>3901</xdr:row>
      <xdr:rowOff>342901</xdr:rowOff>
    </xdr:to>
    <xdr:pic>
      <xdr:nvPicPr>
        <xdr:cNvPr id="6181" name="Рисунок 6180" descr="base_1_386202_38196"/>
        <xdr:cNvPicPr preferRelativeResize="0">
          <a:picLocks noChangeArrowheads="1"/>
        </xdr:cNvPicPr>
      </xdr:nvPicPr>
      <xdr:blipFill>
        <a:blip xmlns:r="http://schemas.openxmlformats.org/officeDocument/2006/relationships" r:embed="rId3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68998476"/>
          <a:ext cx="9429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3902</xdr:row>
      <xdr:rowOff>0</xdr:rowOff>
    </xdr:from>
    <xdr:to>
      <xdr:col>1</xdr:col>
      <xdr:colOff>1009650</xdr:colOff>
      <xdr:row>3902</xdr:row>
      <xdr:rowOff>371475</xdr:rowOff>
    </xdr:to>
    <xdr:pic>
      <xdr:nvPicPr>
        <xdr:cNvPr id="6182" name="Рисунок 6181" descr="base_1_386202_38197"/>
        <xdr:cNvPicPr preferRelativeResize="0">
          <a:picLocks noChangeArrowheads="1"/>
        </xdr:cNvPicPr>
      </xdr:nvPicPr>
      <xdr:blipFill>
        <a:blip xmlns:r="http://schemas.openxmlformats.org/officeDocument/2006/relationships" r:embed="rId3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947472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3903</xdr:row>
      <xdr:rowOff>0</xdr:rowOff>
    </xdr:from>
    <xdr:to>
      <xdr:col>1</xdr:col>
      <xdr:colOff>1057275</xdr:colOff>
      <xdr:row>3903</xdr:row>
      <xdr:rowOff>371475</xdr:rowOff>
    </xdr:to>
    <xdr:pic>
      <xdr:nvPicPr>
        <xdr:cNvPr id="6183" name="Рисунок 6182" descr="base_1_386202_38198"/>
        <xdr:cNvPicPr preferRelativeResize="0">
          <a:picLocks noChangeArrowheads="1"/>
        </xdr:cNvPicPr>
      </xdr:nvPicPr>
      <xdr:blipFill>
        <a:blip xmlns:r="http://schemas.openxmlformats.org/officeDocument/2006/relationships" r:embed="rId3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69950975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3904</xdr:row>
      <xdr:rowOff>0</xdr:rowOff>
    </xdr:from>
    <xdr:to>
      <xdr:col>1</xdr:col>
      <xdr:colOff>1190624</xdr:colOff>
      <xdr:row>3904</xdr:row>
      <xdr:rowOff>390525</xdr:rowOff>
    </xdr:to>
    <xdr:pic>
      <xdr:nvPicPr>
        <xdr:cNvPr id="6184" name="Рисунок 6183" descr="base_1_386202_38199"/>
        <xdr:cNvPicPr preferRelativeResize="0">
          <a:picLocks noChangeArrowheads="1"/>
        </xdr:cNvPicPr>
      </xdr:nvPicPr>
      <xdr:blipFill>
        <a:blip xmlns:r="http://schemas.openxmlformats.org/officeDocument/2006/relationships" r:embed="rId3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7042722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3905</xdr:row>
      <xdr:rowOff>1</xdr:rowOff>
    </xdr:from>
    <xdr:to>
      <xdr:col>1</xdr:col>
      <xdr:colOff>1162050</xdr:colOff>
      <xdr:row>3905</xdr:row>
      <xdr:rowOff>361951</xdr:rowOff>
    </xdr:to>
    <xdr:pic>
      <xdr:nvPicPr>
        <xdr:cNvPr id="6185" name="Рисунок 6184" descr="base_1_386202_38200"/>
        <xdr:cNvPicPr preferRelativeResize="0">
          <a:picLocks noChangeArrowheads="1"/>
        </xdr:cNvPicPr>
      </xdr:nvPicPr>
      <xdr:blipFill>
        <a:blip xmlns:r="http://schemas.openxmlformats.org/officeDocument/2006/relationships" r:embed="rId3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0903476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3906</xdr:row>
      <xdr:rowOff>1</xdr:rowOff>
    </xdr:from>
    <xdr:to>
      <xdr:col>1</xdr:col>
      <xdr:colOff>962024</xdr:colOff>
      <xdr:row>3906</xdr:row>
      <xdr:rowOff>342901</xdr:rowOff>
    </xdr:to>
    <xdr:pic>
      <xdr:nvPicPr>
        <xdr:cNvPr id="6186" name="Рисунок 6185" descr="base_1_386202_38201"/>
        <xdr:cNvPicPr preferRelativeResize="0">
          <a:picLocks noChangeArrowheads="1"/>
        </xdr:cNvPicPr>
      </xdr:nvPicPr>
      <xdr:blipFill>
        <a:blip xmlns:r="http://schemas.openxmlformats.org/officeDocument/2006/relationships" r:embed="rId3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71379726"/>
          <a:ext cx="962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3907</xdr:row>
      <xdr:rowOff>0</xdr:rowOff>
    </xdr:from>
    <xdr:to>
      <xdr:col>1</xdr:col>
      <xdr:colOff>1009650</xdr:colOff>
      <xdr:row>3907</xdr:row>
      <xdr:rowOff>352425</xdr:rowOff>
    </xdr:to>
    <xdr:pic>
      <xdr:nvPicPr>
        <xdr:cNvPr id="6187" name="Рисунок 6186" descr="base_1_386202_38202"/>
        <xdr:cNvPicPr preferRelativeResize="0">
          <a:picLocks noChangeArrowheads="1"/>
        </xdr:cNvPicPr>
      </xdr:nvPicPr>
      <xdr:blipFill>
        <a:blip xmlns:r="http://schemas.openxmlformats.org/officeDocument/2006/relationships" r:embed="rId3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1855975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3908</xdr:row>
      <xdr:rowOff>0</xdr:rowOff>
    </xdr:from>
    <xdr:to>
      <xdr:col>1</xdr:col>
      <xdr:colOff>1057275</xdr:colOff>
      <xdr:row>3908</xdr:row>
      <xdr:rowOff>352425</xdr:rowOff>
    </xdr:to>
    <xdr:pic>
      <xdr:nvPicPr>
        <xdr:cNvPr id="6188" name="Рисунок 6187" descr="base_1_386202_38203"/>
        <xdr:cNvPicPr preferRelativeResize="0">
          <a:picLocks noChangeArrowheads="1"/>
        </xdr:cNvPicPr>
      </xdr:nvPicPr>
      <xdr:blipFill>
        <a:blip xmlns:r="http://schemas.openxmlformats.org/officeDocument/2006/relationships" r:embed="rId3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2332225"/>
          <a:ext cx="10572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3909</xdr:row>
      <xdr:rowOff>0</xdr:rowOff>
    </xdr:from>
    <xdr:to>
      <xdr:col>1</xdr:col>
      <xdr:colOff>1143000</xdr:colOff>
      <xdr:row>3909</xdr:row>
      <xdr:rowOff>361950</xdr:rowOff>
    </xdr:to>
    <xdr:pic>
      <xdr:nvPicPr>
        <xdr:cNvPr id="6189" name="Рисунок 6188" descr="base_1_386202_38204"/>
        <xdr:cNvPicPr preferRelativeResize="0">
          <a:picLocks noChangeArrowheads="1"/>
        </xdr:cNvPicPr>
      </xdr:nvPicPr>
      <xdr:blipFill>
        <a:blip xmlns:r="http://schemas.openxmlformats.org/officeDocument/2006/relationships" r:embed="rId3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2808475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3910</xdr:row>
      <xdr:rowOff>1</xdr:rowOff>
    </xdr:from>
    <xdr:to>
      <xdr:col>1</xdr:col>
      <xdr:colOff>1171574</xdr:colOff>
      <xdr:row>3910</xdr:row>
      <xdr:rowOff>361951</xdr:rowOff>
    </xdr:to>
    <xdr:pic>
      <xdr:nvPicPr>
        <xdr:cNvPr id="6190" name="Рисунок 6189" descr="base_1_386202_38205"/>
        <xdr:cNvPicPr preferRelativeResize="0">
          <a:picLocks noChangeArrowheads="1"/>
        </xdr:cNvPicPr>
      </xdr:nvPicPr>
      <xdr:blipFill>
        <a:blip xmlns:r="http://schemas.openxmlformats.org/officeDocument/2006/relationships" r:embed="rId3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73284726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3911</xdr:row>
      <xdr:rowOff>1</xdr:rowOff>
    </xdr:from>
    <xdr:to>
      <xdr:col>1</xdr:col>
      <xdr:colOff>933450</xdr:colOff>
      <xdr:row>3911</xdr:row>
      <xdr:rowOff>361951</xdr:rowOff>
    </xdr:to>
    <xdr:pic>
      <xdr:nvPicPr>
        <xdr:cNvPr id="6191" name="Рисунок 6190" descr="base_1_386202_38206"/>
        <xdr:cNvPicPr preferRelativeResize="0">
          <a:picLocks noChangeArrowheads="1"/>
        </xdr:cNvPicPr>
      </xdr:nvPicPr>
      <xdr:blipFill>
        <a:blip xmlns:r="http://schemas.openxmlformats.org/officeDocument/2006/relationships" r:embed="rId3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3760976"/>
          <a:ext cx="933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3912</xdr:row>
      <xdr:rowOff>0</xdr:rowOff>
    </xdr:from>
    <xdr:to>
      <xdr:col>1</xdr:col>
      <xdr:colOff>990600</xdr:colOff>
      <xdr:row>3912</xdr:row>
      <xdr:rowOff>380999</xdr:rowOff>
    </xdr:to>
    <xdr:pic>
      <xdr:nvPicPr>
        <xdr:cNvPr id="6192" name="Рисунок 6191" descr="base_1_386202_38207"/>
        <xdr:cNvPicPr preferRelativeResize="0">
          <a:picLocks noChangeArrowheads="1"/>
        </xdr:cNvPicPr>
      </xdr:nvPicPr>
      <xdr:blipFill>
        <a:blip xmlns:r="http://schemas.openxmlformats.org/officeDocument/2006/relationships" r:embed="rId3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4237225"/>
          <a:ext cx="99060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3913</xdr:row>
      <xdr:rowOff>0</xdr:rowOff>
    </xdr:from>
    <xdr:to>
      <xdr:col>1</xdr:col>
      <xdr:colOff>1038225</xdr:colOff>
      <xdr:row>3913</xdr:row>
      <xdr:rowOff>371475</xdr:rowOff>
    </xdr:to>
    <xdr:pic>
      <xdr:nvPicPr>
        <xdr:cNvPr id="6193" name="Рисунок 6192" descr="base_1_386202_38208"/>
        <xdr:cNvPicPr preferRelativeResize="0">
          <a:picLocks noChangeArrowheads="1"/>
        </xdr:cNvPicPr>
      </xdr:nvPicPr>
      <xdr:blipFill>
        <a:blip xmlns:r="http://schemas.openxmlformats.org/officeDocument/2006/relationships" r:embed="rId3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4713475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3914</xdr:row>
      <xdr:rowOff>0</xdr:rowOff>
    </xdr:from>
    <xdr:to>
      <xdr:col>1</xdr:col>
      <xdr:colOff>1162050</xdr:colOff>
      <xdr:row>3914</xdr:row>
      <xdr:rowOff>390525</xdr:rowOff>
    </xdr:to>
    <xdr:pic>
      <xdr:nvPicPr>
        <xdr:cNvPr id="6194" name="Рисунок 6193" descr="base_1_386202_38209"/>
        <xdr:cNvPicPr preferRelativeResize="0">
          <a:picLocks noChangeArrowheads="1"/>
        </xdr:cNvPicPr>
      </xdr:nvPicPr>
      <xdr:blipFill>
        <a:blip xmlns:r="http://schemas.openxmlformats.org/officeDocument/2006/relationships" r:embed="rId3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5189725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3915</xdr:row>
      <xdr:rowOff>0</xdr:rowOff>
    </xdr:from>
    <xdr:to>
      <xdr:col>1</xdr:col>
      <xdr:colOff>1171574</xdr:colOff>
      <xdr:row>3915</xdr:row>
      <xdr:rowOff>371475</xdr:rowOff>
    </xdr:to>
    <xdr:pic>
      <xdr:nvPicPr>
        <xdr:cNvPr id="6195" name="Рисунок 6194" descr="base_1_386202_38210"/>
        <xdr:cNvPicPr preferRelativeResize="0">
          <a:picLocks noChangeArrowheads="1"/>
        </xdr:cNvPicPr>
      </xdr:nvPicPr>
      <xdr:blipFill>
        <a:blip xmlns:r="http://schemas.openxmlformats.org/officeDocument/2006/relationships" r:embed="rId3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7566597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3916</xdr:row>
      <xdr:rowOff>1</xdr:rowOff>
    </xdr:from>
    <xdr:to>
      <xdr:col>1</xdr:col>
      <xdr:colOff>914400</xdr:colOff>
      <xdr:row>3916</xdr:row>
      <xdr:rowOff>342900</xdr:rowOff>
    </xdr:to>
    <xdr:pic>
      <xdr:nvPicPr>
        <xdr:cNvPr id="6196" name="Рисунок 6195" descr="base_1_386202_38211"/>
        <xdr:cNvPicPr preferRelativeResize="0">
          <a:picLocks noChangeArrowheads="1"/>
        </xdr:cNvPicPr>
      </xdr:nvPicPr>
      <xdr:blipFill>
        <a:blip xmlns:r="http://schemas.openxmlformats.org/officeDocument/2006/relationships" r:embed="rId3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76142226"/>
          <a:ext cx="914401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3917</xdr:row>
      <xdr:rowOff>0</xdr:rowOff>
    </xdr:from>
    <xdr:to>
      <xdr:col>1</xdr:col>
      <xdr:colOff>981074</xdr:colOff>
      <xdr:row>3917</xdr:row>
      <xdr:rowOff>371475</xdr:rowOff>
    </xdr:to>
    <xdr:pic>
      <xdr:nvPicPr>
        <xdr:cNvPr id="6197" name="Рисунок 6196" descr="base_1_386202_38212"/>
        <xdr:cNvPicPr preferRelativeResize="0">
          <a:picLocks noChangeArrowheads="1"/>
        </xdr:cNvPicPr>
      </xdr:nvPicPr>
      <xdr:blipFill>
        <a:blip xmlns:r="http://schemas.openxmlformats.org/officeDocument/2006/relationships" r:embed="rId3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7661847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3918</xdr:row>
      <xdr:rowOff>0</xdr:rowOff>
    </xdr:from>
    <xdr:to>
      <xdr:col>1</xdr:col>
      <xdr:colOff>1028700</xdr:colOff>
      <xdr:row>3918</xdr:row>
      <xdr:rowOff>371475</xdr:rowOff>
    </xdr:to>
    <xdr:pic>
      <xdr:nvPicPr>
        <xdr:cNvPr id="6198" name="Рисунок 6197" descr="base_1_386202_38213"/>
        <xdr:cNvPicPr preferRelativeResize="0">
          <a:picLocks noChangeArrowheads="1"/>
        </xdr:cNvPicPr>
      </xdr:nvPicPr>
      <xdr:blipFill>
        <a:blip xmlns:r="http://schemas.openxmlformats.org/officeDocument/2006/relationships" r:embed="rId3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709472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3919</xdr:row>
      <xdr:rowOff>0</xdr:rowOff>
    </xdr:from>
    <xdr:to>
      <xdr:col>1</xdr:col>
      <xdr:colOff>1200150</xdr:colOff>
      <xdr:row>3919</xdr:row>
      <xdr:rowOff>390525</xdr:rowOff>
    </xdr:to>
    <xdr:pic>
      <xdr:nvPicPr>
        <xdr:cNvPr id="6199" name="Рисунок 6198" descr="base_1_386202_38214"/>
        <xdr:cNvPicPr preferRelativeResize="0">
          <a:picLocks noChangeArrowheads="1"/>
        </xdr:cNvPicPr>
      </xdr:nvPicPr>
      <xdr:blipFill>
        <a:blip xmlns:r="http://schemas.openxmlformats.org/officeDocument/2006/relationships" r:embed="rId3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757097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3920</xdr:row>
      <xdr:rowOff>1</xdr:rowOff>
    </xdr:from>
    <xdr:to>
      <xdr:col>1</xdr:col>
      <xdr:colOff>1162050</xdr:colOff>
      <xdr:row>3920</xdr:row>
      <xdr:rowOff>381001</xdr:rowOff>
    </xdr:to>
    <xdr:pic>
      <xdr:nvPicPr>
        <xdr:cNvPr id="6200" name="Рисунок 6199" descr="base_1_386202_38215"/>
        <xdr:cNvPicPr preferRelativeResize="0">
          <a:picLocks noChangeArrowheads="1"/>
        </xdr:cNvPicPr>
      </xdr:nvPicPr>
      <xdr:blipFill>
        <a:blip xmlns:r="http://schemas.openxmlformats.org/officeDocument/2006/relationships" r:embed="rId3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8047226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3921</xdr:row>
      <xdr:rowOff>1</xdr:rowOff>
    </xdr:from>
    <xdr:to>
      <xdr:col>1</xdr:col>
      <xdr:colOff>952500</xdr:colOff>
      <xdr:row>3921</xdr:row>
      <xdr:rowOff>361951</xdr:rowOff>
    </xdr:to>
    <xdr:pic>
      <xdr:nvPicPr>
        <xdr:cNvPr id="6201" name="Рисунок 6200" descr="base_1_386202_38216"/>
        <xdr:cNvPicPr preferRelativeResize="0">
          <a:picLocks noChangeArrowheads="1"/>
        </xdr:cNvPicPr>
      </xdr:nvPicPr>
      <xdr:blipFill>
        <a:blip xmlns:r="http://schemas.openxmlformats.org/officeDocument/2006/relationships" r:embed="rId3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78523476"/>
          <a:ext cx="9525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3922</xdr:row>
      <xdr:rowOff>0</xdr:rowOff>
    </xdr:from>
    <xdr:to>
      <xdr:col>1</xdr:col>
      <xdr:colOff>1000124</xdr:colOff>
      <xdr:row>3922</xdr:row>
      <xdr:rowOff>352425</xdr:rowOff>
    </xdr:to>
    <xdr:pic>
      <xdr:nvPicPr>
        <xdr:cNvPr id="6202" name="Рисунок 6201" descr="base_1_386202_38217"/>
        <xdr:cNvPicPr preferRelativeResize="0">
          <a:picLocks noChangeArrowheads="1"/>
        </xdr:cNvPicPr>
      </xdr:nvPicPr>
      <xdr:blipFill>
        <a:blip xmlns:r="http://schemas.openxmlformats.org/officeDocument/2006/relationships" r:embed="rId3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78999725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3923</xdr:row>
      <xdr:rowOff>0</xdr:rowOff>
    </xdr:from>
    <xdr:to>
      <xdr:col>1</xdr:col>
      <xdr:colOff>1066800</xdr:colOff>
      <xdr:row>3923</xdr:row>
      <xdr:rowOff>371475</xdr:rowOff>
    </xdr:to>
    <xdr:pic>
      <xdr:nvPicPr>
        <xdr:cNvPr id="6203" name="Рисунок 6202" descr="base_1_386202_38218"/>
        <xdr:cNvPicPr preferRelativeResize="0">
          <a:picLocks noChangeArrowheads="1"/>
        </xdr:cNvPicPr>
      </xdr:nvPicPr>
      <xdr:blipFill>
        <a:blip xmlns:r="http://schemas.openxmlformats.org/officeDocument/2006/relationships" r:embed="rId3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9475975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3924</xdr:row>
      <xdr:rowOff>0</xdr:rowOff>
    </xdr:from>
    <xdr:to>
      <xdr:col>1</xdr:col>
      <xdr:colOff>1219200</xdr:colOff>
      <xdr:row>3924</xdr:row>
      <xdr:rowOff>371475</xdr:rowOff>
    </xdr:to>
    <xdr:pic>
      <xdr:nvPicPr>
        <xdr:cNvPr id="6204" name="Рисунок 6203" descr="base_1_386202_38219"/>
        <xdr:cNvPicPr preferRelativeResize="0">
          <a:picLocks noChangeArrowheads="1"/>
        </xdr:cNvPicPr>
      </xdr:nvPicPr>
      <xdr:blipFill>
        <a:blip xmlns:r="http://schemas.openxmlformats.org/officeDocument/2006/relationships" r:embed="rId3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7995222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3925</xdr:row>
      <xdr:rowOff>1</xdr:rowOff>
    </xdr:from>
    <xdr:to>
      <xdr:col>1</xdr:col>
      <xdr:colOff>1181100</xdr:colOff>
      <xdr:row>3925</xdr:row>
      <xdr:rowOff>381001</xdr:rowOff>
    </xdr:to>
    <xdr:pic>
      <xdr:nvPicPr>
        <xdr:cNvPr id="6205" name="Рисунок 6204" descr="base_1_386202_38220"/>
        <xdr:cNvPicPr preferRelativeResize="0">
          <a:picLocks noChangeArrowheads="1"/>
        </xdr:cNvPicPr>
      </xdr:nvPicPr>
      <xdr:blipFill>
        <a:blip xmlns:r="http://schemas.openxmlformats.org/officeDocument/2006/relationships" r:embed="rId3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0428476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3926</xdr:row>
      <xdr:rowOff>0</xdr:rowOff>
    </xdr:from>
    <xdr:to>
      <xdr:col>1</xdr:col>
      <xdr:colOff>923925</xdr:colOff>
      <xdr:row>3926</xdr:row>
      <xdr:rowOff>380999</xdr:rowOff>
    </xdr:to>
    <xdr:pic>
      <xdr:nvPicPr>
        <xdr:cNvPr id="6206" name="Рисунок 6205" descr="base_1_386202_38221"/>
        <xdr:cNvPicPr preferRelativeResize="0">
          <a:picLocks noChangeArrowheads="1"/>
        </xdr:cNvPicPr>
      </xdr:nvPicPr>
      <xdr:blipFill>
        <a:blip xmlns:r="http://schemas.openxmlformats.org/officeDocument/2006/relationships" r:embed="rId3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0904725"/>
          <a:ext cx="92392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3927</xdr:row>
      <xdr:rowOff>0</xdr:rowOff>
    </xdr:from>
    <xdr:to>
      <xdr:col>1</xdr:col>
      <xdr:colOff>1009650</xdr:colOff>
      <xdr:row>3927</xdr:row>
      <xdr:rowOff>371475</xdr:rowOff>
    </xdr:to>
    <xdr:pic>
      <xdr:nvPicPr>
        <xdr:cNvPr id="6207" name="Рисунок 6206" descr="base_1_386202_38222"/>
        <xdr:cNvPicPr preferRelativeResize="0">
          <a:picLocks noChangeArrowheads="1"/>
        </xdr:cNvPicPr>
      </xdr:nvPicPr>
      <xdr:blipFill>
        <a:blip xmlns:r="http://schemas.openxmlformats.org/officeDocument/2006/relationships" r:embed="rId3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138097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3928</xdr:row>
      <xdr:rowOff>0</xdr:rowOff>
    </xdr:from>
    <xdr:to>
      <xdr:col>1</xdr:col>
      <xdr:colOff>1133474</xdr:colOff>
      <xdr:row>3928</xdr:row>
      <xdr:rowOff>371475</xdr:rowOff>
    </xdr:to>
    <xdr:pic>
      <xdr:nvPicPr>
        <xdr:cNvPr id="6208" name="Рисунок 6207" descr="base_1_386202_38223"/>
        <xdr:cNvPicPr preferRelativeResize="0">
          <a:picLocks noChangeArrowheads="1"/>
        </xdr:cNvPicPr>
      </xdr:nvPicPr>
      <xdr:blipFill>
        <a:blip xmlns:r="http://schemas.openxmlformats.org/officeDocument/2006/relationships" r:embed="rId3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81857225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3929</xdr:row>
      <xdr:rowOff>0</xdr:rowOff>
    </xdr:from>
    <xdr:to>
      <xdr:col>1</xdr:col>
      <xdr:colOff>1200150</xdr:colOff>
      <xdr:row>3929</xdr:row>
      <xdr:rowOff>371475</xdr:rowOff>
    </xdr:to>
    <xdr:pic>
      <xdr:nvPicPr>
        <xdr:cNvPr id="6209" name="Рисунок 6208" descr="base_1_386202_38224"/>
        <xdr:cNvPicPr preferRelativeResize="0">
          <a:picLocks noChangeArrowheads="1"/>
        </xdr:cNvPicPr>
      </xdr:nvPicPr>
      <xdr:blipFill>
        <a:blip xmlns:r="http://schemas.openxmlformats.org/officeDocument/2006/relationships" r:embed="rId3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2333475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3930</xdr:row>
      <xdr:rowOff>0</xdr:rowOff>
    </xdr:from>
    <xdr:to>
      <xdr:col>1</xdr:col>
      <xdr:colOff>1152524</xdr:colOff>
      <xdr:row>3930</xdr:row>
      <xdr:rowOff>390525</xdr:rowOff>
    </xdr:to>
    <xdr:pic>
      <xdr:nvPicPr>
        <xdr:cNvPr id="6210" name="Рисунок 6209" descr="base_1_386202_38225"/>
        <xdr:cNvPicPr preferRelativeResize="0">
          <a:picLocks noChangeArrowheads="1"/>
        </xdr:cNvPicPr>
      </xdr:nvPicPr>
      <xdr:blipFill>
        <a:blip xmlns:r="http://schemas.openxmlformats.org/officeDocument/2006/relationships" r:embed="rId3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8280972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3931</xdr:row>
      <xdr:rowOff>0</xdr:rowOff>
    </xdr:from>
    <xdr:to>
      <xdr:col>1</xdr:col>
      <xdr:colOff>981074</xdr:colOff>
      <xdr:row>3931</xdr:row>
      <xdr:rowOff>371475</xdr:rowOff>
    </xdr:to>
    <xdr:pic>
      <xdr:nvPicPr>
        <xdr:cNvPr id="6211" name="Рисунок 6210" descr="base_1_386202_38226"/>
        <xdr:cNvPicPr preferRelativeResize="0">
          <a:picLocks noChangeArrowheads="1"/>
        </xdr:cNvPicPr>
      </xdr:nvPicPr>
      <xdr:blipFill>
        <a:blip xmlns:r="http://schemas.openxmlformats.org/officeDocument/2006/relationships" r:embed="rId3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8328597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3931</xdr:row>
      <xdr:rowOff>447676</xdr:rowOff>
    </xdr:from>
    <xdr:to>
      <xdr:col>1</xdr:col>
      <xdr:colOff>962024</xdr:colOff>
      <xdr:row>3932</xdr:row>
      <xdr:rowOff>371476</xdr:rowOff>
    </xdr:to>
    <xdr:pic>
      <xdr:nvPicPr>
        <xdr:cNvPr id="6212" name="Рисунок 6211" descr="base_1_386202_38227"/>
        <xdr:cNvPicPr preferRelativeResize="0">
          <a:picLocks noChangeArrowheads="1"/>
        </xdr:cNvPicPr>
      </xdr:nvPicPr>
      <xdr:blipFill>
        <a:blip xmlns:r="http://schemas.openxmlformats.org/officeDocument/2006/relationships" r:embed="rId3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83733651"/>
          <a:ext cx="962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3933</xdr:row>
      <xdr:rowOff>1</xdr:rowOff>
    </xdr:from>
    <xdr:to>
      <xdr:col>1</xdr:col>
      <xdr:colOff>1057275</xdr:colOff>
      <xdr:row>3933</xdr:row>
      <xdr:rowOff>342901</xdr:rowOff>
    </xdr:to>
    <xdr:pic>
      <xdr:nvPicPr>
        <xdr:cNvPr id="6213" name="Рисунок 6212" descr="base_1_386202_38228"/>
        <xdr:cNvPicPr preferRelativeResize="0">
          <a:picLocks noChangeArrowheads="1"/>
        </xdr:cNvPicPr>
      </xdr:nvPicPr>
      <xdr:blipFill>
        <a:blip xmlns:r="http://schemas.openxmlformats.org/officeDocument/2006/relationships" r:embed="rId3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4238476"/>
          <a:ext cx="1057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3934</xdr:row>
      <xdr:rowOff>1</xdr:rowOff>
    </xdr:from>
    <xdr:to>
      <xdr:col>1</xdr:col>
      <xdr:colOff>1209675</xdr:colOff>
      <xdr:row>3934</xdr:row>
      <xdr:rowOff>361950</xdr:rowOff>
    </xdr:to>
    <xdr:pic>
      <xdr:nvPicPr>
        <xdr:cNvPr id="6214" name="Рисунок 6213" descr="base_1_386202_38229"/>
        <xdr:cNvPicPr preferRelativeResize="0">
          <a:picLocks noChangeArrowheads="1"/>
        </xdr:cNvPicPr>
      </xdr:nvPicPr>
      <xdr:blipFill>
        <a:blip xmlns:r="http://schemas.openxmlformats.org/officeDocument/2006/relationships" r:embed="rId3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84714726"/>
          <a:ext cx="1209676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3935</xdr:row>
      <xdr:rowOff>9526</xdr:rowOff>
    </xdr:from>
    <xdr:to>
      <xdr:col>1</xdr:col>
      <xdr:colOff>1162050</xdr:colOff>
      <xdr:row>3935</xdr:row>
      <xdr:rowOff>390526</xdr:rowOff>
    </xdr:to>
    <xdr:pic>
      <xdr:nvPicPr>
        <xdr:cNvPr id="6215" name="Рисунок 6214" descr="base_1_386202_38230"/>
        <xdr:cNvPicPr preferRelativeResize="0">
          <a:picLocks noChangeArrowheads="1"/>
        </xdr:cNvPicPr>
      </xdr:nvPicPr>
      <xdr:blipFill>
        <a:blip xmlns:r="http://schemas.openxmlformats.org/officeDocument/2006/relationships" r:embed="rId3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5200501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3936</xdr:row>
      <xdr:rowOff>0</xdr:rowOff>
    </xdr:from>
    <xdr:to>
      <xdr:col>1</xdr:col>
      <xdr:colOff>933450</xdr:colOff>
      <xdr:row>3936</xdr:row>
      <xdr:rowOff>371475</xdr:rowOff>
    </xdr:to>
    <xdr:pic>
      <xdr:nvPicPr>
        <xdr:cNvPr id="6216" name="Рисунок 6215" descr="base_1_386202_38231"/>
        <xdr:cNvPicPr preferRelativeResize="0">
          <a:picLocks noChangeArrowheads="1"/>
        </xdr:cNvPicPr>
      </xdr:nvPicPr>
      <xdr:blipFill>
        <a:blip xmlns:r="http://schemas.openxmlformats.org/officeDocument/2006/relationships" r:embed="rId3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5667225"/>
          <a:ext cx="933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3937</xdr:row>
      <xdr:rowOff>1</xdr:rowOff>
    </xdr:from>
    <xdr:to>
      <xdr:col>1</xdr:col>
      <xdr:colOff>1028700</xdr:colOff>
      <xdr:row>3937</xdr:row>
      <xdr:rowOff>381001</xdr:rowOff>
    </xdr:to>
    <xdr:pic>
      <xdr:nvPicPr>
        <xdr:cNvPr id="6217" name="Рисунок 6216" descr="base_1_386202_38232"/>
        <xdr:cNvPicPr preferRelativeResize="0">
          <a:picLocks noChangeArrowheads="1"/>
        </xdr:cNvPicPr>
      </xdr:nvPicPr>
      <xdr:blipFill>
        <a:blip xmlns:r="http://schemas.openxmlformats.org/officeDocument/2006/relationships" r:embed="rId3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86143476"/>
          <a:ext cx="10287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3938</xdr:row>
      <xdr:rowOff>0</xdr:rowOff>
    </xdr:from>
    <xdr:to>
      <xdr:col>1</xdr:col>
      <xdr:colOff>1066800</xdr:colOff>
      <xdr:row>3938</xdr:row>
      <xdr:rowOff>352425</xdr:rowOff>
    </xdr:to>
    <xdr:pic>
      <xdr:nvPicPr>
        <xdr:cNvPr id="6218" name="Рисунок 6217" descr="base_1_386202_38233"/>
        <xdr:cNvPicPr preferRelativeResize="0">
          <a:picLocks noChangeArrowheads="1"/>
        </xdr:cNvPicPr>
      </xdr:nvPicPr>
      <xdr:blipFill>
        <a:blip xmlns:r="http://schemas.openxmlformats.org/officeDocument/2006/relationships" r:embed="rId3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6619725"/>
          <a:ext cx="10668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3939</xdr:row>
      <xdr:rowOff>1</xdr:rowOff>
    </xdr:from>
    <xdr:to>
      <xdr:col>1</xdr:col>
      <xdr:colOff>1228724</xdr:colOff>
      <xdr:row>3939</xdr:row>
      <xdr:rowOff>381001</xdr:rowOff>
    </xdr:to>
    <xdr:pic>
      <xdr:nvPicPr>
        <xdr:cNvPr id="6219" name="Рисунок 6218" descr="base_1_386202_38234"/>
        <xdr:cNvPicPr preferRelativeResize="0">
          <a:picLocks noChangeArrowheads="1"/>
        </xdr:cNvPicPr>
      </xdr:nvPicPr>
      <xdr:blipFill>
        <a:blip xmlns:r="http://schemas.openxmlformats.org/officeDocument/2006/relationships" r:embed="rId3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87095976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3940</xdr:row>
      <xdr:rowOff>1</xdr:rowOff>
    </xdr:from>
    <xdr:to>
      <xdr:col>1</xdr:col>
      <xdr:colOff>1209674</xdr:colOff>
      <xdr:row>3940</xdr:row>
      <xdr:rowOff>381001</xdr:rowOff>
    </xdr:to>
    <xdr:pic>
      <xdr:nvPicPr>
        <xdr:cNvPr id="6220" name="Рисунок 6219" descr="base_1_386202_38235"/>
        <xdr:cNvPicPr preferRelativeResize="0">
          <a:picLocks noChangeArrowheads="1"/>
        </xdr:cNvPicPr>
      </xdr:nvPicPr>
      <xdr:blipFill>
        <a:blip xmlns:r="http://schemas.openxmlformats.org/officeDocument/2006/relationships" r:embed="rId3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87572226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3941</xdr:row>
      <xdr:rowOff>0</xdr:rowOff>
    </xdr:from>
    <xdr:to>
      <xdr:col>1</xdr:col>
      <xdr:colOff>933450</xdr:colOff>
      <xdr:row>3941</xdr:row>
      <xdr:rowOff>371475</xdr:rowOff>
    </xdr:to>
    <xdr:pic>
      <xdr:nvPicPr>
        <xdr:cNvPr id="6221" name="Рисунок 6220" descr="base_1_386202_38236"/>
        <xdr:cNvPicPr preferRelativeResize="0">
          <a:picLocks noChangeArrowheads="1"/>
        </xdr:cNvPicPr>
      </xdr:nvPicPr>
      <xdr:blipFill>
        <a:blip xmlns:r="http://schemas.openxmlformats.org/officeDocument/2006/relationships" r:embed="rId3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8048475"/>
          <a:ext cx="933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3942</xdr:row>
      <xdr:rowOff>1</xdr:rowOff>
    </xdr:from>
    <xdr:to>
      <xdr:col>1</xdr:col>
      <xdr:colOff>962024</xdr:colOff>
      <xdr:row>3942</xdr:row>
      <xdr:rowOff>381001</xdr:rowOff>
    </xdr:to>
    <xdr:pic>
      <xdr:nvPicPr>
        <xdr:cNvPr id="6222" name="Рисунок 6221" descr="base_1_386202_38237"/>
        <xdr:cNvPicPr preferRelativeResize="0">
          <a:picLocks noChangeArrowheads="1"/>
        </xdr:cNvPicPr>
      </xdr:nvPicPr>
      <xdr:blipFill>
        <a:blip xmlns:r="http://schemas.openxmlformats.org/officeDocument/2006/relationships" r:embed="rId3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88524726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3943</xdr:row>
      <xdr:rowOff>0</xdr:rowOff>
    </xdr:from>
    <xdr:to>
      <xdr:col>1</xdr:col>
      <xdr:colOff>1143000</xdr:colOff>
      <xdr:row>3943</xdr:row>
      <xdr:rowOff>352425</xdr:rowOff>
    </xdr:to>
    <xdr:pic>
      <xdr:nvPicPr>
        <xdr:cNvPr id="6223" name="Рисунок 6222" descr="base_1_386202_38238"/>
        <xdr:cNvPicPr preferRelativeResize="0">
          <a:picLocks noChangeArrowheads="1"/>
        </xdr:cNvPicPr>
      </xdr:nvPicPr>
      <xdr:blipFill>
        <a:blip xmlns:r="http://schemas.openxmlformats.org/officeDocument/2006/relationships" r:embed="rId3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89000975"/>
          <a:ext cx="1143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3944</xdr:row>
      <xdr:rowOff>0</xdr:rowOff>
    </xdr:from>
    <xdr:to>
      <xdr:col>1</xdr:col>
      <xdr:colOff>1228724</xdr:colOff>
      <xdr:row>3944</xdr:row>
      <xdr:rowOff>371475</xdr:rowOff>
    </xdr:to>
    <xdr:pic>
      <xdr:nvPicPr>
        <xdr:cNvPr id="6224" name="Рисунок 6223" descr="base_1_386202_38239"/>
        <xdr:cNvPicPr preferRelativeResize="0">
          <a:picLocks noChangeArrowheads="1"/>
        </xdr:cNvPicPr>
      </xdr:nvPicPr>
      <xdr:blipFill>
        <a:blip xmlns:r="http://schemas.openxmlformats.org/officeDocument/2006/relationships" r:embed="rId3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8947722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3945</xdr:row>
      <xdr:rowOff>1</xdr:rowOff>
    </xdr:from>
    <xdr:to>
      <xdr:col>1</xdr:col>
      <xdr:colOff>1190624</xdr:colOff>
      <xdr:row>3945</xdr:row>
      <xdr:rowOff>400051</xdr:rowOff>
    </xdr:to>
    <xdr:pic>
      <xdr:nvPicPr>
        <xdr:cNvPr id="6225" name="Рисунок 6224" descr="base_1_386202_38240"/>
        <xdr:cNvPicPr preferRelativeResize="0">
          <a:picLocks noChangeArrowheads="1"/>
        </xdr:cNvPicPr>
      </xdr:nvPicPr>
      <xdr:blipFill>
        <a:blip xmlns:r="http://schemas.openxmlformats.org/officeDocument/2006/relationships" r:embed="rId3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89953476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3946</xdr:row>
      <xdr:rowOff>0</xdr:rowOff>
    </xdr:from>
    <xdr:to>
      <xdr:col>1</xdr:col>
      <xdr:colOff>962024</xdr:colOff>
      <xdr:row>3946</xdr:row>
      <xdr:rowOff>371475</xdr:rowOff>
    </xdr:to>
    <xdr:pic>
      <xdr:nvPicPr>
        <xdr:cNvPr id="6226" name="Рисунок 6225" descr="base_1_386202_38241"/>
        <xdr:cNvPicPr preferRelativeResize="0">
          <a:picLocks noChangeArrowheads="1"/>
        </xdr:cNvPicPr>
      </xdr:nvPicPr>
      <xdr:blipFill>
        <a:blip xmlns:r="http://schemas.openxmlformats.org/officeDocument/2006/relationships" r:embed="rId3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0429725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3947</xdr:row>
      <xdr:rowOff>1</xdr:rowOff>
    </xdr:from>
    <xdr:to>
      <xdr:col>1</xdr:col>
      <xdr:colOff>952500</xdr:colOff>
      <xdr:row>3947</xdr:row>
      <xdr:rowOff>400051</xdr:rowOff>
    </xdr:to>
    <xdr:pic>
      <xdr:nvPicPr>
        <xdr:cNvPr id="6227" name="Рисунок 6226" descr="base_1_386202_38242"/>
        <xdr:cNvPicPr preferRelativeResize="0">
          <a:picLocks noChangeArrowheads="1"/>
        </xdr:cNvPicPr>
      </xdr:nvPicPr>
      <xdr:blipFill>
        <a:blip xmlns:r="http://schemas.openxmlformats.org/officeDocument/2006/relationships" r:embed="rId3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0905976"/>
          <a:ext cx="952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3948</xdr:row>
      <xdr:rowOff>1</xdr:rowOff>
    </xdr:from>
    <xdr:to>
      <xdr:col>1</xdr:col>
      <xdr:colOff>1085850</xdr:colOff>
      <xdr:row>3948</xdr:row>
      <xdr:rowOff>381001</xdr:rowOff>
    </xdr:to>
    <xdr:pic>
      <xdr:nvPicPr>
        <xdr:cNvPr id="6228" name="Рисунок 6227" descr="base_1_386202_38243"/>
        <xdr:cNvPicPr preferRelativeResize="0">
          <a:picLocks noChangeArrowheads="1"/>
        </xdr:cNvPicPr>
      </xdr:nvPicPr>
      <xdr:blipFill>
        <a:blip xmlns:r="http://schemas.openxmlformats.org/officeDocument/2006/relationships" r:embed="rId3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1382226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3949</xdr:row>
      <xdr:rowOff>1</xdr:rowOff>
    </xdr:from>
    <xdr:to>
      <xdr:col>1</xdr:col>
      <xdr:colOff>1228724</xdr:colOff>
      <xdr:row>3949</xdr:row>
      <xdr:rowOff>381001</xdr:rowOff>
    </xdr:to>
    <xdr:pic>
      <xdr:nvPicPr>
        <xdr:cNvPr id="6229" name="Рисунок 6228" descr="base_1_386202_38244"/>
        <xdr:cNvPicPr preferRelativeResize="0">
          <a:picLocks noChangeArrowheads="1"/>
        </xdr:cNvPicPr>
      </xdr:nvPicPr>
      <xdr:blipFill>
        <a:blip xmlns:r="http://schemas.openxmlformats.org/officeDocument/2006/relationships" r:embed="rId3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1858476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3950</xdr:row>
      <xdr:rowOff>1</xdr:rowOff>
    </xdr:from>
    <xdr:to>
      <xdr:col>1</xdr:col>
      <xdr:colOff>1247774</xdr:colOff>
      <xdr:row>3950</xdr:row>
      <xdr:rowOff>361951</xdr:rowOff>
    </xdr:to>
    <xdr:pic>
      <xdr:nvPicPr>
        <xdr:cNvPr id="6230" name="Рисунок 6229" descr="base_1_386202_38245"/>
        <xdr:cNvPicPr preferRelativeResize="0">
          <a:picLocks noChangeArrowheads="1"/>
        </xdr:cNvPicPr>
      </xdr:nvPicPr>
      <xdr:blipFill>
        <a:blip xmlns:r="http://schemas.openxmlformats.org/officeDocument/2006/relationships" r:embed="rId3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2334726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3951</xdr:row>
      <xdr:rowOff>1</xdr:rowOff>
    </xdr:from>
    <xdr:to>
      <xdr:col>1</xdr:col>
      <xdr:colOff>942974</xdr:colOff>
      <xdr:row>3951</xdr:row>
      <xdr:rowOff>400051</xdr:rowOff>
    </xdr:to>
    <xdr:pic>
      <xdr:nvPicPr>
        <xdr:cNvPr id="6231" name="Рисунок 6230" descr="base_1_386202_38246"/>
        <xdr:cNvPicPr preferRelativeResize="0">
          <a:picLocks noChangeArrowheads="1"/>
        </xdr:cNvPicPr>
      </xdr:nvPicPr>
      <xdr:blipFill>
        <a:blip xmlns:r="http://schemas.openxmlformats.org/officeDocument/2006/relationships" r:embed="rId3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2810976"/>
          <a:ext cx="942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3952</xdr:row>
      <xdr:rowOff>1</xdr:rowOff>
    </xdr:from>
    <xdr:to>
      <xdr:col>1</xdr:col>
      <xdr:colOff>1009650</xdr:colOff>
      <xdr:row>3952</xdr:row>
      <xdr:rowOff>400051</xdr:rowOff>
    </xdr:to>
    <xdr:pic>
      <xdr:nvPicPr>
        <xdr:cNvPr id="6232" name="Рисунок 6231" descr="base_1_386202_38247"/>
        <xdr:cNvPicPr preferRelativeResize="0">
          <a:picLocks noChangeArrowheads="1"/>
        </xdr:cNvPicPr>
      </xdr:nvPicPr>
      <xdr:blipFill>
        <a:blip xmlns:r="http://schemas.openxmlformats.org/officeDocument/2006/relationships" r:embed="rId3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3287226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3953</xdr:row>
      <xdr:rowOff>1</xdr:rowOff>
    </xdr:from>
    <xdr:to>
      <xdr:col>1</xdr:col>
      <xdr:colOff>1085850</xdr:colOff>
      <xdr:row>3953</xdr:row>
      <xdr:rowOff>400051</xdr:rowOff>
    </xdr:to>
    <xdr:pic>
      <xdr:nvPicPr>
        <xdr:cNvPr id="6233" name="Рисунок 6232" descr="base_1_386202_38248"/>
        <xdr:cNvPicPr preferRelativeResize="0">
          <a:picLocks noChangeArrowheads="1"/>
        </xdr:cNvPicPr>
      </xdr:nvPicPr>
      <xdr:blipFill>
        <a:blip xmlns:r="http://schemas.openxmlformats.org/officeDocument/2006/relationships" r:embed="rId3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3763476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3954</xdr:row>
      <xdr:rowOff>0</xdr:rowOff>
    </xdr:from>
    <xdr:to>
      <xdr:col>1</xdr:col>
      <xdr:colOff>1247774</xdr:colOff>
      <xdr:row>3954</xdr:row>
      <xdr:rowOff>409575</xdr:rowOff>
    </xdr:to>
    <xdr:pic>
      <xdr:nvPicPr>
        <xdr:cNvPr id="6234" name="Рисунок 6233" descr="base_1_386202_38249"/>
        <xdr:cNvPicPr preferRelativeResize="0">
          <a:picLocks noChangeArrowheads="1"/>
        </xdr:cNvPicPr>
      </xdr:nvPicPr>
      <xdr:blipFill>
        <a:blip xmlns:r="http://schemas.openxmlformats.org/officeDocument/2006/relationships" r:embed="rId3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4239725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3955</xdr:row>
      <xdr:rowOff>1</xdr:rowOff>
    </xdr:from>
    <xdr:to>
      <xdr:col>1</xdr:col>
      <xdr:colOff>1190624</xdr:colOff>
      <xdr:row>3955</xdr:row>
      <xdr:rowOff>361951</xdr:rowOff>
    </xdr:to>
    <xdr:pic>
      <xdr:nvPicPr>
        <xdr:cNvPr id="6235" name="Рисунок 6234" descr="base_1_386202_38250"/>
        <xdr:cNvPicPr preferRelativeResize="0">
          <a:picLocks noChangeArrowheads="1"/>
        </xdr:cNvPicPr>
      </xdr:nvPicPr>
      <xdr:blipFill>
        <a:blip xmlns:r="http://schemas.openxmlformats.org/officeDocument/2006/relationships" r:embed="rId3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4715976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3956</xdr:row>
      <xdr:rowOff>0</xdr:rowOff>
    </xdr:from>
    <xdr:to>
      <xdr:col>1</xdr:col>
      <xdr:colOff>914400</xdr:colOff>
      <xdr:row>3956</xdr:row>
      <xdr:rowOff>333375</xdr:rowOff>
    </xdr:to>
    <xdr:pic>
      <xdr:nvPicPr>
        <xdr:cNvPr id="6236" name="Рисунок 6235" descr="base_1_386202_38251"/>
        <xdr:cNvPicPr preferRelativeResize="0">
          <a:picLocks noChangeArrowheads="1"/>
        </xdr:cNvPicPr>
      </xdr:nvPicPr>
      <xdr:blipFill>
        <a:blip xmlns:r="http://schemas.openxmlformats.org/officeDocument/2006/relationships" r:embed="rId3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5192225"/>
          <a:ext cx="9144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3957</xdr:row>
      <xdr:rowOff>0</xdr:rowOff>
    </xdr:from>
    <xdr:to>
      <xdr:col>1</xdr:col>
      <xdr:colOff>952500</xdr:colOff>
      <xdr:row>3957</xdr:row>
      <xdr:rowOff>390525</xdr:rowOff>
    </xdr:to>
    <xdr:pic>
      <xdr:nvPicPr>
        <xdr:cNvPr id="6237" name="Рисунок 6236" descr="base_1_386202_38252"/>
        <xdr:cNvPicPr preferRelativeResize="0">
          <a:picLocks noChangeArrowheads="1"/>
        </xdr:cNvPicPr>
      </xdr:nvPicPr>
      <xdr:blipFill>
        <a:blip xmlns:r="http://schemas.openxmlformats.org/officeDocument/2006/relationships" r:embed="rId3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56684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3958</xdr:row>
      <xdr:rowOff>0</xdr:rowOff>
    </xdr:from>
    <xdr:to>
      <xdr:col>1</xdr:col>
      <xdr:colOff>1057275</xdr:colOff>
      <xdr:row>3958</xdr:row>
      <xdr:rowOff>371475</xdr:rowOff>
    </xdr:to>
    <xdr:pic>
      <xdr:nvPicPr>
        <xdr:cNvPr id="6238" name="Рисунок 6237" descr="base_1_386202_38253"/>
        <xdr:cNvPicPr preferRelativeResize="0">
          <a:picLocks noChangeArrowheads="1"/>
        </xdr:cNvPicPr>
      </xdr:nvPicPr>
      <xdr:blipFill>
        <a:blip xmlns:r="http://schemas.openxmlformats.org/officeDocument/2006/relationships" r:embed="rId3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6144725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3959</xdr:row>
      <xdr:rowOff>0</xdr:rowOff>
    </xdr:from>
    <xdr:to>
      <xdr:col>1</xdr:col>
      <xdr:colOff>1190624</xdr:colOff>
      <xdr:row>3959</xdr:row>
      <xdr:rowOff>409575</xdr:rowOff>
    </xdr:to>
    <xdr:pic>
      <xdr:nvPicPr>
        <xdr:cNvPr id="6239" name="Рисунок 6238" descr="base_1_386202_38254"/>
        <xdr:cNvPicPr preferRelativeResize="0">
          <a:picLocks noChangeArrowheads="1"/>
        </xdr:cNvPicPr>
      </xdr:nvPicPr>
      <xdr:blipFill>
        <a:blip xmlns:r="http://schemas.openxmlformats.org/officeDocument/2006/relationships" r:embed="rId3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6620975"/>
          <a:ext cx="1190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3960</xdr:row>
      <xdr:rowOff>0</xdr:rowOff>
    </xdr:from>
    <xdr:to>
      <xdr:col>1</xdr:col>
      <xdr:colOff>1181100</xdr:colOff>
      <xdr:row>3960</xdr:row>
      <xdr:rowOff>409575</xdr:rowOff>
    </xdr:to>
    <xdr:pic>
      <xdr:nvPicPr>
        <xdr:cNvPr id="6240" name="Рисунок 6239" descr="base_1_386202_38255"/>
        <xdr:cNvPicPr preferRelativeResize="0">
          <a:picLocks noChangeArrowheads="1"/>
        </xdr:cNvPicPr>
      </xdr:nvPicPr>
      <xdr:blipFill>
        <a:blip xmlns:r="http://schemas.openxmlformats.org/officeDocument/2006/relationships" r:embed="rId3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7097225"/>
          <a:ext cx="1181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3961</xdr:row>
      <xdr:rowOff>1</xdr:rowOff>
    </xdr:from>
    <xdr:to>
      <xdr:col>1</xdr:col>
      <xdr:colOff>914400</xdr:colOff>
      <xdr:row>3961</xdr:row>
      <xdr:rowOff>400051</xdr:rowOff>
    </xdr:to>
    <xdr:pic>
      <xdr:nvPicPr>
        <xdr:cNvPr id="6241" name="Рисунок 6240" descr="base_1_386202_38256"/>
        <xdr:cNvPicPr preferRelativeResize="0">
          <a:picLocks noChangeArrowheads="1"/>
        </xdr:cNvPicPr>
      </xdr:nvPicPr>
      <xdr:blipFill>
        <a:blip xmlns:r="http://schemas.openxmlformats.org/officeDocument/2006/relationships" r:embed="rId3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7573476"/>
          <a:ext cx="914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3962</xdr:row>
      <xdr:rowOff>1</xdr:rowOff>
    </xdr:from>
    <xdr:to>
      <xdr:col>1</xdr:col>
      <xdr:colOff>1019174</xdr:colOff>
      <xdr:row>3962</xdr:row>
      <xdr:rowOff>381001</xdr:rowOff>
    </xdr:to>
    <xdr:pic>
      <xdr:nvPicPr>
        <xdr:cNvPr id="6242" name="Рисунок 6241" descr="base_1_386202_38257"/>
        <xdr:cNvPicPr preferRelativeResize="0">
          <a:picLocks noChangeArrowheads="1"/>
        </xdr:cNvPicPr>
      </xdr:nvPicPr>
      <xdr:blipFill>
        <a:blip xmlns:r="http://schemas.openxmlformats.org/officeDocument/2006/relationships" r:embed="rId3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8049726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3963</xdr:row>
      <xdr:rowOff>1</xdr:rowOff>
    </xdr:from>
    <xdr:to>
      <xdr:col>1</xdr:col>
      <xdr:colOff>1104900</xdr:colOff>
      <xdr:row>3963</xdr:row>
      <xdr:rowOff>400051</xdr:rowOff>
    </xdr:to>
    <xdr:pic>
      <xdr:nvPicPr>
        <xdr:cNvPr id="6243" name="Рисунок 6242" descr="base_1_386202_38258"/>
        <xdr:cNvPicPr preferRelativeResize="0">
          <a:picLocks noChangeArrowheads="1"/>
        </xdr:cNvPicPr>
      </xdr:nvPicPr>
      <xdr:blipFill>
        <a:blip xmlns:r="http://schemas.openxmlformats.org/officeDocument/2006/relationships" r:embed="rId3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8525976"/>
          <a:ext cx="1104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3964</xdr:row>
      <xdr:rowOff>1</xdr:rowOff>
    </xdr:from>
    <xdr:to>
      <xdr:col>1</xdr:col>
      <xdr:colOff>1285874</xdr:colOff>
      <xdr:row>3964</xdr:row>
      <xdr:rowOff>381001</xdr:rowOff>
    </xdr:to>
    <xdr:pic>
      <xdr:nvPicPr>
        <xdr:cNvPr id="6244" name="Рисунок 6243" descr="base_1_386202_38259"/>
        <xdr:cNvPicPr preferRelativeResize="0">
          <a:picLocks noChangeArrowheads="1"/>
        </xdr:cNvPicPr>
      </xdr:nvPicPr>
      <xdr:blipFill>
        <a:blip xmlns:r="http://schemas.openxmlformats.org/officeDocument/2006/relationships" r:embed="rId3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9002226"/>
          <a:ext cx="1285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3965</xdr:row>
      <xdr:rowOff>0</xdr:rowOff>
    </xdr:from>
    <xdr:to>
      <xdr:col>1</xdr:col>
      <xdr:colOff>1209674</xdr:colOff>
      <xdr:row>3965</xdr:row>
      <xdr:rowOff>390525</xdr:rowOff>
    </xdr:to>
    <xdr:pic>
      <xdr:nvPicPr>
        <xdr:cNvPr id="6245" name="Рисунок 6244" descr="base_1_386202_38260"/>
        <xdr:cNvPicPr preferRelativeResize="0">
          <a:picLocks noChangeArrowheads="1"/>
        </xdr:cNvPicPr>
      </xdr:nvPicPr>
      <xdr:blipFill>
        <a:blip xmlns:r="http://schemas.openxmlformats.org/officeDocument/2006/relationships" r:embed="rId3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199947847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3966</xdr:row>
      <xdr:rowOff>1</xdr:rowOff>
    </xdr:from>
    <xdr:to>
      <xdr:col>1</xdr:col>
      <xdr:colOff>923925</xdr:colOff>
      <xdr:row>3966</xdr:row>
      <xdr:rowOff>342901</xdr:rowOff>
    </xdr:to>
    <xdr:pic>
      <xdr:nvPicPr>
        <xdr:cNvPr id="6246" name="Рисунок 6245" descr="base_1_386202_38261"/>
        <xdr:cNvPicPr preferRelativeResize="0">
          <a:picLocks noChangeArrowheads="1"/>
        </xdr:cNvPicPr>
      </xdr:nvPicPr>
      <xdr:blipFill>
        <a:blip xmlns:r="http://schemas.openxmlformats.org/officeDocument/2006/relationships" r:embed="rId3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999954726"/>
          <a:ext cx="9239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3967</xdr:row>
      <xdr:rowOff>1</xdr:rowOff>
    </xdr:from>
    <xdr:to>
      <xdr:col>1</xdr:col>
      <xdr:colOff>1019174</xdr:colOff>
      <xdr:row>3967</xdr:row>
      <xdr:rowOff>361951</xdr:rowOff>
    </xdr:to>
    <xdr:pic>
      <xdr:nvPicPr>
        <xdr:cNvPr id="6247" name="Рисунок 6246" descr="base_1_386202_38262"/>
        <xdr:cNvPicPr preferRelativeResize="0">
          <a:picLocks noChangeArrowheads="1"/>
        </xdr:cNvPicPr>
      </xdr:nvPicPr>
      <xdr:blipFill>
        <a:blip xmlns:r="http://schemas.openxmlformats.org/officeDocument/2006/relationships" r:embed="rId3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0430976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3968</xdr:row>
      <xdr:rowOff>0</xdr:rowOff>
    </xdr:from>
    <xdr:to>
      <xdr:col>1</xdr:col>
      <xdr:colOff>1114425</xdr:colOff>
      <xdr:row>3968</xdr:row>
      <xdr:rowOff>390525</xdr:rowOff>
    </xdr:to>
    <xdr:pic>
      <xdr:nvPicPr>
        <xdr:cNvPr id="6248" name="Рисунок 6247" descr="base_1_386202_38263"/>
        <xdr:cNvPicPr preferRelativeResize="0">
          <a:picLocks noChangeArrowheads="1"/>
        </xdr:cNvPicPr>
      </xdr:nvPicPr>
      <xdr:blipFill>
        <a:blip xmlns:r="http://schemas.openxmlformats.org/officeDocument/2006/relationships" r:embed="rId3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0907225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3969</xdr:row>
      <xdr:rowOff>1</xdr:rowOff>
    </xdr:from>
    <xdr:to>
      <xdr:col>1</xdr:col>
      <xdr:colOff>1257300</xdr:colOff>
      <xdr:row>3969</xdr:row>
      <xdr:rowOff>381000</xdr:rowOff>
    </xdr:to>
    <xdr:pic>
      <xdr:nvPicPr>
        <xdr:cNvPr id="6249" name="Рисунок 6248" descr="base_1_386202_38264"/>
        <xdr:cNvPicPr preferRelativeResize="0">
          <a:picLocks noChangeArrowheads="1"/>
        </xdr:cNvPicPr>
      </xdr:nvPicPr>
      <xdr:blipFill>
        <a:blip xmlns:r="http://schemas.openxmlformats.org/officeDocument/2006/relationships" r:embed="rId3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1383476"/>
          <a:ext cx="125730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3970</xdr:row>
      <xdr:rowOff>1</xdr:rowOff>
    </xdr:from>
    <xdr:to>
      <xdr:col>1</xdr:col>
      <xdr:colOff>1190624</xdr:colOff>
      <xdr:row>3970</xdr:row>
      <xdr:rowOff>400051</xdr:rowOff>
    </xdr:to>
    <xdr:pic>
      <xdr:nvPicPr>
        <xdr:cNvPr id="6250" name="Рисунок 6249" descr="base_1_386202_38265"/>
        <xdr:cNvPicPr preferRelativeResize="0">
          <a:picLocks noChangeArrowheads="1"/>
        </xdr:cNvPicPr>
      </xdr:nvPicPr>
      <xdr:blipFill>
        <a:blip xmlns:r="http://schemas.openxmlformats.org/officeDocument/2006/relationships" r:embed="rId3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1859726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3971</xdr:row>
      <xdr:rowOff>1</xdr:rowOff>
    </xdr:from>
    <xdr:to>
      <xdr:col>1</xdr:col>
      <xdr:colOff>1000124</xdr:colOff>
      <xdr:row>3971</xdr:row>
      <xdr:rowOff>361951</xdr:rowOff>
    </xdr:to>
    <xdr:pic>
      <xdr:nvPicPr>
        <xdr:cNvPr id="6251" name="Рисунок 6250" descr="base_1_386202_38266"/>
        <xdr:cNvPicPr preferRelativeResize="0">
          <a:picLocks noChangeArrowheads="1"/>
        </xdr:cNvPicPr>
      </xdr:nvPicPr>
      <xdr:blipFill>
        <a:blip xmlns:r="http://schemas.openxmlformats.org/officeDocument/2006/relationships" r:embed="rId3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2335976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3972</xdr:row>
      <xdr:rowOff>0</xdr:rowOff>
    </xdr:from>
    <xdr:to>
      <xdr:col>1</xdr:col>
      <xdr:colOff>981074</xdr:colOff>
      <xdr:row>3972</xdr:row>
      <xdr:rowOff>371475</xdr:rowOff>
    </xdr:to>
    <xdr:pic>
      <xdr:nvPicPr>
        <xdr:cNvPr id="6252" name="Рисунок 6251" descr="base_1_386202_38267"/>
        <xdr:cNvPicPr preferRelativeResize="0">
          <a:picLocks noChangeArrowheads="1"/>
        </xdr:cNvPicPr>
      </xdr:nvPicPr>
      <xdr:blipFill>
        <a:blip xmlns:r="http://schemas.openxmlformats.org/officeDocument/2006/relationships" r:embed="rId3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281222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3973</xdr:row>
      <xdr:rowOff>0</xdr:rowOff>
    </xdr:from>
    <xdr:to>
      <xdr:col>1</xdr:col>
      <xdr:colOff>1095375</xdr:colOff>
      <xdr:row>3973</xdr:row>
      <xdr:rowOff>390525</xdr:rowOff>
    </xdr:to>
    <xdr:pic>
      <xdr:nvPicPr>
        <xdr:cNvPr id="6253" name="Рисунок 6252" descr="base_1_386202_38268"/>
        <xdr:cNvPicPr preferRelativeResize="0">
          <a:picLocks noChangeArrowheads="1"/>
        </xdr:cNvPicPr>
      </xdr:nvPicPr>
      <xdr:blipFill>
        <a:blip xmlns:r="http://schemas.openxmlformats.org/officeDocument/2006/relationships" r:embed="rId3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3288475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3974</xdr:row>
      <xdr:rowOff>1</xdr:rowOff>
    </xdr:from>
    <xdr:to>
      <xdr:col>1</xdr:col>
      <xdr:colOff>1219200</xdr:colOff>
      <xdr:row>3974</xdr:row>
      <xdr:rowOff>352425</xdr:rowOff>
    </xdr:to>
    <xdr:pic>
      <xdr:nvPicPr>
        <xdr:cNvPr id="6254" name="Рисунок 6253" descr="base_1_386202_38269"/>
        <xdr:cNvPicPr preferRelativeResize="0">
          <a:picLocks noChangeArrowheads="1"/>
        </xdr:cNvPicPr>
      </xdr:nvPicPr>
      <xdr:blipFill>
        <a:blip xmlns:r="http://schemas.openxmlformats.org/officeDocument/2006/relationships" r:embed="rId3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3764726"/>
          <a:ext cx="1219201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3975</xdr:row>
      <xdr:rowOff>0</xdr:rowOff>
    </xdr:from>
    <xdr:to>
      <xdr:col>1</xdr:col>
      <xdr:colOff>1190624</xdr:colOff>
      <xdr:row>3975</xdr:row>
      <xdr:rowOff>371475</xdr:rowOff>
    </xdr:to>
    <xdr:pic>
      <xdr:nvPicPr>
        <xdr:cNvPr id="6255" name="Рисунок 6254" descr="base_1_386202_38270"/>
        <xdr:cNvPicPr preferRelativeResize="0">
          <a:picLocks noChangeArrowheads="1"/>
        </xdr:cNvPicPr>
      </xdr:nvPicPr>
      <xdr:blipFill>
        <a:blip xmlns:r="http://schemas.openxmlformats.org/officeDocument/2006/relationships" r:embed="rId3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424097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3976</xdr:row>
      <xdr:rowOff>0</xdr:rowOff>
    </xdr:from>
    <xdr:to>
      <xdr:col>1</xdr:col>
      <xdr:colOff>971550</xdr:colOff>
      <xdr:row>3976</xdr:row>
      <xdr:rowOff>371475</xdr:rowOff>
    </xdr:to>
    <xdr:pic>
      <xdr:nvPicPr>
        <xdr:cNvPr id="6256" name="Рисунок 6255" descr="base_1_386202_38271"/>
        <xdr:cNvPicPr preferRelativeResize="0">
          <a:picLocks noChangeArrowheads="1"/>
        </xdr:cNvPicPr>
      </xdr:nvPicPr>
      <xdr:blipFill>
        <a:blip xmlns:r="http://schemas.openxmlformats.org/officeDocument/2006/relationships" r:embed="rId3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471722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3977</xdr:row>
      <xdr:rowOff>1</xdr:rowOff>
    </xdr:from>
    <xdr:to>
      <xdr:col>1</xdr:col>
      <xdr:colOff>990600</xdr:colOff>
      <xdr:row>3977</xdr:row>
      <xdr:rowOff>342901</xdr:rowOff>
    </xdr:to>
    <xdr:pic>
      <xdr:nvPicPr>
        <xdr:cNvPr id="6257" name="Рисунок 6256" descr="base_1_386202_38272"/>
        <xdr:cNvPicPr preferRelativeResize="0">
          <a:picLocks noChangeArrowheads="1"/>
        </xdr:cNvPicPr>
      </xdr:nvPicPr>
      <xdr:blipFill>
        <a:blip xmlns:r="http://schemas.openxmlformats.org/officeDocument/2006/relationships" r:embed="rId3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5193476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3978</xdr:row>
      <xdr:rowOff>0</xdr:rowOff>
    </xdr:from>
    <xdr:to>
      <xdr:col>1</xdr:col>
      <xdr:colOff>1019175</xdr:colOff>
      <xdr:row>3978</xdr:row>
      <xdr:rowOff>352425</xdr:rowOff>
    </xdr:to>
    <xdr:pic>
      <xdr:nvPicPr>
        <xdr:cNvPr id="6258" name="Рисунок 6257" descr="base_1_386202_38273"/>
        <xdr:cNvPicPr preferRelativeResize="0">
          <a:picLocks noChangeArrowheads="1"/>
        </xdr:cNvPicPr>
      </xdr:nvPicPr>
      <xdr:blipFill>
        <a:blip xmlns:r="http://schemas.openxmlformats.org/officeDocument/2006/relationships" r:embed="rId3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5669725"/>
          <a:ext cx="1019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3979</xdr:row>
      <xdr:rowOff>1</xdr:rowOff>
    </xdr:from>
    <xdr:to>
      <xdr:col>1</xdr:col>
      <xdr:colOff>1181100</xdr:colOff>
      <xdr:row>3979</xdr:row>
      <xdr:rowOff>381001</xdr:rowOff>
    </xdr:to>
    <xdr:pic>
      <xdr:nvPicPr>
        <xdr:cNvPr id="6259" name="Рисунок 6258" descr="base_1_386202_38274"/>
        <xdr:cNvPicPr preferRelativeResize="0">
          <a:picLocks noChangeArrowheads="1"/>
        </xdr:cNvPicPr>
      </xdr:nvPicPr>
      <xdr:blipFill>
        <a:blip xmlns:r="http://schemas.openxmlformats.org/officeDocument/2006/relationships" r:embed="rId3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6145976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3980</xdr:row>
      <xdr:rowOff>0</xdr:rowOff>
    </xdr:from>
    <xdr:to>
      <xdr:col>1</xdr:col>
      <xdr:colOff>1171574</xdr:colOff>
      <xdr:row>3980</xdr:row>
      <xdr:rowOff>390525</xdr:rowOff>
    </xdr:to>
    <xdr:pic>
      <xdr:nvPicPr>
        <xdr:cNvPr id="6260" name="Рисунок 6259" descr="base_1_386202_38275"/>
        <xdr:cNvPicPr preferRelativeResize="0">
          <a:picLocks noChangeArrowheads="1"/>
        </xdr:cNvPicPr>
      </xdr:nvPicPr>
      <xdr:blipFill>
        <a:blip xmlns:r="http://schemas.openxmlformats.org/officeDocument/2006/relationships" r:embed="rId3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662222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3981</xdr:row>
      <xdr:rowOff>0</xdr:rowOff>
    </xdr:from>
    <xdr:to>
      <xdr:col>1</xdr:col>
      <xdr:colOff>942974</xdr:colOff>
      <xdr:row>3981</xdr:row>
      <xdr:rowOff>333375</xdr:rowOff>
    </xdr:to>
    <xdr:pic>
      <xdr:nvPicPr>
        <xdr:cNvPr id="6261" name="Рисунок 6260" descr="base_1_386202_38276"/>
        <xdr:cNvPicPr preferRelativeResize="0">
          <a:picLocks noChangeArrowheads="1"/>
        </xdr:cNvPicPr>
      </xdr:nvPicPr>
      <xdr:blipFill>
        <a:blip xmlns:r="http://schemas.openxmlformats.org/officeDocument/2006/relationships" r:embed="rId3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7098475"/>
          <a:ext cx="9429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3982</xdr:row>
      <xdr:rowOff>0</xdr:rowOff>
    </xdr:from>
    <xdr:to>
      <xdr:col>1</xdr:col>
      <xdr:colOff>971550</xdr:colOff>
      <xdr:row>3982</xdr:row>
      <xdr:rowOff>371475</xdr:rowOff>
    </xdr:to>
    <xdr:pic>
      <xdr:nvPicPr>
        <xdr:cNvPr id="6262" name="Рисунок 6261" descr="base_1_386202_38277"/>
        <xdr:cNvPicPr preferRelativeResize="0">
          <a:picLocks noChangeArrowheads="1"/>
        </xdr:cNvPicPr>
      </xdr:nvPicPr>
      <xdr:blipFill>
        <a:blip xmlns:r="http://schemas.openxmlformats.org/officeDocument/2006/relationships" r:embed="rId3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757472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3983</xdr:row>
      <xdr:rowOff>1</xdr:rowOff>
    </xdr:from>
    <xdr:to>
      <xdr:col>1</xdr:col>
      <xdr:colOff>1066800</xdr:colOff>
      <xdr:row>3983</xdr:row>
      <xdr:rowOff>381001</xdr:rowOff>
    </xdr:to>
    <xdr:pic>
      <xdr:nvPicPr>
        <xdr:cNvPr id="6263" name="Рисунок 6262" descr="base_1_386202_38278"/>
        <xdr:cNvPicPr preferRelativeResize="0">
          <a:picLocks noChangeArrowheads="1"/>
        </xdr:cNvPicPr>
      </xdr:nvPicPr>
      <xdr:blipFill>
        <a:blip xmlns:r="http://schemas.openxmlformats.org/officeDocument/2006/relationships" r:embed="rId3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8050976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3984</xdr:row>
      <xdr:rowOff>0</xdr:rowOff>
    </xdr:from>
    <xdr:to>
      <xdr:col>1</xdr:col>
      <xdr:colOff>1238250</xdr:colOff>
      <xdr:row>3984</xdr:row>
      <xdr:rowOff>371475</xdr:rowOff>
    </xdr:to>
    <xdr:pic>
      <xdr:nvPicPr>
        <xdr:cNvPr id="6264" name="Рисунок 6263" descr="base_1_386202_38279"/>
        <xdr:cNvPicPr preferRelativeResize="0">
          <a:picLocks noChangeArrowheads="1"/>
        </xdr:cNvPicPr>
      </xdr:nvPicPr>
      <xdr:blipFill>
        <a:blip xmlns:r="http://schemas.openxmlformats.org/officeDocument/2006/relationships" r:embed="rId3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8527225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3985</xdr:row>
      <xdr:rowOff>0</xdr:rowOff>
    </xdr:from>
    <xdr:to>
      <xdr:col>1</xdr:col>
      <xdr:colOff>1200150</xdr:colOff>
      <xdr:row>3985</xdr:row>
      <xdr:rowOff>409575</xdr:rowOff>
    </xdr:to>
    <xdr:pic>
      <xdr:nvPicPr>
        <xdr:cNvPr id="6265" name="Рисунок 6264" descr="base_1_386202_38280"/>
        <xdr:cNvPicPr preferRelativeResize="0">
          <a:picLocks noChangeArrowheads="1"/>
        </xdr:cNvPicPr>
      </xdr:nvPicPr>
      <xdr:blipFill>
        <a:blip xmlns:r="http://schemas.openxmlformats.org/officeDocument/2006/relationships" r:embed="rId3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9003475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3986</xdr:row>
      <xdr:rowOff>1</xdr:rowOff>
    </xdr:from>
    <xdr:to>
      <xdr:col>1</xdr:col>
      <xdr:colOff>952500</xdr:colOff>
      <xdr:row>3986</xdr:row>
      <xdr:rowOff>361951</xdr:rowOff>
    </xdr:to>
    <xdr:pic>
      <xdr:nvPicPr>
        <xdr:cNvPr id="6266" name="Рисунок 6265" descr="base_1_386202_38281"/>
        <xdr:cNvPicPr preferRelativeResize="0">
          <a:picLocks noChangeArrowheads="1"/>
        </xdr:cNvPicPr>
      </xdr:nvPicPr>
      <xdr:blipFill>
        <a:blip xmlns:r="http://schemas.openxmlformats.org/officeDocument/2006/relationships" r:embed="rId3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09479726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3987</xdr:row>
      <xdr:rowOff>0</xdr:rowOff>
    </xdr:from>
    <xdr:to>
      <xdr:col>1</xdr:col>
      <xdr:colOff>1019174</xdr:colOff>
      <xdr:row>3987</xdr:row>
      <xdr:rowOff>371475</xdr:rowOff>
    </xdr:to>
    <xdr:pic>
      <xdr:nvPicPr>
        <xdr:cNvPr id="6267" name="Рисунок 6266" descr="base_1_386202_38282"/>
        <xdr:cNvPicPr preferRelativeResize="0">
          <a:picLocks noChangeArrowheads="1"/>
        </xdr:cNvPicPr>
      </xdr:nvPicPr>
      <xdr:blipFill>
        <a:blip xmlns:r="http://schemas.openxmlformats.org/officeDocument/2006/relationships" r:embed="rId3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0995597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3988</xdr:row>
      <xdr:rowOff>0</xdr:rowOff>
    </xdr:from>
    <xdr:to>
      <xdr:col>1</xdr:col>
      <xdr:colOff>1143000</xdr:colOff>
      <xdr:row>3988</xdr:row>
      <xdr:rowOff>371475</xdr:rowOff>
    </xdr:to>
    <xdr:pic>
      <xdr:nvPicPr>
        <xdr:cNvPr id="6268" name="Рисунок 6267" descr="base_1_386202_38283"/>
        <xdr:cNvPicPr preferRelativeResize="0">
          <a:picLocks noChangeArrowheads="1"/>
        </xdr:cNvPicPr>
      </xdr:nvPicPr>
      <xdr:blipFill>
        <a:blip xmlns:r="http://schemas.openxmlformats.org/officeDocument/2006/relationships" r:embed="rId3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043222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3989</xdr:row>
      <xdr:rowOff>1</xdr:rowOff>
    </xdr:from>
    <xdr:to>
      <xdr:col>1</xdr:col>
      <xdr:colOff>1200150</xdr:colOff>
      <xdr:row>3989</xdr:row>
      <xdr:rowOff>361951</xdr:rowOff>
    </xdr:to>
    <xdr:pic>
      <xdr:nvPicPr>
        <xdr:cNvPr id="6269" name="Рисунок 6268" descr="base_1_386202_38284"/>
        <xdr:cNvPicPr preferRelativeResize="0">
          <a:picLocks noChangeArrowheads="1"/>
        </xdr:cNvPicPr>
      </xdr:nvPicPr>
      <xdr:blipFill>
        <a:blip xmlns:r="http://schemas.openxmlformats.org/officeDocument/2006/relationships" r:embed="rId3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0908476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3989</xdr:row>
      <xdr:rowOff>476249</xdr:rowOff>
    </xdr:from>
    <xdr:to>
      <xdr:col>1</xdr:col>
      <xdr:colOff>1133475</xdr:colOff>
      <xdr:row>3990</xdr:row>
      <xdr:rowOff>390525</xdr:rowOff>
    </xdr:to>
    <xdr:pic>
      <xdr:nvPicPr>
        <xdr:cNvPr id="6270" name="Рисунок 6269" descr="base_1_386202_38285"/>
        <xdr:cNvPicPr preferRelativeResize="0">
          <a:picLocks noChangeArrowheads="1"/>
        </xdr:cNvPicPr>
      </xdr:nvPicPr>
      <xdr:blipFill>
        <a:blip xmlns:r="http://schemas.openxmlformats.org/officeDocument/2006/relationships" r:embed="rId3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1384724"/>
          <a:ext cx="1133476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3991</xdr:row>
      <xdr:rowOff>0</xdr:rowOff>
    </xdr:from>
    <xdr:to>
      <xdr:col>1</xdr:col>
      <xdr:colOff>923924</xdr:colOff>
      <xdr:row>3991</xdr:row>
      <xdr:rowOff>352425</xdr:rowOff>
    </xdr:to>
    <xdr:pic>
      <xdr:nvPicPr>
        <xdr:cNvPr id="6271" name="Рисунок 6270" descr="base_1_386202_38286"/>
        <xdr:cNvPicPr preferRelativeResize="0">
          <a:picLocks noChangeArrowheads="1"/>
        </xdr:cNvPicPr>
      </xdr:nvPicPr>
      <xdr:blipFill>
        <a:blip xmlns:r="http://schemas.openxmlformats.org/officeDocument/2006/relationships" r:embed="rId3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1860975"/>
          <a:ext cx="923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3992</xdr:row>
      <xdr:rowOff>1</xdr:rowOff>
    </xdr:from>
    <xdr:to>
      <xdr:col>1</xdr:col>
      <xdr:colOff>1009650</xdr:colOff>
      <xdr:row>3992</xdr:row>
      <xdr:rowOff>381001</xdr:rowOff>
    </xdr:to>
    <xdr:pic>
      <xdr:nvPicPr>
        <xdr:cNvPr id="6272" name="Рисунок 6271" descr="base_1_386202_38287"/>
        <xdr:cNvPicPr preferRelativeResize="0">
          <a:picLocks noChangeArrowheads="1"/>
        </xdr:cNvPicPr>
      </xdr:nvPicPr>
      <xdr:blipFill>
        <a:blip xmlns:r="http://schemas.openxmlformats.org/officeDocument/2006/relationships" r:embed="rId3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2337226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3993</xdr:row>
      <xdr:rowOff>0</xdr:rowOff>
    </xdr:from>
    <xdr:to>
      <xdr:col>1</xdr:col>
      <xdr:colOff>1104900</xdr:colOff>
      <xdr:row>3993</xdr:row>
      <xdr:rowOff>390525</xdr:rowOff>
    </xdr:to>
    <xdr:pic>
      <xdr:nvPicPr>
        <xdr:cNvPr id="6273" name="Рисунок 6272" descr="base_1_386202_38288"/>
        <xdr:cNvPicPr preferRelativeResize="0">
          <a:picLocks noChangeArrowheads="1"/>
        </xdr:cNvPicPr>
      </xdr:nvPicPr>
      <xdr:blipFill>
        <a:blip xmlns:r="http://schemas.openxmlformats.org/officeDocument/2006/relationships" r:embed="rId3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2813475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3994</xdr:row>
      <xdr:rowOff>0</xdr:rowOff>
    </xdr:from>
    <xdr:to>
      <xdr:col>1</xdr:col>
      <xdr:colOff>1228724</xdr:colOff>
      <xdr:row>3994</xdr:row>
      <xdr:rowOff>371475</xdr:rowOff>
    </xdr:to>
    <xdr:pic>
      <xdr:nvPicPr>
        <xdr:cNvPr id="6274" name="Рисунок 6273" descr="base_1_386202_38289"/>
        <xdr:cNvPicPr preferRelativeResize="0">
          <a:picLocks noChangeArrowheads="1"/>
        </xdr:cNvPicPr>
      </xdr:nvPicPr>
      <xdr:blipFill>
        <a:blip xmlns:r="http://schemas.openxmlformats.org/officeDocument/2006/relationships" r:embed="rId3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328972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3995</xdr:row>
      <xdr:rowOff>0</xdr:rowOff>
    </xdr:from>
    <xdr:to>
      <xdr:col>1</xdr:col>
      <xdr:colOff>1219200</xdr:colOff>
      <xdr:row>3995</xdr:row>
      <xdr:rowOff>371475</xdr:rowOff>
    </xdr:to>
    <xdr:pic>
      <xdr:nvPicPr>
        <xdr:cNvPr id="6275" name="Рисунок 6274" descr="base_1_386202_38290"/>
        <xdr:cNvPicPr preferRelativeResize="0">
          <a:picLocks noChangeArrowheads="1"/>
        </xdr:cNvPicPr>
      </xdr:nvPicPr>
      <xdr:blipFill>
        <a:blip xmlns:r="http://schemas.openxmlformats.org/officeDocument/2006/relationships" r:embed="rId3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376597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3996</xdr:row>
      <xdr:rowOff>1</xdr:rowOff>
    </xdr:from>
    <xdr:to>
      <xdr:col>1</xdr:col>
      <xdr:colOff>952500</xdr:colOff>
      <xdr:row>3996</xdr:row>
      <xdr:rowOff>400051</xdr:rowOff>
    </xdr:to>
    <xdr:pic>
      <xdr:nvPicPr>
        <xdr:cNvPr id="6276" name="Рисунок 6275" descr="base_1_386202_38291"/>
        <xdr:cNvPicPr preferRelativeResize="0">
          <a:picLocks noChangeArrowheads="1"/>
        </xdr:cNvPicPr>
      </xdr:nvPicPr>
      <xdr:blipFill>
        <a:blip xmlns:r="http://schemas.openxmlformats.org/officeDocument/2006/relationships" r:embed="rId3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4242226"/>
          <a:ext cx="952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3997</xdr:row>
      <xdr:rowOff>0</xdr:rowOff>
    </xdr:from>
    <xdr:to>
      <xdr:col>1</xdr:col>
      <xdr:colOff>1066800</xdr:colOff>
      <xdr:row>3997</xdr:row>
      <xdr:rowOff>371475</xdr:rowOff>
    </xdr:to>
    <xdr:pic>
      <xdr:nvPicPr>
        <xdr:cNvPr id="6277" name="Рисунок 6276" descr="base_1_386202_38292"/>
        <xdr:cNvPicPr preferRelativeResize="0">
          <a:picLocks noChangeArrowheads="1"/>
        </xdr:cNvPicPr>
      </xdr:nvPicPr>
      <xdr:blipFill>
        <a:blip xmlns:r="http://schemas.openxmlformats.org/officeDocument/2006/relationships" r:embed="rId3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4718475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3998</xdr:row>
      <xdr:rowOff>1</xdr:rowOff>
    </xdr:from>
    <xdr:to>
      <xdr:col>1</xdr:col>
      <xdr:colOff>1104900</xdr:colOff>
      <xdr:row>3998</xdr:row>
      <xdr:rowOff>342901</xdr:rowOff>
    </xdr:to>
    <xdr:pic>
      <xdr:nvPicPr>
        <xdr:cNvPr id="6278" name="Рисунок 6277" descr="base_1_386202_38293"/>
        <xdr:cNvPicPr preferRelativeResize="0">
          <a:picLocks noChangeArrowheads="1"/>
        </xdr:cNvPicPr>
      </xdr:nvPicPr>
      <xdr:blipFill>
        <a:blip xmlns:r="http://schemas.openxmlformats.org/officeDocument/2006/relationships" r:embed="rId3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5194726"/>
          <a:ext cx="1104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3999</xdr:row>
      <xdr:rowOff>1</xdr:rowOff>
    </xdr:from>
    <xdr:to>
      <xdr:col>1</xdr:col>
      <xdr:colOff>1123950</xdr:colOff>
      <xdr:row>3999</xdr:row>
      <xdr:rowOff>400051</xdr:rowOff>
    </xdr:to>
    <xdr:pic>
      <xdr:nvPicPr>
        <xdr:cNvPr id="6279" name="Рисунок 6278" descr="base_1_386202_38294"/>
        <xdr:cNvPicPr preferRelativeResize="0">
          <a:picLocks noChangeArrowheads="1"/>
        </xdr:cNvPicPr>
      </xdr:nvPicPr>
      <xdr:blipFill>
        <a:blip xmlns:r="http://schemas.openxmlformats.org/officeDocument/2006/relationships" r:embed="rId3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5670976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4000</xdr:row>
      <xdr:rowOff>0</xdr:rowOff>
    </xdr:from>
    <xdr:to>
      <xdr:col>1</xdr:col>
      <xdr:colOff>1114424</xdr:colOff>
      <xdr:row>4000</xdr:row>
      <xdr:rowOff>390525</xdr:rowOff>
    </xdr:to>
    <xdr:pic>
      <xdr:nvPicPr>
        <xdr:cNvPr id="6280" name="Рисунок 6279" descr="base_1_386202_38295"/>
        <xdr:cNvPicPr preferRelativeResize="0">
          <a:picLocks noChangeArrowheads="1"/>
        </xdr:cNvPicPr>
      </xdr:nvPicPr>
      <xdr:blipFill>
        <a:blip xmlns:r="http://schemas.openxmlformats.org/officeDocument/2006/relationships" r:embed="rId3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6147225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4001</xdr:row>
      <xdr:rowOff>1</xdr:rowOff>
    </xdr:from>
    <xdr:to>
      <xdr:col>1</xdr:col>
      <xdr:colOff>942974</xdr:colOff>
      <xdr:row>4001</xdr:row>
      <xdr:rowOff>381001</xdr:rowOff>
    </xdr:to>
    <xdr:pic>
      <xdr:nvPicPr>
        <xdr:cNvPr id="6281" name="Рисунок 6280" descr="base_1_386202_38296"/>
        <xdr:cNvPicPr preferRelativeResize="0">
          <a:picLocks noChangeArrowheads="1"/>
        </xdr:cNvPicPr>
      </xdr:nvPicPr>
      <xdr:blipFill>
        <a:blip xmlns:r="http://schemas.openxmlformats.org/officeDocument/2006/relationships" r:embed="rId3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6623476"/>
          <a:ext cx="942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4002</xdr:row>
      <xdr:rowOff>1</xdr:rowOff>
    </xdr:from>
    <xdr:to>
      <xdr:col>1</xdr:col>
      <xdr:colOff>981074</xdr:colOff>
      <xdr:row>4002</xdr:row>
      <xdr:rowOff>361951</xdr:rowOff>
    </xdr:to>
    <xdr:pic>
      <xdr:nvPicPr>
        <xdr:cNvPr id="6282" name="Рисунок 6281" descr="base_1_386202_38297"/>
        <xdr:cNvPicPr preferRelativeResize="0">
          <a:picLocks noChangeArrowheads="1"/>
        </xdr:cNvPicPr>
      </xdr:nvPicPr>
      <xdr:blipFill>
        <a:blip xmlns:r="http://schemas.openxmlformats.org/officeDocument/2006/relationships" r:embed="rId3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7099726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4003</xdr:row>
      <xdr:rowOff>0</xdr:rowOff>
    </xdr:from>
    <xdr:to>
      <xdr:col>1</xdr:col>
      <xdr:colOff>1085850</xdr:colOff>
      <xdr:row>4003</xdr:row>
      <xdr:rowOff>390525</xdr:rowOff>
    </xdr:to>
    <xdr:pic>
      <xdr:nvPicPr>
        <xdr:cNvPr id="6283" name="Рисунок 6282" descr="base_1_386202_38298"/>
        <xdr:cNvPicPr preferRelativeResize="0">
          <a:picLocks noChangeArrowheads="1"/>
        </xdr:cNvPicPr>
      </xdr:nvPicPr>
      <xdr:blipFill>
        <a:blip xmlns:r="http://schemas.openxmlformats.org/officeDocument/2006/relationships" r:embed="rId3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7575975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4004</xdr:row>
      <xdr:rowOff>0</xdr:rowOff>
    </xdr:from>
    <xdr:to>
      <xdr:col>1</xdr:col>
      <xdr:colOff>1219200</xdr:colOff>
      <xdr:row>4004</xdr:row>
      <xdr:rowOff>390525</xdr:rowOff>
    </xdr:to>
    <xdr:pic>
      <xdr:nvPicPr>
        <xdr:cNvPr id="6284" name="Рисунок 6283" descr="base_1_386202_38299"/>
        <xdr:cNvPicPr preferRelativeResize="0">
          <a:picLocks noChangeArrowheads="1"/>
        </xdr:cNvPicPr>
      </xdr:nvPicPr>
      <xdr:blipFill>
        <a:blip xmlns:r="http://schemas.openxmlformats.org/officeDocument/2006/relationships" r:embed="rId4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8052225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4005</xdr:row>
      <xdr:rowOff>0</xdr:rowOff>
    </xdr:from>
    <xdr:to>
      <xdr:col>1</xdr:col>
      <xdr:colOff>1171574</xdr:colOff>
      <xdr:row>4005</xdr:row>
      <xdr:rowOff>390525</xdr:rowOff>
    </xdr:to>
    <xdr:pic>
      <xdr:nvPicPr>
        <xdr:cNvPr id="6285" name="Рисунок 6284" descr="base_1_386202_38300"/>
        <xdr:cNvPicPr preferRelativeResize="0">
          <a:picLocks noChangeArrowheads="1"/>
        </xdr:cNvPicPr>
      </xdr:nvPicPr>
      <xdr:blipFill>
        <a:blip xmlns:r="http://schemas.openxmlformats.org/officeDocument/2006/relationships" r:embed="rId4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852847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4006</xdr:row>
      <xdr:rowOff>0</xdr:rowOff>
    </xdr:from>
    <xdr:to>
      <xdr:col>1</xdr:col>
      <xdr:colOff>933450</xdr:colOff>
      <xdr:row>4006</xdr:row>
      <xdr:rowOff>390525</xdr:rowOff>
    </xdr:to>
    <xdr:pic>
      <xdr:nvPicPr>
        <xdr:cNvPr id="6286" name="Рисунок 6285" descr="base_1_386202_38301"/>
        <xdr:cNvPicPr preferRelativeResize="0">
          <a:picLocks noChangeArrowheads="1"/>
        </xdr:cNvPicPr>
      </xdr:nvPicPr>
      <xdr:blipFill>
        <a:blip xmlns:r="http://schemas.openxmlformats.org/officeDocument/2006/relationships" r:embed="rId4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9004725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4007</xdr:row>
      <xdr:rowOff>0</xdr:rowOff>
    </xdr:from>
    <xdr:to>
      <xdr:col>1</xdr:col>
      <xdr:colOff>1000124</xdr:colOff>
      <xdr:row>4007</xdr:row>
      <xdr:rowOff>371475</xdr:rowOff>
    </xdr:to>
    <xdr:pic>
      <xdr:nvPicPr>
        <xdr:cNvPr id="6287" name="Рисунок 6286" descr="base_1_386202_38302"/>
        <xdr:cNvPicPr preferRelativeResize="0">
          <a:picLocks noChangeArrowheads="1"/>
        </xdr:cNvPicPr>
      </xdr:nvPicPr>
      <xdr:blipFill>
        <a:blip xmlns:r="http://schemas.openxmlformats.org/officeDocument/2006/relationships" r:embed="rId4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19480975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4008</xdr:row>
      <xdr:rowOff>0</xdr:rowOff>
    </xdr:from>
    <xdr:to>
      <xdr:col>1</xdr:col>
      <xdr:colOff>1104900</xdr:colOff>
      <xdr:row>4008</xdr:row>
      <xdr:rowOff>352425</xdr:rowOff>
    </xdr:to>
    <xdr:pic>
      <xdr:nvPicPr>
        <xdr:cNvPr id="6288" name="Рисунок 6287" descr="base_1_386202_38303"/>
        <xdr:cNvPicPr preferRelativeResize="0">
          <a:picLocks noChangeArrowheads="1"/>
        </xdr:cNvPicPr>
      </xdr:nvPicPr>
      <xdr:blipFill>
        <a:blip xmlns:r="http://schemas.openxmlformats.org/officeDocument/2006/relationships" r:embed="rId4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19957225"/>
          <a:ext cx="1104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4009</xdr:row>
      <xdr:rowOff>0</xdr:rowOff>
    </xdr:from>
    <xdr:to>
      <xdr:col>1</xdr:col>
      <xdr:colOff>1200150</xdr:colOff>
      <xdr:row>4009</xdr:row>
      <xdr:rowOff>390525</xdr:rowOff>
    </xdr:to>
    <xdr:pic>
      <xdr:nvPicPr>
        <xdr:cNvPr id="6289" name="Рисунок 6288" descr="base_1_386202_38304"/>
        <xdr:cNvPicPr preferRelativeResize="0">
          <a:picLocks noChangeArrowheads="1"/>
        </xdr:cNvPicPr>
      </xdr:nvPicPr>
      <xdr:blipFill>
        <a:blip xmlns:r="http://schemas.openxmlformats.org/officeDocument/2006/relationships" r:embed="rId4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043347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4010</xdr:row>
      <xdr:rowOff>1</xdr:rowOff>
    </xdr:from>
    <xdr:to>
      <xdr:col>1</xdr:col>
      <xdr:colOff>1200150</xdr:colOff>
      <xdr:row>4010</xdr:row>
      <xdr:rowOff>400051</xdr:rowOff>
    </xdr:to>
    <xdr:pic>
      <xdr:nvPicPr>
        <xdr:cNvPr id="6290" name="Рисунок 6289" descr="base_1_386202_38305"/>
        <xdr:cNvPicPr preferRelativeResize="0">
          <a:picLocks noChangeArrowheads="1"/>
        </xdr:cNvPicPr>
      </xdr:nvPicPr>
      <xdr:blipFill>
        <a:blip xmlns:r="http://schemas.openxmlformats.org/officeDocument/2006/relationships" r:embed="rId4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0909726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4011</xdr:row>
      <xdr:rowOff>1</xdr:rowOff>
    </xdr:from>
    <xdr:to>
      <xdr:col>1</xdr:col>
      <xdr:colOff>1000124</xdr:colOff>
      <xdr:row>4011</xdr:row>
      <xdr:rowOff>381001</xdr:rowOff>
    </xdr:to>
    <xdr:pic>
      <xdr:nvPicPr>
        <xdr:cNvPr id="6291" name="Рисунок 6290" descr="base_1_386202_38306"/>
        <xdr:cNvPicPr preferRelativeResize="0">
          <a:picLocks noChangeArrowheads="1"/>
        </xdr:cNvPicPr>
      </xdr:nvPicPr>
      <xdr:blipFill>
        <a:blip xmlns:r="http://schemas.openxmlformats.org/officeDocument/2006/relationships" r:embed="rId4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21385976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4012</xdr:row>
      <xdr:rowOff>1</xdr:rowOff>
    </xdr:from>
    <xdr:to>
      <xdr:col>1</xdr:col>
      <xdr:colOff>1000124</xdr:colOff>
      <xdr:row>4012</xdr:row>
      <xdr:rowOff>381001</xdr:rowOff>
    </xdr:to>
    <xdr:pic>
      <xdr:nvPicPr>
        <xdr:cNvPr id="6292" name="Рисунок 6291" descr="base_1_386202_38307"/>
        <xdr:cNvPicPr preferRelativeResize="0">
          <a:picLocks noChangeArrowheads="1"/>
        </xdr:cNvPicPr>
      </xdr:nvPicPr>
      <xdr:blipFill>
        <a:blip xmlns:r="http://schemas.openxmlformats.org/officeDocument/2006/relationships" r:embed="rId4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21862226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4013</xdr:row>
      <xdr:rowOff>1</xdr:rowOff>
    </xdr:from>
    <xdr:to>
      <xdr:col>1</xdr:col>
      <xdr:colOff>1057275</xdr:colOff>
      <xdr:row>4013</xdr:row>
      <xdr:rowOff>400051</xdr:rowOff>
    </xdr:to>
    <xdr:pic>
      <xdr:nvPicPr>
        <xdr:cNvPr id="6293" name="Рисунок 6292" descr="base_1_386202_38308"/>
        <xdr:cNvPicPr preferRelativeResize="0">
          <a:picLocks noChangeArrowheads="1"/>
        </xdr:cNvPicPr>
      </xdr:nvPicPr>
      <xdr:blipFill>
        <a:blip xmlns:r="http://schemas.openxmlformats.org/officeDocument/2006/relationships" r:embed="rId4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2338476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4014</xdr:row>
      <xdr:rowOff>1</xdr:rowOff>
    </xdr:from>
    <xdr:to>
      <xdr:col>1</xdr:col>
      <xdr:colOff>1200150</xdr:colOff>
      <xdr:row>4014</xdr:row>
      <xdr:rowOff>361951</xdr:rowOff>
    </xdr:to>
    <xdr:pic>
      <xdr:nvPicPr>
        <xdr:cNvPr id="6294" name="Рисунок 6293" descr="base_1_386202_38309"/>
        <xdr:cNvPicPr preferRelativeResize="0">
          <a:picLocks noChangeArrowheads="1"/>
        </xdr:cNvPicPr>
      </xdr:nvPicPr>
      <xdr:blipFill>
        <a:blip xmlns:r="http://schemas.openxmlformats.org/officeDocument/2006/relationships" r:embed="rId4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2814726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4015</xdr:row>
      <xdr:rowOff>1</xdr:rowOff>
    </xdr:from>
    <xdr:to>
      <xdr:col>1</xdr:col>
      <xdr:colOff>1162050</xdr:colOff>
      <xdr:row>4015</xdr:row>
      <xdr:rowOff>361951</xdr:rowOff>
    </xdr:to>
    <xdr:pic>
      <xdr:nvPicPr>
        <xdr:cNvPr id="6295" name="Рисунок 6294" descr="base_1_386202_38310"/>
        <xdr:cNvPicPr preferRelativeResize="0">
          <a:picLocks noChangeArrowheads="1"/>
        </xdr:cNvPicPr>
      </xdr:nvPicPr>
      <xdr:blipFill>
        <a:blip xmlns:r="http://schemas.openxmlformats.org/officeDocument/2006/relationships" r:embed="rId4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3290976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4016</xdr:row>
      <xdr:rowOff>0</xdr:rowOff>
    </xdr:from>
    <xdr:to>
      <xdr:col>1</xdr:col>
      <xdr:colOff>952500</xdr:colOff>
      <xdr:row>4016</xdr:row>
      <xdr:rowOff>352425</xdr:rowOff>
    </xdr:to>
    <xdr:pic>
      <xdr:nvPicPr>
        <xdr:cNvPr id="6296" name="Рисунок 6295" descr="base_1_386202_38311"/>
        <xdr:cNvPicPr preferRelativeResize="0">
          <a:picLocks noChangeArrowheads="1"/>
        </xdr:cNvPicPr>
      </xdr:nvPicPr>
      <xdr:blipFill>
        <a:blip xmlns:r="http://schemas.openxmlformats.org/officeDocument/2006/relationships" r:embed="rId4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3767225"/>
          <a:ext cx="9525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4017</xdr:row>
      <xdr:rowOff>0</xdr:rowOff>
    </xdr:from>
    <xdr:to>
      <xdr:col>1</xdr:col>
      <xdr:colOff>962024</xdr:colOff>
      <xdr:row>4017</xdr:row>
      <xdr:rowOff>371475</xdr:rowOff>
    </xdr:to>
    <xdr:pic>
      <xdr:nvPicPr>
        <xdr:cNvPr id="6297" name="Рисунок 6296" descr="base_1_386202_38312"/>
        <xdr:cNvPicPr preferRelativeResize="0">
          <a:picLocks noChangeArrowheads="1"/>
        </xdr:cNvPicPr>
      </xdr:nvPicPr>
      <xdr:blipFill>
        <a:blip xmlns:r="http://schemas.openxmlformats.org/officeDocument/2006/relationships" r:embed="rId4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24243475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4018</xdr:row>
      <xdr:rowOff>1</xdr:rowOff>
    </xdr:from>
    <xdr:to>
      <xdr:col>1</xdr:col>
      <xdr:colOff>1095374</xdr:colOff>
      <xdr:row>4018</xdr:row>
      <xdr:rowOff>342901</xdr:rowOff>
    </xdr:to>
    <xdr:pic>
      <xdr:nvPicPr>
        <xdr:cNvPr id="6298" name="Рисунок 6297" descr="base_1_386202_38313"/>
        <xdr:cNvPicPr preferRelativeResize="0">
          <a:picLocks noChangeArrowheads="1"/>
        </xdr:cNvPicPr>
      </xdr:nvPicPr>
      <xdr:blipFill>
        <a:blip xmlns:r="http://schemas.openxmlformats.org/officeDocument/2006/relationships" r:embed="rId4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24719726"/>
          <a:ext cx="1095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4019</xdr:row>
      <xdr:rowOff>1</xdr:rowOff>
    </xdr:from>
    <xdr:to>
      <xdr:col>1</xdr:col>
      <xdr:colOff>1152525</xdr:colOff>
      <xdr:row>4019</xdr:row>
      <xdr:rowOff>371475</xdr:rowOff>
    </xdr:to>
    <xdr:pic>
      <xdr:nvPicPr>
        <xdr:cNvPr id="6299" name="Рисунок 6298" descr="base_1_386202_38314"/>
        <xdr:cNvPicPr preferRelativeResize="0">
          <a:picLocks noChangeArrowheads="1"/>
        </xdr:cNvPicPr>
      </xdr:nvPicPr>
      <xdr:blipFill>
        <a:blip xmlns:r="http://schemas.openxmlformats.org/officeDocument/2006/relationships" r:embed="rId4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5195976"/>
          <a:ext cx="115252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4020</xdr:row>
      <xdr:rowOff>1</xdr:rowOff>
    </xdr:from>
    <xdr:to>
      <xdr:col>1</xdr:col>
      <xdr:colOff>1143000</xdr:colOff>
      <xdr:row>4020</xdr:row>
      <xdr:rowOff>381001</xdr:rowOff>
    </xdr:to>
    <xdr:pic>
      <xdr:nvPicPr>
        <xdr:cNvPr id="6300" name="Рисунок 6299" descr="base_1_386202_38315"/>
        <xdr:cNvPicPr preferRelativeResize="0">
          <a:picLocks noChangeArrowheads="1"/>
        </xdr:cNvPicPr>
      </xdr:nvPicPr>
      <xdr:blipFill>
        <a:blip xmlns:r="http://schemas.openxmlformats.org/officeDocument/2006/relationships" r:embed="rId4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5672226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4021</xdr:row>
      <xdr:rowOff>1</xdr:rowOff>
    </xdr:from>
    <xdr:to>
      <xdr:col>1</xdr:col>
      <xdr:colOff>971550</xdr:colOff>
      <xdr:row>4021</xdr:row>
      <xdr:rowOff>381001</xdr:rowOff>
    </xdr:to>
    <xdr:pic>
      <xdr:nvPicPr>
        <xdr:cNvPr id="6301" name="Рисунок 6300" descr="base_1_386202_38316"/>
        <xdr:cNvPicPr preferRelativeResize="0">
          <a:picLocks noChangeArrowheads="1"/>
        </xdr:cNvPicPr>
      </xdr:nvPicPr>
      <xdr:blipFill>
        <a:blip xmlns:r="http://schemas.openxmlformats.org/officeDocument/2006/relationships" r:embed="rId4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614847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1352549</xdr:colOff>
      <xdr:row>4022</xdr:row>
      <xdr:rowOff>9526</xdr:rowOff>
    </xdr:from>
    <xdr:to>
      <xdr:col>1</xdr:col>
      <xdr:colOff>1000125</xdr:colOff>
      <xdr:row>4022</xdr:row>
      <xdr:rowOff>371476</xdr:rowOff>
    </xdr:to>
    <xdr:pic>
      <xdr:nvPicPr>
        <xdr:cNvPr id="6302" name="Рисунок 6301" descr="base_1_386202_38317"/>
        <xdr:cNvPicPr preferRelativeResize="0">
          <a:picLocks noChangeArrowheads="1"/>
        </xdr:cNvPicPr>
      </xdr:nvPicPr>
      <xdr:blipFill>
        <a:blip xmlns:r="http://schemas.openxmlformats.org/officeDocument/2006/relationships" r:embed="rId4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49" y="2026634251"/>
          <a:ext cx="100965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4023</xdr:row>
      <xdr:rowOff>2</xdr:rowOff>
    </xdr:from>
    <xdr:to>
      <xdr:col>1</xdr:col>
      <xdr:colOff>1143000</xdr:colOff>
      <xdr:row>4023</xdr:row>
      <xdr:rowOff>333376</xdr:rowOff>
    </xdr:to>
    <xdr:pic>
      <xdr:nvPicPr>
        <xdr:cNvPr id="6303" name="Рисунок 6302" descr="base_1_386202_38318"/>
        <xdr:cNvPicPr preferRelativeResize="0">
          <a:picLocks noChangeArrowheads="1"/>
        </xdr:cNvPicPr>
      </xdr:nvPicPr>
      <xdr:blipFill>
        <a:blip xmlns:r="http://schemas.openxmlformats.org/officeDocument/2006/relationships" r:embed="rId4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27100977"/>
          <a:ext cx="1143001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4024</xdr:row>
      <xdr:rowOff>1</xdr:rowOff>
    </xdr:from>
    <xdr:to>
      <xdr:col>1</xdr:col>
      <xdr:colOff>1171574</xdr:colOff>
      <xdr:row>4024</xdr:row>
      <xdr:rowOff>381001</xdr:rowOff>
    </xdr:to>
    <xdr:pic>
      <xdr:nvPicPr>
        <xdr:cNvPr id="6304" name="Рисунок 6303" descr="base_1_386202_38319"/>
        <xdr:cNvPicPr preferRelativeResize="0">
          <a:picLocks noChangeArrowheads="1"/>
        </xdr:cNvPicPr>
      </xdr:nvPicPr>
      <xdr:blipFill>
        <a:blip xmlns:r="http://schemas.openxmlformats.org/officeDocument/2006/relationships" r:embed="rId4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27577226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4025</xdr:row>
      <xdr:rowOff>0</xdr:rowOff>
    </xdr:from>
    <xdr:to>
      <xdr:col>1</xdr:col>
      <xdr:colOff>1238250</xdr:colOff>
      <xdr:row>4025</xdr:row>
      <xdr:rowOff>390525</xdr:rowOff>
    </xdr:to>
    <xdr:pic>
      <xdr:nvPicPr>
        <xdr:cNvPr id="6305" name="Рисунок 6304" descr="base_1_386202_38320"/>
        <xdr:cNvPicPr preferRelativeResize="0">
          <a:picLocks noChangeArrowheads="1"/>
        </xdr:cNvPicPr>
      </xdr:nvPicPr>
      <xdr:blipFill>
        <a:blip xmlns:r="http://schemas.openxmlformats.org/officeDocument/2006/relationships" r:embed="rId4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8053475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4026</xdr:row>
      <xdr:rowOff>1</xdr:rowOff>
    </xdr:from>
    <xdr:to>
      <xdr:col>1</xdr:col>
      <xdr:colOff>981074</xdr:colOff>
      <xdr:row>4026</xdr:row>
      <xdr:rowOff>381001</xdr:rowOff>
    </xdr:to>
    <xdr:pic>
      <xdr:nvPicPr>
        <xdr:cNvPr id="6306" name="Рисунок 6305" descr="base_1_386202_38321"/>
        <xdr:cNvPicPr preferRelativeResize="0">
          <a:picLocks noChangeArrowheads="1"/>
        </xdr:cNvPicPr>
      </xdr:nvPicPr>
      <xdr:blipFill>
        <a:blip xmlns:r="http://schemas.openxmlformats.org/officeDocument/2006/relationships" r:embed="rId4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28529726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4027</xdr:row>
      <xdr:rowOff>0</xdr:rowOff>
    </xdr:from>
    <xdr:to>
      <xdr:col>1</xdr:col>
      <xdr:colOff>990600</xdr:colOff>
      <xdr:row>4027</xdr:row>
      <xdr:rowOff>352425</xdr:rowOff>
    </xdr:to>
    <xdr:pic>
      <xdr:nvPicPr>
        <xdr:cNvPr id="6307" name="Рисунок 6306" descr="base_1_386202_38322"/>
        <xdr:cNvPicPr preferRelativeResize="0">
          <a:picLocks noChangeArrowheads="1"/>
        </xdr:cNvPicPr>
      </xdr:nvPicPr>
      <xdr:blipFill>
        <a:blip xmlns:r="http://schemas.openxmlformats.org/officeDocument/2006/relationships" r:embed="rId4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900597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4028</xdr:row>
      <xdr:rowOff>1</xdr:rowOff>
    </xdr:from>
    <xdr:to>
      <xdr:col>1</xdr:col>
      <xdr:colOff>1076325</xdr:colOff>
      <xdr:row>4028</xdr:row>
      <xdr:rowOff>342901</xdr:rowOff>
    </xdr:to>
    <xdr:pic>
      <xdr:nvPicPr>
        <xdr:cNvPr id="6308" name="Рисунок 6307" descr="base_1_386202_38323"/>
        <xdr:cNvPicPr preferRelativeResize="0">
          <a:picLocks noChangeArrowheads="1"/>
        </xdr:cNvPicPr>
      </xdr:nvPicPr>
      <xdr:blipFill>
        <a:blip xmlns:r="http://schemas.openxmlformats.org/officeDocument/2006/relationships" r:embed="rId4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9482226"/>
          <a:ext cx="10763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4029</xdr:row>
      <xdr:rowOff>0</xdr:rowOff>
    </xdr:from>
    <xdr:to>
      <xdr:col>1</xdr:col>
      <xdr:colOff>1181100</xdr:colOff>
      <xdr:row>4029</xdr:row>
      <xdr:rowOff>390525</xdr:rowOff>
    </xdr:to>
    <xdr:pic>
      <xdr:nvPicPr>
        <xdr:cNvPr id="6309" name="Рисунок 6308" descr="base_1_386202_38324"/>
        <xdr:cNvPicPr preferRelativeResize="0">
          <a:picLocks noChangeArrowheads="1"/>
        </xdr:cNvPicPr>
      </xdr:nvPicPr>
      <xdr:blipFill>
        <a:blip xmlns:r="http://schemas.openxmlformats.org/officeDocument/2006/relationships" r:embed="rId4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29958475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4030</xdr:row>
      <xdr:rowOff>1</xdr:rowOff>
    </xdr:from>
    <xdr:to>
      <xdr:col>1</xdr:col>
      <xdr:colOff>1171574</xdr:colOff>
      <xdr:row>4030</xdr:row>
      <xdr:rowOff>400051</xdr:rowOff>
    </xdr:to>
    <xdr:pic>
      <xdr:nvPicPr>
        <xdr:cNvPr id="6310" name="Рисунок 6309" descr="base_1_386202_38325"/>
        <xdr:cNvPicPr preferRelativeResize="0">
          <a:picLocks noChangeArrowheads="1"/>
        </xdr:cNvPicPr>
      </xdr:nvPicPr>
      <xdr:blipFill>
        <a:blip xmlns:r="http://schemas.openxmlformats.org/officeDocument/2006/relationships" r:embed="rId4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0434726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4031</xdr:row>
      <xdr:rowOff>0</xdr:rowOff>
    </xdr:from>
    <xdr:to>
      <xdr:col>1</xdr:col>
      <xdr:colOff>904874</xdr:colOff>
      <xdr:row>4031</xdr:row>
      <xdr:rowOff>371475</xdr:rowOff>
    </xdr:to>
    <xdr:pic>
      <xdr:nvPicPr>
        <xdr:cNvPr id="6311" name="Рисунок 6310" descr="base_1_386202_38326"/>
        <xdr:cNvPicPr preferRelativeResize="0">
          <a:picLocks noChangeArrowheads="1"/>
        </xdr:cNvPicPr>
      </xdr:nvPicPr>
      <xdr:blipFill>
        <a:blip xmlns:r="http://schemas.openxmlformats.org/officeDocument/2006/relationships" r:embed="rId4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0910975"/>
          <a:ext cx="9048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4032</xdr:row>
      <xdr:rowOff>0</xdr:rowOff>
    </xdr:from>
    <xdr:to>
      <xdr:col>1</xdr:col>
      <xdr:colOff>1000124</xdr:colOff>
      <xdr:row>4032</xdr:row>
      <xdr:rowOff>352425</xdr:rowOff>
    </xdr:to>
    <xdr:pic>
      <xdr:nvPicPr>
        <xdr:cNvPr id="6312" name="Рисунок 6311" descr="base_1_386202_38327"/>
        <xdr:cNvPicPr preferRelativeResize="0">
          <a:picLocks noChangeArrowheads="1"/>
        </xdr:cNvPicPr>
      </xdr:nvPicPr>
      <xdr:blipFill>
        <a:blip xmlns:r="http://schemas.openxmlformats.org/officeDocument/2006/relationships" r:embed="rId4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1387225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4033</xdr:row>
      <xdr:rowOff>0</xdr:rowOff>
    </xdr:from>
    <xdr:to>
      <xdr:col>1</xdr:col>
      <xdr:colOff>1057275</xdr:colOff>
      <xdr:row>4033</xdr:row>
      <xdr:rowOff>371475</xdr:rowOff>
    </xdr:to>
    <xdr:pic>
      <xdr:nvPicPr>
        <xdr:cNvPr id="6313" name="Рисунок 6312" descr="base_1_386202_38328"/>
        <xdr:cNvPicPr preferRelativeResize="0">
          <a:picLocks noChangeArrowheads="1"/>
        </xdr:cNvPicPr>
      </xdr:nvPicPr>
      <xdr:blipFill>
        <a:blip xmlns:r="http://schemas.openxmlformats.org/officeDocument/2006/relationships" r:embed="rId4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1863475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4034</xdr:row>
      <xdr:rowOff>0</xdr:rowOff>
    </xdr:from>
    <xdr:to>
      <xdr:col>1</xdr:col>
      <xdr:colOff>1228724</xdr:colOff>
      <xdr:row>4034</xdr:row>
      <xdr:rowOff>390525</xdr:rowOff>
    </xdr:to>
    <xdr:pic>
      <xdr:nvPicPr>
        <xdr:cNvPr id="6314" name="Рисунок 6313" descr="base_1_386202_38329"/>
        <xdr:cNvPicPr preferRelativeResize="0">
          <a:picLocks noChangeArrowheads="1"/>
        </xdr:cNvPicPr>
      </xdr:nvPicPr>
      <xdr:blipFill>
        <a:blip xmlns:r="http://schemas.openxmlformats.org/officeDocument/2006/relationships" r:embed="rId4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233972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4035</xdr:row>
      <xdr:rowOff>1</xdr:rowOff>
    </xdr:from>
    <xdr:to>
      <xdr:col>1</xdr:col>
      <xdr:colOff>1181100</xdr:colOff>
      <xdr:row>4035</xdr:row>
      <xdr:rowOff>381000</xdr:rowOff>
    </xdr:to>
    <xdr:pic>
      <xdr:nvPicPr>
        <xdr:cNvPr id="6315" name="Рисунок 6314" descr="base_1_386202_38330"/>
        <xdr:cNvPicPr preferRelativeResize="0">
          <a:picLocks noChangeArrowheads="1"/>
        </xdr:cNvPicPr>
      </xdr:nvPicPr>
      <xdr:blipFill>
        <a:blip xmlns:r="http://schemas.openxmlformats.org/officeDocument/2006/relationships" r:embed="rId4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2815976"/>
          <a:ext cx="1181101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4036</xdr:row>
      <xdr:rowOff>0</xdr:rowOff>
    </xdr:from>
    <xdr:to>
      <xdr:col>1</xdr:col>
      <xdr:colOff>933450</xdr:colOff>
      <xdr:row>4036</xdr:row>
      <xdr:rowOff>333375</xdr:rowOff>
    </xdr:to>
    <xdr:pic>
      <xdr:nvPicPr>
        <xdr:cNvPr id="6316" name="Рисунок 6315" descr="base_1_386202_38331"/>
        <xdr:cNvPicPr preferRelativeResize="0">
          <a:picLocks noChangeArrowheads="1"/>
        </xdr:cNvPicPr>
      </xdr:nvPicPr>
      <xdr:blipFill>
        <a:blip xmlns:r="http://schemas.openxmlformats.org/officeDocument/2006/relationships" r:embed="rId4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3292225"/>
          <a:ext cx="9334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4037</xdr:row>
      <xdr:rowOff>0</xdr:rowOff>
    </xdr:from>
    <xdr:to>
      <xdr:col>1</xdr:col>
      <xdr:colOff>1009650</xdr:colOff>
      <xdr:row>4037</xdr:row>
      <xdr:rowOff>371475</xdr:rowOff>
    </xdr:to>
    <xdr:pic>
      <xdr:nvPicPr>
        <xdr:cNvPr id="6317" name="Рисунок 6316" descr="base_1_386202_38332"/>
        <xdr:cNvPicPr preferRelativeResize="0">
          <a:picLocks noChangeArrowheads="1"/>
        </xdr:cNvPicPr>
      </xdr:nvPicPr>
      <xdr:blipFill>
        <a:blip xmlns:r="http://schemas.openxmlformats.org/officeDocument/2006/relationships" r:embed="rId4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376847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4038</xdr:row>
      <xdr:rowOff>1</xdr:rowOff>
    </xdr:from>
    <xdr:to>
      <xdr:col>1</xdr:col>
      <xdr:colOff>1076325</xdr:colOff>
      <xdr:row>4038</xdr:row>
      <xdr:rowOff>361951</xdr:rowOff>
    </xdr:to>
    <xdr:pic>
      <xdr:nvPicPr>
        <xdr:cNvPr id="6318" name="Рисунок 6317" descr="base_1_386202_38333"/>
        <xdr:cNvPicPr preferRelativeResize="0">
          <a:picLocks noChangeArrowheads="1"/>
        </xdr:cNvPicPr>
      </xdr:nvPicPr>
      <xdr:blipFill>
        <a:blip xmlns:r="http://schemas.openxmlformats.org/officeDocument/2006/relationships" r:embed="rId4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4244726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4039</xdr:row>
      <xdr:rowOff>0</xdr:rowOff>
    </xdr:from>
    <xdr:to>
      <xdr:col>1</xdr:col>
      <xdr:colOff>1257300</xdr:colOff>
      <xdr:row>4039</xdr:row>
      <xdr:rowOff>390525</xdr:rowOff>
    </xdr:to>
    <xdr:pic>
      <xdr:nvPicPr>
        <xdr:cNvPr id="6319" name="Рисунок 6318" descr="base_1_386202_38334"/>
        <xdr:cNvPicPr preferRelativeResize="0">
          <a:picLocks noChangeArrowheads="1"/>
        </xdr:cNvPicPr>
      </xdr:nvPicPr>
      <xdr:blipFill>
        <a:blip xmlns:r="http://schemas.openxmlformats.org/officeDocument/2006/relationships" r:embed="rId4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472097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4040</xdr:row>
      <xdr:rowOff>1</xdr:rowOff>
    </xdr:from>
    <xdr:to>
      <xdr:col>1</xdr:col>
      <xdr:colOff>1190624</xdr:colOff>
      <xdr:row>4040</xdr:row>
      <xdr:rowOff>361951</xdr:rowOff>
    </xdr:to>
    <xdr:pic>
      <xdr:nvPicPr>
        <xdr:cNvPr id="6320" name="Рисунок 6319" descr="base_1_386202_38335"/>
        <xdr:cNvPicPr preferRelativeResize="0">
          <a:picLocks noChangeArrowheads="1"/>
        </xdr:cNvPicPr>
      </xdr:nvPicPr>
      <xdr:blipFill>
        <a:blip xmlns:r="http://schemas.openxmlformats.org/officeDocument/2006/relationships" r:embed="rId4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5197226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4041</xdr:row>
      <xdr:rowOff>1</xdr:rowOff>
    </xdr:from>
    <xdr:to>
      <xdr:col>1</xdr:col>
      <xdr:colOff>952500</xdr:colOff>
      <xdr:row>4041</xdr:row>
      <xdr:rowOff>381001</xdr:rowOff>
    </xdr:to>
    <xdr:pic>
      <xdr:nvPicPr>
        <xdr:cNvPr id="6321" name="Рисунок 6320" descr="base_1_386202_38336"/>
        <xdr:cNvPicPr preferRelativeResize="0">
          <a:picLocks noChangeArrowheads="1"/>
        </xdr:cNvPicPr>
      </xdr:nvPicPr>
      <xdr:blipFill>
        <a:blip xmlns:r="http://schemas.openxmlformats.org/officeDocument/2006/relationships" r:embed="rId4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5673476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4042</xdr:row>
      <xdr:rowOff>0</xdr:rowOff>
    </xdr:from>
    <xdr:to>
      <xdr:col>1</xdr:col>
      <xdr:colOff>1009650</xdr:colOff>
      <xdr:row>4042</xdr:row>
      <xdr:rowOff>371475</xdr:rowOff>
    </xdr:to>
    <xdr:pic>
      <xdr:nvPicPr>
        <xdr:cNvPr id="6322" name="Рисунок 6321" descr="base_1_386202_38337"/>
        <xdr:cNvPicPr preferRelativeResize="0">
          <a:picLocks noChangeArrowheads="1"/>
        </xdr:cNvPicPr>
      </xdr:nvPicPr>
      <xdr:blipFill>
        <a:blip xmlns:r="http://schemas.openxmlformats.org/officeDocument/2006/relationships" r:embed="rId4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614972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4043</xdr:row>
      <xdr:rowOff>0</xdr:rowOff>
    </xdr:from>
    <xdr:to>
      <xdr:col>1</xdr:col>
      <xdr:colOff>1076325</xdr:colOff>
      <xdr:row>4043</xdr:row>
      <xdr:rowOff>371475</xdr:rowOff>
    </xdr:to>
    <xdr:pic>
      <xdr:nvPicPr>
        <xdr:cNvPr id="6323" name="Рисунок 6322" descr="base_1_386202_38338"/>
        <xdr:cNvPicPr preferRelativeResize="0">
          <a:picLocks noChangeArrowheads="1"/>
        </xdr:cNvPicPr>
      </xdr:nvPicPr>
      <xdr:blipFill>
        <a:blip xmlns:r="http://schemas.openxmlformats.org/officeDocument/2006/relationships" r:embed="rId4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6625975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4044</xdr:row>
      <xdr:rowOff>0</xdr:rowOff>
    </xdr:from>
    <xdr:to>
      <xdr:col>1</xdr:col>
      <xdr:colOff>1238250</xdr:colOff>
      <xdr:row>4044</xdr:row>
      <xdr:rowOff>390525</xdr:rowOff>
    </xdr:to>
    <xdr:pic>
      <xdr:nvPicPr>
        <xdr:cNvPr id="6324" name="Рисунок 6323" descr="base_1_386202_38339"/>
        <xdr:cNvPicPr preferRelativeResize="0">
          <a:picLocks noChangeArrowheads="1"/>
        </xdr:cNvPicPr>
      </xdr:nvPicPr>
      <xdr:blipFill>
        <a:blip xmlns:r="http://schemas.openxmlformats.org/officeDocument/2006/relationships" r:embed="rId4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7102225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4045</xdr:row>
      <xdr:rowOff>1</xdr:rowOff>
    </xdr:from>
    <xdr:to>
      <xdr:col>1</xdr:col>
      <xdr:colOff>1171574</xdr:colOff>
      <xdr:row>4045</xdr:row>
      <xdr:rowOff>400051</xdr:rowOff>
    </xdr:to>
    <xdr:pic>
      <xdr:nvPicPr>
        <xdr:cNvPr id="6325" name="Рисунок 6324" descr="base_1_386202_38340"/>
        <xdr:cNvPicPr preferRelativeResize="0">
          <a:picLocks noChangeArrowheads="1"/>
        </xdr:cNvPicPr>
      </xdr:nvPicPr>
      <xdr:blipFill>
        <a:blip xmlns:r="http://schemas.openxmlformats.org/officeDocument/2006/relationships" r:embed="rId4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7578476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4046</xdr:row>
      <xdr:rowOff>0</xdr:rowOff>
    </xdr:from>
    <xdr:to>
      <xdr:col>1</xdr:col>
      <xdr:colOff>933450</xdr:colOff>
      <xdr:row>4046</xdr:row>
      <xdr:rowOff>361949</xdr:rowOff>
    </xdr:to>
    <xdr:pic>
      <xdr:nvPicPr>
        <xdr:cNvPr id="6326" name="Рисунок 6325" descr="base_1_386202_38341"/>
        <xdr:cNvPicPr preferRelativeResize="0">
          <a:picLocks noChangeArrowheads="1"/>
        </xdr:cNvPicPr>
      </xdr:nvPicPr>
      <xdr:blipFill>
        <a:blip xmlns:r="http://schemas.openxmlformats.org/officeDocument/2006/relationships" r:embed="rId4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8054725"/>
          <a:ext cx="933451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4047</xdr:row>
      <xdr:rowOff>1</xdr:rowOff>
    </xdr:from>
    <xdr:to>
      <xdr:col>1</xdr:col>
      <xdr:colOff>942974</xdr:colOff>
      <xdr:row>4047</xdr:row>
      <xdr:rowOff>361951</xdr:rowOff>
    </xdr:to>
    <xdr:pic>
      <xdr:nvPicPr>
        <xdr:cNvPr id="6327" name="Рисунок 6326" descr="base_1_386202_38342"/>
        <xdr:cNvPicPr preferRelativeResize="0">
          <a:picLocks noChangeArrowheads="1"/>
        </xdr:cNvPicPr>
      </xdr:nvPicPr>
      <xdr:blipFill>
        <a:blip xmlns:r="http://schemas.openxmlformats.org/officeDocument/2006/relationships" r:embed="rId4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8530976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4048</xdr:row>
      <xdr:rowOff>1</xdr:rowOff>
    </xdr:from>
    <xdr:to>
      <xdr:col>1</xdr:col>
      <xdr:colOff>1095375</xdr:colOff>
      <xdr:row>4048</xdr:row>
      <xdr:rowOff>400051</xdr:rowOff>
    </xdr:to>
    <xdr:pic>
      <xdr:nvPicPr>
        <xdr:cNvPr id="6328" name="Рисунок 6327" descr="base_1_386202_38343"/>
        <xdr:cNvPicPr preferRelativeResize="0">
          <a:picLocks noChangeArrowheads="1"/>
        </xdr:cNvPicPr>
      </xdr:nvPicPr>
      <xdr:blipFill>
        <a:blip xmlns:r="http://schemas.openxmlformats.org/officeDocument/2006/relationships" r:embed="rId4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39007226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4048</xdr:row>
      <xdr:rowOff>447676</xdr:rowOff>
    </xdr:from>
    <xdr:to>
      <xdr:col>1</xdr:col>
      <xdr:colOff>1228725</xdr:colOff>
      <xdr:row>4049</xdr:row>
      <xdr:rowOff>333376</xdr:rowOff>
    </xdr:to>
    <xdr:pic>
      <xdr:nvPicPr>
        <xdr:cNvPr id="6329" name="Рисунок 6328" descr="base_1_386202_38344"/>
        <xdr:cNvPicPr preferRelativeResize="0">
          <a:picLocks noChangeArrowheads="1"/>
        </xdr:cNvPicPr>
      </xdr:nvPicPr>
      <xdr:blipFill>
        <a:blip xmlns:r="http://schemas.openxmlformats.org/officeDocument/2006/relationships" r:embed="rId4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039454901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4050</xdr:row>
      <xdr:rowOff>0</xdr:rowOff>
    </xdr:from>
    <xdr:to>
      <xdr:col>1</xdr:col>
      <xdr:colOff>1209674</xdr:colOff>
      <xdr:row>4050</xdr:row>
      <xdr:rowOff>390525</xdr:rowOff>
    </xdr:to>
    <xdr:pic>
      <xdr:nvPicPr>
        <xdr:cNvPr id="6330" name="Рисунок 6329" descr="base_1_386202_38345"/>
        <xdr:cNvPicPr preferRelativeResize="0">
          <a:picLocks noChangeArrowheads="1"/>
        </xdr:cNvPicPr>
      </xdr:nvPicPr>
      <xdr:blipFill>
        <a:blip xmlns:r="http://schemas.openxmlformats.org/officeDocument/2006/relationships" r:embed="rId4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3995972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4051</xdr:row>
      <xdr:rowOff>0</xdr:rowOff>
    </xdr:from>
    <xdr:to>
      <xdr:col>1</xdr:col>
      <xdr:colOff>942974</xdr:colOff>
      <xdr:row>4051</xdr:row>
      <xdr:rowOff>371475</xdr:rowOff>
    </xdr:to>
    <xdr:pic>
      <xdr:nvPicPr>
        <xdr:cNvPr id="6331" name="Рисунок 6330" descr="base_1_386202_38346"/>
        <xdr:cNvPicPr preferRelativeResize="0">
          <a:picLocks noChangeArrowheads="1"/>
        </xdr:cNvPicPr>
      </xdr:nvPicPr>
      <xdr:blipFill>
        <a:blip xmlns:r="http://schemas.openxmlformats.org/officeDocument/2006/relationships" r:embed="rId4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0435975"/>
          <a:ext cx="942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4052</xdr:row>
      <xdr:rowOff>1</xdr:rowOff>
    </xdr:from>
    <xdr:to>
      <xdr:col>1</xdr:col>
      <xdr:colOff>1038224</xdr:colOff>
      <xdr:row>4052</xdr:row>
      <xdr:rowOff>381001</xdr:rowOff>
    </xdr:to>
    <xdr:pic>
      <xdr:nvPicPr>
        <xdr:cNvPr id="6332" name="Рисунок 6331" descr="base_1_386202_38347"/>
        <xdr:cNvPicPr preferRelativeResize="0">
          <a:picLocks noChangeArrowheads="1"/>
        </xdr:cNvPicPr>
      </xdr:nvPicPr>
      <xdr:blipFill>
        <a:blip xmlns:r="http://schemas.openxmlformats.org/officeDocument/2006/relationships" r:embed="rId4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0912226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4053</xdr:row>
      <xdr:rowOff>1</xdr:rowOff>
    </xdr:from>
    <xdr:to>
      <xdr:col>1</xdr:col>
      <xdr:colOff>1076325</xdr:colOff>
      <xdr:row>4053</xdr:row>
      <xdr:rowOff>381001</xdr:rowOff>
    </xdr:to>
    <xdr:pic>
      <xdr:nvPicPr>
        <xdr:cNvPr id="6333" name="Рисунок 6332" descr="base_1_386202_38348"/>
        <xdr:cNvPicPr preferRelativeResize="0">
          <a:picLocks noChangeArrowheads="1"/>
        </xdr:cNvPicPr>
      </xdr:nvPicPr>
      <xdr:blipFill>
        <a:blip xmlns:r="http://schemas.openxmlformats.org/officeDocument/2006/relationships" r:embed="rId4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1388476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4054</xdr:row>
      <xdr:rowOff>1</xdr:rowOff>
    </xdr:from>
    <xdr:to>
      <xdr:col>1</xdr:col>
      <xdr:colOff>1219200</xdr:colOff>
      <xdr:row>4054</xdr:row>
      <xdr:rowOff>400051</xdr:rowOff>
    </xdr:to>
    <xdr:pic>
      <xdr:nvPicPr>
        <xdr:cNvPr id="6334" name="Рисунок 6333" descr="base_1_386202_38349"/>
        <xdr:cNvPicPr preferRelativeResize="0">
          <a:picLocks noChangeArrowheads="1"/>
        </xdr:cNvPicPr>
      </xdr:nvPicPr>
      <xdr:blipFill>
        <a:blip xmlns:r="http://schemas.openxmlformats.org/officeDocument/2006/relationships" r:embed="rId4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1864726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4055</xdr:row>
      <xdr:rowOff>1</xdr:rowOff>
    </xdr:from>
    <xdr:to>
      <xdr:col>1</xdr:col>
      <xdr:colOff>1181100</xdr:colOff>
      <xdr:row>4055</xdr:row>
      <xdr:rowOff>400051</xdr:rowOff>
    </xdr:to>
    <xdr:pic>
      <xdr:nvPicPr>
        <xdr:cNvPr id="6335" name="Рисунок 6334" descr="base_1_386202_38350"/>
        <xdr:cNvPicPr preferRelativeResize="0">
          <a:picLocks noChangeArrowheads="1"/>
        </xdr:cNvPicPr>
      </xdr:nvPicPr>
      <xdr:blipFill>
        <a:blip xmlns:r="http://schemas.openxmlformats.org/officeDocument/2006/relationships" r:embed="rId4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2340976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4056</xdr:row>
      <xdr:rowOff>0</xdr:rowOff>
    </xdr:from>
    <xdr:to>
      <xdr:col>1</xdr:col>
      <xdr:colOff>971550</xdr:colOff>
      <xdr:row>4056</xdr:row>
      <xdr:rowOff>390525</xdr:rowOff>
    </xdr:to>
    <xdr:pic>
      <xdr:nvPicPr>
        <xdr:cNvPr id="6336" name="Рисунок 6335" descr="base_1_386202_38351"/>
        <xdr:cNvPicPr preferRelativeResize="0">
          <a:picLocks noChangeArrowheads="1"/>
        </xdr:cNvPicPr>
      </xdr:nvPicPr>
      <xdr:blipFill>
        <a:blip xmlns:r="http://schemas.openxmlformats.org/officeDocument/2006/relationships" r:embed="rId4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2817225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4057</xdr:row>
      <xdr:rowOff>1</xdr:rowOff>
    </xdr:from>
    <xdr:to>
      <xdr:col>1</xdr:col>
      <xdr:colOff>1057275</xdr:colOff>
      <xdr:row>4057</xdr:row>
      <xdr:rowOff>371475</xdr:rowOff>
    </xdr:to>
    <xdr:pic>
      <xdr:nvPicPr>
        <xdr:cNvPr id="6337" name="Рисунок 6336" descr="base_1_386202_38352"/>
        <xdr:cNvPicPr preferRelativeResize="0">
          <a:picLocks noChangeArrowheads="1"/>
        </xdr:cNvPicPr>
      </xdr:nvPicPr>
      <xdr:blipFill>
        <a:blip xmlns:r="http://schemas.openxmlformats.org/officeDocument/2006/relationships" r:embed="rId4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3293476"/>
          <a:ext cx="1057276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4058</xdr:row>
      <xdr:rowOff>1</xdr:rowOff>
    </xdr:from>
    <xdr:to>
      <xdr:col>1</xdr:col>
      <xdr:colOff>1104900</xdr:colOff>
      <xdr:row>4058</xdr:row>
      <xdr:rowOff>361951</xdr:rowOff>
    </xdr:to>
    <xdr:pic>
      <xdr:nvPicPr>
        <xdr:cNvPr id="6338" name="Рисунок 6337" descr="base_1_386202_38353"/>
        <xdr:cNvPicPr preferRelativeResize="0">
          <a:picLocks noChangeArrowheads="1"/>
        </xdr:cNvPicPr>
      </xdr:nvPicPr>
      <xdr:blipFill>
        <a:blip xmlns:r="http://schemas.openxmlformats.org/officeDocument/2006/relationships" r:embed="rId4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3769726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4059</xdr:row>
      <xdr:rowOff>1</xdr:rowOff>
    </xdr:from>
    <xdr:to>
      <xdr:col>1</xdr:col>
      <xdr:colOff>1247774</xdr:colOff>
      <xdr:row>4059</xdr:row>
      <xdr:rowOff>361951</xdr:rowOff>
    </xdr:to>
    <xdr:pic>
      <xdr:nvPicPr>
        <xdr:cNvPr id="6339" name="Рисунок 6338" descr="base_1_386202_38354"/>
        <xdr:cNvPicPr preferRelativeResize="0">
          <a:picLocks noChangeArrowheads="1"/>
        </xdr:cNvPicPr>
      </xdr:nvPicPr>
      <xdr:blipFill>
        <a:blip xmlns:r="http://schemas.openxmlformats.org/officeDocument/2006/relationships" r:embed="rId4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4245976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1333500</xdr:colOff>
      <xdr:row>4060</xdr:row>
      <xdr:rowOff>9525</xdr:rowOff>
    </xdr:from>
    <xdr:to>
      <xdr:col>1</xdr:col>
      <xdr:colOff>1190625</xdr:colOff>
      <xdr:row>4060</xdr:row>
      <xdr:rowOff>419100</xdr:rowOff>
    </xdr:to>
    <xdr:pic>
      <xdr:nvPicPr>
        <xdr:cNvPr id="6340" name="Рисунок 6339" descr="base_1_386202_38355"/>
        <xdr:cNvPicPr preferRelativeResize="0">
          <a:picLocks noChangeArrowheads="1"/>
        </xdr:cNvPicPr>
      </xdr:nvPicPr>
      <xdr:blipFill>
        <a:blip xmlns:r="http://schemas.openxmlformats.org/officeDocument/2006/relationships" r:embed="rId4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044731750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4061</xdr:row>
      <xdr:rowOff>0</xdr:rowOff>
    </xdr:from>
    <xdr:to>
      <xdr:col>1</xdr:col>
      <xdr:colOff>923924</xdr:colOff>
      <xdr:row>4061</xdr:row>
      <xdr:rowOff>371475</xdr:rowOff>
    </xdr:to>
    <xdr:pic>
      <xdr:nvPicPr>
        <xdr:cNvPr id="6341" name="Рисунок 6340" descr="base_1_386202_38356"/>
        <xdr:cNvPicPr preferRelativeResize="0">
          <a:picLocks noChangeArrowheads="1"/>
        </xdr:cNvPicPr>
      </xdr:nvPicPr>
      <xdr:blipFill>
        <a:blip xmlns:r="http://schemas.openxmlformats.org/officeDocument/2006/relationships" r:embed="rId4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5198475"/>
          <a:ext cx="9239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4062</xdr:row>
      <xdr:rowOff>0</xdr:rowOff>
    </xdr:from>
    <xdr:to>
      <xdr:col>1</xdr:col>
      <xdr:colOff>1009650</xdr:colOff>
      <xdr:row>4062</xdr:row>
      <xdr:rowOff>352425</xdr:rowOff>
    </xdr:to>
    <xdr:pic>
      <xdr:nvPicPr>
        <xdr:cNvPr id="6342" name="Рисунок 6341" descr="base_1_386202_38357"/>
        <xdr:cNvPicPr preferRelativeResize="0">
          <a:picLocks noChangeArrowheads="1"/>
        </xdr:cNvPicPr>
      </xdr:nvPicPr>
      <xdr:blipFill>
        <a:blip xmlns:r="http://schemas.openxmlformats.org/officeDocument/2006/relationships" r:embed="rId4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5674725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4063</xdr:row>
      <xdr:rowOff>1</xdr:rowOff>
    </xdr:from>
    <xdr:to>
      <xdr:col>1</xdr:col>
      <xdr:colOff>1085850</xdr:colOff>
      <xdr:row>4063</xdr:row>
      <xdr:rowOff>400051</xdr:rowOff>
    </xdr:to>
    <xdr:pic>
      <xdr:nvPicPr>
        <xdr:cNvPr id="6343" name="Рисунок 6342" descr="base_1_386202_38358"/>
        <xdr:cNvPicPr preferRelativeResize="0">
          <a:picLocks noChangeArrowheads="1"/>
        </xdr:cNvPicPr>
      </xdr:nvPicPr>
      <xdr:blipFill>
        <a:blip xmlns:r="http://schemas.openxmlformats.org/officeDocument/2006/relationships" r:embed="rId4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6150976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4064</xdr:row>
      <xdr:rowOff>0</xdr:rowOff>
    </xdr:from>
    <xdr:to>
      <xdr:col>1</xdr:col>
      <xdr:colOff>1171574</xdr:colOff>
      <xdr:row>4064</xdr:row>
      <xdr:rowOff>352425</xdr:rowOff>
    </xdr:to>
    <xdr:pic>
      <xdr:nvPicPr>
        <xdr:cNvPr id="6344" name="Рисунок 6343" descr="base_1_386202_38359"/>
        <xdr:cNvPicPr preferRelativeResize="0">
          <a:picLocks noChangeArrowheads="1"/>
        </xdr:cNvPicPr>
      </xdr:nvPicPr>
      <xdr:blipFill>
        <a:blip xmlns:r="http://schemas.openxmlformats.org/officeDocument/2006/relationships" r:embed="rId4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6627225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4065</xdr:row>
      <xdr:rowOff>0</xdr:rowOff>
    </xdr:from>
    <xdr:to>
      <xdr:col>1</xdr:col>
      <xdr:colOff>1200150</xdr:colOff>
      <xdr:row>4065</xdr:row>
      <xdr:rowOff>371475</xdr:rowOff>
    </xdr:to>
    <xdr:pic>
      <xdr:nvPicPr>
        <xdr:cNvPr id="6345" name="Рисунок 6344" descr="base_1_386202_38360"/>
        <xdr:cNvPicPr preferRelativeResize="0">
          <a:picLocks noChangeArrowheads="1"/>
        </xdr:cNvPicPr>
      </xdr:nvPicPr>
      <xdr:blipFill>
        <a:blip xmlns:r="http://schemas.openxmlformats.org/officeDocument/2006/relationships" r:embed="rId4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7103475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4066</xdr:row>
      <xdr:rowOff>0</xdr:rowOff>
    </xdr:from>
    <xdr:to>
      <xdr:col>1</xdr:col>
      <xdr:colOff>952500</xdr:colOff>
      <xdr:row>4066</xdr:row>
      <xdr:rowOff>371475</xdr:rowOff>
    </xdr:to>
    <xdr:pic>
      <xdr:nvPicPr>
        <xdr:cNvPr id="6346" name="Рисунок 6345" descr="base_1_386202_38361"/>
        <xdr:cNvPicPr preferRelativeResize="0">
          <a:picLocks noChangeArrowheads="1"/>
        </xdr:cNvPicPr>
      </xdr:nvPicPr>
      <xdr:blipFill>
        <a:blip xmlns:r="http://schemas.openxmlformats.org/officeDocument/2006/relationships" r:embed="rId4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7579725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4067</xdr:row>
      <xdr:rowOff>0</xdr:rowOff>
    </xdr:from>
    <xdr:to>
      <xdr:col>1</xdr:col>
      <xdr:colOff>971550</xdr:colOff>
      <xdr:row>4067</xdr:row>
      <xdr:rowOff>371475</xdr:rowOff>
    </xdr:to>
    <xdr:pic>
      <xdr:nvPicPr>
        <xdr:cNvPr id="6347" name="Рисунок 6346" descr="base_1_386202_38362"/>
        <xdr:cNvPicPr preferRelativeResize="0">
          <a:picLocks noChangeArrowheads="1"/>
        </xdr:cNvPicPr>
      </xdr:nvPicPr>
      <xdr:blipFill>
        <a:blip xmlns:r="http://schemas.openxmlformats.org/officeDocument/2006/relationships" r:embed="rId4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805597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4068</xdr:row>
      <xdr:rowOff>0</xdr:rowOff>
    </xdr:from>
    <xdr:to>
      <xdr:col>1</xdr:col>
      <xdr:colOff>1047750</xdr:colOff>
      <xdr:row>4068</xdr:row>
      <xdr:rowOff>352425</xdr:rowOff>
    </xdr:to>
    <xdr:pic>
      <xdr:nvPicPr>
        <xdr:cNvPr id="6348" name="Рисунок 6347" descr="base_1_386202_38363"/>
        <xdr:cNvPicPr preferRelativeResize="0">
          <a:picLocks noChangeArrowheads="1"/>
        </xdr:cNvPicPr>
      </xdr:nvPicPr>
      <xdr:blipFill>
        <a:blip xmlns:r="http://schemas.openxmlformats.org/officeDocument/2006/relationships" r:embed="rId4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853222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4069</xdr:row>
      <xdr:rowOff>0</xdr:rowOff>
    </xdr:from>
    <xdr:to>
      <xdr:col>1</xdr:col>
      <xdr:colOff>1238250</xdr:colOff>
      <xdr:row>4069</xdr:row>
      <xdr:rowOff>371475</xdr:rowOff>
    </xdr:to>
    <xdr:pic>
      <xdr:nvPicPr>
        <xdr:cNvPr id="6349" name="Рисунок 6348" descr="base_1_386202_38364"/>
        <xdr:cNvPicPr preferRelativeResize="0">
          <a:picLocks noChangeArrowheads="1"/>
        </xdr:cNvPicPr>
      </xdr:nvPicPr>
      <xdr:blipFill>
        <a:blip xmlns:r="http://schemas.openxmlformats.org/officeDocument/2006/relationships" r:embed="rId4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9008475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4070</xdr:row>
      <xdr:rowOff>1</xdr:rowOff>
    </xdr:from>
    <xdr:to>
      <xdr:col>1</xdr:col>
      <xdr:colOff>1190624</xdr:colOff>
      <xdr:row>4070</xdr:row>
      <xdr:rowOff>361951</xdr:rowOff>
    </xdr:to>
    <xdr:pic>
      <xdr:nvPicPr>
        <xdr:cNvPr id="6350" name="Рисунок 6349" descr="base_1_386202_38365"/>
        <xdr:cNvPicPr preferRelativeResize="0">
          <a:picLocks noChangeArrowheads="1"/>
        </xdr:cNvPicPr>
      </xdr:nvPicPr>
      <xdr:blipFill>
        <a:blip xmlns:r="http://schemas.openxmlformats.org/officeDocument/2006/relationships" r:embed="rId4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49484726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4071</xdr:row>
      <xdr:rowOff>1</xdr:rowOff>
    </xdr:from>
    <xdr:to>
      <xdr:col>1</xdr:col>
      <xdr:colOff>952500</xdr:colOff>
      <xdr:row>4071</xdr:row>
      <xdr:rowOff>381001</xdr:rowOff>
    </xdr:to>
    <xdr:pic>
      <xdr:nvPicPr>
        <xdr:cNvPr id="6351" name="Рисунок 6350" descr="base_1_386202_38366"/>
        <xdr:cNvPicPr preferRelativeResize="0">
          <a:picLocks noChangeArrowheads="1"/>
        </xdr:cNvPicPr>
      </xdr:nvPicPr>
      <xdr:blipFill>
        <a:blip xmlns:r="http://schemas.openxmlformats.org/officeDocument/2006/relationships" r:embed="rId4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49960976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4072</xdr:row>
      <xdr:rowOff>1</xdr:rowOff>
    </xdr:from>
    <xdr:to>
      <xdr:col>1</xdr:col>
      <xdr:colOff>971550</xdr:colOff>
      <xdr:row>4072</xdr:row>
      <xdr:rowOff>342901</xdr:rowOff>
    </xdr:to>
    <xdr:pic>
      <xdr:nvPicPr>
        <xdr:cNvPr id="6352" name="Рисунок 6351" descr="base_1_386202_38367"/>
        <xdr:cNvPicPr preferRelativeResize="0">
          <a:picLocks noChangeArrowheads="1"/>
        </xdr:cNvPicPr>
      </xdr:nvPicPr>
      <xdr:blipFill>
        <a:blip xmlns:r="http://schemas.openxmlformats.org/officeDocument/2006/relationships" r:embed="rId4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0437226"/>
          <a:ext cx="971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4073</xdr:row>
      <xdr:rowOff>1</xdr:rowOff>
    </xdr:from>
    <xdr:to>
      <xdr:col>1</xdr:col>
      <xdr:colOff>1085850</xdr:colOff>
      <xdr:row>4073</xdr:row>
      <xdr:rowOff>361951</xdr:rowOff>
    </xdr:to>
    <xdr:pic>
      <xdr:nvPicPr>
        <xdr:cNvPr id="6353" name="Рисунок 6352" descr="base_1_386202_38368"/>
        <xdr:cNvPicPr preferRelativeResize="0">
          <a:picLocks noChangeArrowheads="1"/>
        </xdr:cNvPicPr>
      </xdr:nvPicPr>
      <xdr:blipFill>
        <a:blip xmlns:r="http://schemas.openxmlformats.org/officeDocument/2006/relationships" r:embed="rId4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0913476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4074</xdr:row>
      <xdr:rowOff>0</xdr:rowOff>
    </xdr:from>
    <xdr:to>
      <xdr:col>1</xdr:col>
      <xdr:colOff>1190624</xdr:colOff>
      <xdr:row>4074</xdr:row>
      <xdr:rowOff>371475</xdr:rowOff>
    </xdr:to>
    <xdr:pic>
      <xdr:nvPicPr>
        <xdr:cNvPr id="6354" name="Рисунок 6353" descr="base_1_386202_38369"/>
        <xdr:cNvPicPr preferRelativeResize="0">
          <a:picLocks noChangeArrowheads="1"/>
        </xdr:cNvPicPr>
      </xdr:nvPicPr>
      <xdr:blipFill>
        <a:blip xmlns:r="http://schemas.openxmlformats.org/officeDocument/2006/relationships" r:embed="rId4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5138972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4074</xdr:row>
      <xdr:rowOff>476249</xdr:rowOff>
    </xdr:from>
    <xdr:to>
      <xdr:col>1</xdr:col>
      <xdr:colOff>1190624</xdr:colOff>
      <xdr:row>4075</xdr:row>
      <xdr:rowOff>352424</xdr:rowOff>
    </xdr:to>
    <xdr:pic>
      <xdr:nvPicPr>
        <xdr:cNvPr id="6355" name="Рисунок 6354" descr="base_1_386202_38370"/>
        <xdr:cNvPicPr preferRelativeResize="0">
          <a:picLocks noChangeArrowheads="1"/>
        </xdr:cNvPicPr>
      </xdr:nvPicPr>
      <xdr:blipFill>
        <a:blip xmlns:r="http://schemas.openxmlformats.org/officeDocument/2006/relationships" r:embed="rId4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51865974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4076</xdr:row>
      <xdr:rowOff>1</xdr:rowOff>
    </xdr:from>
    <xdr:to>
      <xdr:col>1</xdr:col>
      <xdr:colOff>990600</xdr:colOff>
      <xdr:row>4076</xdr:row>
      <xdr:rowOff>342901</xdr:rowOff>
    </xdr:to>
    <xdr:pic>
      <xdr:nvPicPr>
        <xdr:cNvPr id="6356" name="Рисунок 6355" descr="base_1_386202_38371"/>
        <xdr:cNvPicPr preferRelativeResize="0">
          <a:picLocks noChangeArrowheads="1"/>
        </xdr:cNvPicPr>
      </xdr:nvPicPr>
      <xdr:blipFill>
        <a:blip xmlns:r="http://schemas.openxmlformats.org/officeDocument/2006/relationships" r:embed="rId4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2342226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4077</xdr:row>
      <xdr:rowOff>0</xdr:rowOff>
    </xdr:from>
    <xdr:to>
      <xdr:col>1</xdr:col>
      <xdr:colOff>990600</xdr:colOff>
      <xdr:row>4077</xdr:row>
      <xdr:rowOff>371475</xdr:rowOff>
    </xdr:to>
    <xdr:pic>
      <xdr:nvPicPr>
        <xdr:cNvPr id="6357" name="Рисунок 6356" descr="base_1_386202_38372"/>
        <xdr:cNvPicPr preferRelativeResize="0">
          <a:picLocks noChangeArrowheads="1"/>
        </xdr:cNvPicPr>
      </xdr:nvPicPr>
      <xdr:blipFill>
        <a:blip xmlns:r="http://schemas.openxmlformats.org/officeDocument/2006/relationships" r:embed="rId4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281847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4078</xdr:row>
      <xdr:rowOff>0</xdr:rowOff>
    </xdr:from>
    <xdr:to>
      <xdr:col>1</xdr:col>
      <xdr:colOff>1095375</xdr:colOff>
      <xdr:row>4078</xdr:row>
      <xdr:rowOff>352425</xdr:rowOff>
    </xdr:to>
    <xdr:pic>
      <xdr:nvPicPr>
        <xdr:cNvPr id="6358" name="Рисунок 6357" descr="base_1_386202_38373"/>
        <xdr:cNvPicPr preferRelativeResize="0">
          <a:picLocks noChangeArrowheads="1"/>
        </xdr:cNvPicPr>
      </xdr:nvPicPr>
      <xdr:blipFill>
        <a:blip xmlns:r="http://schemas.openxmlformats.org/officeDocument/2006/relationships" r:embed="rId4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3294725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4079</xdr:row>
      <xdr:rowOff>1</xdr:rowOff>
    </xdr:from>
    <xdr:to>
      <xdr:col>1</xdr:col>
      <xdr:colOff>1162050</xdr:colOff>
      <xdr:row>4079</xdr:row>
      <xdr:rowOff>381001</xdr:rowOff>
    </xdr:to>
    <xdr:pic>
      <xdr:nvPicPr>
        <xdr:cNvPr id="6359" name="Рисунок 6358" descr="base_1_386202_38374"/>
        <xdr:cNvPicPr preferRelativeResize="0">
          <a:picLocks noChangeArrowheads="1"/>
        </xdr:cNvPicPr>
      </xdr:nvPicPr>
      <xdr:blipFill>
        <a:blip xmlns:r="http://schemas.openxmlformats.org/officeDocument/2006/relationships" r:embed="rId4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3770976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4080</xdr:row>
      <xdr:rowOff>0</xdr:rowOff>
    </xdr:from>
    <xdr:to>
      <xdr:col>1</xdr:col>
      <xdr:colOff>1162050</xdr:colOff>
      <xdr:row>4080</xdr:row>
      <xdr:rowOff>371475</xdr:rowOff>
    </xdr:to>
    <xdr:pic>
      <xdr:nvPicPr>
        <xdr:cNvPr id="6360" name="Рисунок 6359" descr="base_1_386202_38375"/>
        <xdr:cNvPicPr preferRelativeResize="0">
          <a:picLocks noChangeArrowheads="1"/>
        </xdr:cNvPicPr>
      </xdr:nvPicPr>
      <xdr:blipFill>
        <a:blip xmlns:r="http://schemas.openxmlformats.org/officeDocument/2006/relationships" r:embed="rId4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424722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4081</xdr:row>
      <xdr:rowOff>0</xdr:rowOff>
    </xdr:from>
    <xdr:to>
      <xdr:col>1</xdr:col>
      <xdr:colOff>923924</xdr:colOff>
      <xdr:row>4081</xdr:row>
      <xdr:rowOff>371475</xdr:rowOff>
    </xdr:to>
    <xdr:pic>
      <xdr:nvPicPr>
        <xdr:cNvPr id="6361" name="Рисунок 6360" descr="base_1_386202_38376"/>
        <xdr:cNvPicPr preferRelativeResize="0">
          <a:picLocks noChangeArrowheads="1"/>
        </xdr:cNvPicPr>
      </xdr:nvPicPr>
      <xdr:blipFill>
        <a:blip xmlns:r="http://schemas.openxmlformats.org/officeDocument/2006/relationships" r:embed="rId4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54723475"/>
          <a:ext cx="9239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4082</xdr:row>
      <xdr:rowOff>1</xdr:rowOff>
    </xdr:from>
    <xdr:to>
      <xdr:col>1</xdr:col>
      <xdr:colOff>981074</xdr:colOff>
      <xdr:row>4082</xdr:row>
      <xdr:rowOff>352425</xdr:rowOff>
    </xdr:to>
    <xdr:pic>
      <xdr:nvPicPr>
        <xdr:cNvPr id="6362" name="Рисунок 6361" descr="base_1_386202_38377"/>
        <xdr:cNvPicPr preferRelativeResize="0">
          <a:picLocks noChangeArrowheads="1"/>
        </xdr:cNvPicPr>
      </xdr:nvPicPr>
      <xdr:blipFill>
        <a:blip xmlns:r="http://schemas.openxmlformats.org/officeDocument/2006/relationships" r:embed="rId4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55199726"/>
          <a:ext cx="981075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4083</xdr:row>
      <xdr:rowOff>1</xdr:rowOff>
    </xdr:from>
    <xdr:to>
      <xdr:col>1</xdr:col>
      <xdr:colOff>1085850</xdr:colOff>
      <xdr:row>4083</xdr:row>
      <xdr:rowOff>342900</xdr:rowOff>
    </xdr:to>
    <xdr:pic>
      <xdr:nvPicPr>
        <xdr:cNvPr id="6363" name="Рисунок 6362" descr="base_1_386202_38378"/>
        <xdr:cNvPicPr preferRelativeResize="0">
          <a:picLocks noChangeArrowheads="1"/>
        </xdr:cNvPicPr>
      </xdr:nvPicPr>
      <xdr:blipFill>
        <a:blip xmlns:r="http://schemas.openxmlformats.org/officeDocument/2006/relationships" r:embed="rId4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5675976"/>
          <a:ext cx="1085850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4084</xdr:row>
      <xdr:rowOff>0</xdr:rowOff>
    </xdr:from>
    <xdr:to>
      <xdr:col>1</xdr:col>
      <xdr:colOff>1190624</xdr:colOff>
      <xdr:row>4084</xdr:row>
      <xdr:rowOff>371475</xdr:rowOff>
    </xdr:to>
    <xdr:pic>
      <xdr:nvPicPr>
        <xdr:cNvPr id="6364" name="Рисунок 6363" descr="base_1_386202_38379"/>
        <xdr:cNvPicPr preferRelativeResize="0">
          <a:picLocks noChangeArrowheads="1"/>
        </xdr:cNvPicPr>
      </xdr:nvPicPr>
      <xdr:blipFill>
        <a:blip xmlns:r="http://schemas.openxmlformats.org/officeDocument/2006/relationships" r:embed="rId4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5615222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4085</xdr:row>
      <xdr:rowOff>0</xdr:rowOff>
    </xdr:from>
    <xdr:to>
      <xdr:col>1</xdr:col>
      <xdr:colOff>1171574</xdr:colOff>
      <xdr:row>4085</xdr:row>
      <xdr:rowOff>371475</xdr:rowOff>
    </xdr:to>
    <xdr:pic>
      <xdr:nvPicPr>
        <xdr:cNvPr id="6365" name="Рисунок 6364" descr="base_1_386202_38380"/>
        <xdr:cNvPicPr preferRelativeResize="0">
          <a:picLocks noChangeArrowheads="1"/>
        </xdr:cNvPicPr>
      </xdr:nvPicPr>
      <xdr:blipFill>
        <a:blip xmlns:r="http://schemas.openxmlformats.org/officeDocument/2006/relationships" r:embed="rId4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5662847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4086</xdr:row>
      <xdr:rowOff>1</xdr:rowOff>
    </xdr:from>
    <xdr:to>
      <xdr:col>1</xdr:col>
      <xdr:colOff>904874</xdr:colOff>
      <xdr:row>4086</xdr:row>
      <xdr:rowOff>381001</xdr:rowOff>
    </xdr:to>
    <xdr:pic>
      <xdr:nvPicPr>
        <xdr:cNvPr id="6366" name="Рисунок 6365" descr="base_1_386202_38381"/>
        <xdr:cNvPicPr preferRelativeResize="0">
          <a:picLocks noChangeArrowheads="1"/>
        </xdr:cNvPicPr>
      </xdr:nvPicPr>
      <xdr:blipFill>
        <a:blip xmlns:r="http://schemas.openxmlformats.org/officeDocument/2006/relationships" r:embed="rId4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57104726"/>
          <a:ext cx="904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4087</xdr:row>
      <xdr:rowOff>0</xdr:rowOff>
    </xdr:from>
    <xdr:to>
      <xdr:col>1</xdr:col>
      <xdr:colOff>990600</xdr:colOff>
      <xdr:row>4087</xdr:row>
      <xdr:rowOff>390525</xdr:rowOff>
    </xdr:to>
    <xdr:pic>
      <xdr:nvPicPr>
        <xdr:cNvPr id="6367" name="Рисунок 6366" descr="base_1_386202_38382"/>
        <xdr:cNvPicPr preferRelativeResize="0">
          <a:picLocks noChangeArrowheads="1"/>
        </xdr:cNvPicPr>
      </xdr:nvPicPr>
      <xdr:blipFill>
        <a:blip xmlns:r="http://schemas.openxmlformats.org/officeDocument/2006/relationships" r:embed="rId4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7580975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4088</xdr:row>
      <xdr:rowOff>0</xdr:rowOff>
    </xdr:from>
    <xdr:to>
      <xdr:col>1</xdr:col>
      <xdr:colOff>1047750</xdr:colOff>
      <xdr:row>4088</xdr:row>
      <xdr:rowOff>371475</xdr:rowOff>
    </xdr:to>
    <xdr:pic>
      <xdr:nvPicPr>
        <xdr:cNvPr id="6368" name="Рисунок 6367" descr="base_1_386202_38383"/>
        <xdr:cNvPicPr preferRelativeResize="0">
          <a:picLocks noChangeArrowheads="1"/>
        </xdr:cNvPicPr>
      </xdr:nvPicPr>
      <xdr:blipFill>
        <a:blip xmlns:r="http://schemas.openxmlformats.org/officeDocument/2006/relationships" r:embed="rId4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805722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4089</xdr:row>
      <xdr:rowOff>1</xdr:rowOff>
    </xdr:from>
    <xdr:to>
      <xdr:col>1</xdr:col>
      <xdr:colOff>1209674</xdr:colOff>
      <xdr:row>4089</xdr:row>
      <xdr:rowOff>400051</xdr:rowOff>
    </xdr:to>
    <xdr:pic>
      <xdr:nvPicPr>
        <xdr:cNvPr id="6369" name="Рисунок 6368" descr="base_1_386202_38384"/>
        <xdr:cNvPicPr preferRelativeResize="0">
          <a:picLocks noChangeArrowheads="1"/>
        </xdr:cNvPicPr>
      </xdr:nvPicPr>
      <xdr:blipFill>
        <a:blip xmlns:r="http://schemas.openxmlformats.org/officeDocument/2006/relationships" r:embed="rId4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58533476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4090</xdr:row>
      <xdr:rowOff>1</xdr:rowOff>
    </xdr:from>
    <xdr:to>
      <xdr:col>1</xdr:col>
      <xdr:colOff>1181100</xdr:colOff>
      <xdr:row>4090</xdr:row>
      <xdr:rowOff>400051</xdr:rowOff>
    </xdr:to>
    <xdr:pic>
      <xdr:nvPicPr>
        <xdr:cNvPr id="6370" name="Рисунок 6369" descr="base_1_386202_38385"/>
        <xdr:cNvPicPr preferRelativeResize="0">
          <a:picLocks noChangeArrowheads="1"/>
        </xdr:cNvPicPr>
      </xdr:nvPicPr>
      <xdr:blipFill>
        <a:blip xmlns:r="http://schemas.openxmlformats.org/officeDocument/2006/relationships" r:embed="rId4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9009726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4091</xdr:row>
      <xdr:rowOff>1</xdr:rowOff>
    </xdr:from>
    <xdr:to>
      <xdr:col>1</xdr:col>
      <xdr:colOff>895350</xdr:colOff>
      <xdr:row>4091</xdr:row>
      <xdr:rowOff>381001</xdr:rowOff>
    </xdr:to>
    <xdr:pic>
      <xdr:nvPicPr>
        <xdr:cNvPr id="6371" name="Рисунок 6370" descr="base_1_386202_38386"/>
        <xdr:cNvPicPr preferRelativeResize="0">
          <a:picLocks noChangeArrowheads="1"/>
        </xdr:cNvPicPr>
      </xdr:nvPicPr>
      <xdr:blipFill>
        <a:blip xmlns:r="http://schemas.openxmlformats.org/officeDocument/2006/relationships" r:embed="rId4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59485976"/>
          <a:ext cx="895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4092</xdr:row>
      <xdr:rowOff>0</xdr:rowOff>
    </xdr:from>
    <xdr:to>
      <xdr:col>1</xdr:col>
      <xdr:colOff>942974</xdr:colOff>
      <xdr:row>4092</xdr:row>
      <xdr:rowOff>352425</xdr:rowOff>
    </xdr:to>
    <xdr:pic>
      <xdr:nvPicPr>
        <xdr:cNvPr id="6372" name="Рисунок 6371" descr="base_1_386202_38387"/>
        <xdr:cNvPicPr preferRelativeResize="0">
          <a:picLocks noChangeArrowheads="1"/>
        </xdr:cNvPicPr>
      </xdr:nvPicPr>
      <xdr:blipFill>
        <a:blip xmlns:r="http://schemas.openxmlformats.org/officeDocument/2006/relationships" r:embed="rId4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59962225"/>
          <a:ext cx="942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4093</xdr:row>
      <xdr:rowOff>1</xdr:rowOff>
    </xdr:from>
    <xdr:to>
      <xdr:col>1</xdr:col>
      <xdr:colOff>1085850</xdr:colOff>
      <xdr:row>4093</xdr:row>
      <xdr:rowOff>361950</xdr:rowOff>
    </xdr:to>
    <xdr:pic>
      <xdr:nvPicPr>
        <xdr:cNvPr id="6373" name="Рисунок 6372" descr="base_1_386202_38388"/>
        <xdr:cNvPicPr preferRelativeResize="0">
          <a:picLocks noChangeArrowheads="1"/>
        </xdr:cNvPicPr>
      </xdr:nvPicPr>
      <xdr:blipFill>
        <a:blip xmlns:r="http://schemas.openxmlformats.org/officeDocument/2006/relationships" r:embed="rId4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0438476"/>
          <a:ext cx="1085850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4094</xdr:row>
      <xdr:rowOff>0</xdr:rowOff>
    </xdr:from>
    <xdr:to>
      <xdr:col>1</xdr:col>
      <xdr:colOff>1171574</xdr:colOff>
      <xdr:row>4094</xdr:row>
      <xdr:rowOff>371475</xdr:rowOff>
    </xdr:to>
    <xdr:pic>
      <xdr:nvPicPr>
        <xdr:cNvPr id="6374" name="Рисунок 6373" descr="base_1_386202_38389"/>
        <xdr:cNvPicPr preferRelativeResize="0">
          <a:picLocks noChangeArrowheads="1"/>
        </xdr:cNvPicPr>
      </xdr:nvPicPr>
      <xdr:blipFill>
        <a:blip xmlns:r="http://schemas.openxmlformats.org/officeDocument/2006/relationships" r:embed="rId4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091472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4095</xdr:row>
      <xdr:rowOff>0</xdr:rowOff>
    </xdr:from>
    <xdr:to>
      <xdr:col>1</xdr:col>
      <xdr:colOff>1143000</xdr:colOff>
      <xdr:row>4095</xdr:row>
      <xdr:rowOff>390525</xdr:rowOff>
    </xdr:to>
    <xdr:pic>
      <xdr:nvPicPr>
        <xdr:cNvPr id="6375" name="Рисунок 6374" descr="base_1_386202_38390"/>
        <xdr:cNvPicPr preferRelativeResize="0">
          <a:picLocks noChangeArrowheads="1"/>
        </xdr:cNvPicPr>
      </xdr:nvPicPr>
      <xdr:blipFill>
        <a:blip xmlns:r="http://schemas.openxmlformats.org/officeDocument/2006/relationships" r:embed="rId4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1390975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4096</xdr:row>
      <xdr:rowOff>1</xdr:rowOff>
    </xdr:from>
    <xdr:to>
      <xdr:col>1</xdr:col>
      <xdr:colOff>923924</xdr:colOff>
      <xdr:row>4096</xdr:row>
      <xdr:rowOff>381001</xdr:rowOff>
    </xdr:to>
    <xdr:pic>
      <xdr:nvPicPr>
        <xdr:cNvPr id="6376" name="Рисунок 6375" descr="base_1_386202_38391"/>
        <xdr:cNvPicPr preferRelativeResize="0">
          <a:picLocks noChangeArrowheads="1"/>
        </xdr:cNvPicPr>
      </xdr:nvPicPr>
      <xdr:blipFill>
        <a:blip xmlns:r="http://schemas.openxmlformats.org/officeDocument/2006/relationships" r:embed="rId4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1867226"/>
          <a:ext cx="923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4097</xdr:row>
      <xdr:rowOff>1</xdr:rowOff>
    </xdr:from>
    <xdr:to>
      <xdr:col>1</xdr:col>
      <xdr:colOff>971550</xdr:colOff>
      <xdr:row>4097</xdr:row>
      <xdr:rowOff>361951</xdr:rowOff>
    </xdr:to>
    <xdr:pic>
      <xdr:nvPicPr>
        <xdr:cNvPr id="6377" name="Рисунок 6376" descr="base_1_386202_38392"/>
        <xdr:cNvPicPr preferRelativeResize="0">
          <a:picLocks noChangeArrowheads="1"/>
        </xdr:cNvPicPr>
      </xdr:nvPicPr>
      <xdr:blipFill>
        <a:blip xmlns:r="http://schemas.openxmlformats.org/officeDocument/2006/relationships" r:embed="rId4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2343476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4098</xdr:row>
      <xdr:rowOff>0</xdr:rowOff>
    </xdr:from>
    <xdr:to>
      <xdr:col>1</xdr:col>
      <xdr:colOff>1085850</xdr:colOff>
      <xdr:row>4098</xdr:row>
      <xdr:rowOff>390525</xdr:rowOff>
    </xdr:to>
    <xdr:pic>
      <xdr:nvPicPr>
        <xdr:cNvPr id="6378" name="Рисунок 6377" descr="base_1_386202_38393"/>
        <xdr:cNvPicPr preferRelativeResize="0">
          <a:picLocks noChangeArrowheads="1"/>
        </xdr:cNvPicPr>
      </xdr:nvPicPr>
      <xdr:blipFill>
        <a:blip xmlns:r="http://schemas.openxmlformats.org/officeDocument/2006/relationships" r:embed="rId4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2819725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4099</xdr:row>
      <xdr:rowOff>0</xdr:rowOff>
    </xdr:from>
    <xdr:to>
      <xdr:col>1</xdr:col>
      <xdr:colOff>1190624</xdr:colOff>
      <xdr:row>4099</xdr:row>
      <xdr:rowOff>371475</xdr:rowOff>
    </xdr:to>
    <xdr:pic>
      <xdr:nvPicPr>
        <xdr:cNvPr id="6379" name="Рисунок 6378" descr="base_1_386202_38394"/>
        <xdr:cNvPicPr preferRelativeResize="0">
          <a:picLocks noChangeArrowheads="1"/>
        </xdr:cNvPicPr>
      </xdr:nvPicPr>
      <xdr:blipFill>
        <a:blip xmlns:r="http://schemas.openxmlformats.org/officeDocument/2006/relationships" r:embed="rId4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329597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4099</xdr:row>
      <xdr:rowOff>476249</xdr:rowOff>
    </xdr:from>
    <xdr:to>
      <xdr:col>1</xdr:col>
      <xdr:colOff>1162050</xdr:colOff>
      <xdr:row>4100</xdr:row>
      <xdr:rowOff>371474</xdr:rowOff>
    </xdr:to>
    <xdr:pic>
      <xdr:nvPicPr>
        <xdr:cNvPr id="6380" name="Рисунок 6379" descr="base_1_386202_38395"/>
        <xdr:cNvPicPr preferRelativeResize="0">
          <a:picLocks noChangeArrowheads="1"/>
        </xdr:cNvPicPr>
      </xdr:nvPicPr>
      <xdr:blipFill>
        <a:blip xmlns:r="http://schemas.openxmlformats.org/officeDocument/2006/relationships" r:embed="rId4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3772224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4101</xdr:row>
      <xdr:rowOff>1</xdr:rowOff>
    </xdr:from>
    <xdr:to>
      <xdr:col>1</xdr:col>
      <xdr:colOff>962024</xdr:colOff>
      <xdr:row>4101</xdr:row>
      <xdr:rowOff>323851</xdr:rowOff>
    </xdr:to>
    <xdr:pic>
      <xdr:nvPicPr>
        <xdr:cNvPr id="6381" name="Рисунок 6380" descr="base_1_386202_38396"/>
        <xdr:cNvPicPr preferRelativeResize="0">
          <a:picLocks noChangeArrowheads="1"/>
        </xdr:cNvPicPr>
      </xdr:nvPicPr>
      <xdr:blipFill>
        <a:blip xmlns:r="http://schemas.openxmlformats.org/officeDocument/2006/relationships" r:embed="rId4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4248476"/>
          <a:ext cx="9620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4102</xdr:row>
      <xdr:rowOff>1</xdr:rowOff>
    </xdr:from>
    <xdr:to>
      <xdr:col>1</xdr:col>
      <xdr:colOff>1019175</xdr:colOff>
      <xdr:row>4102</xdr:row>
      <xdr:rowOff>323851</xdr:rowOff>
    </xdr:to>
    <xdr:pic>
      <xdr:nvPicPr>
        <xdr:cNvPr id="6382" name="Рисунок 6381" descr="base_1_386202_38397"/>
        <xdr:cNvPicPr preferRelativeResize="0">
          <a:picLocks noChangeArrowheads="1"/>
        </xdr:cNvPicPr>
      </xdr:nvPicPr>
      <xdr:blipFill>
        <a:blip xmlns:r="http://schemas.openxmlformats.org/officeDocument/2006/relationships" r:embed="rId4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4724726"/>
          <a:ext cx="1019176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4103</xdr:row>
      <xdr:rowOff>1</xdr:rowOff>
    </xdr:from>
    <xdr:to>
      <xdr:col>1</xdr:col>
      <xdr:colOff>1104900</xdr:colOff>
      <xdr:row>4103</xdr:row>
      <xdr:rowOff>323851</xdr:rowOff>
    </xdr:to>
    <xdr:pic>
      <xdr:nvPicPr>
        <xdr:cNvPr id="6383" name="Рисунок 6382" descr="base_1_386202_38398"/>
        <xdr:cNvPicPr preferRelativeResize="0">
          <a:picLocks noChangeArrowheads="1"/>
        </xdr:cNvPicPr>
      </xdr:nvPicPr>
      <xdr:blipFill>
        <a:blip xmlns:r="http://schemas.openxmlformats.org/officeDocument/2006/relationships" r:embed="rId4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5200976"/>
          <a:ext cx="11049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4104</xdr:row>
      <xdr:rowOff>1</xdr:rowOff>
    </xdr:from>
    <xdr:to>
      <xdr:col>1</xdr:col>
      <xdr:colOff>1162050</xdr:colOff>
      <xdr:row>4104</xdr:row>
      <xdr:rowOff>381001</xdr:rowOff>
    </xdr:to>
    <xdr:pic>
      <xdr:nvPicPr>
        <xdr:cNvPr id="6384" name="Рисунок 6383" descr="base_1_386202_38399"/>
        <xdr:cNvPicPr preferRelativeResize="0">
          <a:picLocks noChangeArrowheads="1"/>
        </xdr:cNvPicPr>
      </xdr:nvPicPr>
      <xdr:blipFill>
        <a:blip xmlns:r="http://schemas.openxmlformats.org/officeDocument/2006/relationships" r:embed="rId4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5677226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4105</xdr:row>
      <xdr:rowOff>0</xdr:rowOff>
    </xdr:from>
    <xdr:to>
      <xdr:col>1</xdr:col>
      <xdr:colOff>1162050</xdr:colOff>
      <xdr:row>4105</xdr:row>
      <xdr:rowOff>390525</xdr:rowOff>
    </xdr:to>
    <xdr:pic>
      <xdr:nvPicPr>
        <xdr:cNvPr id="6385" name="Рисунок 6384" descr="base_1_386202_38400"/>
        <xdr:cNvPicPr preferRelativeResize="0">
          <a:picLocks noChangeArrowheads="1"/>
        </xdr:cNvPicPr>
      </xdr:nvPicPr>
      <xdr:blipFill>
        <a:blip xmlns:r="http://schemas.openxmlformats.org/officeDocument/2006/relationships" r:embed="rId4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6153475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4106</xdr:row>
      <xdr:rowOff>0</xdr:rowOff>
    </xdr:from>
    <xdr:to>
      <xdr:col>1</xdr:col>
      <xdr:colOff>923924</xdr:colOff>
      <xdr:row>4106</xdr:row>
      <xdr:rowOff>352425</xdr:rowOff>
    </xdr:to>
    <xdr:pic>
      <xdr:nvPicPr>
        <xdr:cNvPr id="6386" name="Рисунок 6385" descr="base_1_386202_38401"/>
        <xdr:cNvPicPr preferRelativeResize="0">
          <a:picLocks noChangeArrowheads="1"/>
        </xdr:cNvPicPr>
      </xdr:nvPicPr>
      <xdr:blipFill>
        <a:blip xmlns:r="http://schemas.openxmlformats.org/officeDocument/2006/relationships" r:embed="rId4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6629725"/>
          <a:ext cx="923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4107</xdr:row>
      <xdr:rowOff>1</xdr:rowOff>
    </xdr:from>
    <xdr:to>
      <xdr:col>1</xdr:col>
      <xdr:colOff>1000124</xdr:colOff>
      <xdr:row>4107</xdr:row>
      <xdr:rowOff>381001</xdr:rowOff>
    </xdr:to>
    <xdr:pic>
      <xdr:nvPicPr>
        <xdr:cNvPr id="6387" name="Рисунок 6386" descr="base_1_386202_38402"/>
        <xdr:cNvPicPr preferRelativeResize="0">
          <a:picLocks noChangeArrowheads="1"/>
        </xdr:cNvPicPr>
      </xdr:nvPicPr>
      <xdr:blipFill>
        <a:blip xmlns:r="http://schemas.openxmlformats.org/officeDocument/2006/relationships" r:embed="rId4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7105976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4108</xdr:row>
      <xdr:rowOff>1</xdr:rowOff>
    </xdr:from>
    <xdr:to>
      <xdr:col>1</xdr:col>
      <xdr:colOff>1057275</xdr:colOff>
      <xdr:row>4108</xdr:row>
      <xdr:rowOff>361951</xdr:rowOff>
    </xdr:to>
    <xdr:pic>
      <xdr:nvPicPr>
        <xdr:cNvPr id="6388" name="Рисунок 6387" descr="base_1_386202_38403"/>
        <xdr:cNvPicPr preferRelativeResize="0">
          <a:picLocks noChangeArrowheads="1"/>
        </xdr:cNvPicPr>
      </xdr:nvPicPr>
      <xdr:blipFill>
        <a:blip xmlns:r="http://schemas.openxmlformats.org/officeDocument/2006/relationships" r:embed="rId4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7582226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4109</xdr:row>
      <xdr:rowOff>0</xdr:rowOff>
    </xdr:from>
    <xdr:to>
      <xdr:col>1</xdr:col>
      <xdr:colOff>1162050</xdr:colOff>
      <xdr:row>4109</xdr:row>
      <xdr:rowOff>390525</xdr:rowOff>
    </xdr:to>
    <xdr:pic>
      <xdr:nvPicPr>
        <xdr:cNvPr id="6389" name="Рисунок 6388" descr="base_1_386202_38404"/>
        <xdr:cNvPicPr preferRelativeResize="0">
          <a:picLocks noChangeArrowheads="1"/>
        </xdr:cNvPicPr>
      </xdr:nvPicPr>
      <xdr:blipFill>
        <a:blip xmlns:r="http://schemas.openxmlformats.org/officeDocument/2006/relationships" r:embed="rId4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8058475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4110</xdr:row>
      <xdr:rowOff>0</xdr:rowOff>
    </xdr:from>
    <xdr:to>
      <xdr:col>1</xdr:col>
      <xdr:colOff>1152524</xdr:colOff>
      <xdr:row>4110</xdr:row>
      <xdr:rowOff>390525</xdr:rowOff>
    </xdr:to>
    <xdr:pic>
      <xdr:nvPicPr>
        <xdr:cNvPr id="6390" name="Рисунок 6389" descr="base_1_386202_38405"/>
        <xdr:cNvPicPr preferRelativeResize="0">
          <a:picLocks noChangeArrowheads="1"/>
        </xdr:cNvPicPr>
      </xdr:nvPicPr>
      <xdr:blipFill>
        <a:blip xmlns:r="http://schemas.openxmlformats.org/officeDocument/2006/relationships" r:embed="rId4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853472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4111</xdr:row>
      <xdr:rowOff>0</xdr:rowOff>
    </xdr:from>
    <xdr:to>
      <xdr:col>1</xdr:col>
      <xdr:colOff>914400</xdr:colOff>
      <xdr:row>4111</xdr:row>
      <xdr:rowOff>371475</xdr:rowOff>
    </xdr:to>
    <xdr:pic>
      <xdr:nvPicPr>
        <xdr:cNvPr id="6391" name="Рисунок 6390" descr="base_1_386202_38406"/>
        <xdr:cNvPicPr preferRelativeResize="0">
          <a:picLocks noChangeArrowheads="1"/>
        </xdr:cNvPicPr>
      </xdr:nvPicPr>
      <xdr:blipFill>
        <a:blip xmlns:r="http://schemas.openxmlformats.org/officeDocument/2006/relationships" r:embed="rId4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9010975"/>
          <a:ext cx="914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4112</xdr:row>
      <xdr:rowOff>0</xdr:rowOff>
    </xdr:from>
    <xdr:to>
      <xdr:col>1</xdr:col>
      <xdr:colOff>981074</xdr:colOff>
      <xdr:row>4112</xdr:row>
      <xdr:rowOff>371475</xdr:rowOff>
    </xdr:to>
    <xdr:pic>
      <xdr:nvPicPr>
        <xdr:cNvPr id="6392" name="Рисунок 6391" descr="base_1_386202_38407"/>
        <xdr:cNvPicPr preferRelativeResize="0">
          <a:picLocks noChangeArrowheads="1"/>
        </xdr:cNvPicPr>
      </xdr:nvPicPr>
      <xdr:blipFill>
        <a:blip xmlns:r="http://schemas.openxmlformats.org/officeDocument/2006/relationships" r:embed="rId4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6948722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4113</xdr:row>
      <xdr:rowOff>1</xdr:rowOff>
    </xdr:from>
    <xdr:to>
      <xdr:col>1</xdr:col>
      <xdr:colOff>1114425</xdr:colOff>
      <xdr:row>4113</xdr:row>
      <xdr:rowOff>381001</xdr:rowOff>
    </xdr:to>
    <xdr:pic>
      <xdr:nvPicPr>
        <xdr:cNvPr id="6393" name="Рисунок 6392" descr="base_1_386202_38408"/>
        <xdr:cNvPicPr preferRelativeResize="0">
          <a:picLocks noChangeArrowheads="1"/>
        </xdr:cNvPicPr>
      </xdr:nvPicPr>
      <xdr:blipFill>
        <a:blip xmlns:r="http://schemas.openxmlformats.org/officeDocument/2006/relationships" r:embed="rId4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69963476"/>
          <a:ext cx="1114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4114</xdr:row>
      <xdr:rowOff>1</xdr:rowOff>
    </xdr:from>
    <xdr:to>
      <xdr:col>1</xdr:col>
      <xdr:colOff>1228724</xdr:colOff>
      <xdr:row>4114</xdr:row>
      <xdr:rowOff>381001</xdr:rowOff>
    </xdr:to>
    <xdr:pic>
      <xdr:nvPicPr>
        <xdr:cNvPr id="6394" name="Рисунок 6393" descr="base_1_386202_38409"/>
        <xdr:cNvPicPr preferRelativeResize="0">
          <a:picLocks noChangeArrowheads="1"/>
        </xdr:cNvPicPr>
      </xdr:nvPicPr>
      <xdr:blipFill>
        <a:blip xmlns:r="http://schemas.openxmlformats.org/officeDocument/2006/relationships" r:embed="rId4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0439726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4115</xdr:row>
      <xdr:rowOff>0</xdr:rowOff>
    </xdr:from>
    <xdr:to>
      <xdr:col>1</xdr:col>
      <xdr:colOff>1209674</xdr:colOff>
      <xdr:row>4115</xdr:row>
      <xdr:rowOff>352425</xdr:rowOff>
    </xdr:to>
    <xdr:pic>
      <xdr:nvPicPr>
        <xdr:cNvPr id="6395" name="Рисунок 6394" descr="base_1_386202_38410"/>
        <xdr:cNvPicPr preferRelativeResize="0">
          <a:picLocks noChangeArrowheads="1"/>
        </xdr:cNvPicPr>
      </xdr:nvPicPr>
      <xdr:blipFill>
        <a:blip xmlns:r="http://schemas.openxmlformats.org/officeDocument/2006/relationships" r:embed="rId4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0915975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4116</xdr:row>
      <xdr:rowOff>0</xdr:rowOff>
    </xdr:from>
    <xdr:to>
      <xdr:col>1</xdr:col>
      <xdr:colOff>971550</xdr:colOff>
      <xdr:row>4116</xdr:row>
      <xdr:rowOff>371475</xdr:rowOff>
    </xdr:to>
    <xdr:pic>
      <xdr:nvPicPr>
        <xdr:cNvPr id="6396" name="Рисунок 6395" descr="base_1_386202_38411"/>
        <xdr:cNvPicPr preferRelativeResize="0">
          <a:picLocks noChangeArrowheads="1"/>
        </xdr:cNvPicPr>
      </xdr:nvPicPr>
      <xdr:blipFill>
        <a:blip xmlns:r="http://schemas.openxmlformats.org/officeDocument/2006/relationships" r:embed="rId4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139222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4117</xdr:row>
      <xdr:rowOff>0</xdr:rowOff>
    </xdr:from>
    <xdr:to>
      <xdr:col>1</xdr:col>
      <xdr:colOff>990600</xdr:colOff>
      <xdr:row>4117</xdr:row>
      <xdr:rowOff>371475</xdr:rowOff>
    </xdr:to>
    <xdr:pic>
      <xdr:nvPicPr>
        <xdr:cNvPr id="6397" name="Рисунок 6396" descr="base_1_386202_38412"/>
        <xdr:cNvPicPr preferRelativeResize="0">
          <a:picLocks noChangeArrowheads="1"/>
        </xdr:cNvPicPr>
      </xdr:nvPicPr>
      <xdr:blipFill>
        <a:blip xmlns:r="http://schemas.openxmlformats.org/officeDocument/2006/relationships" r:embed="rId4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186847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4118</xdr:row>
      <xdr:rowOff>1</xdr:rowOff>
    </xdr:from>
    <xdr:to>
      <xdr:col>1</xdr:col>
      <xdr:colOff>1133475</xdr:colOff>
      <xdr:row>4118</xdr:row>
      <xdr:rowOff>381001</xdr:rowOff>
    </xdr:to>
    <xdr:pic>
      <xdr:nvPicPr>
        <xdr:cNvPr id="6398" name="Рисунок 6397" descr="base_1_386202_38413"/>
        <xdr:cNvPicPr preferRelativeResize="0">
          <a:picLocks noChangeArrowheads="1"/>
        </xdr:cNvPicPr>
      </xdr:nvPicPr>
      <xdr:blipFill>
        <a:blip xmlns:r="http://schemas.openxmlformats.org/officeDocument/2006/relationships" r:embed="rId4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2344726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4119</xdr:row>
      <xdr:rowOff>0</xdr:rowOff>
    </xdr:from>
    <xdr:to>
      <xdr:col>1</xdr:col>
      <xdr:colOff>1228724</xdr:colOff>
      <xdr:row>4119</xdr:row>
      <xdr:rowOff>371475</xdr:rowOff>
    </xdr:to>
    <xdr:pic>
      <xdr:nvPicPr>
        <xdr:cNvPr id="6399" name="Рисунок 6398" descr="base_1_386202_38414"/>
        <xdr:cNvPicPr preferRelativeResize="0">
          <a:picLocks noChangeArrowheads="1"/>
        </xdr:cNvPicPr>
      </xdr:nvPicPr>
      <xdr:blipFill>
        <a:blip xmlns:r="http://schemas.openxmlformats.org/officeDocument/2006/relationships" r:embed="rId4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282097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4120</xdr:row>
      <xdr:rowOff>0</xdr:rowOff>
    </xdr:from>
    <xdr:to>
      <xdr:col>1</xdr:col>
      <xdr:colOff>1219200</xdr:colOff>
      <xdr:row>4120</xdr:row>
      <xdr:rowOff>428625</xdr:rowOff>
    </xdr:to>
    <xdr:pic>
      <xdr:nvPicPr>
        <xdr:cNvPr id="6400" name="Рисунок 6399" descr="base_1_386202_38415"/>
        <xdr:cNvPicPr preferRelativeResize="0">
          <a:picLocks noChangeArrowheads="1"/>
        </xdr:cNvPicPr>
      </xdr:nvPicPr>
      <xdr:blipFill>
        <a:blip xmlns:r="http://schemas.openxmlformats.org/officeDocument/2006/relationships" r:embed="rId4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3297225"/>
          <a:ext cx="1219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4121</xdr:row>
      <xdr:rowOff>1</xdr:rowOff>
    </xdr:from>
    <xdr:to>
      <xdr:col>1</xdr:col>
      <xdr:colOff>942974</xdr:colOff>
      <xdr:row>4121</xdr:row>
      <xdr:rowOff>381001</xdr:rowOff>
    </xdr:to>
    <xdr:pic>
      <xdr:nvPicPr>
        <xdr:cNvPr id="6401" name="Рисунок 6400" descr="base_1_386202_38416"/>
        <xdr:cNvPicPr preferRelativeResize="0">
          <a:picLocks noChangeArrowheads="1"/>
        </xdr:cNvPicPr>
      </xdr:nvPicPr>
      <xdr:blipFill>
        <a:blip xmlns:r="http://schemas.openxmlformats.org/officeDocument/2006/relationships" r:embed="rId4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3773476"/>
          <a:ext cx="942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4122</xdr:row>
      <xdr:rowOff>1</xdr:rowOff>
    </xdr:from>
    <xdr:to>
      <xdr:col>1</xdr:col>
      <xdr:colOff>971550</xdr:colOff>
      <xdr:row>4122</xdr:row>
      <xdr:rowOff>381001</xdr:rowOff>
    </xdr:to>
    <xdr:pic>
      <xdr:nvPicPr>
        <xdr:cNvPr id="6402" name="Рисунок 6401" descr="base_1_386202_38417"/>
        <xdr:cNvPicPr preferRelativeResize="0">
          <a:picLocks noChangeArrowheads="1"/>
        </xdr:cNvPicPr>
      </xdr:nvPicPr>
      <xdr:blipFill>
        <a:blip xmlns:r="http://schemas.openxmlformats.org/officeDocument/2006/relationships" r:embed="rId4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424972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4123</xdr:row>
      <xdr:rowOff>0</xdr:rowOff>
    </xdr:from>
    <xdr:to>
      <xdr:col>1</xdr:col>
      <xdr:colOff>1095375</xdr:colOff>
      <xdr:row>4123</xdr:row>
      <xdr:rowOff>371475</xdr:rowOff>
    </xdr:to>
    <xdr:pic>
      <xdr:nvPicPr>
        <xdr:cNvPr id="6403" name="Рисунок 6402" descr="base_1_386202_38418"/>
        <xdr:cNvPicPr preferRelativeResize="0">
          <a:picLocks noChangeArrowheads="1"/>
        </xdr:cNvPicPr>
      </xdr:nvPicPr>
      <xdr:blipFill>
        <a:blip xmlns:r="http://schemas.openxmlformats.org/officeDocument/2006/relationships" r:embed="rId4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4725975"/>
          <a:ext cx="1095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4124</xdr:row>
      <xdr:rowOff>1</xdr:rowOff>
    </xdr:from>
    <xdr:to>
      <xdr:col>1</xdr:col>
      <xdr:colOff>1200150</xdr:colOff>
      <xdr:row>4124</xdr:row>
      <xdr:rowOff>361951</xdr:rowOff>
    </xdr:to>
    <xdr:pic>
      <xdr:nvPicPr>
        <xdr:cNvPr id="6404" name="Рисунок 6403" descr="base_1_386202_38419"/>
        <xdr:cNvPicPr preferRelativeResize="0">
          <a:picLocks noChangeArrowheads="1"/>
        </xdr:cNvPicPr>
      </xdr:nvPicPr>
      <xdr:blipFill>
        <a:blip xmlns:r="http://schemas.openxmlformats.org/officeDocument/2006/relationships" r:embed="rId4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5202226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4124</xdr:row>
      <xdr:rowOff>476249</xdr:rowOff>
    </xdr:from>
    <xdr:to>
      <xdr:col>1</xdr:col>
      <xdr:colOff>1219200</xdr:colOff>
      <xdr:row>4125</xdr:row>
      <xdr:rowOff>352424</xdr:rowOff>
    </xdr:to>
    <xdr:pic>
      <xdr:nvPicPr>
        <xdr:cNvPr id="6405" name="Рисунок 6404" descr="base_1_386202_38420"/>
        <xdr:cNvPicPr preferRelativeResize="0">
          <a:picLocks noChangeArrowheads="1"/>
        </xdr:cNvPicPr>
      </xdr:nvPicPr>
      <xdr:blipFill>
        <a:blip xmlns:r="http://schemas.openxmlformats.org/officeDocument/2006/relationships" r:embed="rId4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5678474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4126</xdr:row>
      <xdr:rowOff>1</xdr:rowOff>
    </xdr:from>
    <xdr:to>
      <xdr:col>1</xdr:col>
      <xdr:colOff>933450</xdr:colOff>
      <xdr:row>4126</xdr:row>
      <xdr:rowOff>361951</xdr:rowOff>
    </xdr:to>
    <xdr:pic>
      <xdr:nvPicPr>
        <xdr:cNvPr id="6406" name="Рисунок 6405" descr="base_1_386202_38421"/>
        <xdr:cNvPicPr preferRelativeResize="0">
          <a:picLocks noChangeArrowheads="1"/>
        </xdr:cNvPicPr>
      </xdr:nvPicPr>
      <xdr:blipFill>
        <a:blip xmlns:r="http://schemas.openxmlformats.org/officeDocument/2006/relationships" r:embed="rId4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6154726"/>
          <a:ext cx="933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4127</xdr:row>
      <xdr:rowOff>1</xdr:rowOff>
    </xdr:from>
    <xdr:to>
      <xdr:col>1</xdr:col>
      <xdr:colOff>1038224</xdr:colOff>
      <xdr:row>4127</xdr:row>
      <xdr:rowOff>342901</xdr:rowOff>
    </xdr:to>
    <xdr:pic>
      <xdr:nvPicPr>
        <xdr:cNvPr id="6407" name="Рисунок 6406" descr="base_1_386202_38422"/>
        <xdr:cNvPicPr preferRelativeResize="0">
          <a:picLocks noChangeArrowheads="1"/>
        </xdr:cNvPicPr>
      </xdr:nvPicPr>
      <xdr:blipFill>
        <a:blip xmlns:r="http://schemas.openxmlformats.org/officeDocument/2006/relationships" r:embed="rId4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6630976"/>
          <a:ext cx="1038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4128</xdr:row>
      <xdr:rowOff>0</xdr:rowOff>
    </xdr:from>
    <xdr:to>
      <xdr:col>1</xdr:col>
      <xdr:colOff>1076325</xdr:colOff>
      <xdr:row>4128</xdr:row>
      <xdr:rowOff>333375</xdr:rowOff>
    </xdr:to>
    <xdr:pic>
      <xdr:nvPicPr>
        <xdr:cNvPr id="6408" name="Рисунок 6407" descr="base_1_386202_38423"/>
        <xdr:cNvPicPr preferRelativeResize="0">
          <a:picLocks noChangeArrowheads="1"/>
        </xdr:cNvPicPr>
      </xdr:nvPicPr>
      <xdr:blipFill>
        <a:blip xmlns:r="http://schemas.openxmlformats.org/officeDocument/2006/relationships" r:embed="rId4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7107225"/>
          <a:ext cx="1076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4129</xdr:row>
      <xdr:rowOff>1</xdr:rowOff>
    </xdr:from>
    <xdr:to>
      <xdr:col>1</xdr:col>
      <xdr:colOff>1238250</xdr:colOff>
      <xdr:row>4129</xdr:row>
      <xdr:rowOff>342901</xdr:rowOff>
    </xdr:to>
    <xdr:pic>
      <xdr:nvPicPr>
        <xdr:cNvPr id="6409" name="Рисунок 6408" descr="base_1_386202_38424"/>
        <xdr:cNvPicPr preferRelativeResize="0">
          <a:picLocks noChangeArrowheads="1"/>
        </xdr:cNvPicPr>
      </xdr:nvPicPr>
      <xdr:blipFill>
        <a:blip xmlns:r="http://schemas.openxmlformats.org/officeDocument/2006/relationships" r:embed="rId4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7583476"/>
          <a:ext cx="1238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4130</xdr:row>
      <xdr:rowOff>1</xdr:rowOff>
    </xdr:from>
    <xdr:to>
      <xdr:col>1</xdr:col>
      <xdr:colOff>1228724</xdr:colOff>
      <xdr:row>4130</xdr:row>
      <xdr:rowOff>400051</xdr:rowOff>
    </xdr:to>
    <xdr:pic>
      <xdr:nvPicPr>
        <xdr:cNvPr id="6410" name="Рисунок 6409" descr="base_1_386202_38425"/>
        <xdr:cNvPicPr preferRelativeResize="0">
          <a:picLocks noChangeArrowheads="1"/>
        </xdr:cNvPicPr>
      </xdr:nvPicPr>
      <xdr:blipFill>
        <a:blip xmlns:r="http://schemas.openxmlformats.org/officeDocument/2006/relationships" r:embed="rId4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8059726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4131</xdr:row>
      <xdr:rowOff>1</xdr:rowOff>
    </xdr:from>
    <xdr:to>
      <xdr:col>1</xdr:col>
      <xdr:colOff>962024</xdr:colOff>
      <xdr:row>4131</xdr:row>
      <xdr:rowOff>361951</xdr:rowOff>
    </xdr:to>
    <xdr:pic>
      <xdr:nvPicPr>
        <xdr:cNvPr id="6411" name="Рисунок 6410" descr="base_1_386202_38426"/>
        <xdr:cNvPicPr preferRelativeResize="0">
          <a:picLocks noChangeArrowheads="1"/>
        </xdr:cNvPicPr>
      </xdr:nvPicPr>
      <xdr:blipFill>
        <a:blip xmlns:r="http://schemas.openxmlformats.org/officeDocument/2006/relationships" r:embed="rId4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8535976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4132</xdr:row>
      <xdr:rowOff>1</xdr:rowOff>
    </xdr:from>
    <xdr:to>
      <xdr:col>1</xdr:col>
      <xdr:colOff>1028700</xdr:colOff>
      <xdr:row>4132</xdr:row>
      <xdr:rowOff>381001</xdr:rowOff>
    </xdr:to>
    <xdr:pic>
      <xdr:nvPicPr>
        <xdr:cNvPr id="6412" name="Рисунок 6411" descr="base_1_386202_38427"/>
        <xdr:cNvPicPr preferRelativeResize="0">
          <a:picLocks noChangeArrowheads="1"/>
        </xdr:cNvPicPr>
      </xdr:nvPicPr>
      <xdr:blipFill>
        <a:blip xmlns:r="http://schemas.openxmlformats.org/officeDocument/2006/relationships" r:embed="rId4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9012226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4133</xdr:row>
      <xdr:rowOff>0</xdr:rowOff>
    </xdr:from>
    <xdr:to>
      <xdr:col>1</xdr:col>
      <xdr:colOff>1133475</xdr:colOff>
      <xdr:row>4133</xdr:row>
      <xdr:rowOff>371475</xdr:rowOff>
    </xdr:to>
    <xdr:pic>
      <xdr:nvPicPr>
        <xdr:cNvPr id="6413" name="Рисунок 6412" descr="base_1_386202_38428"/>
        <xdr:cNvPicPr preferRelativeResize="0">
          <a:picLocks noChangeArrowheads="1"/>
        </xdr:cNvPicPr>
      </xdr:nvPicPr>
      <xdr:blipFill>
        <a:blip xmlns:r="http://schemas.openxmlformats.org/officeDocument/2006/relationships" r:embed="rId4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79488475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4134</xdr:row>
      <xdr:rowOff>0</xdr:rowOff>
    </xdr:from>
    <xdr:to>
      <xdr:col>1</xdr:col>
      <xdr:colOff>1209674</xdr:colOff>
      <xdr:row>4134</xdr:row>
      <xdr:rowOff>390525</xdr:rowOff>
    </xdr:to>
    <xdr:pic>
      <xdr:nvPicPr>
        <xdr:cNvPr id="6414" name="Рисунок 6413" descr="base_1_386202_38429"/>
        <xdr:cNvPicPr preferRelativeResize="0">
          <a:picLocks noChangeArrowheads="1"/>
        </xdr:cNvPicPr>
      </xdr:nvPicPr>
      <xdr:blipFill>
        <a:blip xmlns:r="http://schemas.openxmlformats.org/officeDocument/2006/relationships" r:embed="rId4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7996472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4135</xdr:row>
      <xdr:rowOff>0</xdr:rowOff>
    </xdr:from>
    <xdr:to>
      <xdr:col>1</xdr:col>
      <xdr:colOff>1171574</xdr:colOff>
      <xdr:row>4135</xdr:row>
      <xdr:rowOff>390525</xdr:rowOff>
    </xdr:to>
    <xdr:pic>
      <xdr:nvPicPr>
        <xdr:cNvPr id="6415" name="Рисунок 6414" descr="base_1_386202_38430"/>
        <xdr:cNvPicPr preferRelativeResize="0">
          <a:picLocks noChangeArrowheads="1"/>
        </xdr:cNvPicPr>
      </xdr:nvPicPr>
      <xdr:blipFill>
        <a:blip xmlns:r="http://schemas.openxmlformats.org/officeDocument/2006/relationships" r:embed="rId4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8044097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4136</xdr:row>
      <xdr:rowOff>1</xdr:rowOff>
    </xdr:from>
    <xdr:to>
      <xdr:col>1</xdr:col>
      <xdr:colOff>981074</xdr:colOff>
      <xdr:row>4136</xdr:row>
      <xdr:rowOff>381001</xdr:rowOff>
    </xdr:to>
    <xdr:pic>
      <xdr:nvPicPr>
        <xdr:cNvPr id="6416" name="Рисунок 6415" descr="base_1_386202_38431"/>
        <xdr:cNvPicPr preferRelativeResize="0">
          <a:picLocks noChangeArrowheads="1"/>
        </xdr:cNvPicPr>
      </xdr:nvPicPr>
      <xdr:blipFill>
        <a:blip xmlns:r="http://schemas.openxmlformats.org/officeDocument/2006/relationships" r:embed="rId4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80917226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4137</xdr:row>
      <xdr:rowOff>1</xdr:rowOff>
    </xdr:from>
    <xdr:to>
      <xdr:col>1</xdr:col>
      <xdr:colOff>1019175</xdr:colOff>
      <xdr:row>4137</xdr:row>
      <xdr:rowOff>371475</xdr:rowOff>
    </xdr:to>
    <xdr:pic>
      <xdr:nvPicPr>
        <xdr:cNvPr id="6417" name="Рисунок 6416" descr="base_1_386202_38432"/>
        <xdr:cNvPicPr preferRelativeResize="0">
          <a:picLocks noChangeArrowheads="1"/>
        </xdr:cNvPicPr>
      </xdr:nvPicPr>
      <xdr:blipFill>
        <a:blip xmlns:r="http://schemas.openxmlformats.org/officeDocument/2006/relationships" r:embed="rId4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81393476"/>
          <a:ext cx="1019176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4138</xdr:row>
      <xdr:rowOff>0</xdr:rowOff>
    </xdr:from>
    <xdr:to>
      <xdr:col>1</xdr:col>
      <xdr:colOff>1085850</xdr:colOff>
      <xdr:row>4138</xdr:row>
      <xdr:rowOff>390525</xdr:rowOff>
    </xdr:to>
    <xdr:pic>
      <xdr:nvPicPr>
        <xdr:cNvPr id="6418" name="Рисунок 6417" descr="base_1_386202_38433"/>
        <xdr:cNvPicPr preferRelativeResize="0">
          <a:picLocks noChangeArrowheads="1"/>
        </xdr:cNvPicPr>
      </xdr:nvPicPr>
      <xdr:blipFill>
        <a:blip xmlns:r="http://schemas.openxmlformats.org/officeDocument/2006/relationships" r:embed="rId4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1869725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4139</xdr:row>
      <xdr:rowOff>0</xdr:rowOff>
    </xdr:from>
    <xdr:to>
      <xdr:col>1</xdr:col>
      <xdr:colOff>1200150</xdr:colOff>
      <xdr:row>4139</xdr:row>
      <xdr:rowOff>371475</xdr:rowOff>
    </xdr:to>
    <xdr:pic>
      <xdr:nvPicPr>
        <xdr:cNvPr id="6419" name="Рисунок 6418" descr="base_1_386202_38434"/>
        <xdr:cNvPicPr preferRelativeResize="0">
          <a:picLocks noChangeArrowheads="1"/>
        </xdr:cNvPicPr>
      </xdr:nvPicPr>
      <xdr:blipFill>
        <a:blip xmlns:r="http://schemas.openxmlformats.org/officeDocument/2006/relationships" r:embed="rId4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2345975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4140</xdr:row>
      <xdr:rowOff>1</xdr:rowOff>
    </xdr:from>
    <xdr:to>
      <xdr:col>1</xdr:col>
      <xdr:colOff>1228724</xdr:colOff>
      <xdr:row>4140</xdr:row>
      <xdr:rowOff>361951</xdr:rowOff>
    </xdr:to>
    <xdr:pic>
      <xdr:nvPicPr>
        <xdr:cNvPr id="6420" name="Рисунок 6419" descr="base_1_386202_38435"/>
        <xdr:cNvPicPr preferRelativeResize="0">
          <a:picLocks noChangeArrowheads="1"/>
        </xdr:cNvPicPr>
      </xdr:nvPicPr>
      <xdr:blipFill>
        <a:blip xmlns:r="http://schemas.openxmlformats.org/officeDocument/2006/relationships" r:embed="rId4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82822226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4141</xdr:row>
      <xdr:rowOff>1</xdr:rowOff>
    </xdr:from>
    <xdr:to>
      <xdr:col>1</xdr:col>
      <xdr:colOff>933450</xdr:colOff>
      <xdr:row>4141</xdr:row>
      <xdr:rowOff>381001</xdr:rowOff>
    </xdr:to>
    <xdr:pic>
      <xdr:nvPicPr>
        <xdr:cNvPr id="6421" name="Рисунок 6420" descr="base_1_386202_38436"/>
        <xdr:cNvPicPr preferRelativeResize="0">
          <a:picLocks noChangeArrowheads="1"/>
        </xdr:cNvPicPr>
      </xdr:nvPicPr>
      <xdr:blipFill>
        <a:blip xmlns:r="http://schemas.openxmlformats.org/officeDocument/2006/relationships" r:embed="rId4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3298476"/>
          <a:ext cx="933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4142</xdr:row>
      <xdr:rowOff>0</xdr:rowOff>
    </xdr:from>
    <xdr:to>
      <xdr:col>1</xdr:col>
      <xdr:colOff>1009650</xdr:colOff>
      <xdr:row>4142</xdr:row>
      <xdr:rowOff>390525</xdr:rowOff>
    </xdr:to>
    <xdr:pic>
      <xdr:nvPicPr>
        <xdr:cNvPr id="6422" name="Рисунок 6421" descr="base_1_386202_38437"/>
        <xdr:cNvPicPr preferRelativeResize="0">
          <a:picLocks noChangeArrowheads="1"/>
        </xdr:cNvPicPr>
      </xdr:nvPicPr>
      <xdr:blipFill>
        <a:blip xmlns:r="http://schemas.openxmlformats.org/officeDocument/2006/relationships" r:embed="rId4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377472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4143</xdr:row>
      <xdr:rowOff>0</xdr:rowOff>
    </xdr:from>
    <xdr:to>
      <xdr:col>1</xdr:col>
      <xdr:colOff>1047750</xdr:colOff>
      <xdr:row>4143</xdr:row>
      <xdr:rowOff>352425</xdr:rowOff>
    </xdr:to>
    <xdr:pic>
      <xdr:nvPicPr>
        <xdr:cNvPr id="6423" name="Рисунок 6422" descr="base_1_386202_38438"/>
        <xdr:cNvPicPr preferRelativeResize="0">
          <a:picLocks noChangeArrowheads="1"/>
        </xdr:cNvPicPr>
      </xdr:nvPicPr>
      <xdr:blipFill>
        <a:blip xmlns:r="http://schemas.openxmlformats.org/officeDocument/2006/relationships" r:embed="rId4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425097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4144</xdr:row>
      <xdr:rowOff>1</xdr:rowOff>
    </xdr:from>
    <xdr:to>
      <xdr:col>1</xdr:col>
      <xdr:colOff>1171574</xdr:colOff>
      <xdr:row>4144</xdr:row>
      <xdr:rowOff>342901</xdr:rowOff>
    </xdr:to>
    <xdr:pic>
      <xdr:nvPicPr>
        <xdr:cNvPr id="6424" name="Рисунок 6423" descr="base_1_386202_38439"/>
        <xdr:cNvPicPr preferRelativeResize="0">
          <a:picLocks noChangeArrowheads="1"/>
        </xdr:cNvPicPr>
      </xdr:nvPicPr>
      <xdr:blipFill>
        <a:blip xmlns:r="http://schemas.openxmlformats.org/officeDocument/2006/relationships" r:embed="rId4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84727226"/>
          <a:ext cx="1171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4145</xdr:row>
      <xdr:rowOff>0</xdr:rowOff>
    </xdr:from>
    <xdr:to>
      <xdr:col>1</xdr:col>
      <xdr:colOff>1200150</xdr:colOff>
      <xdr:row>4145</xdr:row>
      <xdr:rowOff>352425</xdr:rowOff>
    </xdr:to>
    <xdr:pic>
      <xdr:nvPicPr>
        <xdr:cNvPr id="6425" name="Рисунок 6424" descr="base_1_386202_38440"/>
        <xdr:cNvPicPr preferRelativeResize="0">
          <a:picLocks noChangeArrowheads="1"/>
        </xdr:cNvPicPr>
      </xdr:nvPicPr>
      <xdr:blipFill>
        <a:blip xmlns:r="http://schemas.openxmlformats.org/officeDocument/2006/relationships" r:embed="rId4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5203475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4146</xdr:row>
      <xdr:rowOff>1</xdr:rowOff>
    </xdr:from>
    <xdr:to>
      <xdr:col>1</xdr:col>
      <xdr:colOff>933450</xdr:colOff>
      <xdr:row>4146</xdr:row>
      <xdr:rowOff>342901</xdr:rowOff>
    </xdr:to>
    <xdr:pic>
      <xdr:nvPicPr>
        <xdr:cNvPr id="6426" name="Рисунок 6425" descr="base_1_386202_38441"/>
        <xdr:cNvPicPr preferRelativeResize="0">
          <a:picLocks noChangeArrowheads="1"/>
        </xdr:cNvPicPr>
      </xdr:nvPicPr>
      <xdr:blipFill>
        <a:blip xmlns:r="http://schemas.openxmlformats.org/officeDocument/2006/relationships" r:embed="rId4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5679726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4147</xdr:row>
      <xdr:rowOff>0</xdr:rowOff>
    </xdr:from>
    <xdr:to>
      <xdr:col>1</xdr:col>
      <xdr:colOff>962024</xdr:colOff>
      <xdr:row>4147</xdr:row>
      <xdr:rowOff>352425</xdr:rowOff>
    </xdr:to>
    <xdr:pic>
      <xdr:nvPicPr>
        <xdr:cNvPr id="6427" name="Рисунок 6426" descr="base_1_386202_38442"/>
        <xdr:cNvPicPr preferRelativeResize="0">
          <a:picLocks noChangeArrowheads="1"/>
        </xdr:cNvPicPr>
      </xdr:nvPicPr>
      <xdr:blipFill>
        <a:blip xmlns:r="http://schemas.openxmlformats.org/officeDocument/2006/relationships" r:embed="rId4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86155975"/>
          <a:ext cx="9620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4148</xdr:row>
      <xdr:rowOff>1</xdr:rowOff>
    </xdr:from>
    <xdr:to>
      <xdr:col>1</xdr:col>
      <xdr:colOff>1076325</xdr:colOff>
      <xdr:row>4148</xdr:row>
      <xdr:rowOff>381001</xdr:rowOff>
    </xdr:to>
    <xdr:pic>
      <xdr:nvPicPr>
        <xdr:cNvPr id="6428" name="Рисунок 6427" descr="base_1_386202_38443"/>
        <xdr:cNvPicPr preferRelativeResize="0">
          <a:picLocks noChangeArrowheads="1"/>
        </xdr:cNvPicPr>
      </xdr:nvPicPr>
      <xdr:blipFill>
        <a:blip xmlns:r="http://schemas.openxmlformats.org/officeDocument/2006/relationships" r:embed="rId4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6632226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4149</xdr:row>
      <xdr:rowOff>1</xdr:rowOff>
    </xdr:from>
    <xdr:to>
      <xdr:col>1</xdr:col>
      <xdr:colOff>1219200</xdr:colOff>
      <xdr:row>4149</xdr:row>
      <xdr:rowOff>361951</xdr:rowOff>
    </xdr:to>
    <xdr:pic>
      <xdr:nvPicPr>
        <xdr:cNvPr id="6429" name="Рисунок 6428" descr="base_1_386202_38444"/>
        <xdr:cNvPicPr preferRelativeResize="0">
          <a:picLocks noChangeArrowheads="1"/>
        </xdr:cNvPicPr>
      </xdr:nvPicPr>
      <xdr:blipFill>
        <a:blip xmlns:r="http://schemas.openxmlformats.org/officeDocument/2006/relationships" r:embed="rId4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7108476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4149</xdr:row>
      <xdr:rowOff>476249</xdr:rowOff>
    </xdr:from>
    <xdr:to>
      <xdr:col>1</xdr:col>
      <xdr:colOff>1181100</xdr:colOff>
      <xdr:row>4150</xdr:row>
      <xdr:rowOff>390524</xdr:rowOff>
    </xdr:to>
    <xdr:pic>
      <xdr:nvPicPr>
        <xdr:cNvPr id="6430" name="Рисунок 6429" descr="base_1_386202_38445"/>
        <xdr:cNvPicPr preferRelativeResize="0">
          <a:picLocks noChangeArrowheads="1"/>
        </xdr:cNvPicPr>
      </xdr:nvPicPr>
      <xdr:blipFill>
        <a:blip xmlns:r="http://schemas.openxmlformats.org/officeDocument/2006/relationships" r:embed="rId4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7584724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4151</xdr:row>
      <xdr:rowOff>0</xdr:rowOff>
    </xdr:from>
    <xdr:to>
      <xdr:col>1</xdr:col>
      <xdr:colOff>895350</xdr:colOff>
      <xdr:row>4151</xdr:row>
      <xdr:rowOff>352425</xdr:rowOff>
    </xdr:to>
    <xdr:pic>
      <xdr:nvPicPr>
        <xdr:cNvPr id="6431" name="Рисунок 6430" descr="base_1_386202_38446"/>
        <xdr:cNvPicPr preferRelativeResize="0">
          <a:picLocks noChangeArrowheads="1"/>
        </xdr:cNvPicPr>
      </xdr:nvPicPr>
      <xdr:blipFill>
        <a:blip xmlns:r="http://schemas.openxmlformats.org/officeDocument/2006/relationships" r:embed="rId4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8060975"/>
          <a:ext cx="895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4152</xdr:row>
      <xdr:rowOff>1</xdr:rowOff>
    </xdr:from>
    <xdr:to>
      <xdr:col>1</xdr:col>
      <xdr:colOff>990600</xdr:colOff>
      <xdr:row>4152</xdr:row>
      <xdr:rowOff>361951</xdr:rowOff>
    </xdr:to>
    <xdr:pic>
      <xdr:nvPicPr>
        <xdr:cNvPr id="6432" name="Рисунок 6431" descr="base_1_386202_38447"/>
        <xdr:cNvPicPr preferRelativeResize="0">
          <a:picLocks noChangeArrowheads="1"/>
        </xdr:cNvPicPr>
      </xdr:nvPicPr>
      <xdr:blipFill>
        <a:blip xmlns:r="http://schemas.openxmlformats.org/officeDocument/2006/relationships" r:embed="rId4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8537226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4153</xdr:row>
      <xdr:rowOff>0</xdr:rowOff>
    </xdr:from>
    <xdr:to>
      <xdr:col>1</xdr:col>
      <xdr:colOff>1162050</xdr:colOff>
      <xdr:row>4153</xdr:row>
      <xdr:rowOff>352425</xdr:rowOff>
    </xdr:to>
    <xdr:pic>
      <xdr:nvPicPr>
        <xdr:cNvPr id="6433" name="Рисунок 6432" descr="base_1_386202_38448"/>
        <xdr:cNvPicPr preferRelativeResize="0">
          <a:picLocks noChangeArrowheads="1"/>
        </xdr:cNvPicPr>
      </xdr:nvPicPr>
      <xdr:blipFill>
        <a:blip xmlns:r="http://schemas.openxmlformats.org/officeDocument/2006/relationships" r:embed="rId4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9013475"/>
          <a:ext cx="1162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4154</xdr:row>
      <xdr:rowOff>1</xdr:rowOff>
    </xdr:from>
    <xdr:to>
      <xdr:col>1</xdr:col>
      <xdr:colOff>1181100</xdr:colOff>
      <xdr:row>4154</xdr:row>
      <xdr:rowOff>381001</xdr:rowOff>
    </xdr:to>
    <xdr:pic>
      <xdr:nvPicPr>
        <xdr:cNvPr id="6434" name="Рисунок 6433" descr="base_1_386202_38449"/>
        <xdr:cNvPicPr preferRelativeResize="0">
          <a:picLocks noChangeArrowheads="1"/>
        </xdr:cNvPicPr>
      </xdr:nvPicPr>
      <xdr:blipFill>
        <a:blip xmlns:r="http://schemas.openxmlformats.org/officeDocument/2006/relationships" r:embed="rId4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89489726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4155</xdr:row>
      <xdr:rowOff>0</xdr:rowOff>
    </xdr:from>
    <xdr:to>
      <xdr:col>1</xdr:col>
      <xdr:colOff>1171574</xdr:colOff>
      <xdr:row>4155</xdr:row>
      <xdr:rowOff>409575</xdr:rowOff>
    </xdr:to>
    <xdr:pic>
      <xdr:nvPicPr>
        <xdr:cNvPr id="6435" name="Рисунок 6434" descr="base_1_386202_38450"/>
        <xdr:cNvPicPr preferRelativeResize="0">
          <a:picLocks noChangeArrowheads="1"/>
        </xdr:cNvPicPr>
      </xdr:nvPicPr>
      <xdr:blipFill>
        <a:blip xmlns:r="http://schemas.openxmlformats.org/officeDocument/2006/relationships" r:embed="rId4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89965975"/>
          <a:ext cx="1171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4156</xdr:row>
      <xdr:rowOff>0</xdr:rowOff>
    </xdr:from>
    <xdr:to>
      <xdr:col>1</xdr:col>
      <xdr:colOff>962024</xdr:colOff>
      <xdr:row>4156</xdr:row>
      <xdr:rowOff>371475</xdr:rowOff>
    </xdr:to>
    <xdr:pic>
      <xdr:nvPicPr>
        <xdr:cNvPr id="6436" name="Рисунок 6435" descr="base_1_386202_38451"/>
        <xdr:cNvPicPr preferRelativeResize="0">
          <a:picLocks noChangeArrowheads="1"/>
        </xdr:cNvPicPr>
      </xdr:nvPicPr>
      <xdr:blipFill>
        <a:blip xmlns:r="http://schemas.openxmlformats.org/officeDocument/2006/relationships" r:embed="rId4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0442225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4157</xdr:row>
      <xdr:rowOff>1</xdr:rowOff>
    </xdr:from>
    <xdr:to>
      <xdr:col>1</xdr:col>
      <xdr:colOff>1000124</xdr:colOff>
      <xdr:row>4157</xdr:row>
      <xdr:rowOff>381001</xdr:rowOff>
    </xdr:to>
    <xdr:pic>
      <xdr:nvPicPr>
        <xdr:cNvPr id="6437" name="Рисунок 6436" descr="base_1_386202_38452"/>
        <xdr:cNvPicPr preferRelativeResize="0">
          <a:picLocks noChangeArrowheads="1"/>
        </xdr:cNvPicPr>
      </xdr:nvPicPr>
      <xdr:blipFill>
        <a:blip xmlns:r="http://schemas.openxmlformats.org/officeDocument/2006/relationships" r:embed="rId4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0918476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4158</xdr:row>
      <xdr:rowOff>0</xdr:rowOff>
    </xdr:from>
    <xdr:to>
      <xdr:col>1</xdr:col>
      <xdr:colOff>1066800</xdr:colOff>
      <xdr:row>4158</xdr:row>
      <xdr:rowOff>371475</xdr:rowOff>
    </xdr:to>
    <xdr:pic>
      <xdr:nvPicPr>
        <xdr:cNvPr id="6438" name="Рисунок 6437" descr="base_1_386202_38453"/>
        <xdr:cNvPicPr preferRelativeResize="0">
          <a:picLocks noChangeArrowheads="1"/>
        </xdr:cNvPicPr>
      </xdr:nvPicPr>
      <xdr:blipFill>
        <a:blip xmlns:r="http://schemas.openxmlformats.org/officeDocument/2006/relationships" r:embed="rId4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1394725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4159</xdr:row>
      <xdr:rowOff>1</xdr:rowOff>
    </xdr:from>
    <xdr:to>
      <xdr:col>1</xdr:col>
      <xdr:colOff>1209674</xdr:colOff>
      <xdr:row>4159</xdr:row>
      <xdr:rowOff>381001</xdr:rowOff>
    </xdr:to>
    <xdr:pic>
      <xdr:nvPicPr>
        <xdr:cNvPr id="6439" name="Рисунок 6438" descr="base_1_386202_38454"/>
        <xdr:cNvPicPr preferRelativeResize="0">
          <a:picLocks noChangeArrowheads="1"/>
        </xdr:cNvPicPr>
      </xdr:nvPicPr>
      <xdr:blipFill>
        <a:blip xmlns:r="http://schemas.openxmlformats.org/officeDocument/2006/relationships" r:embed="rId4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1870976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4160</xdr:row>
      <xdr:rowOff>0</xdr:rowOff>
    </xdr:from>
    <xdr:to>
      <xdr:col>1</xdr:col>
      <xdr:colOff>1181100</xdr:colOff>
      <xdr:row>4160</xdr:row>
      <xdr:rowOff>390525</xdr:rowOff>
    </xdr:to>
    <xdr:pic>
      <xdr:nvPicPr>
        <xdr:cNvPr id="6440" name="Рисунок 6439" descr="base_1_386202_38455"/>
        <xdr:cNvPicPr preferRelativeResize="0">
          <a:picLocks noChangeArrowheads="1"/>
        </xdr:cNvPicPr>
      </xdr:nvPicPr>
      <xdr:blipFill>
        <a:blip xmlns:r="http://schemas.openxmlformats.org/officeDocument/2006/relationships" r:embed="rId4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2347225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4161</xdr:row>
      <xdr:rowOff>1</xdr:rowOff>
    </xdr:from>
    <xdr:to>
      <xdr:col>1</xdr:col>
      <xdr:colOff>885824</xdr:colOff>
      <xdr:row>4161</xdr:row>
      <xdr:rowOff>381001</xdr:rowOff>
    </xdr:to>
    <xdr:pic>
      <xdr:nvPicPr>
        <xdr:cNvPr id="6441" name="Рисунок 6440" descr="base_1_386202_38456"/>
        <xdr:cNvPicPr preferRelativeResize="0">
          <a:picLocks noChangeArrowheads="1"/>
        </xdr:cNvPicPr>
      </xdr:nvPicPr>
      <xdr:blipFill>
        <a:blip xmlns:r="http://schemas.openxmlformats.org/officeDocument/2006/relationships" r:embed="rId4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2823476"/>
          <a:ext cx="885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4162</xdr:row>
      <xdr:rowOff>0</xdr:rowOff>
    </xdr:from>
    <xdr:to>
      <xdr:col>1</xdr:col>
      <xdr:colOff>1009650</xdr:colOff>
      <xdr:row>4162</xdr:row>
      <xdr:rowOff>390525</xdr:rowOff>
    </xdr:to>
    <xdr:pic>
      <xdr:nvPicPr>
        <xdr:cNvPr id="6442" name="Рисунок 6441" descr="base_1_386202_38457"/>
        <xdr:cNvPicPr preferRelativeResize="0">
          <a:picLocks noChangeArrowheads="1"/>
        </xdr:cNvPicPr>
      </xdr:nvPicPr>
      <xdr:blipFill>
        <a:blip xmlns:r="http://schemas.openxmlformats.org/officeDocument/2006/relationships" r:embed="rId4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329972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4163</xdr:row>
      <xdr:rowOff>1</xdr:rowOff>
    </xdr:from>
    <xdr:to>
      <xdr:col>1</xdr:col>
      <xdr:colOff>1066800</xdr:colOff>
      <xdr:row>4163</xdr:row>
      <xdr:rowOff>381001</xdr:rowOff>
    </xdr:to>
    <xdr:pic>
      <xdr:nvPicPr>
        <xdr:cNvPr id="6443" name="Рисунок 6442" descr="base_1_386202_38458"/>
        <xdr:cNvPicPr preferRelativeResize="0">
          <a:picLocks noChangeArrowheads="1"/>
        </xdr:cNvPicPr>
      </xdr:nvPicPr>
      <xdr:blipFill>
        <a:blip xmlns:r="http://schemas.openxmlformats.org/officeDocument/2006/relationships" r:embed="rId4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3775976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4164</xdr:row>
      <xdr:rowOff>1</xdr:rowOff>
    </xdr:from>
    <xdr:to>
      <xdr:col>1</xdr:col>
      <xdr:colOff>1247774</xdr:colOff>
      <xdr:row>4164</xdr:row>
      <xdr:rowOff>381001</xdr:rowOff>
    </xdr:to>
    <xdr:pic>
      <xdr:nvPicPr>
        <xdr:cNvPr id="6444" name="Рисунок 6443" descr="base_1_386202_38459"/>
        <xdr:cNvPicPr preferRelativeResize="0">
          <a:picLocks noChangeArrowheads="1"/>
        </xdr:cNvPicPr>
      </xdr:nvPicPr>
      <xdr:blipFill>
        <a:blip xmlns:r="http://schemas.openxmlformats.org/officeDocument/2006/relationships" r:embed="rId4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4252226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4165</xdr:row>
      <xdr:rowOff>0</xdr:rowOff>
    </xdr:from>
    <xdr:to>
      <xdr:col>1</xdr:col>
      <xdr:colOff>1171574</xdr:colOff>
      <xdr:row>4165</xdr:row>
      <xdr:rowOff>409575</xdr:rowOff>
    </xdr:to>
    <xdr:pic>
      <xdr:nvPicPr>
        <xdr:cNvPr id="6445" name="Рисунок 6444" descr="base_1_386202_38460"/>
        <xdr:cNvPicPr preferRelativeResize="0">
          <a:picLocks noChangeArrowheads="1"/>
        </xdr:cNvPicPr>
      </xdr:nvPicPr>
      <xdr:blipFill>
        <a:blip xmlns:r="http://schemas.openxmlformats.org/officeDocument/2006/relationships" r:embed="rId4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4728475"/>
          <a:ext cx="1171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4166</xdr:row>
      <xdr:rowOff>0</xdr:rowOff>
    </xdr:from>
    <xdr:to>
      <xdr:col>1</xdr:col>
      <xdr:colOff>933450</xdr:colOff>
      <xdr:row>4166</xdr:row>
      <xdr:rowOff>390525</xdr:rowOff>
    </xdr:to>
    <xdr:pic>
      <xdr:nvPicPr>
        <xdr:cNvPr id="6446" name="Рисунок 6445" descr="base_1_386202_38461"/>
        <xdr:cNvPicPr preferRelativeResize="0">
          <a:picLocks noChangeArrowheads="1"/>
        </xdr:cNvPicPr>
      </xdr:nvPicPr>
      <xdr:blipFill>
        <a:blip xmlns:r="http://schemas.openxmlformats.org/officeDocument/2006/relationships" r:embed="rId4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5204725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4167</xdr:row>
      <xdr:rowOff>0</xdr:rowOff>
    </xdr:from>
    <xdr:to>
      <xdr:col>1</xdr:col>
      <xdr:colOff>1057274</xdr:colOff>
      <xdr:row>4167</xdr:row>
      <xdr:rowOff>371475</xdr:rowOff>
    </xdr:to>
    <xdr:pic>
      <xdr:nvPicPr>
        <xdr:cNvPr id="6447" name="Рисунок 6446" descr="base_1_386202_38462"/>
        <xdr:cNvPicPr preferRelativeResize="0">
          <a:picLocks noChangeArrowheads="1"/>
        </xdr:cNvPicPr>
      </xdr:nvPicPr>
      <xdr:blipFill>
        <a:blip xmlns:r="http://schemas.openxmlformats.org/officeDocument/2006/relationships" r:embed="rId4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5680975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4168</xdr:row>
      <xdr:rowOff>1</xdr:rowOff>
    </xdr:from>
    <xdr:to>
      <xdr:col>1</xdr:col>
      <xdr:colOff>1085850</xdr:colOff>
      <xdr:row>4168</xdr:row>
      <xdr:rowOff>361951</xdr:rowOff>
    </xdr:to>
    <xdr:pic>
      <xdr:nvPicPr>
        <xdr:cNvPr id="6448" name="Рисунок 6447" descr="base_1_386202_38463"/>
        <xdr:cNvPicPr preferRelativeResize="0">
          <a:picLocks noChangeArrowheads="1"/>
        </xdr:cNvPicPr>
      </xdr:nvPicPr>
      <xdr:blipFill>
        <a:blip xmlns:r="http://schemas.openxmlformats.org/officeDocument/2006/relationships" r:embed="rId4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6157226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4169</xdr:row>
      <xdr:rowOff>1</xdr:rowOff>
    </xdr:from>
    <xdr:to>
      <xdr:col>1</xdr:col>
      <xdr:colOff>1200150</xdr:colOff>
      <xdr:row>4169</xdr:row>
      <xdr:rowOff>400051</xdr:rowOff>
    </xdr:to>
    <xdr:pic>
      <xdr:nvPicPr>
        <xdr:cNvPr id="6449" name="Рисунок 6448" descr="base_1_386202_38464"/>
        <xdr:cNvPicPr preferRelativeResize="0">
          <a:picLocks noChangeArrowheads="1"/>
        </xdr:cNvPicPr>
      </xdr:nvPicPr>
      <xdr:blipFill>
        <a:blip xmlns:r="http://schemas.openxmlformats.org/officeDocument/2006/relationships" r:embed="rId4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6633476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4170</xdr:row>
      <xdr:rowOff>0</xdr:rowOff>
    </xdr:from>
    <xdr:to>
      <xdr:col>1</xdr:col>
      <xdr:colOff>1219200</xdr:colOff>
      <xdr:row>4170</xdr:row>
      <xdr:rowOff>390525</xdr:rowOff>
    </xdr:to>
    <xdr:pic>
      <xdr:nvPicPr>
        <xdr:cNvPr id="6450" name="Рисунок 6449" descr="base_1_386202_38465"/>
        <xdr:cNvPicPr preferRelativeResize="0">
          <a:picLocks noChangeArrowheads="1"/>
        </xdr:cNvPicPr>
      </xdr:nvPicPr>
      <xdr:blipFill>
        <a:blip xmlns:r="http://schemas.openxmlformats.org/officeDocument/2006/relationships" r:embed="rId4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7109725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4171</xdr:row>
      <xdr:rowOff>1</xdr:rowOff>
    </xdr:from>
    <xdr:to>
      <xdr:col>1</xdr:col>
      <xdr:colOff>1028700</xdr:colOff>
      <xdr:row>4171</xdr:row>
      <xdr:rowOff>381001</xdr:rowOff>
    </xdr:to>
    <xdr:pic>
      <xdr:nvPicPr>
        <xdr:cNvPr id="6451" name="Рисунок 6450" descr="base_1_386202_38466"/>
        <xdr:cNvPicPr preferRelativeResize="0">
          <a:picLocks noChangeArrowheads="1"/>
        </xdr:cNvPicPr>
      </xdr:nvPicPr>
      <xdr:blipFill>
        <a:blip xmlns:r="http://schemas.openxmlformats.org/officeDocument/2006/relationships" r:embed="rId4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7585976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4172</xdr:row>
      <xdr:rowOff>0</xdr:rowOff>
    </xdr:from>
    <xdr:to>
      <xdr:col>1</xdr:col>
      <xdr:colOff>1057274</xdr:colOff>
      <xdr:row>4172</xdr:row>
      <xdr:rowOff>371475</xdr:rowOff>
    </xdr:to>
    <xdr:pic>
      <xdr:nvPicPr>
        <xdr:cNvPr id="6452" name="Рисунок 6451" descr="base_1_386202_38467"/>
        <xdr:cNvPicPr preferRelativeResize="0">
          <a:picLocks noChangeArrowheads="1"/>
        </xdr:cNvPicPr>
      </xdr:nvPicPr>
      <xdr:blipFill>
        <a:blip xmlns:r="http://schemas.openxmlformats.org/officeDocument/2006/relationships" r:embed="rId4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8062225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4173</xdr:row>
      <xdr:rowOff>1</xdr:rowOff>
    </xdr:from>
    <xdr:to>
      <xdr:col>1</xdr:col>
      <xdr:colOff>1162050</xdr:colOff>
      <xdr:row>4173</xdr:row>
      <xdr:rowOff>400051</xdr:rowOff>
    </xdr:to>
    <xdr:pic>
      <xdr:nvPicPr>
        <xdr:cNvPr id="6453" name="Рисунок 6452" descr="base_1_386202_38468"/>
        <xdr:cNvPicPr preferRelativeResize="0">
          <a:picLocks noChangeArrowheads="1"/>
        </xdr:cNvPicPr>
      </xdr:nvPicPr>
      <xdr:blipFill>
        <a:blip xmlns:r="http://schemas.openxmlformats.org/officeDocument/2006/relationships" r:embed="rId4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8538476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4174</xdr:row>
      <xdr:rowOff>0</xdr:rowOff>
    </xdr:from>
    <xdr:to>
      <xdr:col>1</xdr:col>
      <xdr:colOff>1257300</xdr:colOff>
      <xdr:row>4174</xdr:row>
      <xdr:rowOff>419100</xdr:rowOff>
    </xdr:to>
    <xdr:pic>
      <xdr:nvPicPr>
        <xdr:cNvPr id="6454" name="Рисунок 6453" descr="base_1_386202_38469"/>
        <xdr:cNvPicPr preferRelativeResize="0">
          <a:picLocks noChangeArrowheads="1"/>
        </xdr:cNvPicPr>
      </xdr:nvPicPr>
      <xdr:blipFill>
        <a:blip xmlns:r="http://schemas.openxmlformats.org/officeDocument/2006/relationships" r:embed="rId4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9014725"/>
          <a:ext cx="1257301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4174</xdr:row>
      <xdr:rowOff>476249</xdr:rowOff>
    </xdr:from>
    <xdr:to>
      <xdr:col>1</xdr:col>
      <xdr:colOff>1200150</xdr:colOff>
      <xdr:row>4175</xdr:row>
      <xdr:rowOff>371474</xdr:rowOff>
    </xdr:to>
    <xdr:pic>
      <xdr:nvPicPr>
        <xdr:cNvPr id="4173" name="Рисунок 4172" descr="base_1_386202_38475"/>
        <xdr:cNvPicPr preferRelativeResize="0">
          <a:picLocks noChangeArrowheads="1"/>
        </xdr:cNvPicPr>
      </xdr:nvPicPr>
      <xdr:blipFill>
        <a:blip xmlns:r="http://schemas.openxmlformats.org/officeDocument/2006/relationships" r:embed="rId4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099490974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4176</xdr:row>
      <xdr:rowOff>0</xdr:rowOff>
    </xdr:from>
    <xdr:to>
      <xdr:col>1</xdr:col>
      <xdr:colOff>923924</xdr:colOff>
      <xdr:row>4176</xdr:row>
      <xdr:rowOff>352425</xdr:rowOff>
    </xdr:to>
    <xdr:pic>
      <xdr:nvPicPr>
        <xdr:cNvPr id="4174" name="Рисунок 4173" descr="base_1_386202_38476"/>
        <xdr:cNvPicPr preferRelativeResize="0">
          <a:picLocks noChangeArrowheads="1"/>
        </xdr:cNvPicPr>
      </xdr:nvPicPr>
      <xdr:blipFill>
        <a:blip xmlns:r="http://schemas.openxmlformats.org/officeDocument/2006/relationships" r:embed="rId4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099957700"/>
          <a:ext cx="923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4177</xdr:row>
      <xdr:rowOff>0</xdr:rowOff>
    </xdr:from>
    <xdr:to>
      <xdr:col>1</xdr:col>
      <xdr:colOff>990600</xdr:colOff>
      <xdr:row>4177</xdr:row>
      <xdr:rowOff>371475</xdr:rowOff>
    </xdr:to>
    <xdr:pic>
      <xdr:nvPicPr>
        <xdr:cNvPr id="4175" name="Рисунок 4174" descr="base_1_386202_38477"/>
        <xdr:cNvPicPr preferRelativeResize="0">
          <a:picLocks noChangeArrowheads="1"/>
        </xdr:cNvPicPr>
      </xdr:nvPicPr>
      <xdr:blipFill>
        <a:blip xmlns:r="http://schemas.openxmlformats.org/officeDocument/2006/relationships" r:embed="rId4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042442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4178</xdr:row>
      <xdr:rowOff>0</xdr:rowOff>
    </xdr:from>
    <xdr:to>
      <xdr:col>1</xdr:col>
      <xdr:colOff>1076325</xdr:colOff>
      <xdr:row>4178</xdr:row>
      <xdr:rowOff>361950</xdr:rowOff>
    </xdr:to>
    <xdr:pic>
      <xdr:nvPicPr>
        <xdr:cNvPr id="4176" name="Рисунок 4175" descr="base_1_386202_38478"/>
        <xdr:cNvPicPr preferRelativeResize="0">
          <a:picLocks noChangeArrowheads="1"/>
        </xdr:cNvPicPr>
      </xdr:nvPicPr>
      <xdr:blipFill>
        <a:blip xmlns:r="http://schemas.openxmlformats.org/officeDocument/2006/relationships" r:embed="rId4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0891150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4179</xdr:row>
      <xdr:rowOff>0</xdr:rowOff>
    </xdr:from>
    <xdr:to>
      <xdr:col>1</xdr:col>
      <xdr:colOff>1238250</xdr:colOff>
      <xdr:row>4179</xdr:row>
      <xdr:rowOff>323850</xdr:rowOff>
    </xdr:to>
    <xdr:pic>
      <xdr:nvPicPr>
        <xdr:cNvPr id="4177" name="Рисунок 4176" descr="base_1_386202_38479"/>
        <xdr:cNvPicPr preferRelativeResize="0">
          <a:picLocks noChangeArrowheads="1"/>
        </xdr:cNvPicPr>
      </xdr:nvPicPr>
      <xdr:blipFill>
        <a:blip xmlns:r="http://schemas.openxmlformats.org/officeDocument/2006/relationships" r:embed="rId4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1357875"/>
          <a:ext cx="12382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4180</xdr:row>
      <xdr:rowOff>0</xdr:rowOff>
    </xdr:from>
    <xdr:to>
      <xdr:col>1</xdr:col>
      <xdr:colOff>1238250</xdr:colOff>
      <xdr:row>4180</xdr:row>
      <xdr:rowOff>381000</xdr:rowOff>
    </xdr:to>
    <xdr:pic>
      <xdr:nvPicPr>
        <xdr:cNvPr id="4178" name="Рисунок 4177" descr="base_1_386202_38480"/>
        <xdr:cNvPicPr preferRelativeResize="0">
          <a:picLocks noChangeArrowheads="1"/>
        </xdr:cNvPicPr>
      </xdr:nvPicPr>
      <xdr:blipFill>
        <a:blip xmlns:r="http://schemas.openxmlformats.org/officeDocument/2006/relationships" r:embed="rId4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1824600"/>
          <a:ext cx="1238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4181</xdr:row>
      <xdr:rowOff>0</xdr:rowOff>
    </xdr:from>
    <xdr:to>
      <xdr:col>1</xdr:col>
      <xdr:colOff>981074</xdr:colOff>
      <xdr:row>4181</xdr:row>
      <xdr:rowOff>361950</xdr:rowOff>
    </xdr:to>
    <xdr:pic>
      <xdr:nvPicPr>
        <xdr:cNvPr id="4179" name="Рисунок 4178" descr="base_1_386202_38481"/>
        <xdr:cNvPicPr preferRelativeResize="0">
          <a:picLocks noChangeArrowheads="1"/>
        </xdr:cNvPicPr>
      </xdr:nvPicPr>
      <xdr:blipFill>
        <a:blip xmlns:r="http://schemas.openxmlformats.org/officeDocument/2006/relationships" r:embed="rId4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02291325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4182</xdr:row>
      <xdr:rowOff>0</xdr:rowOff>
    </xdr:from>
    <xdr:to>
      <xdr:col>1</xdr:col>
      <xdr:colOff>1009650</xdr:colOff>
      <xdr:row>4182</xdr:row>
      <xdr:rowOff>381000</xdr:rowOff>
    </xdr:to>
    <xdr:pic>
      <xdr:nvPicPr>
        <xdr:cNvPr id="4180" name="Рисунок 4179" descr="base_1_386202_38482"/>
        <xdr:cNvPicPr preferRelativeResize="0">
          <a:picLocks noChangeArrowheads="1"/>
        </xdr:cNvPicPr>
      </xdr:nvPicPr>
      <xdr:blipFill>
        <a:blip xmlns:r="http://schemas.openxmlformats.org/officeDocument/2006/relationships" r:embed="rId4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2758050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4183</xdr:row>
      <xdr:rowOff>0</xdr:rowOff>
    </xdr:from>
    <xdr:to>
      <xdr:col>1</xdr:col>
      <xdr:colOff>1076325</xdr:colOff>
      <xdr:row>4183</xdr:row>
      <xdr:rowOff>371475</xdr:rowOff>
    </xdr:to>
    <xdr:pic>
      <xdr:nvPicPr>
        <xdr:cNvPr id="4181" name="Рисунок 4180" descr="base_1_386202_38483"/>
        <xdr:cNvPicPr preferRelativeResize="0">
          <a:picLocks noChangeArrowheads="1"/>
        </xdr:cNvPicPr>
      </xdr:nvPicPr>
      <xdr:blipFill>
        <a:blip xmlns:r="http://schemas.openxmlformats.org/officeDocument/2006/relationships" r:embed="rId4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3224775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4184</xdr:row>
      <xdr:rowOff>0</xdr:rowOff>
    </xdr:from>
    <xdr:to>
      <xdr:col>1</xdr:col>
      <xdr:colOff>1200150</xdr:colOff>
      <xdr:row>4184</xdr:row>
      <xdr:rowOff>381000</xdr:rowOff>
    </xdr:to>
    <xdr:pic>
      <xdr:nvPicPr>
        <xdr:cNvPr id="4182" name="Рисунок 4181" descr="base_1_386202_38484"/>
        <xdr:cNvPicPr preferRelativeResize="0">
          <a:picLocks noChangeArrowheads="1"/>
        </xdr:cNvPicPr>
      </xdr:nvPicPr>
      <xdr:blipFill>
        <a:blip xmlns:r="http://schemas.openxmlformats.org/officeDocument/2006/relationships" r:embed="rId4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3691500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4185</xdr:row>
      <xdr:rowOff>0</xdr:rowOff>
    </xdr:from>
    <xdr:to>
      <xdr:col>1</xdr:col>
      <xdr:colOff>1190624</xdr:colOff>
      <xdr:row>4185</xdr:row>
      <xdr:rowOff>400050</xdr:rowOff>
    </xdr:to>
    <xdr:pic>
      <xdr:nvPicPr>
        <xdr:cNvPr id="4183" name="Рисунок 4182" descr="base_1_386202_38485"/>
        <xdr:cNvPicPr preferRelativeResize="0">
          <a:picLocks noChangeArrowheads="1"/>
        </xdr:cNvPicPr>
      </xdr:nvPicPr>
      <xdr:blipFill>
        <a:blip xmlns:r="http://schemas.openxmlformats.org/officeDocument/2006/relationships" r:embed="rId4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0415822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4186</xdr:row>
      <xdr:rowOff>0</xdr:rowOff>
    </xdr:from>
    <xdr:to>
      <xdr:col>1</xdr:col>
      <xdr:colOff>933450</xdr:colOff>
      <xdr:row>4186</xdr:row>
      <xdr:rowOff>390525</xdr:rowOff>
    </xdr:to>
    <xdr:pic>
      <xdr:nvPicPr>
        <xdr:cNvPr id="4184" name="Рисунок 4183" descr="base_1_386202_38486"/>
        <xdr:cNvPicPr preferRelativeResize="0">
          <a:picLocks noChangeArrowheads="1"/>
        </xdr:cNvPicPr>
      </xdr:nvPicPr>
      <xdr:blipFill>
        <a:blip xmlns:r="http://schemas.openxmlformats.org/officeDocument/2006/relationships" r:embed="rId4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4624950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4187</xdr:row>
      <xdr:rowOff>0</xdr:rowOff>
    </xdr:from>
    <xdr:to>
      <xdr:col>1</xdr:col>
      <xdr:colOff>1028700</xdr:colOff>
      <xdr:row>4187</xdr:row>
      <xdr:rowOff>400050</xdr:rowOff>
    </xdr:to>
    <xdr:pic>
      <xdr:nvPicPr>
        <xdr:cNvPr id="4185" name="Рисунок 4184" descr="base_1_386202_38487"/>
        <xdr:cNvPicPr preferRelativeResize="0">
          <a:picLocks noChangeArrowheads="1"/>
        </xdr:cNvPicPr>
      </xdr:nvPicPr>
      <xdr:blipFill>
        <a:blip xmlns:r="http://schemas.openxmlformats.org/officeDocument/2006/relationships" r:embed="rId4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5091675"/>
          <a:ext cx="1028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4188</xdr:row>
      <xdr:rowOff>0</xdr:rowOff>
    </xdr:from>
    <xdr:to>
      <xdr:col>1</xdr:col>
      <xdr:colOff>1095375</xdr:colOff>
      <xdr:row>4188</xdr:row>
      <xdr:rowOff>361950</xdr:rowOff>
    </xdr:to>
    <xdr:pic>
      <xdr:nvPicPr>
        <xdr:cNvPr id="4186" name="Рисунок 4185" descr="base_1_386202_38488"/>
        <xdr:cNvPicPr preferRelativeResize="0">
          <a:picLocks noChangeArrowheads="1"/>
        </xdr:cNvPicPr>
      </xdr:nvPicPr>
      <xdr:blipFill>
        <a:blip xmlns:r="http://schemas.openxmlformats.org/officeDocument/2006/relationships" r:embed="rId4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5558400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4189</xdr:row>
      <xdr:rowOff>0</xdr:rowOff>
    </xdr:from>
    <xdr:to>
      <xdr:col>1</xdr:col>
      <xdr:colOff>1190624</xdr:colOff>
      <xdr:row>4189</xdr:row>
      <xdr:rowOff>371475</xdr:rowOff>
    </xdr:to>
    <xdr:pic>
      <xdr:nvPicPr>
        <xdr:cNvPr id="4187" name="Рисунок 4186" descr="base_1_386202_38489"/>
        <xdr:cNvPicPr preferRelativeResize="0">
          <a:picLocks noChangeArrowheads="1"/>
        </xdr:cNvPicPr>
      </xdr:nvPicPr>
      <xdr:blipFill>
        <a:blip xmlns:r="http://schemas.openxmlformats.org/officeDocument/2006/relationships" r:embed="rId4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0602512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4190</xdr:row>
      <xdr:rowOff>0</xdr:rowOff>
    </xdr:from>
    <xdr:to>
      <xdr:col>1</xdr:col>
      <xdr:colOff>1190624</xdr:colOff>
      <xdr:row>4190</xdr:row>
      <xdr:rowOff>400050</xdr:rowOff>
    </xdr:to>
    <xdr:pic>
      <xdr:nvPicPr>
        <xdr:cNvPr id="4188" name="Рисунок 4187" descr="base_1_386202_38490"/>
        <xdr:cNvPicPr preferRelativeResize="0">
          <a:picLocks noChangeArrowheads="1"/>
        </xdr:cNvPicPr>
      </xdr:nvPicPr>
      <xdr:blipFill>
        <a:blip xmlns:r="http://schemas.openxmlformats.org/officeDocument/2006/relationships" r:embed="rId4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06491850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4191</xdr:row>
      <xdr:rowOff>0</xdr:rowOff>
    </xdr:from>
    <xdr:to>
      <xdr:col>1</xdr:col>
      <xdr:colOff>933450</xdr:colOff>
      <xdr:row>4191</xdr:row>
      <xdr:rowOff>390525</xdr:rowOff>
    </xdr:to>
    <xdr:pic>
      <xdr:nvPicPr>
        <xdr:cNvPr id="4189" name="Рисунок 4188" descr="base_1_386202_38491"/>
        <xdr:cNvPicPr preferRelativeResize="0">
          <a:picLocks noChangeArrowheads="1"/>
        </xdr:cNvPicPr>
      </xdr:nvPicPr>
      <xdr:blipFill>
        <a:blip xmlns:r="http://schemas.openxmlformats.org/officeDocument/2006/relationships" r:embed="rId4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6958575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4192</xdr:row>
      <xdr:rowOff>1</xdr:rowOff>
    </xdr:from>
    <xdr:to>
      <xdr:col>1</xdr:col>
      <xdr:colOff>1076325</xdr:colOff>
      <xdr:row>4192</xdr:row>
      <xdr:rowOff>381001</xdr:rowOff>
    </xdr:to>
    <xdr:pic>
      <xdr:nvPicPr>
        <xdr:cNvPr id="4190" name="Рисунок 4189" descr="base_1_386202_38492"/>
        <xdr:cNvPicPr preferRelativeResize="0">
          <a:picLocks noChangeArrowheads="1"/>
        </xdr:cNvPicPr>
      </xdr:nvPicPr>
      <xdr:blipFill>
        <a:blip xmlns:r="http://schemas.openxmlformats.org/officeDocument/2006/relationships" r:embed="rId4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07425301"/>
          <a:ext cx="107632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4193</xdr:row>
      <xdr:rowOff>0</xdr:rowOff>
    </xdr:from>
    <xdr:to>
      <xdr:col>1</xdr:col>
      <xdr:colOff>1076325</xdr:colOff>
      <xdr:row>4193</xdr:row>
      <xdr:rowOff>333375</xdr:rowOff>
    </xdr:to>
    <xdr:pic>
      <xdr:nvPicPr>
        <xdr:cNvPr id="4191" name="Рисунок 4190" descr="base_1_386202_38493"/>
        <xdr:cNvPicPr preferRelativeResize="0">
          <a:picLocks noChangeArrowheads="1"/>
        </xdr:cNvPicPr>
      </xdr:nvPicPr>
      <xdr:blipFill>
        <a:blip xmlns:r="http://schemas.openxmlformats.org/officeDocument/2006/relationships" r:embed="rId4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7892025"/>
          <a:ext cx="1076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4194</xdr:row>
      <xdr:rowOff>0</xdr:rowOff>
    </xdr:from>
    <xdr:to>
      <xdr:col>1</xdr:col>
      <xdr:colOff>1247774</xdr:colOff>
      <xdr:row>4194</xdr:row>
      <xdr:rowOff>361950</xdr:rowOff>
    </xdr:to>
    <xdr:pic>
      <xdr:nvPicPr>
        <xdr:cNvPr id="4192" name="Рисунок 4191" descr="base_1_386202_38494"/>
        <xdr:cNvPicPr preferRelativeResize="0">
          <a:picLocks noChangeArrowheads="1"/>
        </xdr:cNvPicPr>
      </xdr:nvPicPr>
      <xdr:blipFill>
        <a:blip xmlns:r="http://schemas.openxmlformats.org/officeDocument/2006/relationships" r:embed="rId4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08358750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4195</xdr:row>
      <xdr:rowOff>0</xdr:rowOff>
    </xdr:from>
    <xdr:to>
      <xdr:col>1</xdr:col>
      <xdr:colOff>1257300</xdr:colOff>
      <xdr:row>4195</xdr:row>
      <xdr:rowOff>381000</xdr:rowOff>
    </xdr:to>
    <xdr:pic>
      <xdr:nvPicPr>
        <xdr:cNvPr id="4193" name="Рисунок 4192" descr="base_1_386202_38495"/>
        <xdr:cNvPicPr preferRelativeResize="0">
          <a:picLocks noChangeArrowheads="1"/>
        </xdr:cNvPicPr>
      </xdr:nvPicPr>
      <xdr:blipFill>
        <a:blip xmlns:r="http://schemas.openxmlformats.org/officeDocument/2006/relationships" r:embed="rId4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8825475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4196</xdr:row>
      <xdr:rowOff>0</xdr:rowOff>
    </xdr:from>
    <xdr:to>
      <xdr:col>1</xdr:col>
      <xdr:colOff>971550</xdr:colOff>
      <xdr:row>4196</xdr:row>
      <xdr:rowOff>342900</xdr:rowOff>
    </xdr:to>
    <xdr:pic>
      <xdr:nvPicPr>
        <xdr:cNvPr id="4194" name="Рисунок 4193" descr="base_1_386202_38496"/>
        <xdr:cNvPicPr preferRelativeResize="0">
          <a:picLocks noChangeArrowheads="1"/>
        </xdr:cNvPicPr>
      </xdr:nvPicPr>
      <xdr:blipFill>
        <a:blip xmlns:r="http://schemas.openxmlformats.org/officeDocument/2006/relationships" r:embed="rId4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09292200"/>
          <a:ext cx="971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4197</xdr:row>
      <xdr:rowOff>0</xdr:rowOff>
    </xdr:from>
    <xdr:to>
      <xdr:col>1</xdr:col>
      <xdr:colOff>1038224</xdr:colOff>
      <xdr:row>4197</xdr:row>
      <xdr:rowOff>381000</xdr:rowOff>
    </xdr:to>
    <xdr:pic>
      <xdr:nvPicPr>
        <xdr:cNvPr id="4195" name="Рисунок 4194" descr="base_1_386202_38497"/>
        <xdr:cNvPicPr preferRelativeResize="0">
          <a:picLocks noChangeArrowheads="1"/>
        </xdr:cNvPicPr>
      </xdr:nvPicPr>
      <xdr:blipFill>
        <a:blip xmlns:r="http://schemas.openxmlformats.org/officeDocument/2006/relationships" r:embed="rId4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09758925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4198</xdr:row>
      <xdr:rowOff>0</xdr:rowOff>
    </xdr:from>
    <xdr:to>
      <xdr:col>1</xdr:col>
      <xdr:colOff>1076325</xdr:colOff>
      <xdr:row>4198</xdr:row>
      <xdr:rowOff>381000</xdr:rowOff>
    </xdr:to>
    <xdr:pic>
      <xdr:nvPicPr>
        <xdr:cNvPr id="4196" name="Рисунок 4195" descr="base_1_386202_38498"/>
        <xdr:cNvPicPr preferRelativeResize="0">
          <a:picLocks noChangeArrowheads="1"/>
        </xdr:cNvPicPr>
      </xdr:nvPicPr>
      <xdr:blipFill>
        <a:blip xmlns:r="http://schemas.openxmlformats.org/officeDocument/2006/relationships" r:embed="rId4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0225650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4199</xdr:row>
      <xdr:rowOff>0</xdr:rowOff>
    </xdr:from>
    <xdr:to>
      <xdr:col>1</xdr:col>
      <xdr:colOff>1276350</xdr:colOff>
      <xdr:row>4199</xdr:row>
      <xdr:rowOff>390525</xdr:rowOff>
    </xdr:to>
    <xdr:pic>
      <xdr:nvPicPr>
        <xdr:cNvPr id="4197" name="Рисунок 4196" descr="base_1_386202_38499"/>
        <xdr:cNvPicPr preferRelativeResize="0">
          <a:picLocks noChangeArrowheads="1"/>
        </xdr:cNvPicPr>
      </xdr:nvPicPr>
      <xdr:blipFill>
        <a:blip xmlns:r="http://schemas.openxmlformats.org/officeDocument/2006/relationships" r:embed="rId4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0692375"/>
          <a:ext cx="1276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4199</xdr:row>
      <xdr:rowOff>466724</xdr:rowOff>
    </xdr:from>
    <xdr:to>
      <xdr:col>1</xdr:col>
      <xdr:colOff>1228726</xdr:colOff>
      <xdr:row>4200</xdr:row>
      <xdr:rowOff>381000</xdr:rowOff>
    </xdr:to>
    <xdr:pic>
      <xdr:nvPicPr>
        <xdr:cNvPr id="4198" name="Рисунок 4197" descr="base_1_386202_38500"/>
        <xdr:cNvPicPr preferRelativeResize="0">
          <a:picLocks noChangeArrowheads="1"/>
        </xdr:cNvPicPr>
      </xdr:nvPicPr>
      <xdr:blipFill>
        <a:blip xmlns:r="http://schemas.openxmlformats.org/officeDocument/2006/relationships" r:embed="rId4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1159099"/>
          <a:ext cx="1228726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4201</xdr:row>
      <xdr:rowOff>0</xdr:rowOff>
    </xdr:from>
    <xdr:to>
      <xdr:col>1</xdr:col>
      <xdr:colOff>990600</xdr:colOff>
      <xdr:row>4201</xdr:row>
      <xdr:rowOff>371475</xdr:rowOff>
    </xdr:to>
    <xdr:pic>
      <xdr:nvPicPr>
        <xdr:cNvPr id="4199" name="Рисунок 4198" descr="base_1_386202_38501"/>
        <xdr:cNvPicPr preferRelativeResize="0">
          <a:picLocks noChangeArrowheads="1"/>
        </xdr:cNvPicPr>
      </xdr:nvPicPr>
      <xdr:blipFill>
        <a:blip xmlns:r="http://schemas.openxmlformats.org/officeDocument/2006/relationships" r:embed="rId4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162582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4202</xdr:row>
      <xdr:rowOff>0</xdr:rowOff>
    </xdr:from>
    <xdr:to>
      <xdr:col>1</xdr:col>
      <xdr:colOff>1019174</xdr:colOff>
      <xdr:row>4202</xdr:row>
      <xdr:rowOff>381000</xdr:rowOff>
    </xdr:to>
    <xdr:pic>
      <xdr:nvPicPr>
        <xdr:cNvPr id="4200" name="Рисунок 4199" descr="base_1_386202_38502"/>
        <xdr:cNvPicPr preferRelativeResize="0">
          <a:picLocks noChangeArrowheads="1"/>
        </xdr:cNvPicPr>
      </xdr:nvPicPr>
      <xdr:blipFill>
        <a:blip xmlns:r="http://schemas.openxmlformats.org/officeDocument/2006/relationships" r:embed="rId4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12092550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4203</xdr:row>
      <xdr:rowOff>0</xdr:rowOff>
    </xdr:from>
    <xdr:to>
      <xdr:col>1</xdr:col>
      <xdr:colOff>1085850</xdr:colOff>
      <xdr:row>4203</xdr:row>
      <xdr:rowOff>400050</xdr:rowOff>
    </xdr:to>
    <xdr:pic>
      <xdr:nvPicPr>
        <xdr:cNvPr id="4201" name="Рисунок 4200" descr="base_1_386202_38503"/>
        <xdr:cNvPicPr preferRelativeResize="0">
          <a:picLocks noChangeArrowheads="1"/>
        </xdr:cNvPicPr>
      </xdr:nvPicPr>
      <xdr:blipFill>
        <a:blip xmlns:r="http://schemas.openxmlformats.org/officeDocument/2006/relationships" r:embed="rId4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2559275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4204</xdr:row>
      <xdr:rowOff>0</xdr:rowOff>
    </xdr:from>
    <xdr:to>
      <xdr:col>1</xdr:col>
      <xdr:colOff>1266824</xdr:colOff>
      <xdr:row>4204</xdr:row>
      <xdr:rowOff>371475</xdr:rowOff>
    </xdr:to>
    <xdr:pic>
      <xdr:nvPicPr>
        <xdr:cNvPr id="4202" name="Рисунок 4201" descr="base_1_386202_38504"/>
        <xdr:cNvPicPr preferRelativeResize="0">
          <a:picLocks noChangeArrowheads="1"/>
        </xdr:cNvPicPr>
      </xdr:nvPicPr>
      <xdr:blipFill>
        <a:blip xmlns:r="http://schemas.openxmlformats.org/officeDocument/2006/relationships" r:embed="rId4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1302600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4205</xdr:row>
      <xdr:rowOff>0</xdr:rowOff>
    </xdr:from>
    <xdr:to>
      <xdr:col>1</xdr:col>
      <xdr:colOff>1228724</xdr:colOff>
      <xdr:row>4205</xdr:row>
      <xdr:rowOff>381000</xdr:rowOff>
    </xdr:to>
    <xdr:pic>
      <xdr:nvPicPr>
        <xdr:cNvPr id="4203" name="Рисунок 4202" descr="base_1_386202_38505"/>
        <xdr:cNvPicPr preferRelativeResize="0">
          <a:picLocks noChangeArrowheads="1"/>
        </xdr:cNvPicPr>
      </xdr:nvPicPr>
      <xdr:blipFill>
        <a:blip xmlns:r="http://schemas.openxmlformats.org/officeDocument/2006/relationships" r:embed="rId4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13492725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4206</xdr:row>
      <xdr:rowOff>0</xdr:rowOff>
    </xdr:from>
    <xdr:to>
      <xdr:col>1</xdr:col>
      <xdr:colOff>1019174</xdr:colOff>
      <xdr:row>4206</xdr:row>
      <xdr:rowOff>381000</xdr:rowOff>
    </xdr:to>
    <xdr:pic>
      <xdr:nvPicPr>
        <xdr:cNvPr id="4204" name="Рисунок 4203" descr="base_1_386202_38506"/>
        <xdr:cNvPicPr preferRelativeResize="0">
          <a:picLocks noChangeArrowheads="1"/>
        </xdr:cNvPicPr>
      </xdr:nvPicPr>
      <xdr:blipFill>
        <a:blip xmlns:r="http://schemas.openxmlformats.org/officeDocument/2006/relationships" r:embed="rId4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13959450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4207</xdr:row>
      <xdr:rowOff>0</xdr:rowOff>
    </xdr:from>
    <xdr:to>
      <xdr:col>1</xdr:col>
      <xdr:colOff>1047750</xdr:colOff>
      <xdr:row>4207</xdr:row>
      <xdr:rowOff>352425</xdr:rowOff>
    </xdr:to>
    <xdr:pic>
      <xdr:nvPicPr>
        <xdr:cNvPr id="4205" name="Рисунок 4204" descr="base_1_386202_38507"/>
        <xdr:cNvPicPr preferRelativeResize="0">
          <a:picLocks noChangeArrowheads="1"/>
        </xdr:cNvPicPr>
      </xdr:nvPicPr>
      <xdr:blipFill>
        <a:blip xmlns:r="http://schemas.openxmlformats.org/officeDocument/2006/relationships" r:embed="rId4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442617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4208</xdr:row>
      <xdr:rowOff>0</xdr:rowOff>
    </xdr:from>
    <xdr:to>
      <xdr:col>1</xdr:col>
      <xdr:colOff>1190625</xdr:colOff>
      <xdr:row>4208</xdr:row>
      <xdr:rowOff>352425</xdr:rowOff>
    </xdr:to>
    <xdr:pic>
      <xdr:nvPicPr>
        <xdr:cNvPr id="4206" name="Рисунок 4205" descr="base_1_386202_38508"/>
        <xdr:cNvPicPr preferRelativeResize="0">
          <a:picLocks noChangeArrowheads="1"/>
        </xdr:cNvPicPr>
      </xdr:nvPicPr>
      <xdr:blipFill>
        <a:blip xmlns:r="http://schemas.openxmlformats.org/officeDocument/2006/relationships" r:embed="rId4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4892900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4209</xdr:row>
      <xdr:rowOff>0</xdr:rowOff>
    </xdr:from>
    <xdr:to>
      <xdr:col>1</xdr:col>
      <xdr:colOff>1266824</xdr:colOff>
      <xdr:row>4209</xdr:row>
      <xdr:rowOff>361950</xdr:rowOff>
    </xdr:to>
    <xdr:pic>
      <xdr:nvPicPr>
        <xdr:cNvPr id="4207" name="Рисунок 4206" descr="base_1_386202_38509"/>
        <xdr:cNvPicPr preferRelativeResize="0">
          <a:picLocks noChangeArrowheads="1"/>
        </xdr:cNvPicPr>
      </xdr:nvPicPr>
      <xdr:blipFill>
        <a:blip xmlns:r="http://schemas.openxmlformats.org/officeDocument/2006/relationships" r:embed="rId4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15359625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4210</xdr:row>
      <xdr:rowOff>0</xdr:rowOff>
    </xdr:from>
    <xdr:to>
      <xdr:col>1</xdr:col>
      <xdr:colOff>1200150</xdr:colOff>
      <xdr:row>4210</xdr:row>
      <xdr:rowOff>400050</xdr:rowOff>
    </xdr:to>
    <xdr:pic>
      <xdr:nvPicPr>
        <xdr:cNvPr id="4208" name="Рисунок 4207" descr="base_1_386202_38510"/>
        <xdr:cNvPicPr preferRelativeResize="0">
          <a:picLocks noChangeArrowheads="1"/>
        </xdr:cNvPicPr>
      </xdr:nvPicPr>
      <xdr:blipFill>
        <a:blip xmlns:r="http://schemas.openxmlformats.org/officeDocument/2006/relationships" r:embed="rId4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5826350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4211</xdr:row>
      <xdr:rowOff>0</xdr:rowOff>
    </xdr:from>
    <xdr:to>
      <xdr:col>1</xdr:col>
      <xdr:colOff>990600</xdr:colOff>
      <xdr:row>4211</xdr:row>
      <xdr:rowOff>381000</xdr:rowOff>
    </xdr:to>
    <xdr:pic>
      <xdr:nvPicPr>
        <xdr:cNvPr id="4209" name="Рисунок 4208" descr="base_1_386202_38511"/>
        <xdr:cNvPicPr preferRelativeResize="0">
          <a:picLocks noChangeArrowheads="1"/>
        </xdr:cNvPicPr>
      </xdr:nvPicPr>
      <xdr:blipFill>
        <a:blip xmlns:r="http://schemas.openxmlformats.org/officeDocument/2006/relationships" r:embed="rId4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6293075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4212</xdr:row>
      <xdr:rowOff>0</xdr:rowOff>
    </xdr:from>
    <xdr:to>
      <xdr:col>1</xdr:col>
      <xdr:colOff>1038224</xdr:colOff>
      <xdr:row>4212</xdr:row>
      <xdr:rowOff>352425</xdr:rowOff>
    </xdr:to>
    <xdr:pic>
      <xdr:nvPicPr>
        <xdr:cNvPr id="4210" name="Рисунок 4209" descr="base_1_386202_38512"/>
        <xdr:cNvPicPr preferRelativeResize="0">
          <a:picLocks noChangeArrowheads="1"/>
        </xdr:cNvPicPr>
      </xdr:nvPicPr>
      <xdr:blipFill>
        <a:blip xmlns:r="http://schemas.openxmlformats.org/officeDocument/2006/relationships" r:embed="rId4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16759800"/>
          <a:ext cx="1038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4213</xdr:row>
      <xdr:rowOff>0</xdr:rowOff>
    </xdr:from>
    <xdr:to>
      <xdr:col>1</xdr:col>
      <xdr:colOff>1104900</xdr:colOff>
      <xdr:row>4213</xdr:row>
      <xdr:rowOff>352425</xdr:rowOff>
    </xdr:to>
    <xdr:pic>
      <xdr:nvPicPr>
        <xdr:cNvPr id="4211" name="Рисунок 4210" descr="base_1_386202_38513"/>
        <xdr:cNvPicPr preferRelativeResize="0">
          <a:picLocks noChangeArrowheads="1"/>
        </xdr:cNvPicPr>
      </xdr:nvPicPr>
      <xdr:blipFill>
        <a:blip xmlns:r="http://schemas.openxmlformats.org/officeDocument/2006/relationships" r:embed="rId4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7226525"/>
          <a:ext cx="1104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4214</xdr:row>
      <xdr:rowOff>0</xdr:rowOff>
    </xdr:from>
    <xdr:to>
      <xdr:col>1</xdr:col>
      <xdr:colOff>1181100</xdr:colOff>
      <xdr:row>4214</xdr:row>
      <xdr:rowOff>381000</xdr:rowOff>
    </xdr:to>
    <xdr:pic>
      <xdr:nvPicPr>
        <xdr:cNvPr id="4212" name="Рисунок 4211" descr="base_1_386202_38514"/>
        <xdr:cNvPicPr preferRelativeResize="0">
          <a:picLocks noChangeArrowheads="1"/>
        </xdr:cNvPicPr>
      </xdr:nvPicPr>
      <xdr:blipFill>
        <a:blip xmlns:r="http://schemas.openxmlformats.org/officeDocument/2006/relationships" r:embed="rId4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7693250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4215</xdr:row>
      <xdr:rowOff>0</xdr:rowOff>
    </xdr:from>
    <xdr:to>
      <xdr:col>1</xdr:col>
      <xdr:colOff>1181100</xdr:colOff>
      <xdr:row>4215</xdr:row>
      <xdr:rowOff>371475</xdr:rowOff>
    </xdr:to>
    <xdr:pic>
      <xdr:nvPicPr>
        <xdr:cNvPr id="4213" name="Рисунок 4212" descr="base_1_386202_38515"/>
        <xdr:cNvPicPr preferRelativeResize="0">
          <a:picLocks noChangeArrowheads="1"/>
        </xdr:cNvPicPr>
      </xdr:nvPicPr>
      <xdr:blipFill>
        <a:blip xmlns:r="http://schemas.openxmlformats.org/officeDocument/2006/relationships" r:embed="rId4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8159975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4216</xdr:row>
      <xdr:rowOff>0</xdr:rowOff>
    </xdr:from>
    <xdr:to>
      <xdr:col>1</xdr:col>
      <xdr:colOff>914400</xdr:colOff>
      <xdr:row>4216</xdr:row>
      <xdr:rowOff>381000</xdr:rowOff>
    </xdr:to>
    <xdr:pic>
      <xdr:nvPicPr>
        <xdr:cNvPr id="4214" name="Рисунок 4213" descr="base_1_386202_38516"/>
        <xdr:cNvPicPr preferRelativeResize="0">
          <a:picLocks noChangeArrowheads="1"/>
        </xdr:cNvPicPr>
      </xdr:nvPicPr>
      <xdr:blipFill>
        <a:blip xmlns:r="http://schemas.openxmlformats.org/officeDocument/2006/relationships" r:embed="rId4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8626700"/>
          <a:ext cx="914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4217</xdr:row>
      <xdr:rowOff>0</xdr:rowOff>
    </xdr:from>
    <xdr:to>
      <xdr:col>1</xdr:col>
      <xdr:colOff>1009650</xdr:colOff>
      <xdr:row>4217</xdr:row>
      <xdr:rowOff>361950</xdr:rowOff>
    </xdr:to>
    <xdr:pic>
      <xdr:nvPicPr>
        <xdr:cNvPr id="4215" name="Рисунок 4214" descr="base_1_386202_38517"/>
        <xdr:cNvPicPr preferRelativeResize="0">
          <a:picLocks noChangeArrowheads="1"/>
        </xdr:cNvPicPr>
      </xdr:nvPicPr>
      <xdr:blipFill>
        <a:blip xmlns:r="http://schemas.openxmlformats.org/officeDocument/2006/relationships" r:embed="rId4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9093425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4218</xdr:row>
      <xdr:rowOff>0</xdr:rowOff>
    </xdr:from>
    <xdr:to>
      <xdr:col>1</xdr:col>
      <xdr:colOff>1085850</xdr:colOff>
      <xdr:row>4218</xdr:row>
      <xdr:rowOff>400050</xdr:rowOff>
    </xdr:to>
    <xdr:pic>
      <xdr:nvPicPr>
        <xdr:cNvPr id="4216" name="Рисунок 4215" descr="base_1_386202_38518"/>
        <xdr:cNvPicPr preferRelativeResize="0">
          <a:picLocks noChangeArrowheads="1"/>
        </xdr:cNvPicPr>
      </xdr:nvPicPr>
      <xdr:blipFill>
        <a:blip xmlns:r="http://schemas.openxmlformats.org/officeDocument/2006/relationships" r:embed="rId4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19560150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4219</xdr:row>
      <xdr:rowOff>0</xdr:rowOff>
    </xdr:from>
    <xdr:to>
      <xdr:col>1</xdr:col>
      <xdr:colOff>1238250</xdr:colOff>
      <xdr:row>4219</xdr:row>
      <xdr:rowOff>371475</xdr:rowOff>
    </xdr:to>
    <xdr:pic>
      <xdr:nvPicPr>
        <xdr:cNvPr id="4217" name="Рисунок 4216" descr="base_1_386202_38519"/>
        <xdr:cNvPicPr preferRelativeResize="0">
          <a:picLocks noChangeArrowheads="1"/>
        </xdr:cNvPicPr>
      </xdr:nvPicPr>
      <xdr:blipFill>
        <a:blip xmlns:r="http://schemas.openxmlformats.org/officeDocument/2006/relationships" r:embed="rId4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0026875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4220</xdr:row>
      <xdr:rowOff>0</xdr:rowOff>
    </xdr:from>
    <xdr:to>
      <xdr:col>1</xdr:col>
      <xdr:colOff>1238250</xdr:colOff>
      <xdr:row>4220</xdr:row>
      <xdr:rowOff>371475</xdr:rowOff>
    </xdr:to>
    <xdr:pic>
      <xdr:nvPicPr>
        <xdr:cNvPr id="4218" name="Рисунок 4217" descr="base_1_386202_38520"/>
        <xdr:cNvPicPr preferRelativeResize="0">
          <a:picLocks noChangeArrowheads="1"/>
        </xdr:cNvPicPr>
      </xdr:nvPicPr>
      <xdr:blipFill>
        <a:blip xmlns:r="http://schemas.openxmlformats.org/officeDocument/2006/relationships" r:embed="rId4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0493600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4221</xdr:row>
      <xdr:rowOff>0</xdr:rowOff>
    </xdr:from>
    <xdr:to>
      <xdr:col>1</xdr:col>
      <xdr:colOff>952500</xdr:colOff>
      <xdr:row>4221</xdr:row>
      <xdr:rowOff>361950</xdr:rowOff>
    </xdr:to>
    <xdr:pic>
      <xdr:nvPicPr>
        <xdr:cNvPr id="4219" name="Рисунок 4218" descr="base_1_386202_38521"/>
        <xdr:cNvPicPr preferRelativeResize="0">
          <a:picLocks noChangeArrowheads="1"/>
        </xdr:cNvPicPr>
      </xdr:nvPicPr>
      <xdr:blipFill>
        <a:blip xmlns:r="http://schemas.openxmlformats.org/officeDocument/2006/relationships" r:embed="rId4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0960325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4222</xdr:row>
      <xdr:rowOff>0</xdr:rowOff>
    </xdr:from>
    <xdr:to>
      <xdr:col>1</xdr:col>
      <xdr:colOff>1019174</xdr:colOff>
      <xdr:row>4222</xdr:row>
      <xdr:rowOff>390525</xdr:rowOff>
    </xdr:to>
    <xdr:pic>
      <xdr:nvPicPr>
        <xdr:cNvPr id="4220" name="Рисунок 4219" descr="base_1_386202_38522"/>
        <xdr:cNvPicPr preferRelativeResize="0">
          <a:picLocks noChangeArrowheads="1"/>
        </xdr:cNvPicPr>
      </xdr:nvPicPr>
      <xdr:blipFill>
        <a:blip xmlns:r="http://schemas.openxmlformats.org/officeDocument/2006/relationships" r:embed="rId4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21427050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4223</xdr:row>
      <xdr:rowOff>0</xdr:rowOff>
    </xdr:from>
    <xdr:to>
      <xdr:col>1</xdr:col>
      <xdr:colOff>1085850</xdr:colOff>
      <xdr:row>4223</xdr:row>
      <xdr:rowOff>371475</xdr:rowOff>
    </xdr:to>
    <xdr:pic>
      <xdr:nvPicPr>
        <xdr:cNvPr id="4221" name="Рисунок 4220" descr="base_1_386202_38523"/>
        <xdr:cNvPicPr preferRelativeResize="0">
          <a:picLocks noChangeArrowheads="1"/>
        </xdr:cNvPicPr>
      </xdr:nvPicPr>
      <xdr:blipFill>
        <a:blip xmlns:r="http://schemas.openxmlformats.org/officeDocument/2006/relationships" r:embed="rId4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1893775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4224</xdr:row>
      <xdr:rowOff>0</xdr:rowOff>
    </xdr:from>
    <xdr:to>
      <xdr:col>1</xdr:col>
      <xdr:colOff>1181100</xdr:colOff>
      <xdr:row>4224</xdr:row>
      <xdr:rowOff>371475</xdr:rowOff>
    </xdr:to>
    <xdr:pic>
      <xdr:nvPicPr>
        <xdr:cNvPr id="4222" name="Рисунок 4221" descr="base_1_386202_38524"/>
        <xdr:cNvPicPr preferRelativeResize="0">
          <a:picLocks noChangeArrowheads="1"/>
        </xdr:cNvPicPr>
      </xdr:nvPicPr>
      <xdr:blipFill>
        <a:blip xmlns:r="http://schemas.openxmlformats.org/officeDocument/2006/relationships" r:embed="rId4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236050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4225</xdr:row>
      <xdr:rowOff>0</xdr:rowOff>
    </xdr:from>
    <xdr:to>
      <xdr:col>1</xdr:col>
      <xdr:colOff>1238250</xdr:colOff>
      <xdr:row>4225</xdr:row>
      <xdr:rowOff>419100</xdr:rowOff>
    </xdr:to>
    <xdr:pic>
      <xdr:nvPicPr>
        <xdr:cNvPr id="4223" name="Рисунок 4222" descr="base_1_386202_38525"/>
        <xdr:cNvPicPr preferRelativeResize="0">
          <a:picLocks noChangeArrowheads="1"/>
        </xdr:cNvPicPr>
      </xdr:nvPicPr>
      <xdr:blipFill>
        <a:blip xmlns:r="http://schemas.openxmlformats.org/officeDocument/2006/relationships" r:embed="rId4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22827225"/>
          <a:ext cx="1238251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4226</xdr:row>
      <xdr:rowOff>0</xdr:rowOff>
    </xdr:from>
    <xdr:to>
      <xdr:col>1</xdr:col>
      <xdr:colOff>952500</xdr:colOff>
      <xdr:row>4226</xdr:row>
      <xdr:rowOff>381000</xdr:rowOff>
    </xdr:to>
    <xdr:pic>
      <xdr:nvPicPr>
        <xdr:cNvPr id="4224" name="Рисунок 4223" descr="base_1_386202_38526"/>
        <xdr:cNvPicPr preferRelativeResize="0">
          <a:picLocks noChangeArrowheads="1"/>
        </xdr:cNvPicPr>
      </xdr:nvPicPr>
      <xdr:blipFill>
        <a:blip xmlns:r="http://schemas.openxmlformats.org/officeDocument/2006/relationships" r:embed="rId4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3293950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4227</xdr:row>
      <xdr:rowOff>0</xdr:rowOff>
    </xdr:from>
    <xdr:to>
      <xdr:col>1</xdr:col>
      <xdr:colOff>1009650</xdr:colOff>
      <xdr:row>4227</xdr:row>
      <xdr:rowOff>361950</xdr:rowOff>
    </xdr:to>
    <xdr:pic>
      <xdr:nvPicPr>
        <xdr:cNvPr id="4225" name="Рисунок 4224" descr="base_1_386202_38527"/>
        <xdr:cNvPicPr preferRelativeResize="0">
          <a:picLocks noChangeArrowheads="1"/>
        </xdr:cNvPicPr>
      </xdr:nvPicPr>
      <xdr:blipFill>
        <a:blip xmlns:r="http://schemas.openxmlformats.org/officeDocument/2006/relationships" r:embed="rId4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3760675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4228</xdr:row>
      <xdr:rowOff>0</xdr:rowOff>
    </xdr:from>
    <xdr:to>
      <xdr:col>1</xdr:col>
      <xdr:colOff>1104900</xdr:colOff>
      <xdr:row>4228</xdr:row>
      <xdr:rowOff>381000</xdr:rowOff>
    </xdr:to>
    <xdr:pic>
      <xdr:nvPicPr>
        <xdr:cNvPr id="4226" name="Рисунок 4225" descr="base_1_386202_38528"/>
        <xdr:cNvPicPr preferRelativeResize="0">
          <a:picLocks noChangeArrowheads="1"/>
        </xdr:cNvPicPr>
      </xdr:nvPicPr>
      <xdr:blipFill>
        <a:blip xmlns:r="http://schemas.openxmlformats.org/officeDocument/2006/relationships" r:embed="rId4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4227400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4229</xdr:row>
      <xdr:rowOff>0</xdr:rowOff>
    </xdr:from>
    <xdr:to>
      <xdr:col>1</xdr:col>
      <xdr:colOff>1209674</xdr:colOff>
      <xdr:row>4229</xdr:row>
      <xdr:rowOff>400050</xdr:rowOff>
    </xdr:to>
    <xdr:pic>
      <xdr:nvPicPr>
        <xdr:cNvPr id="4227" name="Рисунок 4226" descr="base_1_386202_38529"/>
        <xdr:cNvPicPr preferRelativeResize="0">
          <a:picLocks noChangeArrowheads="1"/>
        </xdr:cNvPicPr>
      </xdr:nvPicPr>
      <xdr:blipFill>
        <a:blip xmlns:r="http://schemas.openxmlformats.org/officeDocument/2006/relationships" r:embed="rId4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24694125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4230</xdr:row>
      <xdr:rowOff>0</xdr:rowOff>
    </xdr:from>
    <xdr:to>
      <xdr:col>1</xdr:col>
      <xdr:colOff>1181100</xdr:colOff>
      <xdr:row>4230</xdr:row>
      <xdr:rowOff>381000</xdr:rowOff>
    </xdr:to>
    <xdr:pic>
      <xdr:nvPicPr>
        <xdr:cNvPr id="4228" name="Рисунок 4227" descr="base_1_386202_38530"/>
        <xdr:cNvPicPr preferRelativeResize="0">
          <a:picLocks noChangeArrowheads="1"/>
        </xdr:cNvPicPr>
      </xdr:nvPicPr>
      <xdr:blipFill>
        <a:blip xmlns:r="http://schemas.openxmlformats.org/officeDocument/2006/relationships" r:embed="rId4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5160850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4231</xdr:row>
      <xdr:rowOff>0</xdr:rowOff>
    </xdr:from>
    <xdr:to>
      <xdr:col>1</xdr:col>
      <xdr:colOff>942974</xdr:colOff>
      <xdr:row>4231</xdr:row>
      <xdr:rowOff>361950</xdr:rowOff>
    </xdr:to>
    <xdr:pic>
      <xdr:nvPicPr>
        <xdr:cNvPr id="4229" name="Рисунок 4228" descr="base_1_386202_38531"/>
        <xdr:cNvPicPr preferRelativeResize="0">
          <a:picLocks noChangeArrowheads="1"/>
        </xdr:cNvPicPr>
      </xdr:nvPicPr>
      <xdr:blipFill>
        <a:blip xmlns:r="http://schemas.openxmlformats.org/officeDocument/2006/relationships" r:embed="rId4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25627575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4232</xdr:row>
      <xdr:rowOff>0</xdr:rowOff>
    </xdr:from>
    <xdr:to>
      <xdr:col>1</xdr:col>
      <xdr:colOff>990600</xdr:colOff>
      <xdr:row>4232</xdr:row>
      <xdr:rowOff>371475</xdr:rowOff>
    </xdr:to>
    <xdr:pic>
      <xdr:nvPicPr>
        <xdr:cNvPr id="4230" name="Рисунок 4229" descr="base_1_386202_38532"/>
        <xdr:cNvPicPr preferRelativeResize="0">
          <a:picLocks noChangeArrowheads="1"/>
        </xdr:cNvPicPr>
      </xdr:nvPicPr>
      <xdr:blipFill>
        <a:blip xmlns:r="http://schemas.openxmlformats.org/officeDocument/2006/relationships" r:embed="rId4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609430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4233</xdr:row>
      <xdr:rowOff>0</xdr:rowOff>
    </xdr:from>
    <xdr:to>
      <xdr:col>1</xdr:col>
      <xdr:colOff>1114424</xdr:colOff>
      <xdr:row>4233</xdr:row>
      <xdr:rowOff>333375</xdr:rowOff>
    </xdr:to>
    <xdr:pic>
      <xdr:nvPicPr>
        <xdr:cNvPr id="4231" name="Рисунок 4230" descr="base_1_386202_38533"/>
        <xdr:cNvPicPr preferRelativeResize="0">
          <a:picLocks noChangeArrowheads="1"/>
        </xdr:cNvPicPr>
      </xdr:nvPicPr>
      <xdr:blipFill>
        <a:blip xmlns:r="http://schemas.openxmlformats.org/officeDocument/2006/relationships" r:embed="rId4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26561025"/>
          <a:ext cx="1114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4234</xdr:row>
      <xdr:rowOff>0</xdr:rowOff>
    </xdr:from>
    <xdr:to>
      <xdr:col>1</xdr:col>
      <xdr:colOff>1181100</xdr:colOff>
      <xdr:row>4234</xdr:row>
      <xdr:rowOff>371475</xdr:rowOff>
    </xdr:to>
    <xdr:pic>
      <xdr:nvPicPr>
        <xdr:cNvPr id="4232" name="Рисунок 4231" descr="base_1_386202_38534"/>
        <xdr:cNvPicPr preferRelativeResize="0">
          <a:picLocks noChangeArrowheads="1"/>
        </xdr:cNvPicPr>
      </xdr:nvPicPr>
      <xdr:blipFill>
        <a:blip xmlns:r="http://schemas.openxmlformats.org/officeDocument/2006/relationships" r:embed="rId4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7027750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4235</xdr:row>
      <xdr:rowOff>0</xdr:rowOff>
    </xdr:from>
    <xdr:to>
      <xdr:col>1</xdr:col>
      <xdr:colOff>1190624</xdr:colOff>
      <xdr:row>4235</xdr:row>
      <xdr:rowOff>361950</xdr:rowOff>
    </xdr:to>
    <xdr:pic>
      <xdr:nvPicPr>
        <xdr:cNvPr id="4233" name="Рисунок 4232" descr="base_1_386202_38535"/>
        <xdr:cNvPicPr preferRelativeResize="0">
          <a:picLocks noChangeArrowheads="1"/>
        </xdr:cNvPicPr>
      </xdr:nvPicPr>
      <xdr:blipFill>
        <a:blip xmlns:r="http://schemas.openxmlformats.org/officeDocument/2006/relationships" r:embed="rId4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27494475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4236</xdr:row>
      <xdr:rowOff>0</xdr:rowOff>
    </xdr:from>
    <xdr:to>
      <xdr:col>1</xdr:col>
      <xdr:colOff>914400</xdr:colOff>
      <xdr:row>4236</xdr:row>
      <xdr:rowOff>371475</xdr:rowOff>
    </xdr:to>
    <xdr:pic>
      <xdr:nvPicPr>
        <xdr:cNvPr id="4234" name="Рисунок 4233" descr="base_1_386202_38536"/>
        <xdr:cNvPicPr preferRelativeResize="0">
          <a:picLocks noChangeArrowheads="1"/>
        </xdr:cNvPicPr>
      </xdr:nvPicPr>
      <xdr:blipFill>
        <a:blip xmlns:r="http://schemas.openxmlformats.org/officeDocument/2006/relationships" r:embed="rId4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7961200"/>
          <a:ext cx="914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4237</xdr:row>
      <xdr:rowOff>0</xdr:rowOff>
    </xdr:from>
    <xdr:to>
      <xdr:col>1</xdr:col>
      <xdr:colOff>962024</xdr:colOff>
      <xdr:row>4237</xdr:row>
      <xdr:rowOff>371475</xdr:rowOff>
    </xdr:to>
    <xdr:pic>
      <xdr:nvPicPr>
        <xdr:cNvPr id="4235" name="Рисунок 4234" descr="base_1_386202_38537"/>
        <xdr:cNvPicPr preferRelativeResize="0">
          <a:picLocks noChangeArrowheads="1"/>
        </xdr:cNvPicPr>
      </xdr:nvPicPr>
      <xdr:blipFill>
        <a:blip xmlns:r="http://schemas.openxmlformats.org/officeDocument/2006/relationships" r:embed="rId4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28427925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4238</xdr:row>
      <xdr:rowOff>0</xdr:rowOff>
    </xdr:from>
    <xdr:to>
      <xdr:col>1</xdr:col>
      <xdr:colOff>1104900</xdr:colOff>
      <xdr:row>4238</xdr:row>
      <xdr:rowOff>342900</xdr:rowOff>
    </xdr:to>
    <xdr:pic>
      <xdr:nvPicPr>
        <xdr:cNvPr id="4236" name="Рисунок 4235" descr="base_1_386202_38538"/>
        <xdr:cNvPicPr preferRelativeResize="0">
          <a:picLocks noChangeArrowheads="1"/>
        </xdr:cNvPicPr>
      </xdr:nvPicPr>
      <xdr:blipFill>
        <a:blip xmlns:r="http://schemas.openxmlformats.org/officeDocument/2006/relationships" r:embed="rId4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8894650"/>
          <a:ext cx="1104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4239</xdr:row>
      <xdr:rowOff>0</xdr:rowOff>
    </xdr:from>
    <xdr:to>
      <xdr:col>1</xdr:col>
      <xdr:colOff>1190624</xdr:colOff>
      <xdr:row>4239</xdr:row>
      <xdr:rowOff>381000</xdr:rowOff>
    </xdr:to>
    <xdr:pic>
      <xdr:nvPicPr>
        <xdr:cNvPr id="4237" name="Рисунок 4236" descr="base_1_386202_38539"/>
        <xdr:cNvPicPr preferRelativeResize="0">
          <a:picLocks noChangeArrowheads="1"/>
        </xdr:cNvPicPr>
      </xdr:nvPicPr>
      <xdr:blipFill>
        <a:blip xmlns:r="http://schemas.openxmlformats.org/officeDocument/2006/relationships" r:embed="rId4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29361375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4240</xdr:row>
      <xdr:rowOff>0</xdr:rowOff>
    </xdr:from>
    <xdr:to>
      <xdr:col>1</xdr:col>
      <xdr:colOff>1181100</xdr:colOff>
      <xdr:row>4240</xdr:row>
      <xdr:rowOff>409575</xdr:rowOff>
    </xdr:to>
    <xdr:pic>
      <xdr:nvPicPr>
        <xdr:cNvPr id="4238" name="Рисунок 4237" descr="base_1_386202_38540"/>
        <xdr:cNvPicPr preferRelativeResize="0">
          <a:picLocks noChangeArrowheads="1"/>
        </xdr:cNvPicPr>
      </xdr:nvPicPr>
      <xdr:blipFill>
        <a:blip xmlns:r="http://schemas.openxmlformats.org/officeDocument/2006/relationships" r:embed="rId4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29828100"/>
          <a:ext cx="1181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4241</xdr:row>
      <xdr:rowOff>0</xdr:rowOff>
    </xdr:from>
    <xdr:to>
      <xdr:col>1</xdr:col>
      <xdr:colOff>923924</xdr:colOff>
      <xdr:row>4241</xdr:row>
      <xdr:rowOff>342900</xdr:rowOff>
    </xdr:to>
    <xdr:pic>
      <xdr:nvPicPr>
        <xdr:cNvPr id="4239" name="Рисунок 4238" descr="base_1_386202_38541"/>
        <xdr:cNvPicPr preferRelativeResize="0">
          <a:picLocks noChangeArrowheads="1"/>
        </xdr:cNvPicPr>
      </xdr:nvPicPr>
      <xdr:blipFill>
        <a:blip xmlns:r="http://schemas.openxmlformats.org/officeDocument/2006/relationships" r:embed="rId4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30294825"/>
          <a:ext cx="9239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4242</xdr:row>
      <xdr:rowOff>0</xdr:rowOff>
    </xdr:from>
    <xdr:to>
      <xdr:col>1</xdr:col>
      <xdr:colOff>952500</xdr:colOff>
      <xdr:row>4242</xdr:row>
      <xdr:rowOff>361950</xdr:rowOff>
    </xdr:to>
    <xdr:pic>
      <xdr:nvPicPr>
        <xdr:cNvPr id="4240" name="Рисунок 4239" descr="base_1_386202_38542"/>
        <xdr:cNvPicPr preferRelativeResize="0">
          <a:picLocks noChangeArrowheads="1"/>
        </xdr:cNvPicPr>
      </xdr:nvPicPr>
      <xdr:blipFill>
        <a:blip xmlns:r="http://schemas.openxmlformats.org/officeDocument/2006/relationships" r:embed="rId4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0761550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4243</xdr:row>
      <xdr:rowOff>0</xdr:rowOff>
    </xdr:from>
    <xdr:to>
      <xdr:col>1</xdr:col>
      <xdr:colOff>1104900</xdr:colOff>
      <xdr:row>4243</xdr:row>
      <xdr:rowOff>381000</xdr:rowOff>
    </xdr:to>
    <xdr:pic>
      <xdr:nvPicPr>
        <xdr:cNvPr id="4241" name="Рисунок 4240" descr="base_1_386202_38543"/>
        <xdr:cNvPicPr preferRelativeResize="0">
          <a:picLocks noChangeArrowheads="1"/>
        </xdr:cNvPicPr>
      </xdr:nvPicPr>
      <xdr:blipFill>
        <a:blip xmlns:r="http://schemas.openxmlformats.org/officeDocument/2006/relationships" r:embed="rId4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1228275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4244</xdr:row>
      <xdr:rowOff>0</xdr:rowOff>
    </xdr:from>
    <xdr:to>
      <xdr:col>1</xdr:col>
      <xdr:colOff>1238250</xdr:colOff>
      <xdr:row>4244</xdr:row>
      <xdr:rowOff>371475</xdr:rowOff>
    </xdr:to>
    <xdr:pic>
      <xdr:nvPicPr>
        <xdr:cNvPr id="4242" name="Рисунок 4241" descr="base_1_386202_38544"/>
        <xdr:cNvPicPr preferRelativeResize="0">
          <a:picLocks noChangeArrowheads="1"/>
        </xdr:cNvPicPr>
      </xdr:nvPicPr>
      <xdr:blipFill>
        <a:blip xmlns:r="http://schemas.openxmlformats.org/officeDocument/2006/relationships" r:embed="rId4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1695000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4245</xdr:row>
      <xdr:rowOff>0</xdr:rowOff>
    </xdr:from>
    <xdr:to>
      <xdr:col>1</xdr:col>
      <xdr:colOff>1171574</xdr:colOff>
      <xdr:row>4245</xdr:row>
      <xdr:rowOff>381000</xdr:rowOff>
    </xdr:to>
    <xdr:pic>
      <xdr:nvPicPr>
        <xdr:cNvPr id="4243" name="Рисунок 4242" descr="base_1_386202_38545"/>
        <xdr:cNvPicPr preferRelativeResize="0">
          <a:picLocks noChangeArrowheads="1"/>
        </xdr:cNvPicPr>
      </xdr:nvPicPr>
      <xdr:blipFill>
        <a:blip xmlns:r="http://schemas.openxmlformats.org/officeDocument/2006/relationships" r:embed="rId4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32161725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4246</xdr:row>
      <xdr:rowOff>0</xdr:rowOff>
    </xdr:from>
    <xdr:to>
      <xdr:col>1</xdr:col>
      <xdr:colOff>981074</xdr:colOff>
      <xdr:row>4246</xdr:row>
      <xdr:rowOff>381000</xdr:rowOff>
    </xdr:to>
    <xdr:pic>
      <xdr:nvPicPr>
        <xdr:cNvPr id="4244" name="Рисунок 4243" descr="base_1_386202_38546"/>
        <xdr:cNvPicPr preferRelativeResize="0">
          <a:picLocks noChangeArrowheads="1"/>
        </xdr:cNvPicPr>
      </xdr:nvPicPr>
      <xdr:blipFill>
        <a:blip xmlns:r="http://schemas.openxmlformats.org/officeDocument/2006/relationships" r:embed="rId4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32628450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4247</xdr:row>
      <xdr:rowOff>0</xdr:rowOff>
    </xdr:from>
    <xdr:to>
      <xdr:col>1</xdr:col>
      <xdr:colOff>1009650</xdr:colOff>
      <xdr:row>4247</xdr:row>
      <xdr:rowOff>371475</xdr:rowOff>
    </xdr:to>
    <xdr:pic>
      <xdr:nvPicPr>
        <xdr:cNvPr id="4245" name="Рисунок 4244" descr="base_1_386202_38547"/>
        <xdr:cNvPicPr preferRelativeResize="0">
          <a:picLocks noChangeArrowheads="1"/>
        </xdr:cNvPicPr>
      </xdr:nvPicPr>
      <xdr:blipFill>
        <a:blip xmlns:r="http://schemas.openxmlformats.org/officeDocument/2006/relationships" r:embed="rId4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309517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4248</xdr:row>
      <xdr:rowOff>0</xdr:rowOff>
    </xdr:from>
    <xdr:to>
      <xdr:col>1</xdr:col>
      <xdr:colOff>1085850</xdr:colOff>
      <xdr:row>4248</xdr:row>
      <xdr:rowOff>381000</xdr:rowOff>
    </xdr:to>
    <xdr:pic>
      <xdr:nvPicPr>
        <xdr:cNvPr id="4246" name="Рисунок 4245" descr="base_1_386202_38548"/>
        <xdr:cNvPicPr preferRelativeResize="0">
          <a:picLocks noChangeArrowheads="1"/>
        </xdr:cNvPicPr>
      </xdr:nvPicPr>
      <xdr:blipFill>
        <a:blip xmlns:r="http://schemas.openxmlformats.org/officeDocument/2006/relationships" r:embed="rId4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3561900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4249</xdr:row>
      <xdr:rowOff>0</xdr:rowOff>
    </xdr:from>
    <xdr:to>
      <xdr:col>1</xdr:col>
      <xdr:colOff>1171574</xdr:colOff>
      <xdr:row>4249</xdr:row>
      <xdr:rowOff>390525</xdr:rowOff>
    </xdr:to>
    <xdr:pic>
      <xdr:nvPicPr>
        <xdr:cNvPr id="4247" name="Рисунок 4246" descr="base_1_386202_38549"/>
        <xdr:cNvPicPr preferRelativeResize="0">
          <a:picLocks noChangeArrowheads="1"/>
        </xdr:cNvPicPr>
      </xdr:nvPicPr>
      <xdr:blipFill>
        <a:blip xmlns:r="http://schemas.openxmlformats.org/officeDocument/2006/relationships" r:embed="rId4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3402862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4250</xdr:row>
      <xdr:rowOff>0</xdr:rowOff>
    </xdr:from>
    <xdr:to>
      <xdr:col>1</xdr:col>
      <xdr:colOff>1162050</xdr:colOff>
      <xdr:row>4250</xdr:row>
      <xdr:rowOff>381000</xdr:rowOff>
    </xdr:to>
    <xdr:pic>
      <xdr:nvPicPr>
        <xdr:cNvPr id="4248" name="Рисунок 4247" descr="base_1_386202_38550"/>
        <xdr:cNvPicPr preferRelativeResize="0">
          <a:picLocks noChangeArrowheads="1"/>
        </xdr:cNvPicPr>
      </xdr:nvPicPr>
      <xdr:blipFill>
        <a:blip xmlns:r="http://schemas.openxmlformats.org/officeDocument/2006/relationships" r:embed="rId4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4495350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4251</xdr:row>
      <xdr:rowOff>0</xdr:rowOff>
    </xdr:from>
    <xdr:to>
      <xdr:col>1</xdr:col>
      <xdr:colOff>981074</xdr:colOff>
      <xdr:row>4251</xdr:row>
      <xdr:rowOff>371475</xdr:rowOff>
    </xdr:to>
    <xdr:pic>
      <xdr:nvPicPr>
        <xdr:cNvPr id="4249" name="Рисунок 4248" descr="base_1_386202_38551"/>
        <xdr:cNvPicPr preferRelativeResize="0">
          <a:picLocks noChangeArrowheads="1"/>
        </xdr:cNvPicPr>
      </xdr:nvPicPr>
      <xdr:blipFill>
        <a:blip xmlns:r="http://schemas.openxmlformats.org/officeDocument/2006/relationships" r:embed="rId4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3496207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4252</xdr:row>
      <xdr:rowOff>0</xdr:rowOff>
    </xdr:from>
    <xdr:to>
      <xdr:col>1</xdr:col>
      <xdr:colOff>990600</xdr:colOff>
      <xdr:row>4252</xdr:row>
      <xdr:rowOff>400050</xdr:rowOff>
    </xdr:to>
    <xdr:pic>
      <xdr:nvPicPr>
        <xdr:cNvPr id="4250" name="Рисунок 4249" descr="base_1_386202_38552"/>
        <xdr:cNvPicPr preferRelativeResize="0">
          <a:picLocks noChangeArrowheads="1"/>
        </xdr:cNvPicPr>
      </xdr:nvPicPr>
      <xdr:blipFill>
        <a:blip xmlns:r="http://schemas.openxmlformats.org/officeDocument/2006/relationships" r:embed="rId4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5428800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4253</xdr:row>
      <xdr:rowOff>0</xdr:rowOff>
    </xdr:from>
    <xdr:to>
      <xdr:col>1</xdr:col>
      <xdr:colOff>1076325</xdr:colOff>
      <xdr:row>4253</xdr:row>
      <xdr:rowOff>381000</xdr:rowOff>
    </xdr:to>
    <xdr:pic>
      <xdr:nvPicPr>
        <xdr:cNvPr id="4251" name="Рисунок 4250" descr="base_1_386202_38553"/>
        <xdr:cNvPicPr preferRelativeResize="0">
          <a:picLocks noChangeArrowheads="1"/>
        </xdr:cNvPicPr>
      </xdr:nvPicPr>
      <xdr:blipFill>
        <a:blip xmlns:r="http://schemas.openxmlformats.org/officeDocument/2006/relationships" r:embed="rId4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5895525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4254</xdr:row>
      <xdr:rowOff>1</xdr:rowOff>
    </xdr:from>
    <xdr:to>
      <xdr:col>1</xdr:col>
      <xdr:colOff>1257300</xdr:colOff>
      <xdr:row>4254</xdr:row>
      <xdr:rowOff>361951</xdr:rowOff>
    </xdr:to>
    <xdr:pic>
      <xdr:nvPicPr>
        <xdr:cNvPr id="4252" name="Рисунок 4251" descr="base_1_386202_38554"/>
        <xdr:cNvPicPr preferRelativeResize="0">
          <a:picLocks noChangeArrowheads="1"/>
        </xdr:cNvPicPr>
      </xdr:nvPicPr>
      <xdr:blipFill>
        <a:blip xmlns:r="http://schemas.openxmlformats.org/officeDocument/2006/relationships" r:embed="rId4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36362251"/>
          <a:ext cx="12573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4255</xdr:row>
      <xdr:rowOff>0</xdr:rowOff>
    </xdr:from>
    <xdr:to>
      <xdr:col>1</xdr:col>
      <xdr:colOff>1209674</xdr:colOff>
      <xdr:row>4255</xdr:row>
      <xdr:rowOff>381000</xdr:rowOff>
    </xdr:to>
    <xdr:pic>
      <xdr:nvPicPr>
        <xdr:cNvPr id="4253" name="Рисунок 4252" descr="base_1_386202_38555"/>
        <xdr:cNvPicPr preferRelativeResize="0">
          <a:picLocks noChangeArrowheads="1"/>
        </xdr:cNvPicPr>
      </xdr:nvPicPr>
      <xdr:blipFill>
        <a:blip xmlns:r="http://schemas.openxmlformats.org/officeDocument/2006/relationships" r:embed="rId4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36828975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4256</xdr:row>
      <xdr:rowOff>0</xdr:rowOff>
    </xdr:from>
    <xdr:to>
      <xdr:col>1</xdr:col>
      <xdr:colOff>1047750</xdr:colOff>
      <xdr:row>4256</xdr:row>
      <xdr:rowOff>352425</xdr:rowOff>
    </xdr:to>
    <xdr:pic>
      <xdr:nvPicPr>
        <xdr:cNvPr id="4254" name="Рисунок 4253" descr="base_1_386202_38556"/>
        <xdr:cNvPicPr preferRelativeResize="0">
          <a:picLocks noChangeArrowheads="1"/>
        </xdr:cNvPicPr>
      </xdr:nvPicPr>
      <xdr:blipFill>
        <a:blip xmlns:r="http://schemas.openxmlformats.org/officeDocument/2006/relationships" r:embed="rId4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7295700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4257</xdr:row>
      <xdr:rowOff>0</xdr:rowOff>
    </xdr:from>
    <xdr:to>
      <xdr:col>1</xdr:col>
      <xdr:colOff>990600</xdr:colOff>
      <xdr:row>4257</xdr:row>
      <xdr:rowOff>371475</xdr:rowOff>
    </xdr:to>
    <xdr:pic>
      <xdr:nvPicPr>
        <xdr:cNvPr id="4255" name="Рисунок 4254" descr="base_1_386202_38557"/>
        <xdr:cNvPicPr preferRelativeResize="0">
          <a:picLocks noChangeArrowheads="1"/>
        </xdr:cNvPicPr>
      </xdr:nvPicPr>
      <xdr:blipFill>
        <a:blip xmlns:r="http://schemas.openxmlformats.org/officeDocument/2006/relationships" r:embed="rId4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776242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4258</xdr:row>
      <xdr:rowOff>0</xdr:rowOff>
    </xdr:from>
    <xdr:to>
      <xdr:col>1</xdr:col>
      <xdr:colOff>1057275</xdr:colOff>
      <xdr:row>4258</xdr:row>
      <xdr:rowOff>381000</xdr:rowOff>
    </xdr:to>
    <xdr:pic>
      <xdr:nvPicPr>
        <xdr:cNvPr id="4256" name="Рисунок 4255" descr="base_1_386202_38558"/>
        <xdr:cNvPicPr preferRelativeResize="0">
          <a:picLocks noChangeArrowheads="1"/>
        </xdr:cNvPicPr>
      </xdr:nvPicPr>
      <xdr:blipFill>
        <a:blip xmlns:r="http://schemas.openxmlformats.org/officeDocument/2006/relationships" r:embed="rId4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8229150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4259</xdr:row>
      <xdr:rowOff>0</xdr:rowOff>
    </xdr:from>
    <xdr:to>
      <xdr:col>1</xdr:col>
      <xdr:colOff>1219200</xdr:colOff>
      <xdr:row>4259</xdr:row>
      <xdr:rowOff>361950</xdr:rowOff>
    </xdr:to>
    <xdr:pic>
      <xdr:nvPicPr>
        <xdr:cNvPr id="4257" name="Рисунок 4256" descr="base_1_386202_38559"/>
        <xdr:cNvPicPr preferRelativeResize="0">
          <a:picLocks noChangeArrowheads="1"/>
        </xdr:cNvPicPr>
      </xdr:nvPicPr>
      <xdr:blipFill>
        <a:blip xmlns:r="http://schemas.openxmlformats.org/officeDocument/2006/relationships" r:embed="rId4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8695875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4260</xdr:row>
      <xdr:rowOff>0</xdr:rowOff>
    </xdr:from>
    <xdr:to>
      <xdr:col>1</xdr:col>
      <xdr:colOff>1219200</xdr:colOff>
      <xdr:row>4260</xdr:row>
      <xdr:rowOff>381000</xdr:rowOff>
    </xdr:to>
    <xdr:pic>
      <xdr:nvPicPr>
        <xdr:cNvPr id="4258" name="Рисунок 4257" descr="base_1_386202_38560"/>
        <xdr:cNvPicPr preferRelativeResize="0">
          <a:picLocks noChangeArrowheads="1"/>
        </xdr:cNvPicPr>
      </xdr:nvPicPr>
      <xdr:blipFill>
        <a:blip xmlns:r="http://schemas.openxmlformats.org/officeDocument/2006/relationships" r:embed="rId4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39162600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4261</xdr:row>
      <xdr:rowOff>0</xdr:rowOff>
    </xdr:from>
    <xdr:to>
      <xdr:col>1</xdr:col>
      <xdr:colOff>962024</xdr:colOff>
      <xdr:row>4261</xdr:row>
      <xdr:rowOff>352425</xdr:rowOff>
    </xdr:to>
    <xdr:pic>
      <xdr:nvPicPr>
        <xdr:cNvPr id="4259" name="Рисунок 4258" descr="base_1_386202_38561"/>
        <xdr:cNvPicPr preferRelativeResize="0">
          <a:picLocks noChangeArrowheads="1"/>
        </xdr:cNvPicPr>
      </xdr:nvPicPr>
      <xdr:blipFill>
        <a:blip xmlns:r="http://schemas.openxmlformats.org/officeDocument/2006/relationships" r:embed="rId4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39629325"/>
          <a:ext cx="9620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4262</xdr:row>
      <xdr:rowOff>0</xdr:rowOff>
    </xdr:from>
    <xdr:to>
      <xdr:col>1</xdr:col>
      <xdr:colOff>1009650</xdr:colOff>
      <xdr:row>4262</xdr:row>
      <xdr:rowOff>371475</xdr:rowOff>
    </xdr:to>
    <xdr:pic>
      <xdr:nvPicPr>
        <xdr:cNvPr id="5550" name="Рисунок 5549" descr="base_1_386202_38562"/>
        <xdr:cNvPicPr preferRelativeResize="0">
          <a:picLocks noChangeArrowheads="1"/>
        </xdr:cNvPicPr>
      </xdr:nvPicPr>
      <xdr:blipFill>
        <a:blip xmlns:r="http://schemas.openxmlformats.org/officeDocument/2006/relationships" r:embed="rId4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0096050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4263</xdr:row>
      <xdr:rowOff>0</xdr:rowOff>
    </xdr:from>
    <xdr:to>
      <xdr:col>1</xdr:col>
      <xdr:colOff>1123950</xdr:colOff>
      <xdr:row>4263</xdr:row>
      <xdr:rowOff>381000</xdr:rowOff>
    </xdr:to>
    <xdr:pic>
      <xdr:nvPicPr>
        <xdr:cNvPr id="5551" name="Рисунок 5550" descr="base_1_386202_38563"/>
        <xdr:cNvPicPr preferRelativeResize="0">
          <a:picLocks noChangeArrowheads="1"/>
        </xdr:cNvPicPr>
      </xdr:nvPicPr>
      <xdr:blipFill>
        <a:blip xmlns:r="http://schemas.openxmlformats.org/officeDocument/2006/relationships" r:embed="rId4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0562775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4264</xdr:row>
      <xdr:rowOff>0</xdr:rowOff>
    </xdr:from>
    <xdr:to>
      <xdr:col>1</xdr:col>
      <xdr:colOff>1200150</xdr:colOff>
      <xdr:row>4264</xdr:row>
      <xdr:rowOff>361950</xdr:rowOff>
    </xdr:to>
    <xdr:pic>
      <xdr:nvPicPr>
        <xdr:cNvPr id="5552" name="Рисунок 5551" descr="base_1_386202_38564"/>
        <xdr:cNvPicPr preferRelativeResize="0">
          <a:picLocks noChangeArrowheads="1"/>
        </xdr:cNvPicPr>
      </xdr:nvPicPr>
      <xdr:blipFill>
        <a:blip xmlns:r="http://schemas.openxmlformats.org/officeDocument/2006/relationships" r:embed="rId4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1029500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4265</xdr:row>
      <xdr:rowOff>0</xdr:rowOff>
    </xdr:from>
    <xdr:to>
      <xdr:col>1</xdr:col>
      <xdr:colOff>1181100</xdr:colOff>
      <xdr:row>4265</xdr:row>
      <xdr:rowOff>371475</xdr:rowOff>
    </xdr:to>
    <xdr:pic>
      <xdr:nvPicPr>
        <xdr:cNvPr id="5553" name="Рисунок 5552" descr="base_1_386202_38565"/>
        <xdr:cNvPicPr preferRelativeResize="0">
          <a:picLocks noChangeArrowheads="1"/>
        </xdr:cNvPicPr>
      </xdr:nvPicPr>
      <xdr:blipFill>
        <a:blip xmlns:r="http://schemas.openxmlformats.org/officeDocument/2006/relationships" r:embed="rId4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1496225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4266</xdr:row>
      <xdr:rowOff>0</xdr:rowOff>
    </xdr:from>
    <xdr:to>
      <xdr:col>1</xdr:col>
      <xdr:colOff>990600</xdr:colOff>
      <xdr:row>4266</xdr:row>
      <xdr:rowOff>361950</xdr:rowOff>
    </xdr:to>
    <xdr:pic>
      <xdr:nvPicPr>
        <xdr:cNvPr id="6455" name="Рисунок 6454" descr="base_1_386202_38566"/>
        <xdr:cNvPicPr preferRelativeResize="0">
          <a:picLocks noChangeArrowheads="1"/>
        </xdr:cNvPicPr>
      </xdr:nvPicPr>
      <xdr:blipFill>
        <a:blip xmlns:r="http://schemas.openxmlformats.org/officeDocument/2006/relationships" r:embed="rId4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1962950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4267</xdr:row>
      <xdr:rowOff>0</xdr:rowOff>
    </xdr:from>
    <xdr:to>
      <xdr:col>1</xdr:col>
      <xdr:colOff>1047750</xdr:colOff>
      <xdr:row>4267</xdr:row>
      <xdr:rowOff>361950</xdr:rowOff>
    </xdr:to>
    <xdr:pic>
      <xdr:nvPicPr>
        <xdr:cNvPr id="6456" name="Рисунок 6455" descr="base_1_386202_38567"/>
        <xdr:cNvPicPr preferRelativeResize="0">
          <a:picLocks noChangeArrowheads="1"/>
        </xdr:cNvPicPr>
      </xdr:nvPicPr>
      <xdr:blipFill>
        <a:blip xmlns:r="http://schemas.openxmlformats.org/officeDocument/2006/relationships" r:embed="rId4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2429675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4268</xdr:row>
      <xdr:rowOff>0</xdr:rowOff>
    </xdr:from>
    <xdr:to>
      <xdr:col>1</xdr:col>
      <xdr:colOff>1085850</xdr:colOff>
      <xdr:row>4268</xdr:row>
      <xdr:rowOff>381000</xdr:rowOff>
    </xdr:to>
    <xdr:pic>
      <xdr:nvPicPr>
        <xdr:cNvPr id="6457" name="Рисунок 6456" descr="base_1_386202_38568"/>
        <xdr:cNvPicPr preferRelativeResize="0">
          <a:picLocks noChangeArrowheads="1"/>
        </xdr:cNvPicPr>
      </xdr:nvPicPr>
      <xdr:blipFill>
        <a:blip xmlns:r="http://schemas.openxmlformats.org/officeDocument/2006/relationships" r:embed="rId4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2896400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4269</xdr:row>
      <xdr:rowOff>0</xdr:rowOff>
    </xdr:from>
    <xdr:to>
      <xdr:col>1</xdr:col>
      <xdr:colOff>1247774</xdr:colOff>
      <xdr:row>4269</xdr:row>
      <xdr:rowOff>381000</xdr:rowOff>
    </xdr:to>
    <xdr:pic>
      <xdr:nvPicPr>
        <xdr:cNvPr id="6458" name="Рисунок 6457" descr="base_1_386202_38569"/>
        <xdr:cNvPicPr preferRelativeResize="0">
          <a:picLocks noChangeArrowheads="1"/>
        </xdr:cNvPicPr>
      </xdr:nvPicPr>
      <xdr:blipFill>
        <a:blip xmlns:r="http://schemas.openxmlformats.org/officeDocument/2006/relationships" r:embed="rId4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43363125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4270</xdr:row>
      <xdr:rowOff>0</xdr:rowOff>
    </xdr:from>
    <xdr:to>
      <xdr:col>1</xdr:col>
      <xdr:colOff>1228724</xdr:colOff>
      <xdr:row>4270</xdr:row>
      <xdr:rowOff>409575</xdr:rowOff>
    </xdr:to>
    <xdr:pic>
      <xdr:nvPicPr>
        <xdr:cNvPr id="6459" name="Рисунок 6458" descr="base_1_386202_38570"/>
        <xdr:cNvPicPr preferRelativeResize="0">
          <a:picLocks noChangeArrowheads="1"/>
        </xdr:cNvPicPr>
      </xdr:nvPicPr>
      <xdr:blipFill>
        <a:blip xmlns:r="http://schemas.openxmlformats.org/officeDocument/2006/relationships" r:embed="rId4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43829850"/>
          <a:ext cx="12287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4271</xdr:row>
      <xdr:rowOff>0</xdr:rowOff>
    </xdr:from>
    <xdr:to>
      <xdr:col>1</xdr:col>
      <xdr:colOff>971550</xdr:colOff>
      <xdr:row>4271</xdr:row>
      <xdr:rowOff>361950</xdr:rowOff>
    </xdr:to>
    <xdr:pic>
      <xdr:nvPicPr>
        <xdr:cNvPr id="6460" name="Рисунок 6459" descr="base_1_386202_38571"/>
        <xdr:cNvPicPr preferRelativeResize="0">
          <a:picLocks noChangeArrowheads="1"/>
        </xdr:cNvPicPr>
      </xdr:nvPicPr>
      <xdr:blipFill>
        <a:blip xmlns:r="http://schemas.openxmlformats.org/officeDocument/2006/relationships" r:embed="rId4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4296575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4272</xdr:row>
      <xdr:rowOff>0</xdr:rowOff>
    </xdr:from>
    <xdr:to>
      <xdr:col>1</xdr:col>
      <xdr:colOff>1114424</xdr:colOff>
      <xdr:row>4272</xdr:row>
      <xdr:rowOff>400050</xdr:rowOff>
    </xdr:to>
    <xdr:pic>
      <xdr:nvPicPr>
        <xdr:cNvPr id="6461" name="Рисунок 6460" descr="base_1_386202_38572"/>
        <xdr:cNvPicPr preferRelativeResize="0">
          <a:picLocks noChangeArrowheads="1"/>
        </xdr:cNvPicPr>
      </xdr:nvPicPr>
      <xdr:blipFill>
        <a:blip xmlns:r="http://schemas.openxmlformats.org/officeDocument/2006/relationships" r:embed="rId4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44763300"/>
          <a:ext cx="11144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4273</xdr:row>
      <xdr:rowOff>0</xdr:rowOff>
    </xdr:from>
    <xdr:to>
      <xdr:col>1</xdr:col>
      <xdr:colOff>1143000</xdr:colOff>
      <xdr:row>4273</xdr:row>
      <xdr:rowOff>390525</xdr:rowOff>
    </xdr:to>
    <xdr:pic>
      <xdr:nvPicPr>
        <xdr:cNvPr id="6462" name="Рисунок 6461" descr="base_1_386202_38573"/>
        <xdr:cNvPicPr preferRelativeResize="0">
          <a:picLocks noChangeArrowheads="1"/>
        </xdr:cNvPicPr>
      </xdr:nvPicPr>
      <xdr:blipFill>
        <a:blip xmlns:r="http://schemas.openxmlformats.org/officeDocument/2006/relationships" r:embed="rId4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5230025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4274</xdr:row>
      <xdr:rowOff>0</xdr:rowOff>
    </xdr:from>
    <xdr:to>
      <xdr:col>1</xdr:col>
      <xdr:colOff>1257300</xdr:colOff>
      <xdr:row>4274</xdr:row>
      <xdr:rowOff>381000</xdr:rowOff>
    </xdr:to>
    <xdr:pic>
      <xdr:nvPicPr>
        <xdr:cNvPr id="6463" name="Рисунок 6462" descr="base_1_386202_38574"/>
        <xdr:cNvPicPr preferRelativeResize="0">
          <a:picLocks noChangeArrowheads="1"/>
        </xdr:cNvPicPr>
      </xdr:nvPicPr>
      <xdr:blipFill>
        <a:blip xmlns:r="http://schemas.openxmlformats.org/officeDocument/2006/relationships" r:embed="rId4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5696750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4274</xdr:row>
      <xdr:rowOff>466724</xdr:rowOff>
    </xdr:from>
    <xdr:to>
      <xdr:col>1</xdr:col>
      <xdr:colOff>1314450</xdr:colOff>
      <xdr:row>4275</xdr:row>
      <xdr:rowOff>381000</xdr:rowOff>
    </xdr:to>
    <xdr:pic>
      <xdr:nvPicPr>
        <xdr:cNvPr id="6464" name="Рисунок 6463" descr="base_1_386202_38575"/>
        <xdr:cNvPicPr preferRelativeResize="0">
          <a:picLocks noChangeArrowheads="1"/>
        </xdr:cNvPicPr>
      </xdr:nvPicPr>
      <xdr:blipFill>
        <a:blip xmlns:r="http://schemas.openxmlformats.org/officeDocument/2006/relationships" r:embed="rId4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46163474"/>
          <a:ext cx="1314451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4276</xdr:row>
      <xdr:rowOff>0</xdr:rowOff>
    </xdr:from>
    <xdr:to>
      <xdr:col>1</xdr:col>
      <xdr:colOff>971550</xdr:colOff>
      <xdr:row>4276</xdr:row>
      <xdr:rowOff>381000</xdr:rowOff>
    </xdr:to>
    <xdr:pic>
      <xdr:nvPicPr>
        <xdr:cNvPr id="6465" name="Рисунок 6464" descr="base_1_386202_38576"/>
        <xdr:cNvPicPr preferRelativeResize="0">
          <a:picLocks noChangeArrowheads="1"/>
        </xdr:cNvPicPr>
      </xdr:nvPicPr>
      <xdr:blipFill>
        <a:blip xmlns:r="http://schemas.openxmlformats.org/officeDocument/2006/relationships" r:embed="rId4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6630200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4277</xdr:row>
      <xdr:rowOff>0</xdr:rowOff>
    </xdr:from>
    <xdr:to>
      <xdr:col>1</xdr:col>
      <xdr:colOff>1028700</xdr:colOff>
      <xdr:row>4277</xdr:row>
      <xdr:rowOff>381000</xdr:rowOff>
    </xdr:to>
    <xdr:pic>
      <xdr:nvPicPr>
        <xdr:cNvPr id="6466" name="Рисунок 6465" descr="base_1_386202_38577"/>
        <xdr:cNvPicPr preferRelativeResize="0">
          <a:picLocks noChangeArrowheads="1"/>
        </xdr:cNvPicPr>
      </xdr:nvPicPr>
      <xdr:blipFill>
        <a:blip xmlns:r="http://schemas.openxmlformats.org/officeDocument/2006/relationships" r:embed="rId4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7096925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4278</xdr:row>
      <xdr:rowOff>0</xdr:rowOff>
    </xdr:from>
    <xdr:to>
      <xdr:col>1</xdr:col>
      <xdr:colOff>1085850</xdr:colOff>
      <xdr:row>4278</xdr:row>
      <xdr:rowOff>400050</xdr:rowOff>
    </xdr:to>
    <xdr:pic>
      <xdr:nvPicPr>
        <xdr:cNvPr id="6467" name="Рисунок 6466" descr="base_1_386202_38578"/>
        <xdr:cNvPicPr preferRelativeResize="0">
          <a:picLocks noChangeArrowheads="1"/>
        </xdr:cNvPicPr>
      </xdr:nvPicPr>
      <xdr:blipFill>
        <a:blip xmlns:r="http://schemas.openxmlformats.org/officeDocument/2006/relationships" r:embed="rId4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7563650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4279</xdr:row>
      <xdr:rowOff>0</xdr:rowOff>
    </xdr:from>
    <xdr:to>
      <xdr:col>1</xdr:col>
      <xdr:colOff>1190624</xdr:colOff>
      <xdr:row>4279</xdr:row>
      <xdr:rowOff>390525</xdr:rowOff>
    </xdr:to>
    <xdr:pic>
      <xdr:nvPicPr>
        <xdr:cNvPr id="6468" name="Рисунок 6467" descr="base_1_386202_38579"/>
        <xdr:cNvPicPr preferRelativeResize="0">
          <a:picLocks noChangeArrowheads="1"/>
        </xdr:cNvPicPr>
      </xdr:nvPicPr>
      <xdr:blipFill>
        <a:blip xmlns:r="http://schemas.openxmlformats.org/officeDocument/2006/relationships" r:embed="rId4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4803037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4280</xdr:row>
      <xdr:rowOff>0</xdr:rowOff>
    </xdr:from>
    <xdr:to>
      <xdr:col>1</xdr:col>
      <xdr:colOff>1200150</xdr:colOff>
      <xdr:row>4280</xdr:row>
      <xdr:rowOff>419100</xdr:rowOff>
    </xdr:to>
    <xdr:pic>
      <xdr:nvPicPr>
        <xdr:cNvPr id="6469" name="Рисунок 6468" descr="base_1_386202_38580"/>
        <xdr:cNvPicPr preferRelativeResize="0">
          <a:picLocks noChangeArrowheads="1"/>
        </xdr:cNvPicPr>
      </xdr:nvPicPr>
      <xdr:blipFill>
        <a:blip xmlns:r="http://schemas.openxmlformats.org/officeDocument/2006/relationships" r:embed="rId4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8497100"/>
          <a:ext cx="12001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4281</xdr:row>
      <xdr:rowOff>0</xdr:rowOff>
    </xdr:from>
    <xdr:to>
      <xdr:col>1</xdr:col>
      <xdr:colOff>1000124</xdr:colOff>
      <xdr:row>4281</xdr:row>
      <xdr:rowOff>371475</xdr:rowOff>
    </xdr:to>
    <xdr:pic>
      <xdr:nvPicPr>
        <xdr:cNvPr id="6470" name="Рисунок 6469" descr="base_1_386202_38581"/>
        <xdr:cNvPicPr preferRelativeResize="0">
          <a:picLocks noChangeArrowheads="1"/>
        </xdr:cNvPicPr>
      </xdr:nvPicPr>
      <xdr:blipFill>
        <a:blip xmlns:r="http://schemas.openxmlformats.org/officeDocument/2006/relationships" r:embed="rId4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48963825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4282</xdr:row>
      <xdr:rowOff>0</xdr:rowOff>
    </xdr:from>
    <xdr:to>
      <xdr:col>1</xdr:col>
      <xdr:colOff>1038224</xdr:colOff>
      <xdr:row>4282</xdr:row>
      <xdr:rowOff>381000</xdr:rowOff>
    </xdr:to>
    <xdr:pic>
      <xdr:nvPicPr>
        <xdr:cNvPr id="6471" name="Рисунок 6470" descr="base_1_386202_38582"/>
        <xdr:cNvPicPr preferRelativeResize="0">
          <a:picLocks noChangeArrowheads="1"/>
        </xdr:cNvPicPr>
      </xdr:nvPicPr>
      <xdr:blipFill>
        <a:blip xmlns:r="http://schemas.openxmlformats.org/officeDocument/2006/relationships" r:embed="rId4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49430550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4283</xdr:row>
      <xdr:rowOff>0</xdr:rowOff>
    </xdr:from>
    <xdr:to>
      <xdr:col>1</xdr:col>
      <xdr:colOff>1104900</xdr:colOff>
      <xdr:row>4283</xdr:row>
      <xdr:rowOff>352425</xdr:rowOff>
    </xdr:to>
    <xdr:pic>
      <xdr:nvPicPr>
        <xdr:cNvPr id="6472" name="Рисунок 6471" descr="base_1_386202_38583"/>
        <xdr:cNvPicPr preferRelativeResize="0">
          <a:picLocks noChangeArrowheads="1"/>
        </xdr:cNvPicPr>
      </xdr:nvPicPr>
      <xdr:blipFill>
        <a:blip xmlns:r="http://schemas.openxmlformats.org/officeDocument/2006/relationships" r:embed="rId4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49897275"/>
          <a:ext cx="1104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4284</xdr:row>
      <xdr:rowOff>0</xdr:rowOff>
    </xdr:from>
    <xdr:to>
      <xdr:col>1</xdr:col>
      <xdr:colOff>1228724</xdr:colOff>
      <xdr:row>4284</xdr:row>
      <xdr:rowOff>381000</xdr:rowOff>
    </xdr:to>
    <xdr:pic>
      <xdr:nvPicPr>
        <xdr:cNvPr id="6473" name="Рисунок 6472" descr="base_1_386202_38584"/>
        <xdr:cNvPicPr preferRelativeResize="0">
          <a:picLocks noChangeArrowheads="1"/>
        </xdr:cNvPicPr>
      </xdr:nvPicPr>
      <xdr:blipFill>
        <a:blip xmlns:r="http://schemas.openxmlformats.org/officeDocument/2006/relationships" r:embed="rId4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50364000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4285</xdr:row>
      <xdr:rowOff>0</xdr:rowOff>
    </xdr:from>
    <xdr:to>
      <xdr:col>1</xdr:col>
      <xdr:colOff>1228724</xdr:colOff>
      <xdr:row>4285</xdr:row>
      <xdr:rowOff>390525</xdr:rowOff>
    </xdr:to>
    <xdr:pic>
      <xdr:nvPicPr>
        <xdr:cNvPr id="6474" name="Рисунок 6473" descr="base_1_386202_38585"/>
        <xdr:cNvPicPr preferRelativeResize="0">
          <a:picLocks noChangeArrowheads="1"/>
        </xdr:cNvPicPr>
      </xdr:nvPicPr>
      <xdr:blipFill>
        <a:blip xmlns:r="http://schemas.openxmlformats.org/officeDocument/2006/relationships" r:embed="rId4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5083072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4286</xdr:row>
      <xdr:rowOff>0</xdr:rowOff>
    </xdr:from>
    <xdr:to>
      <xdr:col>1</xdr:col>
      <xdr:colOff>971550</xdr:colOff>
      <xdr:row>4286</xdr:row>
      <xdr:rowOff>381000</xdr:rowOff>
    </xdr:to>
    <xdr:pic>
      <xdr:nvPicPr>
        <xdr:cNvPr id="6475" name="Рисунок 6474" descr="base_1_386202_38586"/>
        <xdr:cNvPicPr preferRelativeResize="0">
          <a:picLocks noChangeArrowheads="1"/>
        </xdr:cNvPicPr>
      </xdr:nvPicPr>
      <xdr:blipFill>
        <a:blip xmlns:r="http://schemas.openxmlformats.org/officeDocument/2006/relationships" r:embed="rId4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1297450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4287</xdr:row>
      <xdr:rowOff>0</xdr:rowOff>
    </xdr:from>
    <xdr:to>
      <xdr:col>1</xdr:col>
      <xdr:colOff>1038224</xdr:colOff>
      <xdr:row>4287</xdr:row>
      <xdr:rowOff>371475</xdr:rowOff>
    </xdr:to>
    <xdr:pic>
      <xdr:nvPicPr>
        <xdr:cNvPr id="6476" name="Рисунок 6475" descr="base_1_386202_38587"/>
        <xdr:cNvPicPr preferRelativeResize="0">
          <a:picLocks noChangeArrowheads="1"/>
        </xdr:cNvPicPr>
      </xdr:nvPicPr>
      <xdr:blipFill>
        <a:blip xmlns:r="http://schemas.openxmlformats.org/officeDocument/2006/relationships" r:embed="rId4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51764175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4288</xdr:row>
      <xdr:rowOff>0</xdr:rowOff>
    </xdr:from>
    <xdr:to>
      <xdr:col>1</xdr:col>
      <xdr:colOff>1104900</xdr:colOff>
      <xdr:row>4288</xdr:row>
      <xdr:rowOff>390525</xdr:rowOff>
    </xdr:to>
    <xdr:pic>
      <xdr:nvPicPr>
        <xdr:cNvPr id="6477" name="Рисунок 6476" descr="base_1_386202_38588"/>
        <xdr:cNvPicPr preferRelativeResize="0">
          <a:picLocks noChangeArrowheads="1"/>
        </xdr:cNvPicPr>
      </xdr:nvPicPr>
      <xdr:blipFill>
        <a:blip xmlns:r="http://schemas.openxmlformats.org/officeDocument/2006/relationships" r:embed="rId4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2230900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4289</xdr:row>
      <xdr:rowOff>0</xdr:rowOff>
    </xdr:from>
    <xdr:to>
      <xdr:col>1</xdr:col>
      <xdr:colOff>1200150</xdr:colOff>
      <xdr:row>4289</xdr:row>
      <xdr:rowOff>390525</xdr:rowOff>
    </xdr:to>
    <xdr:pic>
      <xdr:nvPicPr>
        <xdr:cNvPr id="6478" name="Рисунок 6477" descr="base_1_386202_38589"/>
        <xdr:cNvPicPr preferRelativeResize="0">
          <a:picLocks noChangeArrowheads="1"/>
        </xdr:cNvPicPr>
      </xdr:nvPicPr>
      <xdr:blipFill>
        <a:blip xmlns:r="http://schemas.openxmlformats.org/officeDocument/2006/relationships" r:embed="rId4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269762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4290</xdr:row>
      <xdr:rowOff>0</xdr:rowOff>
    </xdr:from>
    <xdr:to>
      <xdr:col>1</xdr:col>
      <xdr:colOff>1219200</xdr:colOff>
      <xdr:row>4290</xdr:row>
      <xdr:rowOff>371475</xdr:rowOff>
    </xdr:to>
    <xdr:pic>
      <xdr:nvPicPr>
        <xdr:cNvPr id="6479" name="Рисунок 6478" descr="base_1_386202_38590"/>
        <xdr:cNvPicPr preferRelativeResize="0">
          <a:picLocks noChangeArrowheads="1"/>
        </xdr:cNvPicPr>
      </xdr:nvPicPr>
      <xdr:blipFill>
        <a:blip xmlns:r="http://schemas.openxmlformats.org/officeDocument/2006/relationships" r:embed="rId4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316435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4291</xdr:row>
      <xdr:rowOff>0</xdr:rowOff>
    </xdr:from>
    <xdr:to>
      <xdr:col>1</xdr:col>
      <xdr:colOff>952500</xdr:colOff>
      <xdr:row>4291</xdr:row>
      <xdr:rowOff>361950</xdr:rowOff>
    </xdr:to>
    <xdr:pic>
      <xdr:nvPicPr>
        <xdr:cNvPr id="6480" name="Рисунок 6479" descr="base_1_386202_38591"/>
        <xdr:cNvPicPr preferRelativeResize="0">
          <a:picLocks noChangeArrowheads="1"/>
        </xdr:cNvPicPr>
      </xdr:nvPicPr>
      <xdr:blipFill>
        <a:blip xmlns:r="http://schemas.openxmlformats.org/officeDocument/2006/relationships" r:embed="rId4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3631075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4292</xdr:row>
      <xdr:rowOff>0</xdr:rowOff>
    </xdr:from>
    <xdr:to>
      <xdr:col>1</xdr:col>
      <xdr:colOff>1000124</xdr:colOff>
      <xdr:row>4292</xdr:row>
      <xdr:rowOff>371475</xdr:rowOff>
    </xdr:to>
    <xdr:pic>
      <xdr:nvPicPr>
        <xdr:cNvPr id="6481" name="Рисунок 6480" descr="base_1_386202_38592"/>
        <xdr:cNvPicPr preferRelativeResize="0">
          <a:picLocks noChangeArrowheads="1"/>
        </xdr:cNvPicPr>
      </xdr:nvPicPr>
      <xdr:blipFill>
        <a:blip xmlns:r="http://schemas.openxmlformats.org/officeDocument/2006/relationships" r:embed="rId4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54097800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4293</xdr:row>
      <xdr:rowOff>0</xdr:rowOff>
    </xdr:from>
    <xdr:to>
      <xdr:col>1</xdr:col>
      <xdr:colOff>1066800</xdr:colOff>
      <xdr:row>4293</xdr:row>
      <xdr:rowOff>352425</xdr:rowOff>
    </xdr:to>
    <xdr:pic>
      <xdr:nvPicPr>
        <xdr:cNvPr id="6482" name="Рисунок 6481" descr="base_1_386202_38593"/>
        <xdr:cNvPicPr preferRelativeResize="0">
          <a:picLocks noChangeArrowheads="1"/>
        </xdr:cNvPicPr>
      </xdr:nvPicPr>
      <xdr:blipFill>
        <a:blip xmlns:r="http://schemas.openxmlformats.org/officeDocument/2006/relationships" r:embed="rId4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4564525"/>
          <a:ext cx="10668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4294</xdr:row>
      <xdr:rowOff>0</xdr:rowOff>
    </xdr:from>
    <xdr:to>
      <xdr:col>1</xdr:col>
      <xdr:colOff>1181100</xdr:colOff>
      <xdr:row>4294</xdr:row>
      <xdr:rowOff>352425</xdr:rowOff>
    </xdr:to>
    <xdr:pic>
      <xdr:nvPicPr>
        <xdr:cNvPr id="6483" name="Рисунок 6482" descr="base_1_386202_38594"/>
        <xdr:cNvPicPr preferRelativeResize="0">
          <a:picLocks noChangeArrowheads="1"/>
        </xdr:cNvPicPr>
      </xdr:nvPicPr>
      <xdr:blipFill>
        <a:blip xmlns:r="http://schemas.openxmlformats.org/officeDocument/2006/relationships" r:embed="rId4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5031250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4295</xdr:row>
      <xdr:rowOff>0</xdr:rowOff>
    </xdr:from>
    <xdr:to>
      <xdr:col>1</xdr:col>
      <xdr:colOff>1190624</xdr:colOff>
      <xdr:row>4295</xdr:row>
      <xdr:rowOff>371475</xdr:rowOff>
    </xdr:to>
    <xdr:pic>
      <xdr:nvPicPr>
        <xdr:cNvPr id="6484" name="Рисунок 6483" descr="base_1_386202_38595"/>
        <xdr:cNvPicPr preferRelativeResize="0">
          <a:picLocks noChangeArrowheads="1"/>
        </xdr:cNvPicPr>
      </xdr:nvPicPr>
      <xdr:blipFill>
        <a:blip xmlns:r="http://schemas.openxmlformats.org/officeDocument/2006/relationships" r:embed="rId4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5549797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4296</xdr:row>
      <xdr:rowOff>0</xdr:rowOff>
    </xdr:from>
    <xdr:to>
      <xdr:col>1</xdr:col>
      <xdr:colOff>895350</xdr:colOff>
      <xdr:row>4296</xdr:row>
      <xdr:rowOff>352425</xdr:rowOff>
    </xdr:to>
    <xdr:pic>
      <xdr:nvPicPr>
        <xdr:cNvPr id="6485" name="Рисунок 6484" descr="base_1_386202_38596"/>
        <xdr:cNvPicPr preferRelativeResize="0">
          <a:picLocks noChangeArrowheads="1"/>
        </xdr:cNvPicPr>
      </xdr:nvPicPr>
      <xdr:blipFill>
        <a:blip xmlns:r="http://schemas.openxmlformats.org/officeDocument/2006/relationships" r:embed="rId4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5964700"/>
          <a:ext cx="895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4297</xdr:row>
      <xdr:rowOff>0</xdr:rowOff>
    </xdr:from>
    <xdr:to>
      <xdr:col>1</xdr:col>
      <xdr:colOff>990600</xdr:colOff>
      <xdr:row>4297</xdr:row>
      <xdr:rowOff>361950</xdr:rowOff>
    </xdr:to>
    <xdr:pic>
      <xdr:nvPicPr>
        <xdr:cNvPr id="6486" name="Рисунок 6485" descr="base_1_386202_38597"/>
        <xdr:cNvPicPr preferRelativeResize="0">
          <a:picLocks noChangeArrowheads="1"/>
        </xdr:cNvPicPr>
      </xdr:nvPicPr>
      <xdr:blipFill>
        <a:blip xmlns:r="http://schemas.openxmlformats.org/officeDocument/2006/relationships" r:embed="rId4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6431425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4298</xdr:row>
      <xdr:rowOff>0</xdr:rowOff>
    </xdr:from>
    <xdr:to>
      <xdr:col>1</xdr:col>
      <xdr:colOff>1057275</xdr:colOff>
      <xdr:row>4298</xdr:row>
      <xdr:rowOff>400050</xdr:rowOff>
    </xdr:to>
    <xdr:pic>
      <xdr:nvPicPr>
        <xdr:cNvPr id="6487" name="Рисунок 6486" descr="base_1_386202_38598"/>
        <xdr:cNvPicPr preferRelativeResize="0">
          <a:picLocks noChangeArrowheads="1"/>
        </xdr:cNvPicPr>
      </xdr:nvPicPr>
      <xdr:blipFill>
        <a:blip xmlns:r="http://schemas.openxmlformats.org/officeDocument/2006/relationships" r:embed="rId4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6898150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4299</xdr:row>
      <xdr:rowOff>0</xdr:rowOff>
    </xdr:from>
    <xdr:to>
      <xdr:col>1</xdr:col>
      <xdr:colOff>1171574</xdr:colOff>
      <xdr:row>4299</xdr:row>
      <xdr:rowOff>371475</xdr:rowOff>
    </xdr:to>
    <xdr:pic>
      <xdr:nvPicPr>
        <xdr:cNvPr id="6488" name="Рисунок 6487" descr="base_1_386202_38599"/>
        <xdr:cNvPicPr preferRelativeResize="0">
          <a:picLocks noChangeArrowheads="1"/>
        </xdr:cNvPicPr>
      </xdr:nvPicPr>
      <xdr:blipFill>
        <a:blip xmlns:r="http://schemas.openxmlformats.org/officeDocument/2006/relationships" r:embed="rId4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5736487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4300</xdr:row>
      <xdr:rowOff>0</xdr:rowOff>
    </xdr:from>
    <xdr:to>
      <xdr:col>1</xdr:col>
      <xdr:colOff>1162050</xdr:colOff>
      <xdr:row>4300</xdr:row>
      <xdr:rowOff>381000</xdr:rowOff>
    </xdr:to>
    <xdr:pic>
      <xdr:nvPicPr>
        <xdr:cNvPr id="6489" name="Рисунок 6488" descr="base_1_386202_38600"/>
        <xdr:cNvPicPr preferRelativeResize="0">
          <a:picLocks noChangeArrowheads="1"/>
        </xdr:cNvPicPr>
      </xdr:nvPicPr>
      <xdr:blipFill>
        <a:blip xmlns:r="http://schemas.openxmlformats.org/officeDocument/2006/relationships" r:embed="rId4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7831600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1352550</xdr:colOff>
      <xdr:row>4300</xdr:row>
      <xdr:rowOff>447675</xdr:rowOff>
    </xdr:from>
    <xdr:to>
      <xdr:col>1</xdr:col>
      <xdr:colOff>1009651</xdr:colOff>
      <xdr:row>4301</xdr:row>
      <xdr:rowOff>333375</xdr:rowOff>
    </xdr:to>
    <xdr:pic>
      <xdr:nvPicPr>
        <xdr:cNvPr id="6490" name="Рисунок 6489" descr="base_1_386202_38601"/>
        <xdr:cNvPicPr preferRelativeResize="0">
          <a:picLocks noChangeArrowheads="1"/>
        </xdr:cNvPicPr>
      </xdr:nvPicPr>
      <xdr:blipFill>
        <a:blip xmlns:r="http://schemas.openxmlformats.org/officeDocument/2006/relationships" r:embed="rId4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2158279275"/>
          <a:ext cx="10191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4302</xdr:row>
      <xdr:rowOff>0</xdr:rowOff>
    </xdr:from>
    <xdr:to>
      <xdr:col>1</xdr:col>
      <xdr:colOff>952500</xdr:colOff>
      <xdr:row>4302</xdr:row>
      <xdr:rowOff>314325</xdr:rowOff>
    </xdr:to>
    <xdr:pic>
      <xdr:nvPicPr>
        <xdr:cNvPr id="6491" name="Рисунок 6490" descr="base_1_386202_38602"/>
        <xdr:cNvPicPr preferRelativeResize="0">
          <a:picLocks noChangeArrowheads="1"/>
        </xdr:cNvPicPr>
      </xdr:nvPicPr>
      <xdr:blipFill>
        <a:blip xmlns:r="http://schemas.openxmlformats.org/officeDocument/2006/relationships" r:embed="rId4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8765050"/>
          <a:ext cx="9525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4303</xdr:row>
      <xdr:rowOff>1</xdr:rowOff>
    </xdr:from>
    <xdr:to>
      <xdr:col>1</xdr:col>
      <xdr:colOff>1095375</xdr:colOff>
      <xdr:row>4303</xdr:row>
      <xdr:rowOff>342901</xdr:rowOff>
    </xdr:to>
    <xdr:pic>
      <xdr:nvPicPr>
        <xdr:cNvPr id="6492" name="Рисунок 6491" descr="base_1_386202_38603"/>
        <xdr:cNvPicPr preferRelativeResize="0">
          <a:picLocks noChangeArrowheads="1"/>
        </xdr:cNvPicPr>
      </xdr:nvPicPr>
      <xdr:blipFill>
        <a:blip xmlns:r="http://schemas.openxmlformats.org/officeDocument/2006/relationships" r:embed="rId4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59231776"/>
          <a:ext cx="1095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4304</xdr:row>
      <xdr:rowOff>0</xdr:rowOff>
    </xdr:from>
    <xdr:to>
      <xdr:col>1</xdr:col>
      <xdr:colOff>1228725</xdr:colOff>
      <xdr:row>4304</xdr:row>
      <xdr:rowOff>400050</xdr:rowOff>
    </xdr:to>
    <xdr:pic>
      <xdr:nvPicPr>
        <xdr:cNvPr id="6493" name="Рисунок 6492" descr="base_1_386202_38604"/>
        <xdr:cNvPicPr preferRelativeResize="0">
          <a:picLocks noChangeArrowheads="1"/>
        </xdr:cNvPicPr>
      </xdr:nvPicPr>
      <xdr:blipFill>
        <a:blip xmlns:r="http://schemas.openxmlformats.org/officeDocument/2006/relationships" r:embed="rId4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59698500"/>
          <a:ext cx="1228726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4305</xdr:row>
      <xdr:rowOff>0</xdr:rowOff>
    </xdr:from>
    <xdr:to>
      <xdr:col>1</xdr:col>
      <xdr:colOff>1200150</xdr:colOff>
      <xdr:row>4305</xdr:row>
      <xdr:rowOff>352425</xdr:rowOff>
    </xdr:to>
    <xdr:pic>
      <xdr:nvPicPr>
        <xdr:cNvPr id="6494" name="Рисунок 6493" descr="base_1_386202_38605"/>
        <xdr:cNvPicPr preferRelativeResize="0">
          <a:picLocks noChangeArrowheads="1"/>
        </xdr:cNvPicPr>
      </xdr:nvPicPr>
      <xdr:blipFill>
        <a:blip xmlns:r="http://schemas.openxmlformats.org/officeDocument/2006/relationships" r:embed="rId4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60165225"/>
          <a:ext cx="120015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4306</xdr:row>
      <xdr:rowOff>0</xdr:rowOff>
    </xdr:from>
    <xdr:to>
      <xdr:col>1</xdr:col>
      <xdr:colOff>933450</xdr:colOff>
      <xdr:row>4306</xdr:row>
      <xdr:rowOff>361950</xdr:rowOff>
    </xdr:to>
    <xdr:pic>
      <xdr:nvPicPr>
        <xdr:cNvPr id="6495" name="Рисунок 6494" descr="base_1_386202_38606"/>
        <xdr:cNvPicPr preferRelativeResize="0">
          <a:picLocks noChangeArrowheads="1"/>
        </xdr:cNvPicPr>
      </xdr:nvPicPr>
      <xdr:blipFill>
        <a:blip xmlns:r="http://schemas.openxmlformats.org/officeDocument/2006/relationships" r:embed="rId4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0631950"/>
          <a:ext cx="933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4307</xdr:row>
      <xdr:rowOff>0</xdr:rowOff>
    </xdr:from>
    <xdr:to>
      <xdr:col>1</xdr:col>
      <xdr:colOff>990600</xdr:colOff>
      <xdr:row>4307</xdr:row>
      <xdr:rowOff>381000</xdr:rowOff>
    </xdr:to>
    <xdr:pic>
      <xdr:nvPicPr>
        <xdr:cNvPr id="6496" name="Рисунок 6495" descr="base_1_386202_38607"/>
        <xdr:cNvPicPr preferRelativeResize="0">
          <a:picLocks noChangeArrowheads="1"/>
        </xdr:cNvPicPr>
      </xdr:nvPicPr>
      <xdr:blipFill>
        <a:blip xmlns:r="http://schemas.openxmlformats.org/officeDocument/2006/relationships" r:embed="rId4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1098675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4308</xdr:row>
      <xdr:rowOff>0</xdr:rowOff>
    </xdr:from>
    <xdr:to>
      <xdr:col>1</xdr:col>
      <xdr:colOff>1057275</xdr:colOff>
      <xdr:row>4308</xdr:row>
      <xdr:rowOff>361950</xdr:rowOff>
    </xdr:to>
    <xdr:pic>
      <xdr:nvPicPr>
        <xdr:cNvPr id="6497" name="Рисунок 6496" descr="base_1_386202_38608"/>
        <xdr:cNvPicPr preferRelativeResize="0">
          <a:picLocks noChangeArrowheads="1"/>
        </xdr:cNvPicPr>
      </xdr:nvPicPr>
      <xdr:blipFill>
        <a:blip xmlns:r="http://schemas.openxmlformats.org/officeDocument/2006/relationships" r:embed="rId4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1565400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4309</xdr:row>
      <xdr:rowOff>0</xdr:rowOff>
    </xdr:from>
    <xdr:to>
      <xdr:col>1</xdr:col>
      <xdr:colOff>1200150</xdr:colOff>
      <xdr:row>4309</xdr:row>
      <xdr:rowOff>390525</xdr:rowOff>
    </xdr:to>
    <xdr:pic>
      <xdr:nvPicPr>
        <xdr:cNvPr id="6498" name="Рисунок 6497" descr="base_1_386202_38609"/>
        <xdr:cNvPicPr preferRelativeResize="0">
          <a:picLocks noChangeArrowheads="1"/>
        </xdr:cNvPicPr>
      </xdr:nvPicPr>
      <xdr:blipFill>
        <a:blip xmlns:r="http://schemas.openxmlformats.org/officeDocument/2006/relationships" r:embed="rId4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203212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4310</xdr:row>
      <xdr:rowOff>0</xdr:rowOff>
    </xdr:from>
    <xdr:to>
      <xdr:col>1</xdr:col>
      <xdr:colOff>1162050</xdr:colOff>
      <xdr:row>4310</xdr:row>
      <xdr:rowOff>390525</xdr:rowOff>
    </xdr:to>
    <xdr:pic>
      <xdr:nvPicPr>
        <xdr:cNvPr id="6499" name="Рисунок 6498" descr="base_1_386202_38610"/>
        <xdr:cNvPicPr preferRelativeResize="0">
          <a:picLocks noChangeArrowheads="1"/>
        </xdr:cNvPicPr>
      </xdr:nvPicPr>
      <xdr:blipFill>
        <a:blip xmlns:r="http://schemas.openxmlformats.org/officeDocument/2006/relationships" r:embed="rId4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2498850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4311</xdr:row>
      <xdr:rowOff>0</xdr:rowOff>
    </xdr:from>
    <xdr:to>
      <xdr:col>1</xdr:col>
      <xdr:colOff>904874</xdr:colOff>
      <xdr:row>4311</xdr:row>
      <xdr:rowOff>342900</xdr:rowOff>
    </xdr:to>
    <xdr:pic>
      <xdr:nvPicPr>
        <xdr:cNvPr id="6500" name="Рисунок 6499" descr="base_1_386202_38611"/>
        <xdr:cNvPicPr preferRelativeResize="0">
          <a:picLocks noChangeArrowheads="1"/>
        </xdr:cNvPicPr>
      </xdr:nvPicPr>
      <xdr:blipFill>
        <a:blip xmlns:r="http://schemas.openxmlformats.org/officeDocument/2006/relationships" r:embed="rId4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62965575"/>
          <a:ext cx="9048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4312</xdr:row>
      <xdr:rowOff>0</xdr:rowOff>
    </xdr:from>
    <xdr:to>
      <xdr:col>1</xdr:col>
      <xdr:colOff>971550</xdr:colOff>
      <xdr:row>4312</xdr:row>
      <xdr:rowOff>390525</xdr:rowOff>
    </xdr:to>
    <xdr:pic>
      <xdr:nvPicPr>
        <xdr:cNvPr id="6501" name="Рисунок 6500" descr="base_1_386202_38612"/>
        <xdr:cNvPicPr preferRelativeResize="0">
          <a:picLocks noChangeArrowheads="1"/>
        </xdr:cNvPicPr>
      </xdr:nvPicPr>
      <xdr:blipFill>
        <a:blip xmlns:r="http://schemas.openxmlformats.org/officeDocument/2006/relationships" r:embed="rId4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3432300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4313</xdr:row>
      <xdr:rowOff>1</xdr:rowOff>
    </xdr:from>
    <xdr:to>
      <xdr:col>1</xdr:col>
      <xdr:colOff>1047750</xdr:colOff>
      <xdr:row>4313</xdr:row>
      <xdr:rowOff>323851</xdr:rowOff>
    </xdr:to>
    <xdr:pic>
      <xdr:nvPicPr>
        <xdr:cNvPr id="6502" name="Рисунок 6501" descr="base_1_386202_38613"/>
        <xdr:cNvPicPr preferRelativeResize="0">
          <a:picLocks noChangeArrowheads="1"/>
        </xdr:cNvPicPr>
      </xdr:nvPicPr>
      <xdr:blipFill>
        <a:blip xmlns:r="http://schemas.openxmlformats.org/officeDocument/2006/relationships" r:embed="rId4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63899026"/>
          <a:ext cx="1047751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4314</xdr:row>
      <xdr:rowOff>0</xdr:rowOff>
    </xdr:from>
    <xdr:to>
      <xdr:col>1</xdr:col>
      <xdr:colOff>1133474</xdr:colOff>
      <xdr:row>4314</xdr:row>
      <xdr:rowOff>371475</xdr:rowOff>
    </xdr:to>
    <xdr:pic>
      <xdr:nvPicPr>
        <xdr:cNvPr id="6503" name="Рисунок 6502" descr="base_1_386202_38614"/>
        <xdr:cNvPicPr preferRelativeResize="0">
          <a:picLocks noChangeArrowheads="1"/>
        </xdr:cNvPicPr>
      </xdr:nvPicPr>
      <xdr:blipFill>
        <a:blip xmlns:r="http://schemas.openxmlformats.org/officeDocument/2006/relationships" r:embed="rId4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64365750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4315</xdr:row>
      <xdr:rowOff>0</xdr:rowOff>
    </xdr:from>
    <xdr:to>
      <xdr:col>1</xdr:col>
      <xdr:colOff>1095374</xdr:colOff>
      <xdr:row>4315</xdr:row>
      <xdr:rowOff>390525</xdr:rowOff>
    </xdr:to>
    <xdr:pic>
      <xdr:nvPicPr>
        <xdr:cNvPr id="6504" name="Рисунок 6503" descr="base_1_386202_38615"/>
        <xdr:cNvPicPr preferRelativeResize="0">
          <a:picLocks noChangeArrowheads="1"/>
        </xdr:cNvPicPr>
      </xdr:nvPicPr>
      <xdr:blipFill>
        <a:blip xmlns:r="http://schemas.openxmlformats.org/officeDocument/2006/relationships" r:embed="rId4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64832475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4316</xdr:row>
      <xdr:rowOff>0</xdr:rowOff>
    </xdr:from>
    <xdr:to>
      <xdr:col>1</xdr:col>
      <xdr:colOff>914400</xdr:colOff>
      <xdr:row>4316</xdr:row>
      <xdr:rowOff>371475</xdr:rowOff>
    </xdr:to>
    <xdr:pic>
      <xdr:nvPicPr>
        <xdr:cNvPr id="6505" name="Рисунок 6504" descr="base_1_386202_38616"/>
        <xdr:cNvPicPr preferRelativeResize="0">
          <a:picLocks noChangeArrowheads="1"/>
        </xdr:cNvPicPr>
      </xdr:nvPicPr>
      <xdr:blipFill>
        <a:blip xmlns:r="http://schemas.openxmlformats.org/officeDocument/2006/relationships" r:embed="rId4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5299200"/>
          <a:ext cx="914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4317</xdr:row>
      <xdr:rowOff>0</xdr:rowOff>
    </xdr:from>
    <xdr:to>
      <xdr:col>1</xdr:col>
      <xdr:colOff>933450</xdr:colOff>
      <xdr:row>4317</xdr:row>
      <xdr:rowOff>371475</xdr:rowOff>
    </xdr:to>
    <xdr:pic>
      <xdr:nvPicPr>
        <xdr:cNvPr id="6506" name="Рисунок 6505" descr="base_1_386202_38617"/>
        <xdr:cNvPicPr preferRelativeResize="0">
          <a:picLocks noChangeArrowheads="1"/>
        </xdr:cNvPicPr>
      </xdr:nvPicPr>
      <xdr:blipFill>
        <a:blip xmlns:r="http://schemas.openxmlformats.org/officeDocument/2006/relationships" r:embed="rId4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5765925"/>
          <a:ext cx="933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4318</xdr:row>
      <xdr:rowOff>0</xdr:rowOff>
    </xdr:from>
    <xdr:to>
      <xdr:col>1</xdr:col>
      <xdr:colOff>1019175</xdr:colOff>
      <xdr:row>4318</xdr:row>
      <xdr:rowOff>371475</xdr:rowOff>
    </xdr:to>
    <xdr:pic>
      <xdr:nvPicPr>
        <xdr:cNvPr id="6507" name="Рисунок 6506" descr="base_1_386202_38618"/>
        <xdr:cNvPicPr preferRelativeResize="0">
          <a:picLocks noChangeArrowheads="1"/>
        </xdr:cNvPicPr>
      </xdr:nvPicPr>
      <xdr:blipFill>
        <a:blip xmlns:r="http://schemas.openxmlformats.org/officeDocument/2006/relationships" r:embed="rId4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6232650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4319</xdr:row>
      <xdr:rowOff>0</xdr:rowOff>
    </xdr:from>
    <xdr:to>
      <xdr:col>1</xdr:col>
      <xdr:colOff>1181100</xdr:colOff>
      <xdr:row>4319</xdr:row>
      <xdr:rowOff>409575</xdr:rowOff>
    </xdr:to>
    <xdr:pic>
      <xdr:nvPicPr>
        <xdr:cNvPr id="6508" name="Рисунок 6507" descr="base_1_386202_38619"/>
        <xdr:cNvPicPr preferRelativeResize="0">
          <a:picLocks noChangeArrowheads="1"/>
        </xdr:cNvPicPr>
      </xdr:nvPicPr>
      <xdr:blipFill>
        <a:blip xmlns:r="http://schemas.openxmlformats.org/officeDocument/2006/relationships" r:embed="rId4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6699375"/>
          <a:ext cx="1181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4320</xdr:row>
      <xdr:rowOff>0</xdr:rowOff>
    </xdr:from>
    <xdr:to>
      <xdr:col>1</xdr:col>
      <xdr:colOff>1143000</xdr:colOff>
      <xdr:row>4320</xdr:row>
      <xdr:rowOff>371475</xdr:rowOff>
    </xdr:to>
    <xdr:pic>
      <xdr:nvPicPr>
        <xdr:cNvPr id="6509" name="Рисунок 6508" descr="base_1_386202_38620"/>
        <xdr:cNvPicPr preferRelativeResize="0">
          <a:picLocks noChangeArrowheads="1"/>
        </xdr:cNvPicPr>
      </xdr:nvPicPr>
      <xdr:blipFill>
        <a:blip xmlns:r="http://schemas.openxmlformats.org/officeDocument/2006/relationships" r:embed="rId4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7166100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4321</xdr:row>
      <xdr:rowOff>0</xdr:rowOff>
    </xdr:from>
    <xdr:to>
      <xdr:col>1</xdr:col>
      <xdr:colOff>923924</xdr:colOff>
      <xdr:row>4321</xdr:row>
      <xdr:rowOff>371475</xdr:rowOff>
    </xdr:to>
    <xdr:pic>
      <xdr:nvPicPr>
        <xdr:cNvPr id="6510" name="Рисунок 6509" descr="base_1_386202_38621"/>
        <xdr:cNvPicPr preferRelativeResize="0">
          <a:picLocks noChangeArrowheads="1"/>
        </xdr:cNvPicPr>
      </xdr:nvPicPr>
      <xdr:blipFill>
        <a:blip xmlns:r="http://schemas.openxmlformats.org/officeDocument/2006/relationships" r:embed="rId4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67632825"/>
          <a:ext cx="9239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4322</xdr:row>
      <xdr:rowOff>0</xdr:rowOff>
    </xdr:from>
    <xdr:to>
      <xdr:col>1</xdr:col>
      <xdr:colOff>971550</xdr:colOff>
      <xdr:row>4322</xdr:row>
      <xdr:rowOff>409575</xdr:rowOff>
    </xdr:to>
    <xdr:pic>
      <xdr:nvPicPr>
        <xdr:cNvPr id="6511" name="Рисунок 6510" descr="base_1_386202_38622"/>
        <xdr:cNvPicPr preferRelativeResize="0">
          <a:picLocks noChangeArrowheads="1"/>
        </xdr:cNvPicPr>
      </xdr:nvPicPr>
      <xdr:blipFill>
        <a:blip xmlns:r="http://schemas.openxmlformats.org/officeDocument/2006/relationships" r:embed="rId4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8099550"/>
          <a:ext cx="9715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4323</xdr:row>
      <xdr:rowOff>0</xdr:rowOff>
    </xdr:from>
    <xdr:to>
      <xdr:col>1</xdr:col>
      <xdr:colOff>1057275</xdr:colOff>
      <xdr:row>4323</xdr:row>
      <xdr:rowOff>390525</xdr:rowOff>
    </xdr:to>
    <xdr:pic>
      <xdr:nvPicPr>
        <xdr:cNvPr id="6512" name="Рисунок 6511" descr="base_1_386202_38623"/>
        <xdr:cNvPicPr preferRelativeResize="0">
          <a:picLocks noChangeArrowheads="1"/>
        </xdr:cNvPicPr>
      </xdr:nvPicPr>
      <xdr:blipFill>
        <a:blip xmlns:r="http://schemas.openxmlformats.org/officeDocument/2006/relationships" r:embed="rId4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856627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4324</xdr:row>
      <xdr:rowOff>0</xdr:rowOff>
    </xdr:from>
    <xdr:to>
      <xdr:col>1</xdr:col>
      <xdr:colOff>1181100</xdr:colOff>
      <xdr:row>4324</xdr:row>
      <xdr:rowOff>381000</xdr:rowOff>
    </xdr:to>
    <xdr:pic>
      <xdr:nvPicPr>
        <xdr:cNvPr id="6513" name="Рисунок 6512" descr="base_1_386202_38624"/>
        <xdr:cNvPicPr preferRelativeResize="0">
          <a:picLocks noChangeArrowheads="1"/>
        </xdr:cNvPicPr>
      </xdr:nvPicPr>
      <xdr:blipFill>
        <a:blip xmlns:r="http://schemas.openxmlformats.org/officeDocument/2006/relationships" r:embed="rId4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69033000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4325</xdr:row>
      <xdr:rowOff>0</xdr:rowOff>
    </xdr:from>
    <xdr:to>
      <xdr:col>1</xdr:col>
      <xdr:colOff>1133474</xdr:colOff>
      <xdr:row>4325</xdr:row>
      <xdr:rowOff>371475</xdr:rowOff>
    </xdr:to>
    <xdr:pic>
      <xdr:nvPicPr>
        <xdr:cNvPr id="6514" name="Рисунок 6513" descr="base_1_386202_38625"/>
        <xdr:cNvPicPr preferRelativeResize="0">
          <a:picLocks noChangeArrowheads="1"/>
        </xdr:cNvPicPr>
      </xdr:nvPicPr>
      <xdr:blipFill>
        <a:blip xmlns:r="http://schemas.openxmlformats.org/officeDocument/2006/relationships" r:embed="rId4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69499725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4326</xdr:row>
      <xdr:rowOff>0</xdr:rowOff>
    </xdr:from>
    <xdr:to>
      <xdr:col>1</xdr:col>
      <xdr:colOff>923924</xdr:colOff>
      <xdr:row>4326</xdr:row>
      <xdr:rowOff>361950</xdr:rowOff>
    </xdr:to>
    <xdr:pic>
      <xdr:nvPicPr>
        <xdr:cNvPr id="6515" name="Рисунок 6514" descr="base_1_386202_38626"/>
        <xdr:cNvPicPr preferRelativeResize="0">
          <a:picLocks noChangeArrowheads="1"/>
        </xdr:cNvPicPr>
      </xdr:nvPicPr>
      <xdr:blipFill>
        <a:blip xmlns:r="http://schemas.openxmlformats.org/officeDocument/2006/relationships" r:embed="rId4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69966450"/>
          <a:ext cx="923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4327</xdr:row>
      <xdr:rowOff>0</xdr:rowOff>
    </xdr:from>
    <xdr:to>
      <xdr:col>1</xdr:col>
      <xdr:colOff>981074</xdr:colOff>
      <xdr:row>4327</xdr:row>
      <xdr:rowOff>381000</xdr:rowOff>
    </xdr:to>
    <xdr:pic>
      <xdr:nvPicPr>
        <xdr:cNvPr id="6516" name="Рисунок 6515" descr="base_1_386202_38627"/>
        <xdr:cNvPicPr preferRelativeResize="0">
          <a:picLocks noChangeArrowheads="1"/>
        </xdr:cNvPicPr>
      </xdr:nvPicPr>
      <xdr:blipFill>
        <a:blip xmlns:r="http://schemas.openxmlformats.org/officeDocument/2006/relationships" r:embed="rId4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70433175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4328</xdr:row>
      <xdr:rowOff>0</xdr:rowOff>
    </xdr:from>
    <xdr:to>
      <xdr:col>1</xdr:col>
      <xdr:colOff>1047750</xdr:colOff>
      <xdr:row>4328</xdr:row>
      <xdr:rowOff>371475</xdr:rowOff>
    </xdr:to>
    <xdr:pic>
      <xdr:nvPicPr>
        <xdr:cNvPr id="6517" name="Рисунок 6516" descr="base_1_386202_38628"/>
        <xdr:cNvPicPr preferRelativeResize="0">
          <a:picLocks noChangeArrowheads="1"/>
        </xdr:cNvPicPr>
      </xdr:nvPicPr>
      <xdr:blipFill>
        <a:blip xmlns:r="http://schemas.openxmlformats.org/officeDocument/2006/relationships" r:embed="rId4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70899900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4328</xdr:row>
      <xdr:rowOff>457200</xdr:rowOff>
    </xdr:from>
    <xdr:to>
      <xdr:col>1</xdr:col>
      <xdr:colOff>1123950</xdr:colOff>
      <xdr:row>4329</xdr:row>
      <xdr:rowOff>361950</xdr:rowOff>
    </xdr:to>
    <xdr:pic>
      <xdr:nvPicPr>
        <xdr:cNvPr id="6518" name="Рисунок 6517" descr="base_1_386202_38629"/>
        <xdr:cNvPicPr preferRelativeResize="0">
          <a:picLocks noChangeArrowheads="1"/>
        </xdr:cNvPicPr>
      </xdr:nvPicPr>
      <xdr:blipFill>
        <a:blip xmlns:r="http://schemas.openxmlformats.org/officeDocument/2006/relationships" r:embed="rId4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71357100"/>
          <a:ext cx="1123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4330</xdr:row>
      <xdr:rowOff>0</xdr:rowOff>
    </xdr:from>
    <xdr:to>
      <xdr:col>1</xdr:col>
      <xdr:colOff>1162050</xdr:colOff>
      <xdr:row>4330</xdr:row>
      <xdr:rowOff>381000</xdr:rowOff>
    </xdr:to>
    <xdr:pic>
      <xdr:nvPicPr>
        <xdr:cNvPr id="6519" name="Рисунок 6518" descr="base_1_386202_38630"/>
        <xdr:cNvPicPr preferRelativeResize="0">
          <a:picLocks noChangeArrowheads="1"/>
        </xdr:cNvPicPr>
      </xdr:nvPicPr>
      <xdr:blipFill>
        <a:blip xmlns:r="http://schemas.openxmlformats.org/officeDocument/2006/relationships" r:embed="rId4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71833350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4331</xdr:row>
      <xdr:rowOff>0</xdr:rowOff>
    </xdr:from>
    <xdr:to>
      <xdr:col>1</xdr:col>
      <xdr:colOff>952500</xdr:colOff>
      <xdr:row>4331</xdr:row>
      <xdr:rowOff>371475</xdr:rowOff>
    </xdr:to>
    <xdr:pic>
      <xdr:nvPicPr>
        <xdr:cNvPr id="6520" name="Рисунок 6519" descr="base_1_386202_38631"/>
        <xdr:cNvPicPr preferRelativeResize="0">
          <a:picLocks noChangeArrowheads="1"/>
        </xdr:cNvPicPr>
      </xdr:nvPicPr>
      <xdr:blipFill>
        <a:blip xmlns:r="http://schemas.openxmlformats.org/officeDocument/2006/relationships" r:embed="rId4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72300075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4332</xdr:row>
      <xdr:rowOff>0</xdr:rowOff>
    </xdr:from>
    <xdr:to>
      <xdr:col>1</xdr:col>
      <xdr:colOff>981074</xdr:colOff>
      <xdr:row>4332</xdr:row>
      <xdr:rowOff>400050</xdr:rowOff>
    </xdr:to>
    <xdr:pic>
      <xdr:nvPicPr>
        <xdr:cNvPr id="6521" name="Рисунок 6520" descr="base_1_386202_38632"/>
        <xdr:cNvPicPr preferRelativeResize="0">
          <a:picLocks noChangeArrowheads="1"/>
        </xdr:cNvPicPr>
      </xdr:nvPicPr>
      <xdr:blipFill>
        <a:blip xmlns:r="http://schemas.openxmlformats.org/officeDocument/2006/relationships" r:embed="rId4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72766800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4333</xdr:row>
      <xdr:rowOff>0</xdr:rowOff>
    </xdr:from>
    <xdr:to>
      <xdr:col>1</xdr:col>
      <xdr:colOff>1047750</xdr:colOff>
      <xdr:row>4333</xdr:row>
      <xdr:rowOff>381000</xdr:rowOff>
    </xdr:to>
    <xdr:pic>
      <xdr:nvPicPr>
        <xdr:cNvPr id="6522" name="Рисунок 6521" descr="base_1_386202_38633"/>
        <xdr:cNvPicPr preferRelativeResize="0">
          <a:picLocks noChangeArrowheads="1"/>
        </xdr:cNvPicPr>
      </xdr:nvPicPr>
      <xdr:blipFill>
        <a:blip xmlns:r="http://schemas.openxmlformats.org/officeDocument/2006/relationships" r:embed="rId4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73233525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4334</xdr:row>
      <xdr:rowOff>0</xdr:rowOff>
    </xdr:from>
    <xdr:to>
      <xdr:col>1</xdr:col>
      <xdr:colOff>1171574</xdr:colOff>
      <xdr:row>4334</xdr:row>
      <xdr:rowOff>390525</xdr:rowOff>
    </xdr:to>
    <xdr:pic>
      <xdr:nvPicPr>
        <xdr:cNvPr id="6523" name="Рисунок 6522" descr="base_1_386202_38634"/>
        <xdr:cNvPicPr preferRelativeResize="0">
          <a:picLocks noChangeArrowheads="1"/>
        </xdr:cNvPicPr>
      </xdr:nvPicPr>
      <xdr:blipFill>
        <a:blip xmlns:r="http://schemas.openxmlformats.org/officeDocument/2006/relationships" r:embed="rId4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73700250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4335</xdr:row>
      <xdr:rowOff>0</xdr:rowOff>
    </xdr:from>
    <xdr:to>
      <xdr:col>1</xdr:col>
      <xdr:colOff>1143000</xdr:colOff>
      <xdr:row>4335</xdr:row>
      <xdr:rowOff>381000</xdr:rowOff>
    </xdr:to>
    <xdr:pic>
      <xdr:nvPicPr>
        <xdr:cNvPr id="6524" name="Рисунок 6523" descr="base_1_386202_38635"/>
        <xdr:cNvPicPr preferRelativeResize="0">
          <a:picLocks noChangeArrowheads="1"/>
        </xdr:cNvPicPr>
      </xdr:nvPicPr>
      <xdr:blipFill>
        <a:blip xmlns:r="http://schemas.openxmlformats.org/officeDocument/2006/relationships" r:embed="rId4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74166975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4336</xdr:row>
      <xdr:rowOff>0</xdr:rowOff>
    </xdr:from>
    <xdr:to>
      <xdr:col>1</xdr:col>
      <xdr:colOff>942974</xdr:colOff>
      <xdr:row>4336</xdr:row>
      <xdr:rowOff>371475</xdr:rowOff>
    </xdr:to>
    <xdr:pic>
      <xdr:nvPicPr>
        <xdr:cNvPr id="6525" name="Рисунок 6524" descr="base_1_386202_38636"/>
        <xdr:cNvPicPr preferRelativeResize="0">
          <a:picLocks noChangeArrowheads="1"/>
        </xdr:cNvPicPr>
      </xdr:nvPicPr>
      <xdr:blipFill>
        <a:blip xmlns:r="http://schemas.openxmlformats.org/officeDocument/2006/relationships" r:embed="rId4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74633700"/>
          <a:ext cx="942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4337</xdr:row>
      <xdr:rowOff>0</xdr:rowOff>
    </xdr:from>
    <xdr:to>
      <xdr:col>1</xdr:col>
      <xdr:colOff>942974</xdr:colOff>
      <xdr:row>4337</xdr:row>
      <xdr:rowOff>381000</xdr:rowOff>
    </xdr:to>
    <xdr:pic>
      <xdr:nvPicPr>
        <xdr:cNvPr id="6526" name="Рисунок 6525" descr="base_1_386202_38637"/>
        <xdr:cNvPicPr preferRelativeResize="0">
          <a:picLocks noChangeArrowheads="1"/>
        </xdr:cNvPicPr>
      </xdr:nvPicPr>
      <xdr:blipFill>
        <a:blip xmlns:r="http://schemas.openxmlformats.org/officeDocument/2006/relationships" r:embed="rId4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75100425"/>
          <a:ext cx="942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4338</xdr:row>
      <xdr:rowOff>0</xdr:rowOff>
    </xdr:from>
    <xdr:to>
      <xdr:col>1</xdr:col>
      <xdr:colOff>1076325</xdr:colOff>
      <xdr:row>4338</xdr:row>
      <xdr:rowOff>371475</xdr:rowOff>
    </xdr:to>
    <xdr:pic>
      <xdr:nvPicPr>
        <xdr:cNvPr id="6527" name="Рисунок 6526" descr="base_1_386202_38638"/>
        <xdr:cNvPicPr preferRelativeResize="0">
          <a:picLocks noChangeArrowheads="1"/>
        </xdr:cNvPicPr>
      </xdr:nvPicPr>
      <xdr:blipFill>
        <a:blip xmlns:r="http://schemas.openxmlformats.org/officeDocument/2006/relationships" r:embed="rId4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75567150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4339</xdr:row>
      <xdr:rowOff>0</xdr:rowOff>
    </xdr:from>
    <xdr:to>
      <xdr:col>1</xdr:col>
      <xdr:colOff>1190624</xdr:colOff>
      <xdr:row>4339</xdr:row>
      <xdr:rowOff>390525</xdr:rowOff>
    </xdr:to>
    <xdr:pic>
      <xdr:nvPicPr>
        <xdr:cNvPr id="6528" name="Рисунок 6527" descr="base_1_386202_38639"/>
        <xdr:cNvPicPr preferRelativeResize="0">
          <a:picLocks noChangeArrowheads="1"/>
        </xdr:cNvPicPr>
      </xdr:nvPicPr>
      <xdr:blipFill>
        <a:blip xmlns:r="http://schemas.openxmlformats.org/officeDocument/2006/relationships" r:embed="rId4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7603387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4340</xdr:row>
      <xdr:rowOff>0</xdr:rowOff>
    </xdr:from>
    <xdr:to>
      <xdr:col>1</xdr:col>
      <xdr:colOff>1171574</xdr:colOff>
      <xdr:row>4340</xdr:row>
      <xdr:rowOff>400050</xdr:rowOff>
    </xdr:to>
    <xdr:pic>
      <xdr:nvPicPr>
        <xdr:cNvPr id="6529" name="Рисунок 6528" descr="base_1_386202_38640"/>
        <xdr:cNvPicPr preferRelativeResize="0">
          <a:picLocks noChangeArrowheads="1"/>
        </xdr:cNvPicPr>
      </xdr:nvPicPr>
      <xdr:blipFill>
        <a:blip xmlns:r="http://schemas.openxmlformats.org/officeDocument/2006/relationships" r:embed="rId4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76500600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4341</xdr:row>
      <xdr:rowOff>0</xdr:rowOff>
    </xdr:from>
    <xdr:to>
      <xdr:col>1</xdr:col>
      <xdr:colOff>952500</xdr:colOff>
      <xdr:row>4341</xdr:row>
      <xdr:rowOff>381000</xdr:rowOff>
    </xdr:to>
    <xdr:pic>
      <xdr:nvPicPr>
        <xdr:cNvPr id="6530" name="Рисунок 6529" descr="base_1_386202_38641"/>
        <xdr:cNvPicPr preferRelativeResize="0">
          <a:picLocks noChangeArrowheads="1"/>
        </xdr:cNvPicPr>
      </xdr:nvPicPr>
      <xdr:blipFill>
        <a:blip xmlns:r="http://schemas.openxmlformats.org/officeDocument/2006/relationships" r:embed="rId4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76967325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4342</xdr:row>
      <xdr:rowOff>0</xdr:rowOff>
    </xdr:from>
    <xdr:to>
      <xdr:col>1</xdr:col>
      <xdr:colOff>981074</xdr:colOff>
      <xdr:row>4342</xdr:row>
      <xdr:rowOff>400050</xdr:rowOff>
    </xdr:to>
    <xdr:pic>
      <xdr:nvPicPr>
        <xdr:cNvPr id="6531" name="Рисунок 6530" descr="base_1_386202_38642"/>
        <xdr:cNvPicPr preferRelativeResize="0">
          <a:picLocks noChangeArrowheads="1"/>
        </xdr:cNvPicPr>
      </xdr:nvPicPr>
      <xdr:blipFill>
        <a:blip xmlns:r="http://schemas.openxmlformats.org/officeDocument/2006/relationships" r:embed="rId4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77434050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4343</xdr:row>
      <xdr:rowOff>0</xdr:rowOff>
    </xdr:from>
    <xdr:to>
      <xdr:col>1</xdr:col>
      <xdr:colOff>1066800</xdr:colOff>
      <xdr:row>4343</xdr:row>
      <xdr:rowOff>371475</xdr:rowOff>
    </xdr:to>
    <xdr:pic>
      <xdr:nvPicPr>
        <xdr:cNvPr id="6532" name="Рисунок 6531" descr="base_1_386202_38643"/>
        <xdr:cNvPicPr preferRelativeResize="0">
          <a:picLocks noChangeArrowheads="1"/>
        </xdr:cNvPicPr>
      </xdr:nvPicPr>
      <xdr:blipFill>
        <a:blip xmlns:r="http://schemas.openxmlformats.org/officeDocument/2006/relationships" r:embed="rId4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77900775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4344</xdr:row>
      <xdr:rowOff>0</xdr:rowOff>
    </xdr:from>
    <xdr:to>
      <xdr:col>1</xdr:col>
      <xdr:colOff>1219200</xdr:colOff>
      <xdr:row>4344</xdr:row>
      <xdr:rowOff>381000</xdr:rowOff>
    </xdr:to>
    <xdr:pic>
      <xdr:nvPicPr>
        <xdr:cNvPr id="6533" name="Рисунок 6532" descr="base_1_386202_38644"/>
        <xdr:cNvPicPr preferRelativeResize="0">
          <a:picLocks noChangeArrowheads="1"/>
        </xdr:cNvPicPr>
      </xdr:nvPicPr>
      <xdr:blipFill>
        <a:blip xmlns:r="http://schemas.openxmlformats.org/officeDocument/2006/relationships" r:embed="rId4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78367500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4345</xdr:row>
      <xdr:rowOff>0</xdr:rowOff>
    </xdr:from>
    <xdr:to>
      <xdr:col>1</xdr:col>
      <xdr:colOff>1171574</xdr:colOff>
      <xdr:row>4345</xdr:row>
      <xdr:rowOff>371475</xdr:rowOff>
    </xdr:to>
    <xdr:pic>
      <xdr:nvPicPr>
        <xdr:cNvPr id="6534" name="Рисунок 6533" descr="base_1_386202_38645"/>
        <xdr:cNvPicPr preferRelativeResize="0">
          <a:picLocks noChangeArrowheads="1"/>
        </xdr:cNvPicPr>
      </xdr:nvPicPr>
      <xdr:blipFill>
        <a:blip xmlns:r="http://schemas.openxmlformats.org/officeDocument/2006/relationships" r:embed="rId4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7883422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4346</xdr:row>
      <xdr:rowOff>0</xdr:rowOff>
    </xdr:from>
    <xdr:to>
      <xdr:col>1</xdr:col>
      <xdr:colOff>933450</xdr:colOff>
      <xdr:row>4346</xdr:row>
      <xdr:rowOff>400050</xdr:rowOff>
    </xdr:to>
    <xdr:pic>
      <xdr:nvPicPr>
        <xdr:cNvPr id="6535" name="Рисунок 6534" descr="base_1_386202_38646"/>
        <xdr:cNvPicPr preferRelativeResize="0">
          <a:picLocks noChangeArrowheads="1"/>
        </xdr:cNvPicPr>
      </xdr:nvPicPr>
      <xdr:blipFill>
        <a:blip xmlns:r="http://schemas.openxmlformats.org/officeDocument/2006/relationships" r:embed="rId4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79300950"/>
          <a:ext cx="933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4347</xdr:row>
      <xdr:rowOff>0</xdr:rowOff>
    </xdr:from>
    <xdr:to>
      <xdr:col>1</xdr:col>
      <xdr:colOff>971550</xdr:colOff>
      <xdr:row>4347</xdr:row>
      <xdr:rowOff>342900</xdr:rowOff>
    </xdr:to>
    <xdr:pic>
      <xdr:nvPicPr>
        <xdr:cNvPr id="6536" name="Рисунок 6535" descr="base_1_386202_38647"/>
        <xdr:cNvPicPr preferRelativeResize="0">
          <a:picLocks noChangeArrowheads="1"/>
        </xdr:cNvPicPr>
      </xdr:nvPicPr>
      <xdr:blipFill>
        <a:blip xmlns:r="http://schemas.openxmlformats.org/officeDocument/2006/relationships" r:embed="rId4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79767675"/>
          <a:ext cx="971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4348</xdr:row>
      <xdr:rowOff>0</xdr:rowOff>
    </xdr:from>
    <xdr:to>
      <xdr:col>1</xdr:col>
      <xdr:colOff>1152524</xdr:colOff>
      <xdr:row>4348</xdr:row>
      <xdr:rowOff>342900</xdr:rowOff>
    </xdr:to>
    <xdr:pic>
      <xdr:nvPicPr>
        <xdr:cNvPr id="6537" name="Рисунок 6536" descr="base_1_386202_38648"/>
        <xdr:cNvPicPr preferRelativeResize="0">
          <a:picLocks noChangeArrowheads="1"/>
        </xdr:cNvPicPr>
      </xdr:nvPicPr>
      <xdr:blipFill>
        <a:blip xmlns:r="http://schemas.openxmlformats.org/officeDocument/2006/relationships" r:embed="rId4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80234400"/>
          <a:ext cx="11525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4349</xdr:row>
      <xdr:rowOff>0</xdr:rowOff>
    </xdr:from>
    <xdr:to>
      <xdr:col>1</xdr:col>
      <xdr:colOff>1190624</xdr:colOff>
      <xdr:row>4349</xdr:row>
      <xdr:rowOff>361950</xdr:rowOff>
    </xdr:to>
    <xdr:pic>
      <xdr:nvPicPr>
        <xdr:cNvPr id="6538" name="Рисунок 6537" descr="base_1_386202_38649"/>
        <xdr:cNvPicPr preferRelativeResize="0">
          <a:picLocks noChangeArrowheads="1"/>
        </xdr:cNvPicPr>
      </xdr:nvPicPr>
      <xdr:blipFill>
        <a:blip xmlns:r="http://schemas.openxmlformats.org/officeDocument/2006/relationships" r:embed="rId4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80701125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4350</xdr:row>
      <xdr:rowOff>0</xdr:rowOff>
    </xdr:from>
    <xdr:to>
      <xdr:col>1</xdr:col>
      <xdr:colOff>1190624</xdr:colOff>
      <xdr:row>4350</xdr:row>
      <xdr:rowOff>419100</xdr:rowOff>
    </xdr:to>
    <xdr:pic>
      <xdr:nvPicPr>
        <xdr:cNvPr id="6539" name="Рисунок 6538" descr="base_1_386202_38650"/>
        <xdr:cNvPicPr preferRelativeResize="0">
          <a:picLocks noChangeArrowheads="1"/>
        </xdr:cNvPicPr>
      </xdr:nvPicPr>
      <xdr:blipFill>
        <a:blip xmlns:r="http://schemas.openxmlformats.org/officeDocument/2006/relationships" r:embed="rId4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81167850"/>
          <a:ext cx="1190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4351</xdr:row>
      <xdr:rowOff>0</xdr:rowOff>
    </xdr:from>
    <xdr:to>
      <xdr:col>1</xdr:col>
      <xdr:colOff>904874</xdr:colOff>
      <xdr:row>4351</xdr:row>
      <xdr:rowOff>390525</xdr:rowOff>
    </xdr:to>
    <xdr:pic>
      <xdr:nvPicPr>
        <xdr:cNvPr id="6540" name="Рисунок 6539" descr="base_1_386202_38651"/>
        <xdr:cNvPicPr preferRelativeResize="0">
          <a:picLocks noChangeArrowheads="1"/>
        </xdr:cNvPicPr>
      </xdr:nvPicPr>
      <xdr:blipFill>
        <a:blip xmlns:r="http://schemas.openxmlformats.org/officeDocument/2006/relationships" r:embed="rId4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81634575"/>
          <a:ext cx="904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4352</xdr:row>
      <xdr:rowOff>0</xdr:rowOff>
    </xdr:from>
    <xdr:to>
      <xdr:col>1</xdr:col>
      <xdr:colOff>981074</xdr:colOff>
      <xdr:row>4352</xdr:row>
      <xdr:rowOff>381000</xdr:rowOff>
    </xdr:to>
    <xdr:pic>
      <xdr:nvPicPr>
        <xdr:cNvPr id="6541" name="Рисунок 6540" descr="base_1_386202_38652"/>
        <xdr:cNvPicPr preferRelativeResize="0">
          <a:picLocks noChangeArrowheads="1"/>
        </xdr:cNvPicPr>
      </xdr:nvPicPr>
      <xdr:blipFill>
        <a:blip xmlns:r="http://schemas.openxmlformats.org/officeDocument/2006/relationships" r:embed="rId4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82101300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4353</xdr:row>
      <xdr:rowOff>0</xdr:rowOff>
    </xdr:from>
    <xdr:to>
      <xdr:col>1</xdr:col>
      <xdr:colOff>1085850</xdr:colOff>
      <xdr:row>4353</xdr:row>
      <xdr:rowOff>371475</xdr:rowOff>
    </xdr:to>
    <xdr:pic>
      <xdr:nvPicPr>
        <xdr:cNvPr id="6542" name="Рисунок 6541" descr="base_1_386202_38653"/>
        <xdr:cNvPicPr preferRelativeResize="0">
          <a:picLocks noChangeArrowheads="1"/>
        </xdr:cNvPicPr>
      </xdr:nvPicPr>
      <xdr:blipFill>
        <a:blip xmlns:r="http://schemas.openxmlformats.org/officeDocument/2006/relationships" r:embed="rId4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82568025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4354</xdr:row>
      <xdr:rowOff>0</xdr:rowOff>
    </xdr:from>
    <xdr:to>
      <xdr:col>1</xdr:col>
      <xdr:colOff>1190624</xdr:colOff>
      <xdr:row>4354</xdr:row>
      <xdr:rowOff>371475</xdr:rowOff>
    </xdr:to>
    <xdr:pic>
      <xdr:nvPicPr>
        <xdr:cNvPr id="6543" name="Рисунок 6542" descr="base_1_386202_38654"/>
        <xdr:cNvPicPr preferRelativeResize="0">
          <a:picLocks noChangeArrowheads="1"/>
        </xdr:cNvPicPr>
      </xdr:nvPicPr>
      <xdr:blipFill>
        <a:blip xmlns:r="http://schemas.openxmlformats.org/officeDocument/2006/relationships" r:embed="rId4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83034750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4355</xdr:row>
      <xdr:rowOff>0</xdr:rowOff>
    </xdr:from>
    <xdr:to>
      <xdr:col>1</xdr:col>
      <xdr:colOff>1190624</xdr:colOff>
      <xdr:row>4355</xdr:row>
      <xdr:rowOff>352425</xdr:rowOff>
    </xdr:to>
    <xdr:pic>
      <xdr:nvPicPr>
        <xdr:cNvPr id="6544" name="Рисунок 6543" descr="base_1_386202_38655"/>
        <xdr:cNvPicPr preferRelativeResize="0">
          <a:picLocks noChangeArrowheads="1"/>
        </xdr:cNvPicPr>
      </xdr:nvPicPr>
      <xdr:blipFill>
        <a:blip xmlns:r="http://schemas.openxmlformats.org/officeDocument/2006/relationships" r:embed="rId4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83501475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4356</xdr:row>
      <xdr:rowOff>0</xdr:rowOff>
    </xdr:from>
    <xdr:to>
      <xdr:col>1</xdr:col>
      <xdr:colOff>990600</xdr:colOff>
      <xdr:row>4356</xdr:row>
      <xdr:rowOff>371475</xdr:rowOff>
    </xdr:to>
    <xdr:pic>
      <xdr:nvPicPr>
        <xdr:cNvPr id="6545" name="Рисунок 6544" descr="base_1_386202_38656"/>
        <xdr:cNvPicPr preferRelativeResize="0">
          <a:picLocks noChangeArrowheads="1"/>
        </xdr:cNvPicPr>
      </xdr:nvPicPr>
      <xdr:blipFill>
        <a:blip xmlns:r="http://schemas.openxmlformats.org/officeDocument/2006/relationships" r:embed="rId4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8396820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4357</xdr:row>
      <xdr:rowOff>0</xdr:rowOff>
    </xdr:from>
    <xdr:to>
      <xdr:col>1</xdr:col>
      <xdr:colOff>990600</xdr:colOff>
      <xdr:row>4357</xdr:row>
      <xdr:rowOff>361950</xdr:rowOff>
    </xdr:to>
    <xdr:pic>
      <xdr:nvPicPr>
        <xdr:cNvPr id="6546" name="Рисунок 6545" descr="base_1_386202_38657"/>
        <xdr:cNvPicPr preferRelativeResize="0">
          <a:picLocks noChangeArrowheads="1"/>
        </xdr:cNvPicPr>
      </xdr:nvPicPr>
      <xdr:blipFill>
        <a:blip xmlns:r="http://schemas.openxmlformats.org/officeDocument/2006/relationships" r:embed="rId4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84434925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4358</xdr:row>
      <xdr:rowOff>0</xdr:rowOff>
    </xdr:from>
    <xdr:to>
      <xdr:col>1</xdr:col>
      <xdr:colOff>1076325</xdr:colOff>
      <xdr:row>4358</xdr:row>
      <xdr:rowOff>400050</xdr:rowOff>
    </xdr:to>
    <xdr:pic>
      <xdr:nvPicPr>
        <xdr:cNvPr id="6547" name="Рисунок 6546" descr="base_1_386202_38658"/>
        <xdr:cNvPicPr preferRelativeResize="0">
          <a:picLocks noChangeArrowheads="1"/>
        </xdr:cNvPicPr>
      </xdr:nvPicPr>
      <xdr:blipFill>
        <a:blip xmlns:r="http://schemas.openxmlformats.org/officeDocument/2006/relationships" r:embed="rId4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84901650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4359</xdr:row>
      <xdr:rowOff>0</xdr:rowOff>
    </xdr:from>
    <xdr:to>
      <xdr:col>1</xdr:col>
      <xdr:colOff>1238250</xdr:colOff>
      <xdr:row>4359</xdr:row>
      <xdr:rowOff>390525</xdr:rowOff>
    </xdr:to>
    <xdr:pic>
      <xdr:nvPicPr>
        <xdr:cNvPr id="6548" name="Рисунок 6547" descr="base_1_386202_38659"/>
        <xdr:cNvPicPr preferRelativeResize="0">
          <a:picLocks noChangeArrowheads="1"/>
        </xdr:cNvPicPr>
      </xdr:nvPicPr>
      <xdr:blipFill>
        <a:blip xmlns:r="http://schemas.openxmlformats.org/officeDocument/2006/relationships" r:embed="rId4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85368375"/>
          <a:ext cx="1238251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4360</xdr:row>
      <xdr:rowOff>0</xdr:rowOff>
    </xdr:from>
    <xdr:to>
      <xdr:col>1</xdr:col>
      <xdr:colOff>1190624</xdr:colOff>
      <xdr:row>4360</xdr:row>
      <xdr:rowOff>352425</xdr:rowOff>
    </xdr:to>
    <xdr:pic>
      <xdr:nvPicPr>
        <xdr:cNvPr id="6549" name="Рисунок 6548" descr="base_1_386202_38660"/>
        <xdr:cNvPicPr preferRelativeResize="0">
          <a:picLocks noChangeArrowheads="1"/>
        </xdr:cNvPicPr>
      </xdr:nvPicPr>
      <xdr:blipFill>
        <a:blip xmlns:r="http://schemas.openxmlformats.org/officeDocument/2006/relationships" r:embed="rId4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85835100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4361</xdr:row>
      <xdr:rowOff>0</xdr:rowOff>
    </xdr:from>
    <xdr:to>
      <xdr:col>1</xdr:col>
      <xdr:colOff>962024</xdr:colOff>
      <xdr:row>4361</xdr:row>
      <xdr:rowOff>390525</xdr:rowOff>
    </xdr:to>
    <xdr:pic>
      <xdr:nvPicPr>
        <xdr:cNvPr id="6550" name="Рисунок 6549" descr="base_1_386202_38661"/>
        <xdr:cNvPicPr preferRelativeResize="0">
          <a:picLocks noChangeArrowheads="1"/>
        </xdr:cNvPicPr>
      </xdr:nvPicPr>
      <xdr:blipFill>
        <a:blip xmlns:r="http://schemas.openxmlformats.org/officeDocument/2006/relationships" r:embed="rId4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86301825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4362</xdr:row>
      <xdr:rowOff>0</xdr:rowOff>
    </xdr:from>
    <xdr:to>
      <xdr:col>1</xdr:col>
      <xdr:colOff>1019174</xdr:colOff>
      <xdr:row>4362</xdr:row>
      <xdr:rowOff>390525</xdr:rowOff>
    </xdr:to>
    <xdr:pic>
      <xdr:nvPicPr>
        <xdr:cNvPr id="6551" name="Рисунок 6550" descr="base_1_386202_38662"/>
        <xdr:cNvPicPr preferRelativeResize="0">
          <a:picLocks noChangeArrowheads="1"/>
        </xdr:cNvPicPr>
      </xdr:nvPicPr>
      <xdr:blipFill>
        <a:blip xmlns:r="http://schemas.openxmlformats.org/officeDocument/2006/relationships" r:embed="rId4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86768550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4363</xdr:row>
      <xdr:rowOff>0</xdr:rowOff>
    </xdr:from>
    <xdr:to>
      <xdr:col>1</xdr:col>
      <xdr:colOff>1133474</xdr:colOff>
      <xdr:row>4363</xdr:row>
      <xdr:rowOff>352425</xdr:rowOff>
    </xdr:to>
    <xdr:pic>
      <xdr:nvPicPr>
        <xdr:cNvPr id="6552" name="Рисунок 6551" descr="base_1_386202_38663"/>
        <xdr:cNvPicPr preferRelativeResize="0">
          <a:picLocks noChangeArrowheads="1"/>
        </xdr:cNvPicPr>
      </xdr:nvPicPr>
      <xdr:blipFill>
        <a:blip xmlns:r="http://schemas.openxmlformats.org/officeDocument/2006/relationships" r:embed="rId4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87235275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4364</xdr:row>
      <xdr:rowOff>0</xdr:rowOff>
    </xdr:from>
    <xdr:to>
      <xdr:col>1</xdr:col>
      <xdr:colOff>1219200</xdr:colOff>
      <xdr:row>4364</xdr:row>
      <xdr:rowOff>390525</xdr:rowOff>
    </xdr:to>
    <xdr:pic>
      <xdr:nvPicPr>
        <xdr:cNvPr id="6553" name="Рисунок 6552" descr="base_1_386202_38664"/>
        <xdr:cNvPicPr preferRelativeResize="0">
          <a:picLocks noChangeArrowheads="1"/>
        </xdr:cNvPicPr>
      </xdr:nvPicPr>
      <xdr:blipFill>
        <a:blip xmlns:r="http://schemas.openxmlformats.org/officeDocument/2006/relationships" r:embed="rId4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87702000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4365</xdr:row>
      <xdr:rowOff>0</xdr:rowOff>
    </xdr:from>
    <xdr:to>
      <xdr:col>1</xdr:col>
      <xdr:colOff>1200150</xdr:colOff>
      <xdr:row>4365</xdr:row>
      <xdr:rowOff>400050</xdr:rowOff>
    </xdr:to>
    <xdr:pic>
      <xdr:nvPicPr>
        <xdr:cNvPr id="6554" name="Рисунок 6553" descr="base_1_386202_38665"/>
        <xdr:cNvPicPr preferRelativeResize="0">
          <a:picLocks noChangeArrowheads="1"/>
        </xdr:cNvPicPr>
      </xdr:nvPicPr>
      <xdr:blipFill>
        <a:blip xmlns:r="http://schemas.openxmlformats.org/officeDocument/2006/relationships" r:embed="rId4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88168725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4366</xdr:row>
      <xdr:rowOff>0</xdr:rowOff>
    </xdr:from>
    <xdr:to>
      <xdr:col>1</xdr:col>
      <xdr:colOff>981074</xdr:colOff>
      <xdr:row>4366</xdr:row>
      <xdr:rowOff>361950</xdr:rowOff>
    </xdr:to>
    <xdr:pic>
      <xdr:nvPicPr>
        <xdr:cNvPr id="6555" name="Рисунок 6554" descr="base_1_386202_38666"/>
        <xdr:cNvPicPr preferRelativeResize="0">
          <a:picLocks noChangeArrowheads="1"/>
        </xdr:cNvPicPr>
      </xdr:nvPicPr>
      <xdr:blipFill>
        <a:blip xmlns:r="http://schemas.openxmlformats.org/officeDocument/2006/relationships" r:embed="rId4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88635450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4367</xdr:row>
      <xdr:rowOff>0</xdr:rowOff>
    </xdr:from>
    <xdr:to>
      <xdr:col>1</xdr:col>
      <xdr:colOff>1019174</xdr:colOff>
      <xdr:row>4367</xdr:row>
      <xdr:rowOff>371475</xdr:rowOff>
    </xdr:to>
    <xdr:pic>
      <xdr:nvPicPr>
        <xdr:cNvPr id="6556" name="Рисунок 6555" descr="base_1_386202_38667"/>
        <xdr:cNvPicPr preferRelativeResize="0">
          <a:picLocks noChangeArrowheads="1"/>
        </xdr:cNvPicPr>
      </xdr:nvPicPr>
      <xdr:blipFill>
        <a:blip xmlns:r="http://schemas.openxmlformats.org/officeDocument/2006/relationships" r:embed="rId4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8910217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4368</xdr:row>
      <xdr:rowOff>0</xdr:rowOff>
    </xdr:from>
    <xdr:to>
      <xdr:col>1</xdr:col>
      <xdr:colOff>1047750</xdr:colOff>
      <xdr:row>4368</xdr:row>
      <xdr:rowOff>381000</xdr:rowOff>
    </xdr:to>
    <xdr:pic>
      <xdr:nvPicPr>
        <xdr:cNvPr id="6557" name="Рисунок 6556" descr="base_1_386202_38668"/>
        <xdr:cNvPicPr preferRelativeResize="0">
          <a:picLocks noChangeArrowheads="1"/>
        </xdr:cNvPicPr>
      </xdr:nvPicPr>
      <xdr:blipFill>
        <a:blip xmlns:r="http://schemas.openxmlformats.org/officeDocument/2006/relationships" r:embed="rId4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89568900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4369</xdr:row>
      <xdr:rowOff>0</xdr:rowOff>
    </xdr:from>
    <xdr:to>
      <xdr:col>1</xdr:col>
      <xdr:colOff>1209674</xdr:colOff>
      <xdr:row>4369</xdr:row>
      <xdr:rowOff>381000</xdr:rowOff>
    </xdr:to>
    <xdr:pic>
      <xdr:nvPicPr>
        <xdr:cNvPr id="6558" name="Рисунок 6557" descr="base_1_386202_38669"/>
        <xdr:cNvPicPr preferRelativeResize="0">
          <a:picLocks noChangeArrowheads="1"/>
        </xdr:cNvPicPr>
      </xdr:nvPicPr>
      <xdr:blipFill>
        <a:blip xmlns:r="http://schemas.openxmlformats.org/officeDocument/2006/relationships" r:embed="rId4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90035625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4370</xdr:row>
      <xdr:rowOff>0</xdr:rowOff>
    </xdr:from>
    <xdr:to>
      <xdr:col>1</xdr:col>
      <xdr:colOff>1190624</xdr:colOff>
      <xdr:row>4370</xdr:row>
      <xdr:rowOff>409575</xdr:rowOff>
    </xdr:to>
    <xdr:pic>
      <xdr:nvPicPr>
        <xdr:cNvPr id="6559" name="Рисунок 6558" descr="base_1_386202_38670"/>
        <xdr:cNvPicPr preferRelativeResize="0">
          <a:picLocks noChangeArrowheads="1"/>
        </xdr:cNvPicPr>
      </xdr:nvPicPr>
      <xdr:blipFill>
        <a:blip xmlns:r="http://schemas.openxmlformats.org/officeDocument/2006/relationships" r:embed="rId4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90502350"/>
          <a:ext cx="1190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4371</xdr:row>
      <xdr:rowOff>0</xdr:rowOff>
    </xdr:from>
    <xdr:to>
      <xdr:col>1</xdr:col>
      <xdr:colOff>933450</xdr:colOff>
      <xdr:row>4371</xdr:row>
      <xdr:rowOff>361950</xdr:rowOff>
    </xdr:to>
    <xdr:pic>
      <xdr:nvPicPr>
        <xdr:cNvPr id="6560" name="Рисунок 6559" descr="base_1_386202_38671"/>
        <xdr:cNvPicPr preferRelativeResize="0">
          <a:picLocks noChangeArrowheads="1"/>
        </xdr:cNvPicPr>
      </xdr:nvPicPr>
      <xdr:blipFill>
        <a:blip xmlns:r="http://schemas.openxmlformats.org/officeDocument/2006/relationships" r:embed="rId4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90969075"/>
          <a:ext cx="933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4372</xdr:row>
      <xdr:rowOff>0</xdr:rowOff>
    </xdr:from>
    <xdr:to>
      <xdr:col>1</xdr:col>
      <xdr:colOff>1000124</xdr:colOff>
      <xdr:row>4372</xdr:row>
      <xdr:rowOff>361950</xdr:rowOff>
    </xdr:to>
    <xdr:pic>
      <xdr:nvPicPr>
        <xdr:cNvPr id="6561" name="Рисунок 6560" descr="base_1_386202_38672"/>
        <xdr:cNvPicPr preferRelativeResize="0">
          <a:picLocks noChangeArrowheads="1"/>
        </xdr:cNvPicPr>
      </xdr:nvPicPr>
      <xdr:blipFill>
        <a:blip xmlns:r="http://schemas.openxmlformats.org/officeDocument/2006/relationships" r:embed="rId4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91435800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4373</xdr:row>
      <xdr:rowOff>0</xdr:rowOff>
    </xdr:from>
    <xdr:to>
      <xdr:col>1</xdr:col>
      <xdr:colOff>1123950</xdr:colOff>
      <xdr:row>4373</xdr:row>
      <xdr:rowOff>314325</xdr:rowOff>
    </xdr:to>
    <xdr:pic>
      <xdr:nvPicPr>
        <xdr:cNvPr id="6562" name="Рисунок 6561" descr="base_1_386202_38673"/>
        <xdr:cNvPicPr preferRelativeResize="0">
          <a:picLocks noChangeArrowheads="1"/>
        </xdr:cNvPicPr>
      </xdr:nvPicPr>
      <xdr:blipFill>
        <a:blip xmlns:r="http://schemas.openxmlformats.org/officeDocument/2006/relationships" r:embed="rId4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91902525"/>
          <a:ext cx="1123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4374</xdr:row>
      <xdr:rowOff>0</xdr:rowOff>
    </xdr:from>
    <xdr:to>
      <xdr:col>1</xdr:col>
      <xdr:colOff>1190624</xdr:colOff>
      <xdr:row>4374</xdr:row>
      <xdr:rowOff>371475</xdr:rowOff>
    </xdr:to>
    <xdr:pic>
      <xdr:nvPicPr>
        <xdr:cNvPr id="6563" name="Рисунок 6562" descr="base_1_386202_38674"/>
        <xdr:cNvPicPr preferRelativeResize="0">
          <a:picLocks noChangeArrowheads="1"/>
        </xdr:cNvPicPr>
      </xdr:nvPicPr>
      <xdr:blipFill>
        <a:blip xmlns:r="http://schemas.openxmlformats.org/officeDocument/2006/relationships" r:embed="rId4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92369250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4375</xdr:row>
      <xdr:rowOff>0</xdr:rowOff>
    </xdr:from>
    <xdr:to>
      <xdr:col>1</xdr:col>
      <xdr:colOff>1228724</xdr:colOff>
      <xdr:row>4375</xdr:row>
      <xdr:rowOff>361950</xdr:rowOff>
    </xdr:to>
    <xdr:pic>
      <xdr:nvPicPr>
        <xdr:cNvPr id="6564" name="Рисунок 6563" descr="base_1_386202_38675"/>
        <xdr:cNvPicPr preferRelativeResize="0">
          <a:picLocks noChangeArrowheads="1"/>
        </xdr:cNvPicPr>
      </xdr:nvPicPr>
      <xdr:blipFill>
        <a:blip xmlns:r="http://schemas.openxmlformats.org/officeDocument/2006/relationships" r:embed="rId4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92835975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4376</xdr:row>
      <xdr:rowOff>0</xdr:rowOff>
    </xdr:from>
    <xdr:to>
      <xdr:col>1</xdr:col>
      <xdr:colOff>933450</xdr:colOff>
      <xdr:row>4376</xdr:row>
      <xdr:rowOff>390525</xdr:rowOff>
    </xdr:to>
    <xdr:pic>
      <xdr:nvPicPr>
        <xdr:cNvPr id="6565" name="Рисунок 6564" descr="base_1_386202_38676"/>
        <xdr:cNvPicPr preferRelativeResize="0">
          <a:picLocks noChangeArrowheads="1"/>
        </xdr:cNvPicPr>
      </xdr:nvPicPr>
      <xdr:blipFill>
        <a:blip xmlns:r="http://schemas.openxmlformats.org/officeDocument/2006/relationships" r:embed="rId4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93302700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4377</xdr:row>
      <xdr:rowOff>0</xdr:rowOff>
    </xdr:from>
    <xdr:to>
      <xdr:col>1</xdr:col>
      <xdr:colOff>971550</xdr:colOff>
      <xdr:row>4377</xdr:row>
      <xdr:rowOff>381000</xdr:rowOff>
    </xdr:to>
    <xdr:pic>
      <xdr:nvPicPr>
        <xdr:cNvPr id="6566" name="Рисунок 6565" descr="base_1_386202_38677"/>
        <xdr:cNvPicPr preferRelativeResize="0">
          <a:picLocks noChangeArrowheads="1"/>
        </xdr:cNvPicPr>
      </xdr:nvPicPr>
      <xdr:blipFill>
        <a:blip xmlns:r="http://schemas.openxmlformats.org/officeDocument/2006/relationships" r:embed="rId4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93769425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4378</xdr:row>
      <xdr:rowOff>0</xdr:rowOff>
    </xdr:from>
    <xdr:to>
      <xdr:col>1</xdr:col>
      <xdr:colOff>1104900</xdr:colOff>
      <xdr:row>4378</xdr:row>
      <xdr:rowOff>361950</xdr:rowOff>
    </xdr:to>
    <xdr:pic>
      <xdr:nvPicPr>
        <xdr:cNvPr id="6567" name="Рисунок 6566" descr="base_1_386202_38678"/>
        <xdr:cNvPicPr preferRelativeResize="0">
          <a:picLocks noChangeArrowheads="1"/>
        </xdr:cNvPicPr>
      </xdr:nvPicPr>
      <xdr:blipFill>
        <a:blip xmlns:r="http://schemas.openxmlformats.org/officeDocument/2006/relationships" r:embed="rId4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94236150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4379</xdr:row>
      <xdr:rowOff>0</xdr:rowOff>
    </xdr:from>
    <xdr:to>
      <xdr:col>1</xdr:col>
      <xdr:colOff>1238250</xdr:colOff>
      <xdr:row>4379</xdr:row>
      <xdr:rowOff>361950</xdr:rowOff>
    </xdr:to>
    <xdr:pic>
      <xdr:nvPicPr>
        <xdr:cNvPr id="6568" name="Рисунок 6567" descr="base_1_386202_38679"/>
        <xdr:cNvPicPr preferRelativeResize="0">
          <a:picLocks noChangeArrowheads="1"/>
        </xdr:cNvPicPr>
      </xdr:nvPicPr>
      <xdr:blipFill>
        <a:blip xmlns:r="http://schemas.openxmlformats.org/officeDocument/2006/relationships" r:embed="rId4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94702875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4380</xdr:row>
      <xdr:rowOff>0</xdr:rowOff>
    </xdr:from>
    <xdr:to>
      <xdr:col>1</xdr:col>
      <xdr:colOff>1219200</xdr:colOff>
      <xdr:row>4380</xdr:row>
      <xdr:rowOff>381000</xdr:rowOff>
    </xdr:to>
    <xdr:pic>
      <xdr:nvPicPr>
        <xdr:cNvPr id="6569" name="Рисунок 6568" descr="base_1_386202_38680"/>
        <xdr:cNvPicPr preferRelativeResize="0">
          <a:picLocks noChangeArrowheads="1"/>
        </xdr:cNvPicPr>
      </xdr:nvPicPr>
      <xdr:blipFill>
        <a:blip xmlns:r="http://schemas.openxmlformats.org/officeDocument/2006/relationships" r:embed="rId4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95169600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4381</xdr:row>
      <xdr:rowOff>0</xdr:rowOff>
    </xdr:from>
    <xdr:to>
      <xdr:col>1</xdr:col>
      <xdr:colOff>971550</xdr:colOff>
      <xdr:row>4381</xdr:row>
      <xdr:rowOff>371475</xdr:rowOff>
    </xdr:to>
    <xdr:pic>
      <xdr:nvPicPr>
        <xdr:cNvPr id="6570" name="Рисунок 6569" descr="base_1_386202_38681"/>
        <xdr:cNvPicPr preferRelativeResize="0">
          <a:picLocks noChangeArrowheads="1"/>
        </xdr:cNvPicPr>
      </xdr:nvPicPr>
      <xdr:blipFill>
        <a:blip xmlns:r="http://schemas.openxmlformats.org/officeDocument/2006/relationships" r:embed="rId4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9563632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4382</xdr:row>
      <xdr:rowOff>0</xdr:rowOff>
    </xdr:from>
    <xdr:to>
      <xdr:col>1</xdr:col>
      <xdr:colOff>1019174</xdr:colOff>
      <xdr:row>4382</xdr:row>
      <xdr:rowOff>371475</xdr:rowOff>
    </xdr:to>
    <xdr:pic>
      <xdr:nvPicPr>
        <xdr:cNvPr id="6571" name="Рисунок 6570" descr="base_1_386202_38682"/>
        <xdr:cNvPicPr preferRelativeResize="0">
          <a:picLocks noChangeArrowheads="1"/>
        </xdr:cNvPicPr>
      </xdr:nvPicPr>
      <xdr:blipFill>
        <a:blip xmlns:r="http://schemas.openxmlformats.org/officeDocument/2006/relationships" r:embed="rId4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96103050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4383</xdr:row>
      <xdr:rowOff>0</xdr:rowOff>
    </xdr:from>
    <xdr:to>
      <xdr:col>1</xdr:col>
      <xdr:colOff>1076325</xdr:colOff>
      <xdr:row>4383</xdr:row>
      <xdr:rowOff>381000</xdr:rowOff>
    </xdr:to>
    <xdr:pic>
      <xdr:nvPicPr>
        <xdr:cNvPr id="6572" name="Рисунок 6571" descr="base_1_386202_38683"/>
        <xdr:cNvPicPr preferRelativeResize="0">
          <a:picLocks noChangeArrowheads="1"/>
        </xdr:cNvPicPr>
      </xdr:nvPicPr>
      <xdr:blipFill>
        <a:blip xmlns:r="http://schemas.openxmlformats.org/officeDocument/2006/relationships" r:embed="rId4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96569775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4384</xdr:row>
      <xdr:rowOff>0</xdr:rowOff>
    </xdr:from>
    <xdr:to>
      <xdr:col>1</xdr:col>
      <xdr:colOff>1257300</xdr:colOff>
      <xdr:row>4384</xdr:row>
      <xdr:rowOff>371475</xdr:rowOff>
    </xdr:to>
    <xdr:pic>
      <xdr:nvPicPr>
        <xdr:cNvPr id="6573" name="Рисунок 6572" descr="base_1_386202_38684"/>
        <xdr:cNvPicPr preferRelativeResize="0">
          <a:picLocks noChangeArrowheads="1"/>
        </xdr:cNvPicPr>
      </xdr:nvPicPr>
      <xdr:blipFill>
        <a:blip xmlns:r="http://schemas.openxmlformats.org/officeDocument/2006/relationships" r:embed="rId4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97036500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4385</xdr:row>
      <xdr:rowOff>0</xdr:rowOff>
    </xdr:from>
    <xdr:to>
      <xdr:col>1</xdr:col>
      <xdr:colOff>1238250</xdr:colOff>
      <xdr:row>4385</xdr:row>
      <xdr:rowOff>361950</xdr:rowOff>
    </xdr:to>
    <xdr:pic>
      <xdr:nvPicPr>
        <xdr:cNvPr id="6574" name="Рисунок 6573" descr="base_1_386202_38685"/>
        <xdr:cNvPicPr preferRelativeResize="0">
          <a:picLocks noChangeArrowheads="1"/>
        </xdr:cNvPicPr>
      </xdr:nvPicPr>
      <xdr:blipFill>
        <a:blip xmlns:r="http://schemas.openxmlformats.org/officeDocument/2006/relationships" r:embed="rId4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97503225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4386</xdr:row>
      <xdr:rowOff>0</xdr:rowOff>
    </xdr:from>
    <xdr:to>
      <xdr:col>1</xdr:col>
      <xdr:colOff>981074</xdr:colOff>
      <xdr:row>4386</xdr:row>
      <xdr:rowOff>381000</xdr:rowOff>
    </xdr:to>
    <xdr:pic>
      <xdr:nvPicPr>
        <xdr:cNvPr id="6575" name="Рисунок 6574" descr="base_1_386202_38686"/>
        <xdr:cNvPicPr preferRelativeResize="0">
          <a:picLocks noChangeArrowheads="1"/>
        </xdr:cNvPicPr>
      </xdr:nvPicPr>
      <xdr:blipFill>
        <a:blip xmlns:r="http://schemas.openxmlformats.org/officeDocument/2006/relationships" r:embed="rId4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97969950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4387</xdr:row>
      <xdr:rowOff>0</xdr:rowOff>
    </xdr:from>
    <xdr:to>
      <xdr:col>1</xdr:col>
      <xdr:colOff>1000124</xdr:colOff>
      <xdr:row>4387</xdr:row>
      <xdr:rowOff>361950</xdr:rowOff>
    </xdr:to>
    <xdr:pic>
      <xdr:nvPicPr>
        <xdr:cNvPr id="6576" name="Рисунок 6575" descr="base_1_386202_38687"/>
        <xdr:cNvPicPr preferRelativeResize="0">
          <a:picLocks noChangeArrowheads="1"/>
        </xdr:cNvPicPr>
      </xdr:nvPicPr>
      <xdr:blipFill>
        <a:blip xmlns:r="http://schemas.openxmlformats.org/officeDocument/2006/relationships" r:embed="rId4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98436675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4388</xdr:row>
      <xdr:rowOff>0</xdr:rowOff>
    </xdr:from>
    <xdr:to>
      <xdr:col>1</xdr:col>
      <xdr:colOff>1057275</xdr:colOff>
      <xdr:row>4388</xdr:row>
      <xdr:rowOff>352425</xdr:rowOff>
    </xdr:to>
    <xdr:pic>
      <xdr:nvPicPr>
        <xdr:cNvPr id="6577" name="Рисунок 6576" descr="base_1_386202_38688"/>
        <xdr:cNvPicPr preferRelativeResize="0">
          <a:picLocks noChangeArrowheads="1"/>
        </xdr:cNvPicPr>
      </xdr:nvPicPr>
      <xdr:blipFill>
        <a:blip xmlns:r="http://schemas.openxmlformats.org/officeDocument/2006/relationships" r:embed="rId4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98903400"/>
          <a:ext cx="10572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4389</xdr:row>
      <xdr:rowOff>0</xdr:rowOff>
    </xdr:from>
    <xdr:to>
      <xdr:col>1</xdr:col>
      <xdr:colOff>1228724</xdr:colOff>
      <xdr:row>4389</xdr:row>
      <xdr:rowOff>381000</xdr:rowOff>
    </xdr:to>
    <xdr:pic>
      <xdr:nvPicPr>
        <xdr:cNvPr id="6578" name="Рисунок 6577" descr="base_1_386202_38689"/>
        <xdr:cNvPicPr preferRelativeResize="0">
          <a:picLocks noChangeArrowheads="1"/>
        </xdr:cNvPicPr>
      </xdr:nvPicPr>
      <xdr:blipFill>
        <a:blip xmlns:r="http://schemas.openxmlformats.org/officeDocument/2006/relationships" r:embed="rId4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199370125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4390</xdr:row>
      <xdr:rowOff>0</xdr:rowOff>
    </xdr:from>
    <xdr:to>
      <xdr:col>1</xdr:col>
      <xdr:colOff>1200150</xdr:colOff>
      <xdr:row>4390</xdr:row>
      <xdr:rowOff>381000</xdr:rowOff>
    </xdr:to>
    <xdr:pic>
      <xdr:nvPicPr>
        <xdr:cNvPr id="6579" name="Рисунок 6578" descr="base_1_386202_38690"/>
        <xdr:cNvPicPr preferRelativeResize="0">
          <a:picLocks noChangeArrowheads="1"/>
        </xdr:cNvPicPr>
      </xdr:nvPicPr>
      <xdr:blipFill>
        <a:blip xmlns:r="http://schemas.openxmlformats.org/officeDocument/2006/relationships" r:embed="rId4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199836850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4391</xdr:row>
      <xdr:rowOff>0</xdr:rowOff>
    </xdr:from>
    <xdr:to>
      <xdr:col>1</xdr:col>
      <xdr:colOff>971550</xdr:colOff>
      <xdr:row>4391</xdr:row>
      <xdr:rowOff>371475</xdr:rowOff>
    </xdr:to>
    <xdr:pic>
      <xdr:nvPicPr>
        <xdr:cNvPr id="6580" name="Рисунок 6579" descr="base_1_386202_38691"/>
        <xdr:cNvPicPr preferRelativeResize="0">
          <a:picLocks noChangeArrowheads="1"/>
        </xdr:cNvPicPr>
      </xdr:nvPicPr>
      <xdr:blipFill>
        <a:blip xmlns:r="http://schemas.openxmlformats.org/officeDocument/2006/relationships" r:embed="rId4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0030357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4392</xdr:row>
      <xdr:rowOff>0</xdr:rowOff>
    </xdr:from>
    <xdr:to>
      <xdr:col>1</xdr:col>
      <xdr:colOff>1009650</xdr:colOff>
      <xdr:row>4392</xdr:row>
      <xdr:rowOff>390525</xdr:rowOff>
    </xdr:to>
    <xdr:pic>
      <xdr:nvPicPr>
        <xdr:cNvPr id="6581" name="Рисунок 6580" descr="base_1_386202_38692"/>
        <xdr:cNvPicPr preferRelativeResize="0">
          <a:picLocks noChangeArrowheads="1"/>
        </xdr:cNvPicPr>
      </xdr:nvPicPr>
      <xdr:blipFill>
        <a:blip xmlns:r="http://schemas.openxmlformats.org/officeDocument/2006/relationships" r:embed="rId4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00770300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4393</xdr:row>
      <xdr:rowOff>0</xdr:rowOff>
    </xdr:from>
    <xdr:to>
      <xdr:col>1</xdr:col>
      <xdr:colOff>1047750</xdr:colOff>
      <xdr:row>4393</xdr:row>
      <xdr:rowOff>371475</xdr:rowOff>
    </xdr:to>
    <xdr:pic>
      <xdr:nvPicPr>
        <xdr:cNvPr id="6582" name="Рисунок 6581" descr="base_1_386202_38693"/>
        <xdr:cNvPicPr preferRelativeResize="0">
          <a:picLocks noChangeArrowheads="1"/>
        </xdr:cNvPicPr>
      </xdr:nvPicPr>
      <xdr:blipFill>
        <a:blip xmlns:r="http://schemas.openxmlformats.org/officeDocument/2006/relationships" r:embed="rId4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0123702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4394</xdr:row>
      <xdr:rowOff>0</xdr:rowOff>
    </xdr:from>
    <xdr:to>
      <xdr:col>1</xdr:col>
      <xdr:colOff>1219200</xdr:colOff>
      <xdr:row>4394</xdr:row>
      <xdr:rowOff>361950</xdr:rowOff>
    </xdr:to>
    <xdr:pic>
      <xdr:nvPicPr>
        <xdr:cNvPr id="6583" name="Рисунок 6582" descr="base_1_386202_38694"/>
        <xdr:cNvPicPr preferRelativeResize="0">
          <a:picLocks noChangeArrowheads="1"/>
        </xdr:cNvPicPr>
      </xdr:nvPicPr>
      <xdr:blipFill>
        <a:blip xmlns:r="http://schemas.openxmlformats.org/officeDocument/2006/relationships" r:embed="rId4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01703750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4395</xdr:row>
      <xdr:rowOff>0</xdr:rowOff>
    </xdr:from>
    <xdr:to>
      <xdr:col>1</xdr:col>
      <xdr:colOff>1209674</xdr:colOff>
      <xdr:row>4395</xdr:row>
      <xdr:rowOff>390525</xdr:rowOff>
    </xdr:to>
    <xdr:pic>
      <xdr:nvPicPr>
        <xdr:cNvPr id="6584" name="Рисунок 6583" descr="base_1_386202_38695"/>
        <xdr:cNvPicPr preferRelativeResize="0">
          <a:picLocks noChangeArrowheads="1"/>
        </xdr:cNvPicPr>
      </xdr:nvPicPr>
      <xdr:blipFill>
        <a:blip xmlns:r="http://schemas.openxmlformats.org/officeDocument/2006/relationships" r:embed="rId4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0217047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4396</xdr:row>
      <xdr:rowOff>0</xdr:rowOff>
    </xdr:from>
    <xdr:to>
      <xdr:col>1</xdr:col>
      <xdr:colOff>981074</xdr:colOff>
      <xdr:row>4396</xdr:row>
      <xdr:rowOff>371475</xdr:rowOff>
    </xdr:to>
    <xdr:pic>
      <xdr:nvPicPr>
        <xdr:cNvPr id="6585" name="Рисунок 6584" descr="base_1_386202_38696"/>
        <xdr:cNvPicPr preferRelativeResize="0">
          <a:picLocks noChangeArrowheads="1"/>
        </xdr:cNvPicPr>
      </xdr:nvPicPr>
      <xdr:blipFill>
        <a:blip xmlns:r="http://schemas.openxmlformats.org/officeDocument/2006/relationships" r:embed="rId4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0263720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4397</xdr:row>
      <xdr:rowOff>0</xdr:rowOff>
    </xdr:from>
    <xdr:to>
      <xdr:col>1</xdr:col>
      <xdr:colOff>971550</xdr:colOff>
      <xdr:row>4397</xdr:row>
      <xdr:rowOff>342900</xdr:rowOff>
    </xdr:to>
    <xdr:pic>
      <xdr:nvPicPr>
        <xdr:cNvPr id="6586" name="Рисунок 6585" descr="base_1_386202_38697"/>
        <xdr:cNvPicPr preferRelativeResize="0">
          <a:picLocks noChangeArrowheads="1"/>
        </xdr:cNvPicPr>
      </xdr:nvPicPr>
      <xdr:blipFill>
        <a:blip xmlns:r="http://schemas.openxmlformats.org/officeDocument/2006/relationships" r:embed="rId4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03103925"/>
          <a:ext cx="971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4398</xdr:row>
      <xdr:rowOff>0</xdr:rowOff>
    </xdr:from>
    <xdr:to>
      <xdr:col>1</xdr:col>
      <xdr:colOff>1076325</xdr:colOff>
      <xdr:row>4398</xdr:row>
      <xdr:rowOff>333375</xdr:rowOff>
    </xdr:to>
    <xdr:pic>
      <xdr:nvPicPr>
        <xdr:cNvPr id="6587" name="Рисунок 6586" descr="base_1_386202_38698"/>
        <xdr:cNvPicPr preferRelativeResize="0">
          <a:picLocks noChangeArrowheads="1"/>
        </xdr:cNvPicPr>
      </xdr:nvPicPr>
      <xdr:blipFill>
        <a:blip xmlns:r="http://schemas.openxmlformats.org/officeDocument/2006/relationships" r:embed="rId4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03570650"/>
          <a:ext cx="1076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4399</xdr:row>
      <xdr:rowOff>0</xdr:rowOff>
    </xdr:from>
    <xdr:to>
      <xdr:col>1</xdr:col>
      <xdr:colOff>1171574</xdr:colOff>
      <xdr:row>4399</xdr:row>
      <xdr:rowOff>352425</xdr:rowOff>
    </xdr:to>
    <xdr:pic>
      <xdr:nvPicPr>
        <xdr:cNvPr id="6588" name="Рисунок 6587" descr="base_1_386202_38699"/>
        <xdr:cNvPicPr preferRelativeResize="0">
          <a:picLocks noChangeArrowheads="1"/>
        </xdr:cNvPicPr>
      </xdr:nvPicPr>
      <xdr:blipFill>
        <a:blip xmlns:r="http://schemas.openxmlformats.org/officeDocument/2006/relationships" r:embed="rId4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04037375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4400</xdr:row>
      <xdr:rowOff>0</xdr:rowOff>
    </xdr:from>
    <xdr:to>
      <xdr:col>1</xdr:col>
      <xdr:colOff>1171574</xdr:colOff>
      <xdr:row>4400</xdr:row>
      <xdr:rowOff>371475</xdr:rowOff>
    </xdr:to>
    <xdr:pic>
      <xdr:nvPicPr>
        <xdr:cNvPr id="6589" name="Рисунок 6588" descr="base_1_386202_38700"/>
        <xdr:cNvPicPr preferRelativeResize="0">
          <a:picLocks noChangeArrowheads="1"/>
        </xdr:cNvPicPr>
      </xdr:nvPicPr>
      <xdr:blipFill>
        <a:blip xmlns:r="http://schemas.openxmlformats.org/officeDocument/2006/relationships" r:embed="rId4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04504100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4401</xdr:row>
      <xdr:rowOff>0</xdr:rowOff>
    </xdr:from>
    <xdr:to>
      <xdr:col>1</xdr:col>
      <xdr:colOff>914400</xdr:colOff>
      <xdr:row>4401</xdr:row>
      <xdr:rowOff>400050</xdr:rowOff>
    </xdr:to>
    <xdr:pic>
      <xdr:nvPicPr>
        <xdr:cNvPr id="6590" name="Рисунок 6589" descr="base_1_386202_38701"/>
        <xdr:cNvPicPr preferRelativeResize="0">
          <a:picLocks noChangeArrowheads="1"/>
        </xdr:cNvPicPr>
      </xdr:nvPicPr>
      <xdr:blipFill>
        <a:blip xmlns:r="http://schemas.openxmlformats.org/officeDocument/2006/relationships" r:embed="rId4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04970825"/>
          <a:ext cx="914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4402</xdr:row>
      <xdr:rowOff>0</xdr:rowOff>
    </xdr:from>
    <xdr:to>
      <xdr:col>1</xdr:col>
      <xdr:colOff>971550</xdr:colOff>
      <xdr:row>4402</xdr:row>
      <xdr:rowOff>381000</xdr:rowOff>
    </xdr:to>
    <xdr:pic>
      <xdr:nvPicPr>
        <xdr:cNvPr id="6591" name="Рисунок 6590" descr="base_1_386202_38702"/>
        <xdr:cNvPicPr preferRelativeResize="0">
          <a:picLocks noChangeArrowheads="1"/>
        </xdr:cNvPicPr>
      </xdr:nvPicPr>
      <xdr:blipFill>
        <a:blip xmlns:r="http://schemas.openxmlformats.org/officeDocument/2006/relationships" r:embed="rId4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05437550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4403</xdr:row>
      <xdr:rowOff>0</xdr:rowOff>
    </xdr:from>
    <xdr:to>
      <xdr:col>1</xdr:col>
      <xdr:colOff>1076325</xdr:colOff>
      <xdr:row>4403</xdr:row>
      <xdr:rowOff>390525</xdr:rowOff>
    </xdr:to>
    <xdr:pic>
      <xdr:nvPicPr>
        <xdr:cNvPr id="6592" name="Рисунок 6591" descr="base_1_386202_38703"/>
        <xdr:cNvPicPr preferRelativeResize="0">
          <a:picLocks noChangeArrowheads="1"/>
        </xdr:cNvPicPr>
      </xdr:nvPicPr>
      <xdr:blipFill>
        <a:blip xmlns:r="http://schemas.openxmlformats.org/officeDocument/2006/relationships" r:embed="rId4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05904275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4404</xdr:row>
      <xdr:rowOff>0</xdr:rowOff>
    </xdr:from>
    <xdr:to>
      <xdr:col>1</xdr:col>
      <xdr:colOff>1209674</xdr:colOff>
      <xdr:row>4404</xdr:row>
      <xdr:rowOff>390525</xdr:rowOff>
    </xdr:to>
    <xdr:pic>
      <xdr:nvPicPr>
        <xdr:cNvPr id="6593" name="Рисунок 6592" descr="base_1_386202_38704"/>
        <xdr:cNvPicPr preferRelativeResize="0">
          <a:picLocks noChangeArrowheads="1"/>
        </xdr:cNvPicPr>
      </xdr:nvPicPr>
      <xdr:blipFill>
        <a:blip xmlns:r="http://schemas.openxmlformats.org/officeDocument/2006/relationships" r:embed="rId4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06371000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4405</xdr:row>
      <xdr:rowOff>0</xdr:rowOff>
    </xdr:from>
    <xdr:to>
      <xdr:col>1</xdr:col>
      <xdr:colOff>1171574</xdr:colOff>
      <xdr:row>4405</xdr:row>
      <xdr:rowOff>400050</xdr:rowOff>
    </xdr:to>
    <xdr:pic>
      <xdr:nvPicPr>
        <xdr:cNvPr id="6594" name="Рисунок 6593" descr="base_1_386202_38705"/>
        <xdr:cNvPicPr preferRelativeResize="0">
          <a:picLocks noChangeArrowheads="1"/>
        </xdr:cNvPicPr>
      </xdr:nvPicPr>
      <xdr:blipFill>
        <a:blip xmlns:r="http://schemas.openxmlformats.org/officeDocument/2006/relationships" r:embed="rId4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06837725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4406</xdr:row>
      <xdr:rowOff>0</xdr:rowOff>
    </xdr:from>
    <xdr:to>
      <xdr:col>1</xdr:col>
      <xdr:colOff>971550</xdr:colOff>
      <xdr:row>4406</xdr:row>
      <xdr:rowOff>314325</xdr:rowOff>
    </xdr:to>
    <xdr:pic>
      <xdr:nvPicPr>
        <xdr:cNvPr id="6595" name="Рисунок 6594" descr="base_1_386202_38706"/>
        <xdr:cNvPicPr preferRelativeResize="0">
          <a:picLocks noChangeArrowheads="1"/>
        </xdr:cNvPicPr>
      </xdr:nvPicPr>
      <xdr:blipFill>
        <a:blip xmlns:r="http://schemas.openxmlformats.org/officeDocument/2006/relationships" r:embed="rId4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07304450"/>
          <a:ext cx="971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4407</xdr:row>
      <xdr:rowOff>0</xdr:rowOff>
    </xdr:from>
    <xdr:to>
      <xdr:col>1</xdr:col>
      <xdr:colOff>981074</xdr:colOff>
      <xdr:row>4407</xdr:row>
      <xdr:rowOff>390525</xdr:rowOff>
    </xdr:to>
    <xdr:pic>
      <xdr:nvPicPr>
        <xdr:cNvPr id="6596" name="Рисунок 6595" descr="base_1_386202_38707"/>
        <xdr:cNvPicPr preferRelativeResize="0">
          <a:picLocks noChangeArrowheads="1"/>
        </xdr:cNvPicPr>
      </xdr:nvPicPr>
      <xdr:blipFill>
        <a:blip xmlns:r="http://schemas.openxmlformats.org/officeDocument/2006/relationships" r:embed="rId4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0777117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4408</xdr:row>
      <xdr:rowOff>0</xdr:rowOff>
    </xdr:from>
    <xdr:to>
      <xdr:col>1</xdr:col>
      <xdr:colOff>1076325</xdr:colOff>
      <xdr:row>4408</xdr:row>
      <xdr:rowOff>361950</xdr:rowOff>
    </xdr:to>
    <xdr:pic>
      <xdr:nvPicPr>
        <xdr:cNvPr id="6597" name="Рисунок 6596" descr="base_1_386202_38708"/>
        <xdr:cNvPicPr preferRelativeResize="0">
          <a:picLocks noChangeArrowheads="1"/>
        </xdr:cNvPicPr>
      </xdr:nvPicPr>
      <xdr:blipFill>
        <a:blip xmlns:r="http://schemas.openxmlformats.org/officeDocument/2006/relationships" r:embed="rId4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08237900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4409</xdr:row>
      <xdr:rowOff>0</xdr:rowOff>
    </xdr:from>
    <xdr:to>
      <xdr:col>1</xdr:col>
      <xdr:colOff>1162050</xdr:colOff>
      <xdr:row>4409</xdr:row>
      <xdr:rowOff>371475</xdr:rowOff>
    </xdr:to>
    <xdr:pic>
      <xdr:nvPicPr>
        <xdr:cNvPr id="6598" name="Рисунок 6597" descr="base_1_386202_38709"/>
        <xdr:cNvPicPr preferRelativeResize="0">
          <a:picLocks noChangeArrowheads="1"/>
        </xdr:cNvPicPr>
      </xdr:nvPicPr>
      <xdr:blipFill>
        <a:blip xmlns:r="http://schemas.openxmlformats.org/officeDocument/2006/relationships" r:embed="rId4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0870462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4410</xdr:row>
      <xdr:rowOff>0</xdr:rowOff>
    </xdr:from>
    <xdr:to>
      <xdr:col>1</xdr:col>
      <xdr:colOff>1228724</xdr:colOff>
      <xdr:row>4410</xdr:row>
      <xdr:rowOff>361950</xdr:rowOff>
    </xdr:to>
    <xdr:pic>
      <xdr:nvPicPr>
        <xdr:cNvPr id="6599" name="Рисунок 6598" descr="base_1_386202_38710"/>
        <xdr:cNvPicPr preferRelativeResize="0">
          <a:picLocks noChangeArrowheads="1"/>
        </xdr:cNvPicPr>
      </xdr:nvPicPr>
      <xdr:blipFill>
        <a:blip xmlns:r="http://schemas.openxmlformats.org/officeDocument/2006/relationships" r:embed="rId4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09171350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4411</xdr:row>
      <xdr:rowOff>0</xdr:rowOff>
    </xdr:from>
    <xdr:to>
      <xdr:col>1</xdr:col>
      <xdr:colOff>981074</xdr:colOff>
      <xdr:row>4411</xdr:row>
      <xdr:rowOff>390525</xdr:rowOff>
    </xdr:to>
    <xdr:pic>
      <xdr:nvPicPr>
        <xdr:cNvPr id="6600" name="Рисунок 6599" descr="base_1_386202_38711"/>
        <xdr:cNvPicPr preferRelativeResize="0">
          <a:picLocks noChangeArrowheads="1"/>
        </xdr:cNvPicPr>
      </xdr:nvPicPr>
      <xdr:blipFill>
        <a:blip xmlns:r="http://schemas.openxmlformats.org/officeDocument/2006/relationships" r:embed="rId4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0963807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4412</xdr:row>
      <xdr:rowOff>0</xdr:rowOff>
    </xdr:from>
    <xdr:to>
      <xdr:col>1</xdr:col>
      <xdr:colOff>1019174</xdr:colOff>
      <xdr:row>4412</xdr:row>
      <xdr:rowOff>400050</xdr:rowOff>
    </xdr:to>
    <xdr:pic>
      <xdr:nvPicPr>
        <xdr:cNvPr id="6601" name="Рисунок 6600" descr="base_1_386202_38712"/>
        <xdr:cNvPicPr preferRelativeResize="0">
          <a:picLocks noChangeArrowheads="1"/>
        </xdr:cNvPicPr>
      </xdr:nvPicPr>
      <xdr:blipFill>
        <a:blip xmlns:r="http://schemas.openxmlformats.org/officeDocument/2006/relationships" r:embed="rId4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10104800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4413</xdr:row>
      <xdr:rowOff>0</xdr:rowOff>
    </xdr:from>
    <xdr:to>
      <xdr:col>1</xdr:col>
      <xdr:colOff>1104900</xdr:colOff>
      <xdr:row>4413</xdr:row>
      <xdr:rowOff>361950</xdr:rowOff>
    </xdr:to>
    <xdr:pic>
      <xdr:nvPicPr>
        <xdr:cNvPr id="6602" name="Рисунок 6601" descr="base_1_386202_38713"/>
        <xdr:cNvPicPr preferRelativeResize="0">
          <a:picLocks noChangeArrowheads="1"/>
        </xdr:cNvPicPr>
      </xdr:nvPicPr>
      <xdr:blipFill>
        <a:blip xmlns:r="http://schemas.openxmlformats.org/officeDocument/2006/relationships" r:embed="rId4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10571525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4414</xdr:row>
      <xdr:rowOff>0</xdr:rowOff>
    </xdr:from>
    <xdr:to>
      <xdr:col>1</xdr:col>
      <xdr:colOff>1190624</xdr:colOff>
      <xdr:row>4414</xdr:row>
      <xdr:rowOff>381000</xdr:rowOff>
    </xdr:to>
    <xdr:pic>
      <xdr:nvPicPr>
        <xdr:cNvPr id="6603" name="Рисунок 6602" descr="base_1_386202_38714"/>
        <xdr:cNvPicPr preferRelativeResize="0">
          <a:picLocks noChangeArrowheads="1"/>
        </xdr:cNvPicPr>
      </xdr:nvPicPr>
      <xdr:blipFill>
        <a:blip xmlns:r="http://schemas.openxmlformats.org/officeDocument/2006/relationships" r:embed="rId4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11038250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4415</xdr:row>
      <xdr:rowOff>0</xdr:rowOff>
    </xdr:from>
    <xdr:to>
      <xdr:col>1</xdr:col>
      <xdr:colOff>1190624</xdr:colOff>
      <xdr:row>4415</xdr:row>
      <xdr:rowOff>361950</xdr:rowOff>
    </xdr:to>
    <xdr:pic>
      <xdr:nvPicPr>
        <xdr:cNvPr id="6604" name="Рисунок 6603" descr="base_1_386202_38715"/>
        <xdr:cNvPicPr preferRelativeResize="0">
          <a:picLocks noChangeArrowheads="1"/>
        </xdr:cNvPicPr>
      </xdr:nvPicPr>
      <xdr:blipFill>
        <a:blip xmlns:r="http://schemas.openxmlformats.org/officeDocument/2006/relationships" r:embed="rId4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11504975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4416</xdr:row>
      <xdr:rowOff>0</xdr:rowOff>
    </xdr:from>
    <xdr:to>
      <xdr:col>1</xdr:col>
      <xdr:colOff>942974</xdr:colOff>
      <xdr:row>4416</xdr:row>
      <xdr:rowOff>381000</xdr:rowOff>
    </xdr:to>
    <xdr:pic>
      <xdr:nvPicPr>
        <xdr:cNvPr id="6605" name="Рисунок 6604" descr="base_1_386202_38716"/>
        <xdr:cNvPicPr preferRelativeResize="0">
          <a:picLocks noChangeArrowheads="1"/>
        </xdr:cNvPicPr>
      </xdr:nvPicPr>
      <xdr:blipFill>
        <a:blip xmlns:r="http://schemas.openxmlformats.org/officeDocument/2006/relationships" r:embed="rId4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11971700"/>
          <a:ext cx="942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4417</xdr:row>
      <xdr:rowOff>0</xdr:rowOff>
    </xdr:from>
    <xdr:to>
      <xdr:col>1</xdr:col>
      <xdr:colOff>990600</xdr:colOff>
      <xdr:row>4417</xdr:row>
      <xdr:rowOff>333375</xdr:rowOff>
    </xdr:to>
    <xdr:pic>
      <xdr:nvPicPr>
        <xdr:cNvPr id="6606" name="Рисунок 6605" descr="base_1_386202_38717"/>
        <xdr:cNvPicPr preferRelativeResize="0">
          <a:picLocks noChangeArrowheads="1"/>
        </xdr:cNvPicPr>
      </xdr:nvPicPr>
      <xdr:blipFill>
        <a:blip xmlns:r="http://schemas.openxmlformats.org/officeDocument/2006/relationships" r:embed="rId4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12438425"/>
          <a:ext cx="9906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4418</xdr:row>
      <xdr:rowOff>0</xdr:rowOff>
    </xdr:from>
    <xdr:to>
      <xdr:col>1</xdr:col>
      <xdr:colOff>1057275</xdr:colOff>
      <xdr:row>4418</xdr:row>
      <xdr:rowOff>361950</xdr:rowOff>
    </xdr:to>
    <xdr:pic>
      <xdr:nvPicPr>
        <xdr:cNvPr id="6607" name="Рисунок 6606" descr="base_1_386202_38718"/>
        <xdr:cNvPicPr preferRelativeResize="0">
          <a:picLocks noChangeArrowheads="1"/>
        </xdr:cNvPicPr>
      </xdr:nvPicPr>
      <xdr:blipFill>
        <a:blip xmlns:r="http://schemas.openxmlformats.org/officeDocument/2006/relationships" r:embed="rId4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12905150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4419</xdr:row>
      <xdr:rowOff>0</xdr:rowOff>
    </xdr:from>
    <xdr:to>
      <xdr:col>1</xdr:col>
      <xdr:colOff>1200150</xdr:colOff>
      <xdr:row>4419</xdr:row>
      <xdr:rowOff>352425</xdr:rowOff>
    </xdr:to>
    <xdr:pic>
      <xdr:nvPicPr>
        <xdr:cNvPr id="6608" name="Рисунок 6607" descr="base_1_386202_38719"/>
        <xdr:cNvPicPr preferRelativeResize="0">
          <a:picLocks noChangeArrowheads="1"/>
        </xdr:cNvPicPr>
      </xdr:nvPicPr>
      <xdr:blipFill>
        <a:blip xmlns:r="http://schemas.openxmlformats.org/officeDocument/2006/relationships" r:embed="rId4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13371875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4420</xdr:row>
      <xdr:rowOff>0</xdr:rowOff>
    </xdr:from>
    <xdr:to>
      <xdr:col>1</xdr:col>
      <xdr:colOff>1171574</xdr:colOff>
      <xdr:row>4420</xdr:row>
      <xdr:rowOff>419100</xdr:rowOff>
    </xdr:to>
    <xdr:pic>
      <xdr:nvPicPr>
        <xdr:cNvPr id="6609" name="Рисунок 6608" descr="base_1_386202_38720"/>
        <xdr:cNvPicPr preferRelativeResize="0">
          <a:picLocks noChangeArrowheads="1"/>
        </xdr:cNvPicPr>
      </xdr:nvPicPr>
      <xdr:blipFill>
        <a:blip xmlns:r="http://schemas.openxmlformats.org/officeDocument/2006/relationships" r:embed="rId4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13838600"/>
          <a:ext cx="1171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4421</xdr:row>
      <xdr:rowOff>0</xdr:rowOff>
    </xdr:from>
    <xdr:to>
      <xdr:col>1</xdr:col>
      <xdr:colOff>981074</xdr:colOff>
      <xdr:row>4421</xdr:row>
      <xdr:rowOff>390525</xdr:rowOff>
    </xdr:to>
    <xdr:pic>
      <xdr:nvPicPr>
        <xdr:cNvPr id="6610" name="Рисунок 6609" descr="base_1_386202_38721"/>
        <xdr:cNvPicPr preferRelativeResize="0">
          <a:picLocks noChangeArrowheads="1"/>
        </xdr:cNvPicPr>
      </xdr:nvPicPr>
      <xdr:blipFill>
        <a:blip xmlns:r="http://schemas.openxmlformats.org/officeDocument/2006/relationships" r:embed="rId4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1430532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4422</xdr:row>
      <xdr:rowOff>0</xdr:rowOff>
    </xdr:from>
    <xdr:to>
      <xdr:col>1</xdr:col>
      <xdr:colOff>1047750</xdr:colOff>
      <xdr:row>4422</xdr:row>
      <xdr:rowOff>390525</xdr:rowOff>
    </xdr:to>
    <xdr:pic>
      <xdr:nvPicPr>
        <xdr:cNvPr id="6611" name="Рисунок 6610" descr="base_1_386202_38722"/>
        <xdr:cNvPicPr preferRelativeResize="0">
          <a:picLocks noChangeArrowheads="1"/>
        </xdr:cNvPicPr>
      </xdr:nvPicPr>
      <xdr:blipFill>
        <a:blip xmlns:r="http://schemas.openxmlformats.org/officeDocument/2006/relationships" r:embed="rId4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14772050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4423</xdr:row>
      <xdr:rowOff>0</xdr:rowOff>
    </xdr:from>
    <xdr:to>
      <xdr:col>1</xdr:col>
      <xdr:colOff>1076325</xdr:colOff>
      <xdr:row>4423</xdr:row>
      <xdr:rowOff>371475</xdr:rowOff>
    </xdr:to>
    <xdr:pic>
      <xdr:nvPicPr>
        <xdr:cNvPr id="6612" name="Рисунок 6611" descr="base_1_386202_38723"/>
        <xdr:cNvPicPr preferRelativeResize="0">
          <a:picLocks noChangeArrowheads="1"/>
        </xdr:cNvPicPr>
      </xdr:nvPicPr>
      <xdr:blipFill>
        <a:blip xmlns:r="http://schemas.openxmlformats.org/officeDocument/2006/relationships" r:embed="rId4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15238775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4424</xdr:row>
      <xdr:rowOff>0</xdr:rowOff>
    </xdr:from>
    <xdr:to>
      <xdr:col>1</xdr:col>
      <xdr:colOff>1257300</xdr:colOff>
      <xdr:row>4424</xdr:row>
      <xdr:rowOff>390525</xdr:rowOff>
    </xdr:to>
    <xdr:pic>
      <xdr:nvPicPr>
        <xdr:cNvPr id="6613" name="Рисунок 6612" descr="base_1_386202_38724"/>
        <xdr:cNvPicPr preferRelativeResize="0">
          <a:picLocks noChangeArrowheads="1"/>
        </xdr:cNvPicPr>
      </xdr:nvPicPr>
      <xdr:blipFill>
        <a:blip xmlns:r="http://schemas.openxmlformats.org/officeDocument/2006/relationships" r:embed="rId4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15705500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4425</xdr:row>
      <xdr:rowOff>0</xdr:rowOff>
    </xdr:from>
    <xdr:to>
      <xdr:col>1</xdr:col>
      <xdr:colOff>1257300</xdr:colOff>
      <xdr:row>4425</xdr:row>
      <xdr:rowOff>371475</xdr:rowOff>
    </xdr:to>
    <xdr:pic>
      <xdr:nvPicPr>
        <xdr:cNvPr id="6614" name="Рисунок 6613" descr="base_1_386202_38725"/>
        <xdr:cNvPicPr preferRelativeResize="0">
          <a:picLocks noChangeArrowheads="1"/>
        </xdr:cNvPicPr>
      </xdr:nvPicPr>
      <xdr:blipFill>
        <a:blip xmlns:r="http://schemas.openxmlformats.org/officeDocument/2006/relationships" r:embed="rId4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16172225"/>
          <a:ext cx="125730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4426</xdr:row>
      <xdr:rowOff>0</xdr:rowOff>
    </xdr:from>
    <xdr:to>
      <xdr:col>1</xdr:col>
      <xdr:colOff>942974</xdr:colOff>
      <xdr:row>4426</xdr:row>
      <xdr:rowOff>371475</xdr:rowOff>
    </xdr:to>
    <xdr:pic>
      <xdr:nvPicPr>
        <xdr:cNvPr id="6615" name="Рисунок 6614" descr="base_1_386202_38726"/>
        <xdr:cNvPicPr preferRelativeResize="0">
          <a:picLocks noChangeArrowheads="1"/>
        </xdr:cNvPicPr>
      </xdr:nvPicPr>
      <xdr:blipFill>
        <a:blip xmlns:r="http://schemas.openxmlformats.org/officeDocument/2006/relationships" r:embed="rId4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16638950"/>
          <a:ext cx="942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4427</xdr:row>
      <xdr:rowOff>0</xdr:rowOff>
    </xdr:from>
    <xdr:to>
      <xdr:col>1</xdr:col>
      <xdr:colOff>990600</xdr:colOff>
      <xdr:row>4427</xdr:row>
      <xdr:rowOff>381000</xdr:rowOff>
    </xdr:to>
    <xdr:pic>
      <xdr:nvPicPr>
        <xdr:cNvPr id="6616" name="Рисунок 6615" descr="base_1_386202_38727"/>
        <xdr:cNvPicPr preferRelativeResize="0">
          <a:picLocks noChangeArrowheads="1"/>
        </xdr:cNvPicPr>
      </xdr:nvPicPr>
      <xdr:blipFill>
        <a:blip xmlns:r="http://schemas.openxmlformats.org/officeDocument/2006/relationships" r:embed="rId4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17105675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4428</xdr:row>
      <xdr:rowOff>0</xdr:rowOff>
    </xdr:from>
    <xdr:to>
      <xdr:col>1</xdr:col>
      <xdr:colOff>1076325</xdr:colOff>
      <xdr:row>4428</xdr:row>
      <xdr:rowOff>361950</xdr:rowOff>
    </xdr:to>
    <xdr:pic>
      <xdr:nvPicPr>
        <xdr:cNvPr id="6617" name="Рисунок 6616" descr="base_1_386202_38728"/>
        <xdr:cNvPicPr preferRelativeResize="0">
          <a:picLocks noChangeArrowheads="1"/>
        </xdr:cNvPicPr>
      </xdr:nvPicPr>
      <xdr:blipFill>
        <a:blip xmlns:r="http://schemas.openxmlformats.org/officeDocument/2006/relationships" r:embed="rId4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17572400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4429</xdr:row>
      <xdr:rowOff>0</xdr:rowOff>
    </xdr:from>
    <xdr:to>
      <xdr:col>1</xdr:col>
      <xdr:colOff>1228724</xdr:colOff>
      <xdr:row>4429</xdr:row>
      <xdr:rowOff>342900</xdr:rowOff>
    </xdr:to>
    <xdr:pic>
      <xdr:nvPicPr>
        <xdr:cNvPr id="6618" name="Рисунок 6617" descr="base_1_386202_38729"/>
        <xdr:cNvPicPr preferRelativeResize="0">
          <a:picLocks noChangeArrowheads="1"/>
        </xdr:cNvPicPr>
      </xdr:nvPicPr>
      <xdr:blipFill>
        <a:blip xmlns:r="http://schemas.openxmlformats.org/officeDocument/2006/relationships" r:embed="rId4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18039125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4430</xdr:row>
      <xdr:rowOff>0</xdr:rowOff>
    </xdr:from>
    <xdr:to>
      <xdr:col>1</xdr:col>
      <xdr:colOff>1200150</xdr:colOff>
      <xdr:row>4430</xdr:row>
      <xdr:rowOff>390525</xdr:rowOff>
    </xdr:to>
    <xdr:pic>
      <xdr:nvPicPr>
        <xdr:cNvPr id="6619" name="Рисунок 6618" descr="base_1_386202_38730"/>
        <xdr:cNvPicPr preferRelativeResize="0">
          <a:picLocks noChangeArrowheads="1"/>
        </xdr:cNvPicPr>
      </xdr:nvPicPr>
      <xdr:blipFill>
        <a:blip xmlns:r="http://schemas.openxmlformats.org/officeDocument/2006/relationships" r:embed="rId4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18505850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4431</xdr:row>
      <xdr:rowOff>0</xdr:rowOff>
    </xdr:from>
    <xdr:to>
      <xdr:col>1</xdr:col>
      <xdr:colOff>962024</xdr:colOff>
      <xdr:row>4431</xdr:row>
      <xdr:rowOff>361950</xdr:rowOff>
    </xdr:to>
    <xdr:pic>
      <xdr:nvPicPr>
        <xdr:cNvPr id="6620" name="Рисунок 6619" descr="base_1_386202_38731"/>
        <xdr:cNvPicPr preferRelativeResize="0">
          <a:picLocks noChangeArrowheads="1"/>
        </xdr:cNvPicPr>
      </xdr:nvPicPr>
      <xdr:blipFill>
        <a:blip xmlns:r="http://schemas.openxmlformats.org/officeDocument/2006/relationships" r:embed="rId4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18972575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4432</xdr:row>
      <xdr:rowOff>0</xdr:rowOff>
    </xdr:from>
    <xdr:to>
      <xdr:col>1</xdr:col>
      <xdr:colOff>971550</xdr:colOff>
      <xdr:row>4432</xdr:row>
      <xdr:rowOff>381000</xdr:rowOff>
    </xdr:to>
    <xdr:pic>
      <xdr:nvPicPr>
        <xdr:cNvPr id="6621" name="Рисунок 6620" descr="base_1_386202_38732"/>
        <xdr:cNvPicPr preferRelativeResize="0">
          <a:picLocks noChangeArrowheads="1"/>
        </xdr:cNvPicPr>
      </xdr:nvPicPr>
      <xdr:blipFill>
        <a:blip xmlns:r="http://schemas.openxmlformats.org/officeDocument/2006/relationships" r:embed="rId4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19439300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4433</xdr:row>
      <xdr:rowOff>0</xdr:rowOff>
    </xdr:from>
    <xdr:to>
      <xdr:col>1</xdr:col>
      <xdr:colOff>1076325</xdr:colOff>
      <xdr:row>4433</xdr:row>
      <xdr:rowOff>390525</xdr:rowOff>
    </xdr:to>
    <xdr:pic>
      <xdr:nvPicPr>
        <xdr:cNvPr id="6622" name="Рисунок 6621" descr="base_1_386202_38733"/>
        <xdr:cNvPicPr preferRelativeResize="0">
          <a:picLocks noChangeArrowheads="1"/>
        </xdr:cNvPicPr>
      </xdr:nvPicPr>
      <xdr:blipFill>
        <a:blip xmlns:r="http://schemas.openxmlformats.org/officeDocument/2006/relationships" r:embed="rId4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19906025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4434</xdr:row>
      <xdr:rowOff>0</xdr:rowOff>
    </xdr:from>
    <xdr:to>
      <xdr:col>1</xdr:col>
      <xdr:colOff>1219200</xdr:colOff>
      <xdr:row>4434</xdr:row>
      <xdr:rowOff>352425</xdr:rowOff>
    </xdr:to>
    <xdr:pic>
      <xdr:nvPicPr>
        <xdr:cNvPr id="6623" name="Рисунок 6622" descr="base_1_386202_38734"/>
        <xdr:cNvPicPr preferRelativeResize="0">
          <a:picLocks noChangeArrowheads="1"/>
        </xdr:cNvPicPr>
      </xdr:nvPicPr>
      <xdr:blipFill>
        <a:blip xmlns:r="http://schemas.openxmlformats.org/officeDocument/2006/relationships" r:embed="rId4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20372750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4435</xdr:row>
      <xdr:rowOff>0</xdr:rowOff>
    </xdr:from>
    <xdr:to>
      <xdr:col>1</xdr:col>
      <xdr:colOff>1181100</xdr:colOff>
      <xdr:row>4435</xdr:row>
      <xdr:rowOff>390525</xdr:rowOff>
    </xdr:to>
    <xdr:pic>
      <xdr:nvPicPr>
        <xdr:cNvPr id="6624" name="Рисунок 6623" descr="base_1_386202_38735"/>
        <xdr:cNvPicPr preferRelativeResize="0">
          <a:picLocks noChangeArrowheads="1"/>
        </xdr:cNvPicPr>
      </xdr:nvPicPr>
      <xdr:blipFill>
        <a:blip xmlns:r="http://schemas.openxmlformats.org/officeDocument/2006/relationships" r:embed="rId4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20839475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4436</xdr:row>
      <xdr:rowOff>0</xdr:rowOff>
    </xdr:from>
    <xdr:to>
      <xdr:col>1</xdr:col>
      <xdr:colOff>952500</xdr:colOff>
      <xdr:row>4436</xdr:row>
      <xdr:rowOff>390525</xdr:rowOff>
    </xdr:to>
    <xdr:pic>
      <xdr:nvPicPr>
        <xdr:cNvPr id="6625" name="Рисунок 6624" descr="base_1_386202_38736"/>
        <xdr:cNvPicPr preferRelativeResize="0">
          <a:picLocks noChangeArrowheads="1"/>
        </xdr:cNvPicPr>
      </xdr:nvPicPr>
      <xdr:blipFill>
        <a:blip xmlns:r="http://schemas.openxmlformats.org/officeDocument/2006/relationships" r:embed="rId4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213062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4437</xdr:row>
      <xdr:rowOff>1</xdr:rowOff>
    </xdr:from>
    <xdr:to>
      <xdr:col>1</xdr:col>
      <xdr:colOff>1009650</xdr:colOff>
      <xdr:row>4437</xdr:row>
      <xdr:rowOff>342901</xdr:rowOff>
    </xdr:to>
    <xdr:pic>
      <xdr:nvPicPr>
        <xdr:cNvPr id="6626" name="Рисунок 6625" descr="base_1_386202_38737"/>
        <xdr:cNvPicPr preferRelativeResize="0">
          <a:picLocks noChangeArrowheads="1"/>
        </xdr:cNvPicPr>
      </xdr:nvPicPr>
      <xdr:blipFill>
        <a:blip xmlns:r="http://schemas.openxmlformats.org/officeDocument/2006/relationships" r:embed="rId4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21772926"/>
          <a:ext cx="10096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4438</xdr:row>
      <xdr:rowOff>0</xdr:rowOff>
    </xdr:from>
    <xdr:to>
      <xdr:col>1</xdr:col>
      <xdr:colOff>1057275</xdr:colOff>
      <xdr:row>4438</xdr:row>
      <xdr:rowOff>342900</xdr:rowOff>
    </xdr:to>
    <xdr:pic>
      <xdr:nvPicPr>
        <xdr:cNvPr id="6627" name="Рисунок 6626" descr="base_1_386202_38738"/>
        <xdr:cNvPicPr preferRelativeResize="0">
          <a:picLocks noChangeArrowheads="1"/>
        </xdr:cNvPicPr>
      </xdr:nvPicPr>
      <xdr:blipFill>
        <a:blip xmlns:r="http://schemas.openxmlformats.org/officeDocument/2006/relationships" r:embed="rId4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22239650"/>
          <a:ext cx="1057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4439</xdr:row>
      <xdr:rowOff>0</xdr:rowOff>
    </xdr:from>
    <xdr:to>
      <xdr:col>1</xdr:col>
      <xdr:colOff>1190624</xdr:colOff>
      <xdr:row>4439</xdr:row>
      <xdr:rowOff>352425</xdr:rowOff>
    </xdr:to>
    <xdr:pic>
      <xdr:nvPicPr>
        <xdr:cNvPr id="6628" name="Рисунок 6627" descr="base_1_386202_38739"/>
        <xdr:cNvPicPr preferRelativeResize="0">
          <a:picLocks noChangeArrowheads="1"/>
        </xdr:cNvPicPr>
      </xdr:nvPicPr>
      <xdr:blipFill>
        <a:blip xmlns:r="http://schemas.openxmlformats.org/officeDocument/2006/relationships" r:embed="rId4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22706375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4440</xdr:row>
      <xdr:rowOff>0</xdr:rowOff>
    </xdr:from>
    <xdr:to>
      <xdr:col>1</xdr:col>
      <xdr:colOff>1190624</xdr:colOff>
      <xdr:row>4440</xdr:row>
      <xdr:rowOff>390525</xdr:rowOff>
    </xdr:to>
    <xdr:pic>
      <xdr:nvPicPr>
        <xdr:cNvPr id="6629" name="Рисунок 6628" descr="base_1_386202_38740"/>
        <xdr:cNvPicPr preferRelativeResize="0">
          <a:picLocks noChangeArrowheads="1"/>
        </xdr:cNvPicPr>
      </xdr:nvPicPr>
      <xdr:blipFill>
        <a:blip xmlns:r="http://schemas.openxmlformats.org/officeDocument/2006/relationships" r:embed="rId4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23173100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4441</xdr:row>
      <xdr:rowOff>0</xdr:rowOff>
    </xdr:from>
    <xdr:to>
      <xdr:col>1</xdr:col>
      <xdr:colOff>952500</xdr:colOff>
      <xdr:row>4441</xdr:row>
      <xdr:rowOff>371475</xdr:rowOff>
    </xdr:to>
    <xdr:pic>
      <xdr:nvPicPr>
        <xdr:cNvPr id="6630" name="Рисунок 6629" descr="base_1_386202_38741"/>
        <xdr:cNvPicPr preferRelativeResize="0">
          <a:picLocks noChangeArrowheads="1"/>
        </xdr:cNvPicPr>
      </xdr:nvPicPr>
      <xdr:blipFill>
        <a:blip xmlns:r="http://schemas.openxmlformats.org/officeDocument/2006/relationships" r:embed="rId4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23639825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4442</xdr:row>
      <xdr:rowOff>0</xdr:rowOff>
    </xdr:from>
    <xdr:to>
      <xdr:col>1</xdr:col>
      <xdr:colOff>1009650</xdr:colOff>
      <xdr:row>4442</xdr:row>
      <xdr:rowOff>371475</xdr:rowOff>
    </xdr:to>
    <xdr:pic>
      <xdr:nvPicPr>
        <xdr:cNvPr id="6631" name="Рисунок 6630" descr="base_1_386202_38742"/>
        <xdr:cNvPicPr preferRelativeResize="0">
          <a:picLocks noChangeArrowheads="1"/>
        </xdr:cNvPicPr>
      </xdr:nvPicPr>
      <xdr:blipFill>
        <a:blip xmlns:r="http://schemas.openxmlformats.org/officeDocument/2006/relationships" r:embed="rId4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24106550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4443</xdr:row>
      <xdr:rowOff>0</xdr:rowOff>
    </xdr:from>
    <xdr:to>
      <xdr:col>1</xdr:col>
      <xdr:colOff>1009650</xdr:colOff>
      <xdr:row>4443</xdr:row>
      <xdr:rowOff>352425</xdr:rowOff>
    </xdr:to>
    <xdr:pic>
      <xdr:nvPicPr>
        <xdr:cNvPr id="6632" name="Рисунок 6631" descr="base_1_386202_38743"/>
        <xdr:cNvPicPr preferRelativeResize="0">
          <a:picLocks noChangeArrowheads="1"/>
        </xdr:cNvPicPr>
      </xdr:nvPicPr>
      <xdr:blipFill>
        <a:blip xmlns:r="http://schemas.openxmlformats.org/officeDocument/2006/relationships" r:embed="rId4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24573275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4444</xdr:row>
      <xdr:rowOff>0</xdr:rowOff>
    </xdr:from>
    <xdr:to>
      <xdr:col>1</xdr:col>
      <xdr:colOff>1200150</xdr:colOff>
      <xdr:row>4444</xdr:row>
      <xdr:rowOff>361950</xdr:rowOff>
    </xdr:to>
    <xdr:pic>
      <xdr:nvPicPr>
        <xdr:cNvPr id="6633" name="Рисунок 6632" descr="base_1_386202_38744"/>
        <xdr:cNvPicPr preferRelativeResize="0">
          <a:picLocks noChangeArrowheads="1"/>
        </xdr:cNvPicPr>
      </xdr:nvPicPr>
      <xdr:blipFill>
        <a:blip xmlns:r="http://schemas.openxmlformats.org/officeDocument/2006/relationships" r:embed="rId4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25040000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4445</xdr:row>
      <xdr:rowOff>0</xdr:rowOff>
    </xdr:from>
    <xdr:to>
      <xdr:col>1</xdr:col>
      <xdr:colOff>1190624</xdr:colOff>
      <xdr:row>4445</xdr:row>
      <xdr:rowOff>333375</xdr:rowOff>
    </xdr:to>
    <xdr:pic>
      <xdr:nvPicPr>
        <xdr:cNvPr id="6634" name="Рисунок 6633" descr="base_1_386202_38745"/>
        <xdr:cNvPicPr preferRelativeResize="0">
          <a:picLocks noChangeArrowheads="1"/>
        </xdr:cNvPicPr>
      </xdr:nvPicPr>
      <xdr:blipFill>
        <a:blip xmlns:r="http://schemas.openxmlformats.org/officeDocument/2006/relationships" r:embed="rId4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25506725"/>
          <a:ext cx="11906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4446</xdr:row>
      <xdr:rowOff>0</xdr:rowOff>
    </xdr:from>
    <xdr:to>
      <xdr:col>1</xdr:col>
      <xdr:colOff>895350</xdr:colOff>
      <xdr:row>4446</xdr:row>
      <xdr:rowOff>381000</xdr:rowOff>
    </xdr:to>
    <xdr:pic>
      <xdr:nvPicPr>
        <xdr:cNvPr id="6635" name="Рисунок 6634" descr="base_1_386202_38746"/>
        <xdr:cNvPicPr preferRelativeResize="0">
          <a:picLocks noChangeArrowheads="1"/>
        </xdr:cNvPicPr>
      </xdr:nvPicPr>
      <xdr:blipFill>
        <a:blip xmlns:r="http://schemas.openxmlformats.org/officeDocument/2006/relationships" r:embed="rId4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25973450"/>
          <a:ext cx="895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4447</xdr:row>
      <xdr:rowOff>0</xdr:rowOff>
    </xdr:from>
    <xdr:to>
      <xdr:col>1</xdr:col>
      <xdr:colOff>1028700</xdr:colOff>
      <xdr:row>4447</xdr:row>
      <xdr:rowOff>371475</xdr:rowOff>
    </xdr:to>
    <xdr:pic>
      <xdr:nvPicPr>
        <xdr:cNvPr id="6636" name="Рисунок 6635" descr="base_1_386202_38747"/>
        <xdr:cNvPicPr preferRelativeResize="0">
          <a:picLocks noChangeArrowheads="1"/>
        </xdr:cNvPicPr>
      </xdr:nvPicPr>
      <xdr:blipFill>
        <a:blip xmlns:r="http://schemas.openxmlformats.org/officeDocument/2006/relationships" r:embed="rId4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26440175"/>
          <a:ext cx="102870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4448</xdr:row>
      <xdr:rowOff>0</xdr:rowOff>
    </xdr:from>
    <xdr:to>
      <xdr:col>1</xdr:col>
      <xdr:colOff>1057275</xdr:colOff>
      <xdr:row>4448</xdr:row>
      <xdr:rowOff>400050</xdr:rowOff>
    </xdr:to>
    <xdr:pic>
      <xdr:nvPicPr>
        <xdr:cNvPr id="6637" name="Рисунок 6636" descr="base_1_386202_38748"/>
        <xdr:cNvPicPr preferRelativeResize="0">
          <a:picLocks noChangeArrowheads="1"/>
        </xdr:cNvPicPr>
      </xdr:nvPicPr>
      <xdr:blipFill>
        <a:blip xmlns:r="http://schemas.openxmlformats.org/officeDocument/2006/relationships" r:embed="rId4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26906900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4449</xdr:row>
      <xdr:rowOff>0</xdr:rowOff>
    </xdr:from>
    <xdr:to>
      <xdr:col>1</xdr:col>
      <xdr:colOff>1209674</xdr:colOff>
      <xdr:row>4449</xdr:row>
      <xdr:rowOff>390525</xdr:rowOff>
    </xdr:to>
    <xdr:pic>
      <xdr:nvPicPr>
        <xdr:cNvPr id="6638" name="Рисунок 6637" descr="base_1_386202_38749"/>
        <xdr:cNvPicPr preferRelativeResize="0">
          <a:picLocks noChangeArrowheads="1"/>
        </xdr:cNvPicPr>
      </xdr:nvPicPr>
      <xdr:blipFill>
        <a:blip xmlns:r="http://schemas.openxmlformats.org/officeDocument/2006/relationships" r:embed="rId4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2737362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4450</xdr:row>
      <xdr:rowOff>0</xdr:rowOff>
    </xdr:from>
    <xdr:to>
      <xdr:col>1</xdr:col>
      <xdr:colOff>1171574</xdr:colOff>
      <xdr:row>4450</xdr:row>
      <xdr:rowOff>390525</xdr:rowOff>
    </xdr:to>
    <xdr:pic>
      <xdr:nvPicPr>
        <xdr:cNvPr id="6639" name="Рисунок 6638" descr="base_1_386202_38750"/>
        <xdr:cNvPicPr preferRelativeResize="0">
          <a:picLocks noChangeArrowheads="1"/>
        </xdr:cNvPicPr>
      </xdr:nvPicPr>
      <xdr:blipFill>
        <a:blip xmlns:r="http://schemas.openxmlformats.org/officeDocument/2006/relationships" r:embed="rId4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27840350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4451</xdr:row>
      <xdr:rowOff>0</xdr:rowOff>
    </xdr:from>
    <xdr:to>
      <xdr:col>1</xdr:col>
      <xdr:colOff>904874</xdr:colOff>
      <xdr:row>4451</xdr:row>
      <xdr:rowOff>361950</xdr:rowOff>
    </xdr:to>
    <xdr:pic>
      <xdr:nvPicPr>
        <xdr:cNvPr id="6640" name="Рисунок 6639" descr="base_1_386202_38751"/>
        <xdr:cNvPicPr preferRelativeResize="0">
          <a:picLocks noChangeArrowheads="1"/>
        </xdr:cNvPicPr>
      </xdr:nvPicPr>
      <xdr:blipFill>
        <a:blip xmlns:r="http://schemas.openxmlformats.org/officeDocument/2006/relationships" r:embed="rId4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28307075"/>
          <a:ext cx="9048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4452</xdr:row>
      <xdr:rowOff>0</xdr:rowOff>
    </xdr:from>
    <xdr:to>
      <xdr:col>1</xdr:col>
      <xdr:colOff>1000124</xdr:colOff>
      <xdr:row>4452</xdr:row>
      <xdr:rowOff>381000</xdr:rowOff>
    </xdr:to>
    <xdr:pic>
      <xdr:nvPicPr>
        <xdr:cNvPr id="6641" name="Рисунок 6640" descr="base_1_386202_38752"/>
        <xdr:cNvPicPr preferRelativeResize="0">
          <a:picLocks noChangeArrowheads="1"/>
        </xdr:cNvPicPr>
      </xdr:nvPicPr>
      <xdr:blipFill>
        <a:blip xmlns:r="http://schemas.openxmlformats.org/officeDocument/2006/relationships" r:embed="rId4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28773800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4453</xdr:row>
      <xdr:rowOff>0</xdr:rowOff>
    </xdr:from>
    <xdr:to>
      <xdr:col>1</xdr:col>
      <xdr:colOff>1076325</xdr:colOff>
      <xdr:row>4453</xdr:row>
      <xdr:rowOff>390525</xdr:rowOff>
    </xdr:to>
    <xdr:pic>
      <xdr:nvPicPr>
        <xdr:cNvPr id="6642" name="Рисунок 6641" descr="base_1_386202_38753"/>
        <xdr:cNvPicPr preferRelativeResize="0">
          <a:picLocks noChangeArrowheads="1"/>
        </xdr:cNvPicPr>
      </xdr:nvPicPr>
      <xdr:blipFill>
        <a:blip xmlns:r="http://schemas.openxmlformats.org/officeDocument/2006/relationships" r:embed="rId4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29240525"/>
          <a:ext cx="1076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4454</xdr:row>
      <xdr:rowOff>0</xdr:rowOff>
    </xdr:from>
    <xdr:to>
      <xdr:col>1</xdr:col>
      <xdr:colOff>1200150</xdr:colOff>
      <xdr:row>4454</xdr:row>
      <xdr:rowOff>390525</xdr:rowOff>
    </xdr:to>
    <xdr:pic>
      <xdr:nvPicPr>
        <xdr:cNvPr id="6643" name="Рисунок 6642" descr="base_1_386202_38754"/>
        <xdr:cNvPicPr preferRelativeResize="0">
          <a:picLocks noChangeArrowheads="1"/>
        </xdr:cNvPicPr>
      </xdr:nvPicPr>
      <xdr:blipFill>
        <a:blip xmlns:r="http://schemas.openxmlformats.org/officeDocument/2006/relationships" r:embed="rId4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29707250"/>
          <a:ext cx="1200151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4455</xdr:row>
      <xdr:rowOff>0</xdr:rowOff>
    </xdr:from>
    <xdr:to>
      <xdr:col>1</xdr:col>
      <xdr:colOff>1143000</xdr:colOff>
      <xdr:row>4455</xdr:row>
      <xdr:rowOff>361950</xdr:rowOff>
    </xdr:to>
    <xdr:pic>
      <xdr:nvPicPr>
        <xdr:cNvPr id="6644" name="Рисунок 6643" descr="base_1_386202_38755"/>
        <xdr:cNvPicPr preferRelativeResize="0">
          <a:picLocks noChangeArrowheads="1"/>
        </xdr:cNvPicPr>
      </xdr:nvPicPr>
      <xdr:blipFill>
        <a:blip xmlns:r="http://schemas.openxmlformats.org/officeDocument/2006/relationships" r:embed="rId4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30173975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4456</xdr:row>
      <xdr:rowOff>0</xdr:rowOff>
    </xdr:from>
    <xdr:to>
      <xdr:col>1</xdr:col>
      <xdr:colOff>914400</xdr:colOff>
      <xdr:row>4456</xdr:row>
      <xdr:rowOff>381000</xdr:rowOff>
    </xdr:to>
    <xdr:pic>
      <xdr:nvPicPr>
        <xdr:cNvPr id="6645" name="Рисунок 6644" descr="base_1_386202_38756"/>
        <xdr:cNvPicPr preferRelativeResize="0">
          <a:picLocks noChangeArrowheads="1"/>
        </xdr:cNvPicPr>
      </xdr:nvPicPr>
      <xdr:blipFill>
        <a:blip xmlns:r="http://schemas.openxmlformats.org/officeDocument/2006/relationships" r:embed="rId4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30640700"/>
          <a:ext cx="914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4457</xdr:row>
      <xdr:rowOff>0</xdr:rowOff>
    </xdr:from>
    <xdr:to>
      <xdr:col>1</xdr:col>
      <xdr:colOff>942974</xdr:colOff>
      <xdr:row>4457</xdr:row>
      <xdr:rowOff>381000</xdr:rowOff>
    </xdr:to>
    <xdr:pic>
      <xdr:nvPicPr>
        <xdr:cNvPr id="6646" name="Рисунок 6645" descr="base_1_386202_38757"/>
        <xdr:cNvPicPr preferRelativeResize="0">
          <a:picLocks noChangeArrowheads="1"/>
        </xdr:cNvPicPr>
      </xdr:nvPicPr>
      <xdr:blipFill>
        <a:blip xmlns:r="http://schemas.openxmlformats.org/officeDocument/2006/relationships" r:embed="rId4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31107425"/>
          <a:ext cx="942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4458</xdr:row>
      <xdr:rowOff>0</xdr:rowOff>
    </xdr:from>
    <xdr:to>
      <xdr:col>1</xdr:col>
      <xdr:colOff>1047750</xdr:colOff>
      <xdr:row>4458</xdr:row>
      <xdr:rowOff>371475</xdr:rowOff>
    </xdr:to>
    <xdr:pic>
      <xdr:nvPicPr>
        <xdr:cNvPr id="6647" name="Рисунок 6646" descr="base_1_386202_38758"/>
        <xdr:cNvPicPr preferRelativeResize="0">
          <a:picLocks noChangeArrowheads="1"/>
        </xdr:cNvPicPr>
      </xdr:nvPicPr>
      <xdr:blipFill>
        <a:blip xmlns:r="http://schemas.openxmlformats.org/officeDocument/2006/relationships" r:embed="rId4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31574150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4459</xdr:row>
      <xdr:rowOff>0</xdr:rowOff>
    </xdr:from>
    <xdr:to>
      <xdr:col>1</xdr:col>
      <xdr:colOff>1181100</xdr:colOff>
      <xdr:row>4459</xdr:row>
      <xdr:rowOff>381000</xdr:rowOff>
    </xdr:to>
    <xdr:pic>
      <xdr:nvPicPr>
        <xdr:cNvPr id="6648" name="Рисунок 6647" descr="base_1_386202_38759"/>
        <xdr:cNvPicPr preferRelativeResize="0">
          <a:picLocks noChangeArrowheads="1"/>
        </xdr:cNvPicPr>
      </xdr:nvPicPr>
      <xdr:blipFill>
        <a:blip xmlns:r="http://schemas.openxmlformats.org/officeDocument/2006/relationships" r:embed="rId4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32040875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4460</xdr:row>
      <xdr:rowOff>0</xdr:rowOff>
    </xdr:from>
    <xdr:to>
      <xdr:col>1</xdr:col>
      <xdr:colOff>1162050</xdr:colOff>
      <xdr:row>4460</xdr:row>
      <xdr:rowOff>381000</xdr:rowOff>
    </xdr:to>
    <xdr:pic>
      <xdr:nvPicPr>
        <xdr:cNvPr id="6649" name="Рисунок 6648" descr="base_1_386202_38760"/>
        <xdr:cNvPicPr preferRelativeResize="0">
          <a:picLocks noChangeArrowheads="1"/>
        </xdr:cNvPicPr>
      </xdr:nvPicPr>
      <xdr:blipFill>
        <a:blip xmlns:r="http://schemas.openxmlformats.org/officeDocument/2006/relationships" r:embed="rId4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32507600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4461</xdr:row>
      <xdr:rowOff>0</xdr:rowOff>
    </xdr:from>
    <xdr:to>
      <xdr:col>1</xdr:col>
      <xdr:colOff>914400</xdr:colOff>
      <xdr:row>4461</xdr:row>
      <xdr:rowOff>400050</xdr:rowOff>
    </xdr:to>
    <xdr:pic>
      <xdr:nvPicPr>
        <xdr:cNvPr id="6650" name="Рисунок 6649" descr="base_1_386202_38761"/>
        <xdr:cNvPicPr preferRelativeResize="0">
          <a:picLocks noChangeArrowheads="1"/>
        </xdr:cNvPicPr>
      </xdr:nvPicPr>
      <xdr:blipFill>
        <a:blip xmlns:r="http://schemas.openxmlformats.org/officeDocument/2006/relationships" r:embed="rId4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32974325"/>
          <a:ext cx="914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4462</xdr:row>
      <xdr:rowOff>0</xdr:rowOff>
    </xdr:from>
    <xdr:to>
      <xdr:col>1</xdr:col>
      <xdr:colOff>971550</xdr:colOff>
      <xdr:row>4462</xdr:row>
      <xdr:rowOff>381000</xdr:rowOff>
    </xdr:to>
    <xdr:pic>
      <xdr:nvPicPr>
        <xdr:cNvPr id="6651" name="Рисунок 6650" descr="base_1_386202_38762"/>
        <xdr:cNvPicPr preferRelativeResize="0">
          <a:picLocks noChangeArrowheads="1"/>
        </xdr:cNvPicPr>
      </xdr:nvPicPr>
      <xdr:blipFill>
        <a:blip xmlns:r="http://schemas.openxmlformats.org/officeDocument/2006/relationships" r:embed="rId4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33441050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4463</xdr:row>
      <xdr:rowOff>0</xdr:rowOff>
    </xdr:from>
    <xdr:to>
      <xdr:col>1</xdr:col>
      <xdr:colOff>1028700</xdr:colOff>
      <xdr:row>4463</xdr:row>
      <xdr:rowOff>400050</xdr:rowOff>
    </xdr:to>
    <xdr:pic>
      <xdr:nvPicPr>
        <xdr:cNvPr id="6652" name="Рисунок 6651" descr="base_1_386202_38763"/>
        <xdr:cNvPicPr preferRelativeResize="0">
          <a:picLocks noChangeArrowheads="1"/>
        </xdr:cNvPicPr>
      </xdr:nvPicPr>
      <xdr:blipFill>
        <a:blip xmlns:r="http://schemas.openxmlformats.org/officeDocument/2006/relationships" r:embed="rId4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33907775"/>
          <a:ext cx="1028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4464</xdr:row>
      <xdr:rowOff>0</xdr:rowOff>
    </xdr:from>
    <xdr:to>
      <xdr:col>1</xdr:col>
      <xdr:colOff>1228724</xdr:colOff>
      <xdr:row>4464</xdr:row>
      <xdr:rowOff>390525</xdr:rowOff>
    </xdr:to>
    <xdr:pic>
      <xdr:nvPicPr>
        <xdr:cNvPr id="6653" name="Рисунок 6652" descr="base_1_386202_38764"/>
        <xdr:cNvPicPr preferRelativeResize="0">
          <a:picLocks noChangeArrowheads="1"/>
        </xdr:cNvPicPr>
      </xdr:nvPicPr>
      <xdr:blipFill>
        <a:blip xmlns:r="http://schemas.openxmlformats.org/officeDocument/2006/relationships" r:embed="rId4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34374500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4465</xdr:row>
      <xdr:rowOff>0</xdr:rowOff>
    </xdr:from>
    <xdr:to>
      <xdr:col>1</xdr:col>
      <xdr:colOff>1190624</xdr:colOff>
      <xdr:row>4465</xdr:row>
      <xdr:rowOff>409575</xdr:rowOff>
    </xdr:to>
    <xdr:pic>
      <xdr:nvPicPr>
        <xdr:cNvPr id="6654" name="Рисунок 6653" descr="base_1_386202_38765"/>
        <xdr:cNvPicPr preferRelativeResize="0">
          <a:picLocks noChangeArrowheads="1"/>
        </xdr:cNvPicPr>
      </xdr:nvPicPr>
      <xdr:blipFill>
        <a:blip xmlns:r="http://schemas.openxmlformats.org/officeDocument/2006/relationships" r:embed="rId4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34841225"/>
          <a:ext cx="1190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4466</xdr:row>
      <xdr:rowOff>0</xdr:rowOff>
    </xdr:from>
    <xdr:to>
      <xdr:col>1</xdr:col>
      <xdr:colOff>990600</xdr:colOff>
      <xdr:row>4466</xdr:row>
      <xdr:rowOff>371475</xdr:rowOff>
    </xdr:to>
    <xdr:pic>
      <xdr:nvPicPr>
        <xdr:cNvPr id="6655" name="Рисунок 6654" descr="base_1_386202_38766"/>
        <xdr:cNvPicPr preferRelativeResize="0">
          <a:picLocks noChangeArrowheads="1"/>
        </xdr:cNvPicPr>
      </xdr:nvPicPr>
      <xdr:blipFill>
        <a:blip xmlns:r="http://schemas.openxmlformats.org/officeDocument/2006/relationships" r:embed="rId4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3530795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4467</xdr:row>
      <xdr:rowOff>0</xdr:rowOff>
    </xdr:from>
    <xdr:to>
      <xdr:col>1</xdr:col>
      <xdr:colOff>962024</xdr:colOff>
      <xdr:row>4467</xdr:row>
      <xdr:rowOff>361950</xdr:rowOff>
    </xdr:to>
    <xdr:pic>
      <xdr:nvPicPr>
        <xdr:cNvPr id="6656" name="Рисунок 6655" descr="base_1_386202_38767"/>
        <xdr:cNvPicPr preferRelativeResize="0">
          <a:picLocks noChangeArrowheads="1"/>
        </xdr:cNvPicPr>
      </xdr:nvPicPr>
      <xdr:blipFill>
        <a:blip xmlns:r="http://schemas.openxmlformats.org/officeDocument/2006/relationships" r:embed="rId4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35774675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4468</xdr:row>
      <xdr:rowOff>1</xdr:rowOff>
    </xdr:from>
    <xdr:to>
      <xdr:col>1</xdr:col>
      <xdr:colOff>1066800</xdr:colOff>
      <xdr:row>4468</xdr:row>
      <xdr:rowOff>342901</xdr:rowOff>
    </xdr:to>
    <xdr:pic>
      <xdr:nvPicPr>
        <xdr:cNvPr id="6657" name="Рисунок 6656" descr="base_1_386202_38768"/>
        <xdr:cNvPicPr preferRelativeResize="0">
          <a:picLocks noChangeArrowheads="1"/>
        </xdr:cNvPicPr>
      </xdr:nvPicPr>
      <xdr:blipFill>
        <a:blip xmlns:r="http://schemas.openxmlformats.org/officeDocument/2006/relationships" r:embed="rId4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36241401"/>
          <a:ext cx="10668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4469</xdr:row>
      <xdr:rowOff>0</xdr:rowOff>
    </xdr:from>
    <xdr:to>
      <xdr:col>1</xdr:col>
      <xdr:colOff>1181100</xdr:colOff>
      <xdr:row>4469</xdr:row>
      <xdr:rowOff>371475</xdr:rowOff>
    </xdr:to>
    <xdr:pic>
      <xdr:nvPicPr>
        <xdr:cNvPr id="6658" name="Рисунок 6657" descr="base_1_386202_38769"/>
        <xdr:cNvPicPr preferRelativeResize="0">
          <a:picLocks noChangeArrowheads="1"/>
        </xdr:cNvPicPr>
      </xdr:nvPicPr>
      <xdr:blipFill>
        <a:blip xmlns:r="http://schemas.openxmlformats.org/officeDocument/2006/relationships" r:embed="rId4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36708125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4470</xdr:row>
      <xdr:rowOff>0</xdr:rowOff>
    </xdr:from>
    <xdr:to>
      <xdr:col>1</xdr:col>
      <xdr:colOff>1219200</xdr:colOff>
      <xdr:row>4470</xdr:row>
      <xdr:rowOff>371475</xdr:rowOff>
    </xdr:to>
    <xdr:pic>
      <xdr:nvPicPr>
        <xdr:cNvPr id="6659" name="Рисунок 6658" descr="base_1_386202_38770"/>
        <xdr:cNvPicPr preferRelativeResize="0">
          <a:picLocks noChangeArrowheads="1"/>
        </xdr:cNvPicPr>
      </xdr:nvPicPr>
      <xdr:blipFill>
        <a:blip xmlns:r="http://schemas.openxmlformats.org/officeDocument/2006/relationships" r:embed="rId4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37174850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4471</xdr:row>
      <xdr:rowOff>0</xdr:rowOff>
    </xdr:from>
    <xdr:to>
      <xdr:col>1</xdr:col>
      <xdr:colOff>981074</xdr:colOff>
      <xdr:row>4471</xdr:row>
      <xdr:rowOff>371475</xdr:rowOff>
    </xdr:to>
    <xdr:pic>
      <xdr:nvPicPr>
        <xdr:cNvPr id="6660" name="Рисунок 6659" descr="base_1_386202_38771"/>
        <xdr:cNvPicPr preferRelativeResize="0">
          <a:picLocks noChangeArrowheads="1"/>
        </xdr:cNvPicPr>
      </xdr:nvPicPr>
      <xdr:blipFill>
        <a:blip xmlns:r="http://schemas.openxmlformats.org/officeDocument/2006/relationships" r:embed="rId4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3764157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4472</xdr:row>
      <xdr:rowOff>0</xdr:rowOff>
    </xdr:from>
    <xdr:to>
      <xdr:col>1</xdr:col>
      <xdr:colOff>1047750</xdr:colOff>
      <xdr:row>4472</xdr:row>
      <xdr:rowOff>333375</xdr:rowOff>
    </xdr:to>
    <xdr:pic>
      <xdr:nvPicPr>
        <xdr:cNvPr id="6661" name="Рисунок 6660" descr="base_1_386202_38772"/>
        <xdr:cNvPicPr preferRelativeResize="0">
          <a:picLocks noChangeArrowheads="1"/>
        </xdr:cNvPicPr>
      </xdr:nvPicPr>
      <xdr:blipFill>
        <a:blip xmlns:r="http://schemas.openxmlformats.org/officeDocument/2006/relationships" r:embed="rId4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38108300"/>
          <a:ext cx="1047751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4473</xdr:row>
      <xdr:rowOff>0</xdr:rowOff>
    </xdr:from>
    <xdr:to>
      <xdr:col>1</xdr:col>
      <xdr:colOff>1085850</xdr:colOff>
      <xdr:row>4473</xdr:row>
      <xdr:rowOff>361950</xdr:rowOff>
    </xdr:to>
    <xdr:pic>
      <xdr:nvPicPr>
        <xdr:cNvPr id="6662" name="Рисунок 6661" descr="base_1_386202_38773"/>
        <xdr:cNvPicPr preferRelativeResize="0">
          <a:picLocks noChangeArrowheads="1"/>
        </xdr:cNvPicPr>
      </xdr:nvPicPr>
      <xdr:blipFill>
        <a:blip xmlns:r="http://schemas.openxmlformats.org/officeDocument/2006/relationships" r:embed="rId4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38575025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4474</xdr:row>
      <xdr:rowOff>0</xdr:rowOff>
    </xdr:from>
    <xdr:to>
      <xdr:col>1</xdr:col>
      <xdr:colOff>1171574</xdr:colOff>
      <xdr:row>4474</xdr:row>
      <xdr:rowOff>390525</xdr:rowOff>
    </xdr:to>
    <xdr:pic>
      <xdr:nvPicPr>
        <xdr:cNvPr id="6663" name="Рисунок 6662" descr="base_1_386202_38774"/>
        <xdr:cNvPicPr preferRelativeResize="0">
          <a:picLocks noChangeArrowheads="1"/>
        </xdr:cNvPicPr>
      </xdr:nvPicPr>
      <xdr:blipFill>
        <a:blip xmlns:r="http://schemas.openxmlformats.org/officeDocument/2006/relationships" r:embed="rId4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39041750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4475</xdr:row>
      <xdr:rowOff>0</xdr:rowOff>
    </xdr:from>
    <xdr:to>
      <xdr:col>1</xdr:col>
      <xdr:colOff>1181100</xdr:colOff>
      <xdr:row>4475</xdr:row>
      <xdr:rowOff>361950</xdr:rowOff>
    </xdr:to>
    <xdr:pic>
      <xdr:nvPicPr>
        <xdr:cNvPr id="6664" name="Рисунок 6663" descr="base_1_386202_38775"/>
        <xdr:cNvPicPr preferRelativeResize="0">
          <a:picLocks noChangeArrowheads="1"/>
        </xdr:cNvPicPr>
      </xdr:nvPicPr>
      <xdr:blipFill>
        <a:blip xmlns:r="http://schemas.openxmlformats.org/officeDocument/2006/relationships" r:embed="rId4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39508475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4476</xdr:row>
      <xdr:rowOff>0</xdr:rowOff>
    </xdr:from>
    <xdr:to>
      <xdr:col>1</xdr:col>
      <xdr:colOff>962024</xdr:colOff>
      <xdr:row>4476</xdr:row>
      <xdr:rowOff>371475</xdr:rowOff>
    </xdr:to>
    <xdr:pic>
      <xdr:nvPicPr>
        <xdr:cNvPr id="6665" name="Рисунок 6664" descr="base_1_386202_38776"/>
        <xdr:cNvPicPr preferRelativeResize="0">
          <a:picLocks noChangeArrowheads="1"/>
        </xdr:cNvPicPr>
      </xdr:nvPicPr>
      <xdr:blipFill>
        <a:blip xmlns:r="http://schemas.openxmlformats.org/officeDocument/2006/relationships" r:embed="rId4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39975200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4477</xdr:row>
      <xdr:rowOff>0</xdr:rowOff>
    </xdr:from>
    <xdr:to>
      <xdr:col>1</xdr:col>
      <xdr:colOff>923924</xdr:colOff>
      <xdr:row>4477</xdr:row>
      <xdr:rowOff>342900</xdr:rowOff>
    </xdr:to>
    <xdr:pic>
      <xdr:nvPicPr>
        <xdr:cNvPr id="6666" name="Рисунок 6665" descr="base_1_386202_38777"/>
        <xdr:cNvPicPr preferRelativeResize="0">
          <a:picLocks noChangeArrowheads="1"/>
        </xdr:cNvPicPr>
      </xdr:nvPicPr>
      <xdr:blipFill>
        <a:blip xmlns:r="http://schemas.openxmlformats.org/officeDocument/2006/relationships" r:embed="rId4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40441925"/>
          <a:ext cx="9239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4478</xdr:row>
      <xdr:rowOff>0</xdr:rowOff>
    </xdr:from>
    <xdr:to>
      <xdr:col>1</xdr:col>
      <xdr:colOff>1019175</xdr:colOff>
      <xdr:row>4478</xdr:row>
      <xdr:rowOff>342900</xdr:rowOff>
    </xdr:to>
    <xdr:pic>
      <xdr:nvPicPr>
        <xdr:cNvPr id="6667" name="Рисунок 6666" descr="base_1_386202_38778"/>
        <xdr:cNvPicPr preferRelativeResize="0">
          <a:picLocks noChangeArrowheads="1"/>
        </xdr:cNvPicPr>
      </xdr:nvPicPr>
      <xdr:blipFill>
        <a:blip xmlns:r="http://schemas.openxmlformats.org/officeDocument/2006/relationships" r:embed="rId4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0908650"/>
          <a:ext cx="10191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4479</xdr:row>
      <xdr:rowOff>0</xdr:rowOff>
    </xdr:from>
    <xdr:to>
      <xdr:col>1</xdr:col>
      <xdr:colOff>1143000</xdr:colOff>
      <xdr:row>4479</xdr:row>
      <xdr:rowOff>371475</xdr:rowOff>
    </xdr:to>
    <xdr:pic>
      <xdr:nvPicPr>
        <xdr:cNvPr id="6668" name="Рисунок 6667" descr="base_1_386202_38779"/>
        <xdr:cNvPicPr preferRelativeResize="0">
          <a:picLocks noChangeArrowheads="1"/>
        </xdr:cNvPicPr>
      </xdr:nvPicPr>
      <xdr:blipFill>
        <a:blip xmlns:r="http://schemas.openxmlformats.org/officeDocument/2006/relationships" r:embed="rId4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137537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4480</xdr:row>
      <xdr:rowOff>0</xdr:rowOff>
    </xdr:from>
    <xdr:to>
      <xdr:col>1</xdr:col>
      <xdr:colOff>1171574</xdr:colOff>
      <xdr:row>4480</xdr:row>
      <xdr:rowOff>419100</xdr:rowOff>
    </xdr:to>
    <xdr:pic>
      <xdr:nvPicPr>
        <xdr:cNvPr id="6669" name="Рисунок 6668" descr="base_1_386202_38780"/>
        <xdr:cNvPicPr preferRelativeResize="0">
          <a:picLocks noChangeArrowheads="1"/>
        </xdr:cNvPicPr>
      </xdr:nvPicPr>
      <xdr:blipFill>
        <a:blip xmlns:r="http://schemas.openxmlformats.org/officeDocument/2006/relationships" r:embed="rId4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41842100"/>
          <a:ext cx="11715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4481</xdr:row>
      <xdr:rowOff>0</xdr:rowOff>
    </xdr:from>
    <xdr:to>
      <xdr:col>1</xdr:col>
      <xdr:colOff>866774</xdr:colOff>
      <xdr:row>4481</xdr:row>
      <xdr:rowOff>371475</xdr:rowOff>
    </xdr:to>
    <xdr:pic>
      <xdr:nvPicPr>
        <xdr:cNvPr id="6670" name="Рисунок 6669" descr="base_1_386202_38781"/>
        <xdr:cNvPicPr preferRelativeResize="0">
          <a:picLocks noChangeArrowheads="1"/>
        </xdr:cNvPicPr>
      </xdr:nvPicPr>
      <xdr:blipFill>
        <a:blip xmlns:r="http://schemas.openxmlformats.org/officeDocument/2006/relationships" r:embed="rId4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42308825"/>
          <a:ext cx="866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4482</xdr:row>
      <xdr:rowOff>0</xdr:rowOff>
    </xdr:from>
    <xdr:to>
      <xdr:col>1</xdr:col>
      <xdr:colOff>981074</xdr:colOff>
      <xdr:row>4482</xdr:row>
      <xdr:rowOff>371475</xdr:rowOff>
    </xdr:to>
    <xdr:pic>
      <xdr:nvPicPr>
        <xdr:cNvPr id="6671" name="Рисунок 6670" descr="base_1_386202_38782"/>
        <xdr:cNvPicPr preferRelativeResize="0">
          <a:picLocks noChangeArrowheads="1"/>
        </xdr:cNvPicPr>
      </xdr:nvPicPr>
      <xdr:blipFill>
        <a:blip xmlns:r="http://schemas.openxmlformats.org/officeDocument/2006/relationships" r:embed="rId4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4277555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4483</xdr:row>
      <xdr:rowOff>0</xdr:rowOff>
    </xdr:from>
    <xdr:to>
      <xdr:col>1</xdr:col>
      <xdr:colOff>1085850</xdr:colOff>
      <xdr:row>4483</xdr:row>
      <xdr:rowOff>381000</xdr:rowOff>
    </xdr:to>
    <xdr:pic>
      <xdr:nvPicPr>
        <xdr:cNvPr id="6672" name="Рисунок 6671" descr="base_1_386202_38783"/>
        <xdr:cNvPicPr preferRelativeResize="0">
          <a:picLocks noChangeArrowheads="1"/>
        </xdr:cNvPicPr>
      </xdr:nvPicPr>
      <xdr:blipFill>
        <a:blip xmlns:r="http://schemas.openxmlformats.org/officeDocument/2006/relationships" r:embed="rId4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3242275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4484</xdr:row>
      <xdr:rowOff>0</xdr:rowOff>
    </xdr:from>
    <xdr:to>
      <xdr:col>1</xdr:col>
      <xdr:colOff>1133476</xdr:colOff>
      <xdr:row>4484</xdr:row>
      <xdr:rowOff>361950</xdr:rowOff>
    </xdr:to>
    <xdr:pic>
      <xdr:nvPicPr>
        <xdr:cNvPr id="6673" name="Рисунок 6672" descr="base_1_386202_38784"/>
        <xdr:cNvPicPr preferRelativeResize="0">
          <a:picLocks noChangeArrowheads="1"/>
        </xdr:cNvPicPr>
      </xdr:nvPicPr>
      <xdr:blipFill>
        <a:blip xmlns:r="http://schemas.openxmlformats.org/officeDocument/2006/relationships" r:embed="rId4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3709000"/>
          <a:ext cx="11334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4485</xdr:row>
      <xdr:rowOff>0</xdr:rowOff>
    </xdr:from>
    <xdr:to>
      <xdr:col>1</xdr:col>
      <xdr:colOff>1133474</xdr:colOff>
      <xdr:row>4485</xdr:row>
      <xdr:rowOff>352425</xdr:rowOff>
    </xdr:to>
    <xdr:pic>
      <xdr:nvPicPr>
        <xdr:cNvPr id="6674" name="Рисунок 6673" descr="base_1_386202_38785"/>
        <xdr:cNvPicPr preferRelativeResize="0">
          <a:picLocks noChangeArrowheads="1"/>
        </xdr:cNvPicPr>
      </xdr:nvPicPr>
      <xdr:blipFill>
        <a:blip xmlns:r="http://schemas.openxmlformats.org/officeDocument/2006/relationships" r:embed="rId4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44175725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4486</xdr:row>
      <xdr:rowOff>0</xdr:rowOff>
    </xdr:from>
    <xdr:to>
      <xdr:col>1</xdr:col>
      <xdr:colOff>933450</xdr:colOff>
      <xdr:row>4486</xdr:row>
      <xdr:rowOff>390525</xdr:rowOff>
    </xdr:to>
    <xdr:pic>
      <xdr:nvPicPr>
        <xdr:cNvPr id="6675" name="Рисунок 6674" descr="base_1_386202_38786"/>
        <xdr:cNvPicPr preferRelativeResize="0">
          <a:picLocks noChangeArrowheads="1"/>
        </xdr:cNvPicPr>
      </xdr:nvPicPr>
      <xdr:blipFill>
        <a:blip xmlns:r="http://schemas.openxmlformats.org/officeDocument/2006/relationships" r:embed="rId4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4642450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4487</xdr:row>
      <xdr:rowOff>0</xdr:rowOff>
    </xdr:from>
    <xdr:to>
      <xdr:col>1</xdr:col>
      <xdr:colOff>990600</xdr:colOff>
      <xdr:row>4487</xdr:row>
      <xdr:rowOff>352425</xdr:rowOff>
    </xdr:to>
    <xdr:pic>
      <xdr:nvPicPr>
        <xdr:cNvPr id="6676" name="Рисунок 6675" descr="base_1_386202_38787"/>
        <xdr:cNvPicPr preferRelativeResize="0">
          <a:picLocks noChangeArrowheads="1"/>
        </xdr:cNvPicPr>
      </xdr:nvPicPr>
      <xdr:blipFill>
        <a:blip xmlns:r="http://schemas.openxmlformats.org/officeDocument/2006/relationships" r:embed="rId4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510917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4488</xdr:row>
      <xdr:rowOff>0</xdr:rowOff>
    </xdr:from>
    <xdr:to>
      <xdr:col>1</xdr:col>
      <xdr:colOff>1047750</xdr:colOff>
      <xdr:row>4488</xdr:row>
      <xdr:rowOff>342900</xdr:rowOff>
    </xdr:to>
    <xdr:pic>
      <xdr:nvPicPr>
        <xdr:cNvPr id="6677" name="Рисунок 6676" descr="base_1_386202_38788"/>
        <xdr:cNvPicPr preferRelativeResize="0">
          <a:picLocks noChangeArrowheads="1"/>
        </xdr:cNvPicPr>
      </xdr:nvPicPr>
      <xdr:blipFill>
        <a:blip xmlns:r="http://schemas.openxmlformats.org/officeDocument/2006/relationships" r:embed="rId4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5575900"/>
          <a:ext cx="1047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4489</xdr:row>
      <xdr:rowOff>0</xdr:rowOff>
    </xdr:from>
    <xdr:to>
      <xdr:col>1</xdr:col>
      <xdr:colOff>1162050</xdr:colOff>
      <xdr:row>4489</xdr:row>
      <xdr:rowOff>409575</xdr:rowOff>
    </xdr:to>
    <xdr:pic>
      <xdr:nvPicPr>
        <xdr:cNvPr id="6678" name="Рисунок 6677" descr="base_1_386202_38789"/>
        <xdr:cNvPicPr preferRelativeResize="0">
          <a:picLocks noChangeArrowheads="1"/>
        </xdr:cNvPicPr>
      </xdr:nvPicPr>
      <xdr:blipFill>
        <a:blip xmlns:r="http://schemas.openxmlformats.org/officeDocument/2006/relationships" r:embed="rId4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6042625"/>
          <a:ext cx="1162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4490</xdr:row>
      <xdr:rowOff>0</xdr:rowOff>
    </xdr:from>
    <xdr:to>
      <xdr:col>1</xdr:col>
      <xdr:colOff>1209674</xdr:colOff>
      <xdr:row>4490</xdr:row>
      <xdr:rowOff>352425</xdr:rowOff>
    </xdr:to>
    <xdr:pic>
      <xdr:nvPicPr>
        <xdr:cNvPr id="6679" name="Рисунок 6678" descr="base_1_386202_38790"/>
        <xdr:cNvPicPr preferRelativeResize="0">
          <a:picLocks noChangeArrowheads="1"/>
        </xdr:cNvPicPr>
      </xdr:nvPicPr>
      <xdr:blipFill>
        <a:blip xmlns:r="http://schemas.openxmlformats.org/officeDocument/2006/relationships" r:embed="rId4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46509350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4491</xdr:row>
      <xdr:rowOff>0</xdr:rowOff>
    </xdr:from>
    <xdr:to>
      <xdr:col>1</xdr:col>
      <xdr:colOff>904874</xdr:colOff>
      <xdr:row>4491</xdr:row>
      <xdr:rowOff>390525</xdr:rowOff>
    </xdr:to>
    <xdr:pic>
      <xdr:nvPicPr>
        <xdr:cNvPr id="6680" name="Рисунок 6679" descr="base_1_386202_38791"/>
        <xdr:cNvPicPr preferRelativeResize="0">
          <a:picLocks noChangeArrowheads="1"/>
        </xdr:cNvPicPr>
      </xdr:nvPicPr>
      <xdr:blipFill>
        <a:blip xmlns:r="http://schemas.openxmlformats.org/officeDocument/2006/relationships" r:embed="rId4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46976075"/>
          <a:ext cx="904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4492</xdr:row>
      <xdr:rowOff>0</xdr:rowOff>
    </xdr:from>
    <xdr:to>
      <xdr:col>1</xdr:col>
      <xdr:colOff>942974</xdr:colOff>
      <xdr:row>4492</xdr:row>
      <xdr:rowOff>381000</xdr:rowOff>
    </xdr:to>
    <xdr:pic>
      <xdr:nvPicPr>
        <xdr:cNvPr id="6681" name="Рисунок 6680" descr="base_1_386202_38792"/>
        <xdr:cNvPicPr preferRelativeResize="0">
          <a:picLocks noChangeArrowheads="1"/>
        </xdr:cNvPicPr>
      </xdr:nvPicPr>
      <xdr:blipFill>
        <a:blip xmlns:r="http://schemas.openxmlformats.org/officeDocument/2006/relationships" r:embed="rId4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47442800"/>
          <a:ext cx="942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4493</xdr:row>
      <xdr:rowOff>0</xdr:rowOff>
    </xdr:from>
    <xdr:to>
      <xdr:col>1</xdr:col>
      <xdr:colOff>1057275</xdr:colOff>
      <xdr:row>4493</xdr:row>
      <xdr:rowOff>371475</xdr:rowOff>
    </xdr:to>
    <xdr:pic>
      <xdr:nvPicPr>
        <xdr:cNvPr id="6682" name="Рисунок 6681" descr="base_1_386202_38793"/>
        <xdr:cNvPicPr preferRelativeResize="0">
          <a:picLocks noChangeArrowheads="1"/>
        </xdr:cNvPicPr>
      </xdr:nvPicPr>
      <xdr:blipFill>
        <a:blip xmlns:r="http://schemas.openxmlformats.org/officeDocument/2006/relationships" r:embed="rId4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7909525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4494</xdr:row>
      <xdr:rowOff>0</xdr:rowOff>
    </xdr:from>
    <xdr:to>
      <xdr:col>1</xdr:col>
      <xdr:colOff>1152524</xdr:colOff>
      <xdr:row>4494</xdr:row>
      <xdr:rowOff>390525</xdr:rowOff>
    </xdr:to>
    <xdr:pic>
      <xdr:nvPicPr>
        <xdr:cNvPr id="6683" name="Рисунок 6682" descr="base_1_386202_38794"/>
        <xdr:cNvPicPr preferRelativeResize="0">
          <a:picLocks noChangeArrowheads="1"/>
        </xdr:cNvPicPr>
      </xdr:nvPicPr>
      <xdr:blipFill>
        <a:blip xmlns:r="http://schemas.openxmlformats.org/officeDocument/2006/relationships" r:embed="rId4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48376250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4495</xdr:row>
      <xdr:rowOff>0</xdr:rowOff>
    </xdr:from>
    <xdr:to>
      <xdr:col>1</xdr:col>
      <xdr:colOff>1143000</xdr:colOff>
      <xdr:row>4495</xdr:row>
      <xdr:rowOff>409575</xdr:rowOff>
    </xdr:to>
    <xdr:pic>
      <xdr:nvPicPr>
        <xdr:cNvPr id="6684" name="Рисунок 6683" descr="base_1_386202_38795"/>
        <xdr:cNvPicPr preferRelativeResize="0">
          <a:picLocks noChangeArrowheads="1"/>
        </xdr:cNvPicPr>
      </xdr:nvPicPr>
      <xdr:blipFill>
        <a:blip xmlns:r="http://schemas.openxmlformats.org/officeDocument/2006/relationships" r:embed="rId4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8842975"/>
          <a:ext cx="11430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4496</xdr:row>
      <xdr:rowOff>0</xdr:rowOff>
    </xdr:from>
    <xdr:to>
      <xdr:col>1</xdr:col>
      <xdr:colOff>952500</xdr:colOff>
      <xdr:row>4496</xdr:row>
      <xdr:rowOff>361950</xdr:rowOff>
    </xdr:to>
    <xdr:pic>
      <xdr:nvPicPr>
        <xdr:cNvPr id="6685" name="Рисунок 6684" descr="base_1_386202_38796"/>
        <xdr:cNvPicPr preferRelativeResize="0">
          <a:picLocks noChangeArrowheads="1"/>
        </xdr:cNvPicPr>
      </xdr:nvPicPr>
      <xdr:blipFill>
        <a:blip xmlns:r="http://schemas.openxmlformats.org/officeDocument/2006/relationships" r:embed="rId4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9309700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4497</xdr:row>
      <xdr:rowOff>0</xdr:rowOff>
    </xdr:from>
    <xdr:to>
      <xdr:col>1</xdr:col>
      <xdr:colOff>1009650</xdr:colOff>
      <xdr:row>4497</xdr:row>
      <xdr:rowOff>352425</xdr:rowOff>
    </xdr:to>
    <xdr:pic>
      <xdr:nvPicPr>
        <xdr:cNvPr id="6686" name="Рисунок 6685" descr="base_1_386202_38797"/>
        <xdr:cNvPicPr preferRelativeResize="0">
          <a:picLocks noChangeArrowheads="1"/>
        </xdr:cNvPicPr>
      </xdr:nvPicPr>
      <xdr:blipFill>
        <a:blip xmlns:r="http://schemas.openxmlformats.org/officeDocument/2006/relationships" r:embed="rId4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49776425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4498</xdr:row>
      <xdr:rowOff>0</xdr:rowOff>
    </xdr:from>
    <xdr:to>
      <xdr:col>1</xdr:col>
      <xdr:colOff>1047750</xdr:colOff>
      <xdr:row>4498</xdr:row>
      <xdr:rowOff>381000</xdr:rowOff>
    </xdr:to>
    <xdr:pic>
      <xdr:nvPicPr>
        <xdr:cNvPr id="6687" name="Рисунок 6686" descr="base_1_386202_38798"/>
        <xdr:cNvPicPr preferRelativeResize="0">
          <a:picLocks noChangeArrowheads="1"/>
        </xdr:cNvPicPr>
      </xdr:nvPicPr>
      <xdr:blipFill>
        <a:blip xmlns:r="http://schemas.openxmlformats.org/officeDocument/2006/relationships" r:embed="rId4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0243150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4499</xdr:row>
      <xdr:rowOff>0</xdr:rowOff>
    </xdr:from>
    <xdr:to>
      <xdr:col>1</xdr:col>
      <xdr:colOff>1181100</xdr:colOff>
      <xdr:row>4499</xdr:row>
      <xdr:rowOff>352425</xdr:rowOff>
    </xdr:to>
    <xdr:pic>
      <xdr:nvPicPr>
        <xdr:cNvPr id="6688" name="Рисунок 6687" descr="base_1_386202_38799"/>
        <xdr:cNvPicPr preferRelativeResize="0">
          <a:picLocks noChangeArrowheads="1"/>
        </xdr:cNvPicPr>
      </xdr:nvPicPr>
      <xdr:blipFill>
        <a:blip xmlns:r="http://schemas.openxmlformats.org/officeDocument/2006/relationships" r:embed="rId4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0709875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4500</xdr:row>
      <xdr:rowOff>0</xdr:rowOff>
    </xdr:from>
    <xdr:to>
      <xdr:col>1</xdr:col>
      <xdr:colOff>1181100</xdr:colOff>
      <xdr:row>4500</xdr:row>
      <xdr:rowOff>390525</xdr:rowOff>
    </xdr:to>
    <xdr:pic>
      <xdr:nvPicPr>
        <xdr:cNvPr id="6689" name="Рисунок 6688" descr="base_1_386202_38800"/>
        <xdr:cNvPicPr preferRelativeResize="0">
          <a:picLocks noChangeArrowheads="1"/>
        </xdr:cNvPicPr>
      </xdr:nvPicPr>
      <xdr:blipFill>
        <a:blip xmlns:r="http://schemas.openxmlformats.org/officeDocument/2006/relationships" r:embed="rId4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1176600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4501</xdr:row>
      <xdr:rowOff>0</xdr:rowOff>
    </xdr:from>
    <xdr:to>
      <xdr:col>1</xdr:col>
      <xdr:colOff>981074</xdr:colOff>
      <xdr:row>4501</xdr:row>
      <xdr:rowOff>390525</xdr:rowOff>
    </xdr:to>
    <xdr:pic>
      <xdr:nvPicPr>
        <xdr:cNvPr id="6690" name="Рисунок 6689" descr="base_1_386202_38801"/>
        <xdr:cNvPicPr preferRelativeResize="0">
          <a:picLocks noChangeArrowheads="1"/>
        </xdr:cNvPicPr>
      </xdr:nvPicPr>
      <xdr:blipFill>
        <a:blip xmlns:r="http://schemas.openxmlformats.org/officeDocument/2006/relationships" r:embed="rId4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5164332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4502</xdr:row>
      <xdr:rowOff>0</xdr:rowOff>
    </xdr:from>
    <xdr:to>
      <xdr:col>1</xdr:col>
      <xdr:colOff>971550</xdr:colOff>
      <xdr:row>4502</xdr:row>
      <xdr:rowOff>390525</xdr:rowOff>
    </xdr:to>
    <xdr:pic>
      <xdr:nvPicPr>
        <xdr:cNvPr id="6691" name="Рисунок 6690" descr="base_1_386202_38802"/>
        <xdr:cNvPicPr preferRelativeResize="0">
          <a:picLocks noChangeArrowheads="1"/>
        </xdr:cNvPicPr>
      </xdr:nvPicPr>
      <xdr:blipFill>
        <a:blip xmlns:r="http://schemas.openxmlformats.org/officeDocument/2006/relationships" r:embed="rId4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2110050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4503</xdr:row>
      <xdr:rowOff>0</xdr:rowOff>
    </xdr:from>
    <xdr:to>
      <xdr:col>1</xdr:col>
      <xdr:colOff>1057275</xdr:colOff>
      <xdr:row>4503</xdr:row>
      <xdr:rowOff>400050</xdr:rowOff>
    </xdr:to>
    <xdr:pic>
      <xdr:nvPicPr>
        <xdr:cNvPr id="6692" name="Рисунок 6691" descr="base_1_386202_38803"/>
        <xdr:cNvPicPr preferRelativeResize="0">
          <a:picLocks noChangeArrowheads="1"/>
        </xdr:cNvPicPr>
      </xdr:nvPicPr>
      <xdr:blipFill>
        <a:blip xmlns:r="http://schemas.openxmlformats.org/officeDocument/2006/relationships" r:embed="rId4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2576775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4504</xdr:row>
      <xdr:rowOff>0</xdr:rowOff>
    </xdr:from>
    <xdr:to>
      <xdr:col>1</xdr:col>
      <xdr:colOff>1181100</xdr:colOff>
      <xdr:row>4504</xdr:row>
      <xdr:rowOff>342900</xdr:rowOff>
    </xdr:to>
    <xdr:pic>
      <xdr:nvPicPr>
        <xdr:cNvPr id="6693" name="Рисунок 6692" descr="base_1_386202_38804"/>
        <xdr:cNvPicPr preferRelativeResize="0">
          <a:picLocks noChangeArrowheads="1"/>
        </xdr:cNvPicPr>
      </xdr:nvPicPr>
      <xdr:blipFill>
        <a:blip xmlns:r="http://schemas.openxmlformats.org/officeDocument/2006/relationships" r:embed="rId4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3043500"/>
          <a:ext cx="1181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4504</xdr:row>
      <xdr:rowOff>466724</xdr:rowOff>
    </xdr:from>
    <xdr:to>
      <xdr:col>1</xdr:col>
      <xdr:colOff>1200150</xdr:colOff>
      <xdr:row>4505</xdr:row>
      <xdr:rowOff>333374</xdr:rowOff>
    </xdr:to>
    <xdr:pic>
      <xdr:nvPicPr>
        <xdr:cNvPr id="6694" name="Рисунок 6693" descr="base_1_386202_38805"/>
        <xdr:cNvPicPr preferRelativeResize="0">
          <a:picLocks noChangeArrowheads="1"/>
        </xdr:cNvPicPr>
      </xdr:nvPicPr>
      <xdr:blipFill>
        <a:blip xmlns:r="http://schemas.openxmlformats.org/officeDocument/2006/relationships" r:embed="rId4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3510224"/>
          <a:ext cx="1200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4506</xdr:row>
      <xdr:rowOff>0</xdr:rowOff>
    </xdr:from>
    <xdr:to>
      <xdr:col>1</xdr:col>
      <xdr:colOff>952500</xdr:colOff>
      <xdr:row>4506</xdr:row>
      <xdr:rowOff>390525</xdr:rowOff>
    </xdr:to>
    <xdr:pic>
      <xdr:nvPicPr>
        <xdr:cNvPr id="6695" name="Рисунок 6694" descr="base_1_386202_38806"/>
        <xdr:cNvPicPr preferRelativeResize="0">
          <a:picLocks noChangeArrowheads="1"/>
        </xdr:cNvPicPr>
      </xdr:nvPicPr>
      <xdr:blipFill>
        <a:blip xmlns:r="http://schemas.openxmlformats.org/officeDocument/2006/relationships" r:embed="rId4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39769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4507</xdr:row>
      <xdr:rowOff>0</xdr:rowOff>
    </xdr:from>
    <xdr:to>
      <xdr:col>1</xdr:col>
      <xdr:colOff>962024</xdr:colOff>
      <xdr:row>4507</xdr:row>
      <xdr:rowOff>400050</xdr:rowOff>
    </xdr:to>
    <xdr:pic>
      <xdr:nvPicPr>
        <xdr:cNvPr id="6696" name="Рисунок 6695" descr="base_1_386202_38807"/>
        <xdr:cNvPicPr preferRelativeResize="0">
          <a:picLocks noChangeArrowheads="1"/>
        </xdr:cNvPicPr>
      </xdr:nvPicPr>
      <xdr:blipFill>
        <a:blip xmlns:r="http://schemas.openxmlformats.org/officeDocument/2006/relationships" r:embed="rId4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54443675"/>
          <a:ext cx="962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4508</xdr:row>
      <xdr:rowOff>0</xdr:rowOff>
    </xdr:from>
    <xdr:to>
      <xdr:col>1</xdr:col>
      <xdr:colOff>1076325</xdr:colOff>
      <xdr:row>4508</xdr:row>
      <xdr:rowOff>371475</xdr:rowOff>
    </xdr:to>
    <xdr:pic>
      <xdr:nvPicPr>
        <xdr:cNvPr id="6697" name="Рисунок 6696" descr="base_1_386202_38808"/>
        <xdr:cNvPicPr preferRelativeResize="0">
          <a:picLocks noChangeArrowheads="1"/>
        </xdr:cNvPicPr>
      </xdr:nvPicPr>
      <xdr:blipFill>
        <a:blip xmlns:r="http://schemas.openxmlformats.org/officeDocument/2006/relationships" r:embed="rId4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4910400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4509</xdr:row>
      <xdr:rowOff>0</xdr:rowOff>
    </xdr:from>
    <xdr:to>
      <xdr:col>1</xdr:col>
      <xdr:colOff>1200150</xdr:colOff>
      <xdr:row>4509</xdr:row>
      <xdr:rowOff>333375</xdr:rowOff>
    </xdr:to>
    <xdr:pic>
      <xdr:nvPicPr>
        <xdr:cNvPr id="6698" name="Рисунок 6697" descr="base_1_386202_38809"/>
        <xdr:cNvPicPr preferRelativeResize="0">
          <a:picLocks noChangeArrowheads="1"/>
        </xdr:cNvPicPr>
      </xdr:nvPicPr>
      <xdr:blipFill>
        <a:blip xmlns:r="http://schemas.openxmlformats.org/officeDocument/2006/relationships" r:embed="rId4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5377125"/>
          <a:ext cx="1200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4509</xdr:row>
      <xdr:rowOff>466724</xdr:rowOff>
    </xdr:from>
    <xdr:to>
      <xdr:col>1</xdr:col>
      <xdr:colOff>1162050</xdr:colOff>
      <xdr:row>4510</xdr:row>
      <xdr:rowOff>352424</xdr:rowOff>
    </xdr:to>
    <xdr:pic>
      <xdr:nvPicPr>
        <xdr:cNvPr id="6699" name="Рисунок 6698" descr="base_1_386202_38810"/>
        <xdr:cNvPicPr preferRelativeResize="0">
          <a:picLocks noChangeArrowheads="1"/>
        </xdr:cNvPicPr>
      </xdr:nvPicPr>
      <xdr:blipFill>
        <a:blip xmlns:r="http://schemas.openxmlformats.org/officeDocument/2006/relationships" r:embed="rId4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5843849"/>
          <a:ext cx="1162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4511</xdr:row>
      <xdr:rowOff>0</xdr:rowOff>
    </xdr:from>
    <xdr:to>
      <xdr:col>1</xdr:col>
      <xdr:colOff>981074</xdr:colOff>
      <xdr:row>4511</xdr:row>
      <xdr:rowOff>390525</xdr:rowOff>
    </xdr:to>
    <xdr:pic>
      <xdr:nvPicPr>
        <xdr:cNvPr id="6700" name="Рисунок 6699" descr="base_1_386202_38811"/>
        <xdr:cNvPicPr preferRelativeResize="0">
          <a:picLocks noChangeArrowheads="1"/>
        </xdr:cNvPicPr>
      </xdr:nvPicPr>
      <xdr:blipFill>
        <a:blip xmlns:r="http://schemas.openxmlformats.org/officeDocument/2006/relationships" r:embed="rId4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5631057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4512</xdr:row>
      <xdr:rowOff>0</xdr:rowOff>
    </xdr:from>
    <xdr:to>
      <xdr:col>1</xdr:col>
      <xdr:colOff>1019174</xdr:colOff>
      <xdr:row>4512</xdr:row>
      <xdr:rowOff>381000</xdr:rowOff>
    </xdr:to>
    <xdr:pic>
      <xdr:nvPicPr>
        <xdr:cNvPr id="6701" name="Рисунок 6700" descr="base_1_386202_38812"/>
        <xdr:cNvPicPr preferRelativeResize="0">
          <a:picLocks noChangeArrowheads="1"/>
        </xdr:cNvPicPr>
      </xdr:nvPicPr>
      <xdr:blipFill>
        <a:blip xmlns:r="http://schemas.openxmlformats.org/officeDocument/2006/relationships" r:embed="rId4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56777300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4513</xdr:row>
      <xdr:rowOff>0</xdr:rowOff>
    </xdr:from>
    <xdr:to>
      <xdr:col>1</xdr:col>
      <xdr:colOff>1104900</xdr:colOff>
      <xdr:row>4513</xdr:row>
      <xdr:rowOff>352425</xdr:rowOff>
    </xdr:to>
    <xdr:pic>
      <xdr:nvPicPr>
        <xdr:cNvPr id="6702" name="Рисунок 6701" descr="base_1_386202_38813"/>
        <xdr:cNvPicPr preferRelativeResize="0">
          <a:picLocks noChangeArrowheads="1"/>
        </xdr:cNvPicPr>
      </xdr:nvPicPr>
      <xdr:blipFill>
        <a:blip xmlns:r="http://schemas.openxmlformats.org/officeDocument/2006/relationships" r:embed="rId4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7244025"/>
          <a:ext cx="1104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4514</xdr:row>
      <xdr:rowOff>0</xdr:rowOff>
    </xdr:from>
    <xdr:to>
      <xdr:col>1</xdr:col>
      <xdr:colOff>1238250</xdr:colOff>
      <xdr:row>4514</xdr:row>
      <xdr:rowOff>371475</xdr:rowOff>
    </xdr:to>
    <xdr:pic>
      <xdr:nvPicPr>
        <xdr:cNvPr id="6703" name="Рисунок 6702" descr="base_1_386202_38814"/>
        <xdr:cNvPicPr preferRelativeResize="0">
          <a:picLocks noChangeArrowheads="1"/>
        </xdr:cNvPicPr>
      </xdr:nvPicPr>
      <xdr:blipFill>
        <a:blip xmlns:r="http://schemas.openxmlformats.org/officeDocument/2006/relationships" r:embed="rId4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7710750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4514</xdr:row>
      <xdr:rowOff>466724</xdr:rowOff>
    </xdr:from>
    <xdr:to>
      <xdr:col>1</xdr:col>
      <xdr:colOff>1200150</xdr:colOff>
      <xdr:row>4515</xdr:row>
      <xdr:rowOff>333374</xdr:rowOff>
    </xdr:to>
    <xdr:pic>
      <xdr:nvPicPr>
        <xdr:cNvPr id="6704" name="Рисунок 6703" descr="base_1_386202_38815"/>
        <xdr:cNvPicPr preferRelativeResize="0">
          <a:picLocks noChangeArrowheads="1"/>
        </xdr:cNvPicPr>
      </xdr:nvPicPr>
      <xdr:blipFill>
        <a:blip xmlns:r="http://schemas.openxmlformats.org/officeDocument/2006/relationships" r:embed="rId4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8177474"/>
          <a:ext cx="1200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4516</xdr:row>
      <xdr:rowOff>0</xdr:rowOff>
    </xdr:from>
    <xdr:to>
      <xdr:col>1</xdr:col>
      <xdr:colOff>1000124</xdr:colOff>
      <xdr:row>4516</xdr:row>
      <xdr:rowOff>371475</xdr:rowOff>
    </xdr:to>
    <xdr:pic>
      <xdr:nvPicPr>
        <xdr:cNvPr id="6705" name="Рисунок 6704" descr="base_1_386202_38816"/>
        <xdr:cNvPicPr preferRelativeResize="0">
          <a:picLocks noChangeArrowheads="1"/>
        </xdr:cNvPicPr>
      </xdr:nvPicPr>
      <xdr:blipFill>
        <a:blip xmlns:r="http://schemas.openxmlformats.org/officeDocument/2006/relationships" r:embed="rId4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58644200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4517</xdr:row>
      <xdr:rowOff>0</xdr:rowOff>
    </xdr:from>
    <xdr:to>
      <xdr:col>1</xdr:col>
      <xdr:colOff>981074</xdr:colOff>
      <xdr:row>4517</xdr:row>
      <xdr:rowOff>390525</xdr:rowOff>
    </xdr:to>
    <xdr:pic>
      <xdr:nvPicPr>
        <xdr:cNvPr id="6706" name="Рисунок 6705" descr="base_1_386202_38817"/>
        <xdr:cNvPicPr preferRelativeResize="0">
          <a:picLocks noChangeArrowheads="1"/>
        </xdr:cNvPicPr>
      </xdr:nvPicPr>
      <xdr:blipFill>
        <a:blip xmlns:r="http://schemas.openxmlformats.org/officeDocument/2006/relationships" r:embed="rId4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5911092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4518</xdr:row>
      <xdr:rowOff>0</xdr:rowOff>
    </xdr:from>
    <xdr:to>
      <xdr:col>1</xdr:col>
      <xdr:colOff>1095375</xdr:colOff>
      <xdr:row>4518</xdr:row>
      <xdr:rowOff>381000</xdr:rowOff>
    </xdr:to>
    <xdr:pic>
      <xdr:nvPicPr>
        <xdr:cNvPr id="6707" name="Рисунок 6706" descr="base_1_386202_38818"/>
        <xdr:cNvPicPr preferRelativeResize="0">
          <a:picLocks noChangeArrowheads="1"/>
        </xdr:cNvPicPr>
      </xdr:nvPicPr>
      <xdr:blipFill>
        <a:blip xmlns:r="http://schemas.openxmlformats.org/officeDocument/2006/relationships" r:embed="rId4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59577650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4519</xdr:row>
      <xdr:rowOff>0</xdr:rowOff>
    </xdr:from>
    <xdr:to>
      <xdr:col>1</xdr:col>
      <xdr:colOff>1228724</xdr:colOff>
      <xdr:row>4519</xdr:row>
      <xdr:rowOff>381000</xdr:rowOff>
    </xdr:to>
    <xdr:pic>
      <xdr:nvPicPr>
        <xdr:cNvPr id="6708" name="Рисунок 6707" descr="base_1_386202_38819"/>
        <xdr:cNvPicPr preferRelativeResize="0">
          <a:picLocks noChangeArrowheads="1"/>
        </xdr:cNvPicPr>
      </xdr:nvPicPr>
      <xdr:blipFill>
        <a:blip xmlns:r="http://schemas.openxmlformats.org/officeDocument/2006/relationships" r:embed="rId4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60044375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4519</xdr:row>
      <xdr:rowOff>466724</xdr:rowOff>
    </xdr:from>
    <xdr:to>
      <xdr:col>1</xdr:col>
      <xdr:colOff>1228724</xdr:colOff>
      <xdr:row>4520</xdr:row>
      <xdr:rowOff>352424</xdr:rowOff>
    </xdr:to>
    <xdr:pic>
      <xdr:nvPicPr>
        <xdr:cNvPr id="6709" name="Рисунок 6708" descr="base_1_386202_38820"/>
        <xdr:cNvPicPr preferRelativeResize="0">
          <a:picLocks noChangeArrowheads="1"/>
        </xdr:cNvPicPr>
      </xdr:nvPicPr>
      <xdr:blipFill>
        <a:blip xmlns:r="http://schemas.openxmlformats.org/officeDocument/2006/relationships" r:embed="rId4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60511099"/>
          <a:ext cx="1228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4521</xdr:row>
      <xdr:rowOff>0</xdr:rowOff>
    </xdr:from>
    <xdr:to>
      <xdr:col>1</xdr:col>
      <xdr:colOff>962024</xdr:colOff>
      <xdr:row>4521</xdr:row>
      <xdr:rowOff>361950</xdr:rowOff>
    </xdr:to>
    <xdr:pic>
      <xdr:nvPicPr>
        <xdr:cNvPr id="6710" name="Рисунок 6709" descr="base_1_386202_38821"/>
        <xdr:cNvPicPr preferRelativeResize="0">
          <a:picLocks noChangeArrowheads="1"/>
        </xdr:cNvPicPr>
      </xdr:nvPicPr>
      <xdr:blipFill>
        <a:blip xmlns:r="http://schemas.openxmlformats.org/officeDocument/2006/relationships" r:embed="rId4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60977825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4522</xdr:row>
      <xdr:rowOff>0</xdr:rowOff>
    </xdr:from>
    <xdr:to>
      <xdr:col>1</xdr:col>
      <xdr:colOff>990600</xdr:colOff>
      <xdr:row>4522</xdr:row>
      <xdr:rowOff>390525</xdr:rowOff>
    </xdr:to>
    <xdr:pic>
      <xdr:nvPicPr>
        <xdr:cNvPr id="6711" name="Рисунок 6710" descr="base_1_386202_38822"/>
        <xdr:cNvPicPr preferRelativeResize="0">
          <a:picLocks noChangeArrowheads="1"/>
        </xdr:cNvPicPr>
      </xdr:nvPicPr>
      <xdr:blipFill>
        <a:blip xmlns:r="http://schemas.openxmlformats.org/officeDocument/2006/relationships" r:embed="rId4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61444550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4523</xdr:row>
      <xdr:rowOff>0</xdr:rowOff>
    </xdr:from>
    <xdr:to>
      <xdr:col>1</xdr:col>
      <xdr:colOff>1066800</xdr:colOff>
      <xdr:row>4523</xdr:row>
      <xdr:rowOff>371475</xdr:rowOff>
    </xdr:to>
    <xdr:pic>
      <xdr:nvPicPr>
        <xdr:cNvPr id="6712" name="Рисунок 6711" descr="base_1_386202_38823"/>
        <xdr:cNvPicPr preferRelativeResize="0">
          <a:picLocks noChangeArrowheads="1"/>
        </xdr:cNvPicPr>
      </xdr:nvPicPr>
      <xdr:blipFill>
        <a:blip xmlns:r="http://schemas.openxmlformats.org/officeDocument/2006/relationships" r:embed="rId4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61911275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4524</xdr:row>
      <xdr:rowOff>0</xdr:rowOff>
    </xdr:from>
    <xdr:to>
      <xdr:col>1</xdr:col>
      <xdr:colOff>1200150</xdr:colOff>
      <xdr:row>4524</xdr:row>
      <xdr:rowOff>333375</xdr:rowOff>
    </xdr:to>
    <xdr:pic>
      <xdr:nvPicPr>
        <xdr:cNvPr id="6713" name="Рисунок 6712" descr="base_1_386202_38824"/>
        <xdr:cNvPicPr preferRelativeResize="0">
          <a:picLocks noChangeArrowheads="1"/>
        </xdr:cNvPicPr>
      </xdr:nvPicPr>
      <xdr:blipFill>
        <a:blip xmlns:r="http://schemas.openxmlformats.org/officeDocument/2006/relationships" r:embed="rId4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62378000"/>
          <a:ext cx="1200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4525</xdr:row>
      <xdr:rowOff>19050</xdr:rowOff>
    </xdr:from>
    <xdr:to>
      <xdr:col>1</xdr:col>
      <xdr:colOff>1190625</xdr:colOff>
      <xdr:row>4525</xdr:row>
      <xdr:rowOff>381000</xdr:rowOff>
    </xdr:to>
    <xdr:pic>
      <xdr:nvPicPr>
        <xdr:cNvPr id="6714" name="Рисунок 6713" descr="base_1_386202_38825"/>
        <xdr:cNvPicPr preferRelativeResize="0">
          <a:picLocks noChangeArrowheads="1"/>
        </xdr:cNvPicPr>
      </xdr:nvPicPr>
      <xdr:blipFill>
        <a:blip xmlns:r="http://schemas.openxmlformats.org/officeDocument/2006/relationships" r:embed="rId4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62863775"/>
          <a:ext cx="119062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4526</xdr:row>
      <xdr:rowOff>0</xdr:rowOff>
    </xdr:from>
    <xdr:to>
      <xdr:col>1</xdr:col>
      <xdr:colOff>933450</xdr:colOff>
      <xdr:row>4526</xdr:row>
      <xdr:rowOff>352425</xdr:rowOff>
    </xdr:to>
    <xdr:pic>
      <xdr:nvPicPr>
        <xdr:cNvPr id="6715" name="Рисунок 6714" descr="base_1_386202_38826"/>
        <xdr:cNvPicPr preferRelativeResize="0">
          <a:picLocks noChangeArrowheads="1"/>
        </xdr:cNvPicPr>
      </xdr:nvPicPr>
      <xdr:blipFill>
        <a:blip xmlns:r="http://schemas.openxmlformats.org/officeDocument/2006/relationships" r:embed="rId4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63311450"/>
          <a:ext cx="9334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4527</xdr:row>
      <xdr:rowOff>0</xdr:rowOff>
    </xdr:from>
    <xdr:to>
      <xdr:col>1</xdr:col>
      <xdr:colOff>1000124</xdr:colOff>
      <xdr:row>4527</xdr:row>
      <xdr:rowOff>390525</xdr:rowOff>
    </xdr:to>
    <xdr:pic>
      <xdr:nvPicPr>
        <xdr:cNvPr id="6716" name="Рисунок 6715" descr="base_1_386202_38827"/>
        <xdr:cNvPicPr preferRelativeResize="0">
          <a:picLocks noChangeArrowheads="1"/>
        </xdr:cNvPicPr>
      </xdr:nvPicPr>
      <xdr:blipFill>
        <a:blip xmlns:r="http://schemas.openxmlformats.org/officeDocument/2006/relationships" r:embed="rId4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6377817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4528</xdr:row>
      <xdr:rowOff>0</xdr:rowOff>
    </xdr:from>
    <xdr:to>
      <xdr:col>1</xdr:col>
      <xdr:colOff>1133475</xdr:colOff>
      <xdr:row>4528</xdr:row>
      <xdr:rowOff>333375</xdr:rowOff>
    </xdr:to>
    <xdr:pic>
      <xdr:nvPicPr>
        <xdr:cNvPr id="6717" name="Рисунок 6716" descr="base_1_386202_38828"/>
        <xdr:cNvPicPr preferRelativeResize="0">
          <a:picLocks noChangeArrowheads="1"/>
        </xdr:cNvPicPr>
      </xdr:nvPicPr>
      <xdr:blipFill>
        <a:blip xmlns:r="http://schemas.openxmlformats.org/officeDocument/2006/relationships" r:embed="rId4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64244900"/>
          <a:ext cx="1133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4529</xdr:row>
      <xdr:rowOff>0</xdr:rowOff>
    </xdr:from>
    <xdr:to>
      <xdr:col>1</xdr:col>
      <xdr:colOff>1228724</xdr:colOff>
      <xdr:row>4529</xdr:row>
      <xdr:rowOff>371475</xdr:rowOff>
    </xdr:to>
    <xdr:pic>
      <xdr:nvPicPr>
        <xdr:cNvPr id="6718" name="Рисунок 6717" descr="base_1_386202_38829"/>
        <xdr:cNvPicPr preferRelativeResize="0">
          <a:picLocks noChangeArrowheads="1"/>
        </xdr:cNvPicPr>
      </xdr:nvPicPr>
      <xdr:blipFill>
        <a:blip xmlns:r="http://schemas.openxmlformats.org/officeDocument/2006/relationships" r:embed="rId4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6471162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4530</xdr:row>
      <xdr:rowOff>0</xdr:rowOff>
    </xdr:from>
    <xdr:to>
      <xdr:col>1</xdr:col>
      <xdr:colOff>1181100</xdr:colOff>
      <xdr:row>4530</xdr:row>
      <xdr:rowOff>400050</xdr:rowOff>
    </xdr:to>
    <xdr:pic>
      <xdr:nvPicPr>
        <xdr:cNvPr id="6719" name="Рисунок 6718" descr="base_1_386202_38830"/>
        <xdr:cNvPicPr preferRelativeResize="0">
          <a:picLocks noChangeArrowheads="1"/>
        </xdr:cNvPicPr>
      </xdr:nvPicPr>
      <xdr:blipFill>
        <a:blip xmlns:r="http://schemas.openxmlformats.org/officeDocument/2006/relationships" r:embed="rId4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65178350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4531</xdr:row>
      <xdr:rowOff>0</xdr:rowOff>
    </xdr:from>
    <xdr:to>
      <xdr:col>1</xdr:col>
      <xdr:colOff>1000124</xdr:colOff>
      <xdr:row>4531</xdr:row>
      <xdr:rowOff>381000</xdr:rowOff>
    </xdr:to>
    <xdr:pic>
      <xdr:nvPicPr>
        <xdr:cNvPr id="6720" name="Рисунок 6719" descr="base_1_386202_38831"/>
        <xdr:cNvPicPr preferRelativeResize="0">
          <a:picLocks noChangeArrowheads="1"/>
        </xdr:cNvPicPr>
      </xdr:nvPicPr>
      <xdr:blipFill>
        <a:blip xmlns:r="http://schemas.openxmlformats.org/officeDocument/2006/relationships" r:embed="rId4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65645075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4532</xdr:row>
      <xdr:rowOff>0</xdr:rowOff>
    </xdr:from>
    <xdr:to>
      <xdr:col>1</xdr:col>
      <xdr:colOff>971550</xdr:colOff>
      <xdr:row>4532</xdr:row>
      <xdr:rowOff>361950</xdr:rowOff>
    </xdr:to>
    <xdr:pic>
      <xdr:nvPicPr>
        <xdr:cNvPr id="6721" name="Рисунок 6720" descr="base_1_386202_38832"/>
        <xdr:cNvPicPr preferRelativeResize="0">
          <a:picLocks noChangeArrowheads="1"/>
        </xdr:cNvPicPr>
      </xdr:nvPicPr>
      <xdr:blipFill>
        <a:blip xmlns:r="http://schemas.openxmlformats.org/officeDocument/2006/relationships" r:embed="rId4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66111800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4533</xdr:row>
      <xdr:rowOff>0</xdr:rowOff>
    </xdr:from>
    <xdr:to>
      <xdr:col>1</xdr:col>
      <xdr:colOff>1066800</xdr:colOff>
      <xdr:row>4533</xdr:row>
      <xdr:rowOff>361950</xdr:rowOff>
    </xdr:to>
    <xdr:pic>
      <xdr:nvPicPr>
        <xdr:cNvPr id="6722" name="Рисунок 6721" descr="base_1_386202_38833"/>
        <xdr:cNvPicPr preferRelativeResize="0">
          <a:picLocks noChangeArrowheads="1"/>
        </xdr:cNvPicPr>
      </xdr:nvPicPr>
      <xdr:blipFill>
        <a:blip xmlns:r="http://schemas.openxmlformats.org/officeDocument/2006/relationships" r:embed="rId4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66578525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4534</xdr:row>
      <xdr:rowOff>0</xdr:rowOff>
    </xdr:from>
    <xdr:to>
      <xdr:col>1</xdr:col>
      <xdr:colOff>1152524</xdr:colOff>
      <xdr:row>4534</xdr:row>
      <xdr:rowOff>400050</xdr:rowOff>
    </xdr:to>
    <xdr:pic>
      <xdr:nvPicPr>
        <xdr:cNvPr id="6723" name="Рисунок 6722" descr="base_1_386202_38834"/>
        <xdr:cNvPicPr preferRelativeResize="0">
          <a:picLocks noChangeArrowheads="1"/>
        </xdr:cNvPicPr>
      </xdr:nvPicPr>
      <xdr:blipFill>
        <a:blip xmlns:r="http://schemas.openxmlformats.org/officeDocument/2006/relationships" r:embed="rId4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67045250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4534</xdr:row>
      <xdr:rowOff>466724</xdr:rowOff>
    </xdr:from>
    <xdr:to>
      <xdr:col>1</xdr:col>
      <xdr:colOff>1190625</xdr:colOff>
      <xdr:row>4535</xdr:row>
      <xdr:rowOff>371474</xdr:rowOff>
    </xdr:to>
    <xdr:pic>
      <xdr:nvPicPr>
        <xdr:cNvPr id="6724" name="Рисунок 6723" descr="base_1_386202_38835"/>
        <xdr:cNvPicPr preferRelativeResize="0">
          <a:picLocks noChangeArrowheads="1"/>
        </xdr:cNvPicPr>
      </xdr:nvPicPr>
      <xdr:blipFill>
        <a:blip xmlns:r="http://schemas.openxmlformats.org/officeDocument/2006/relationships" r:embed="rId4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67511974"/>
          <a:ext cx="119062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4536</xdr:row>
      <xdr:rowOff>0</xdr:rowOff>
    </xdr:from>
    <xdr:to>
      <xdr:col>1</xdr:col>
      <xdr:colOff>971550</xdr:colOff>
      <xdr:row>4536</xdr:row>
      <xdr:rowOff>381000</xdr:rowOff>
    </xdr:to>
    <xdr:pic>
      <xdr:nvPicPr>
        <xdr:cNvPr id="6725" name="Рисунок 6724" descr="base_1_386202_38836"/>
        <xdr:cNvPicPr preferRelativeResize="0">
          <a:picLocks noChangeArrowheads="1"/>
        </xdr:cNvPicPr>
      </xdr:nvPicPr>
      <xdr:blipFill>
        <a:blip xmlns:r="http://schemas.openxmlformats.org/officeDocument/2006/relationships" r:embed="rId4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67978700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4537</xdr:row>
      <xdr:rowOff>0</xdr:rowOff>
    </xdr:from>
    <xdr:to>
      <xdr:col>1</xdr:col>
      <xdr:colOff>990600</xdr:colOff>
      <xdr:row>4537</xdr:row>
      <xdr:rowOff>381000</xdr:rowOff>
    </xdr:to>
    <xdr:pic>
      <xdr:nvPicPr>
        <xdr:cNvPr id="6726" name="Рисунок 6725" descr="base_1_386202_38837"/>
        <xdr:cNvPicPr preferRelativeResize="0">
          <a:picLocks noChangeArrowheads="1"/>
        </xdr:cNvPicPr>
      </xdr:nvPicPr>
      <xdr:blipFill>
        <a:blip xmlns:r="http://schemas.openxmlformats.org/officeDocument/2006/relationships" r:embed="rId4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68445425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4538</xdr:row>
      <xdr:rowOff>0</xdr:rowOff>
    </xdr:from>
    <xdr:to>
      <xdr:col>1</xdr:col>
      <xdr:colOff>1095375</xdr:colOff>
      <xdr:row>4538</xdr:row>
      <xdr:rowOff>409575</xdr:rowOff>
    </xdr:to>
    <xdr:pic>
      <xdr:nvPicPr>
        <xdr:cNvPr id="6727" name="Рисунок 6726" descr="base_1_386202_38838"/>
        <xdr:cNvPicPr preferRelativeResize="0">
          <a:picLocks noChangeArrowheads="1"/>
        </xdr:cNvPicPr>
      </xdr:nvPicPr>
      <xdr:blipFill>
        <a:blip xmlns:r="http://schemas.openxmlformats.org/officeDocument/2006/relationships" r:embed="rId4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68912150"/>
          <a:ext cx="1095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4539</xdr:row>
      <xdr:rowOff>0</xdr:rowOff>
    </xdr:from>
    <xdr:to>
      <xdr:col>1</xdr:col>
      <xdr:colOff>1190624</xdr:colOff>
      <xdr:row>4539</xdr:row>
      <xdr:rowOff>352425</xdr:rowOff>
    </xdr:to>
    <xdr:pic>
      <xdr:nvPicPr>
        <xdr:cNvPr id="6728" name="Рисунок 6727" descr="base_1_386202_38839"/>
        <xdr:cNvPicPr preferRelativeResize="0">
          <a:picLocks noChangeArrowheads="1"/>
        </xdr:cNvPicPr>
      </xdr:nvPicPr>
      <xdr:blipFill>
        <a:blip xmlns:r="http://schemas.openxmlformats.org/officeDocument/2006/relationships" r:embed="rId4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69378875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4539</xdr:row>
      <xdr:rowOff>466724</xdr:rowOff>
    </xdr:from>
    <xdr:to>
      <xdr:col>1</xdr:col>
      <xdr:colOff>1162050</xdr:colOff>
      <xdr:row>4540</xdr:row>
      <xdr:rowOff>390524</xdr:rowOff>
    </xdr:to>
    <xdr:pic>
      <xdr:nvPicPr>
        <xdr:cNvPr id="6729" name="Рисунок 6728" descr="base_1_386202_38840"/>
        <xdr:cNvPicPr preferRelativeResize="0">
          <a:picLocks noChangeArrowheads="1"/>
        </xdr:cNvPicPr>
      </xdr:nvPicPr>
      <xdr:blipFill>
        <a:blip xmlns:r="http://schemas.openxmlformats.org/officeDocument/2006/relationships" r:embed="rId4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69845599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4541</xdr:row>
      <xdr:rowOff>0</xdr:rowOff>
    </xdr:from>
    <xdr:to>
      <xdr:col>1</xdr:col>
      <xdr:colOff>923924</xdr:colOff>
      <xdr:row>4541</xdr:row>
      <xdr:rowOff>352425</xdr:rowOff>
    </xdr:to>
    <xdr:pic>
      <xdr:nvPicPr>
        <xdr:cNvPr id="6730" name="Рисунок 6729" descr="base_1_386202_38841"/>
        <xdr:cNvPicPr preferRelativeResize="0">
          <a:picLocks noChangeArrowheads="1"/>
        </xdr:cNvPicPr>
      </xdr:nvPicPr>
      <xdr:blipFill>
        <a:blip xmlns:r="http://schemas.openxmlformats.org/officeDocument/2006/relationships" r:embed="rId4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70312325"/>
          <a:ext cx="923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4542</xdr:row>
      <xdr:rowOff>0</xdr:rowOff>
    </xdr:from>
    <xdr:to>
      <xdr:col>1</xdr:col>
      <xdr:colOff>981074</xdr:colOff>
      <xdr:row>4542</xdr:row>
      <xdr:rowOff>361950</xdr:rowOff>
    </xdr:to>
    <xdr:pic>
      <xdr:nvPicPr>
        <xdr:cNvPr id="6731" name="Рисунок 6730" descr="base_1_386202_38842"/>
        <xdr:cNvPicPr preferRelativeResize="0">
          <a:picLocks noChangeArrowheads="1"/>
        </xdr:cNvPicPr>
      </xdr:nvPicPr>
      <xdr:blipFill>
        <a:blip xmlns:r="http://schemas.openxmlformats.org/officeDocument/2006/relationships" r:embed="rId4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70779050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4543</xdr:row>
      <xdr:rowOff>0</xdr:rowOff>
    </xdr:from>
    <xdr:to>
      <xdr:col>1</xdr:col>
      <xdr:colOff>1047750</xdr:colOff>
      <xdr:row>4543</xdr:row>
      <xdr:rowOff>361950</xdr:rowOff>
    </xdr:to>
    <xdr:pic>
      <xdr:nvPicPr>
        <xdr:cNvPr id="6732" name="Рисунок 6731" descr="base_1_386202_38843"/>
        <xdr:cNvPicPr preferRelativeResize="0">
          <a:picLocks noChangeArrowheads="1"/>
        </xdr:cNvPicPr>
      </xdr:nvPicPr>
      <xdr:blipFill>
        <a:blip xmlns:r="http://schemas.openxmlformats.org/officeDocument/2006/relationships" r:embed="rId4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71245775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4544</xdr:row>
      <xdr:rowOff>0</xdr:rowOff>
    </xdr:from>
    <xdr:to>
      <xdr:col>1</xdr:col>
      <xdr:colOff>1190624</xdr:colOff>
      <xdr:row>4544</xdr:row>
      <xdr:rowOff>371475</xdr:rowOff>
    </xdr:to>
    <xdr:pic>
      <xdr:nvPicPr>
        <xdr:cNvPr id="6733" name="Рисунок 6732" descr="base_1_386202_38844"/>
        <xdr:cNvPicPr preferRelativeResize="0">
          <a:picLocks noChangeArrowheads="1"/>
        </xdr:cNvPicPr>
      </xdr:nvPicPr>
      <xdr:blipFill>
        <a:blip xmlns:r="http://schemas.openxmlformats.org/officeDocument/2006/relationships" r:embed="rId4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71712500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4544</xdr:row>
      <xdr:rowOff>466724</xdr:rowOff>
    </xdr:from>
    <xdr:to>
      <xdr:col>1</xdr:col>
      <xdr:colOff>1171574</xdr:colOff>
      <xdr:row>4545</xdr:row>
      <xdr:rowOff>371474</xdr:rowOff>
    </xdr:to>
    <xdr:pic>
      <xdr:nvPicPr>
        <xdr:cNvPr id="6734" name="Рисунок 6733" descr="base_1_386202_38845"/>
        <xdr:cNvPicPr preferRelativeResize="0">
          <a:picLocks noChangeArrowheads="1"/>
        </xdr:cNvPicPr>
      </xdr:nvPicPr>
      <xdr:blipFill>
        <a:blip xmlns:r="http://schemas.openxmlformats.org/officeDocument/2006/relationships" r:embed="rId4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72179224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4546</xdr:row>
      <xdr:rowOff>0</xdr:rowOff>
    </xdr:from>
    <xdr:to>
      <xdr:col>1</xdr:col>
      <xdr:colOff>981074</xdr:colOff>
      <xdr:row>4546</xdr:row>
      <xdr:rowOff>371475</xdr:rowOff>
    </xdr:to>
    <xdr:pic>
      <xdr:nvPicPr>
        <xdr:cNvPr id="6735" name="Рисунок 6734" descr="base_1_386202_38846"/>
        <xdr:cNvPicPr preferRelativeResize="0">
          <a:picLocks noChangeArrowheads="1"/>
        </xdr:cNvPicPr>
      </xdr:nvPicPr>
      <xdr:blipFill>
        <a:blip xmlns:r="http://schemas.openxmlformats.org/officeDocument/2006/relationships" r:embed="rId4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7264595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4547</xdr:row>
      <xdr:rowOff>0</xdr:rowOff>
    </xdr:from>
    <xdr:to>
      <xdr:col>1</xdr:col>
      <xdr:colOff>1038224</xdr:colOff>
      <xdr:row>4547</xdr:row>
      <xdr:rowOff>381000</xdr:rowOff>
    </xdr:to>
    <xdr:pic>
      <xdr:nvPicPr>
        <xdr:cNvPr id="6736" name="Рисунок 6735" descr="base_1_386202_38847"/>
        <xdr:cNvPicPr preferRelativeResize="0">
          <a:picLocks noChangeArrowheads="1"/>
        </xdr:cNvPicPr>
      </xdr:nvPicPr>
      <xdr:blipFill>
        <a:blip xmlns:r="http://schemas.openxmlformats.org/officeDocument/2006/relationships" r:embed="rId4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73112675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4548</xdr:row>
      <xdr:rowOff>1</xdr:rowOff>
    </xdr:from>
    <xdr:to>
      <xdr:col>1</xdr:col>
      <xdr:colOff>1123950</xdr:colOff>
      <xdr:row>4548</xdr:row>
      <xdr:rowOff>361951</xdr:rowOff>
    </xdr:to>
    <xdr:pic>
      <xdr:nvPicPr>
        <xdr:cNvPr id="6737" name="Рисунок 6736" descr="base_1_386202_38848"/>
        <xdr:cNvPicPr preferRelativeResize="0">
          <a:picLocks noChangeArrowheads="1"/>
        </xdr:cNvPicPr>
      </xdr:nvPicPr>
      <xdr:blipFill>
        <a:blip xmlns:r="http://schemas.openxmlformats.org/officeDocument/2006/relationships" r:embed="rId4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73579401"/>
          <a:ext cx="1123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4549</xdr:row>
      <xdr:rowOff>0</xdr:rowOff>
    </xdr:from>
    <xdr:to>
      <xdr:col>1</xdr:col>
      <xdr:colOff>1190624</xdr:colOff>
      <xdr:row>4549</xdr:row>
      <xdr:rowOff>371475</xdr:rowOff>
    </xdr:to>
    <xdr:pic>
      <xdr:nvPicPr>
        <xdr:cNvPr id="6738" name="Рисунок 6737" descr="base_1_386202_38849"/>
        <xdr:cNvPicPr preferRelativeResize="0">
          <a:picLocks noChangeArrowheads="1"/>
        </xdr:cNvPicPr>
      </xdr:nvPicPr>
      <xdr:blipFill>
        <a:blip xmlns:r="http://schemas.openxmlformats.org/officeDocument/2006/relationships" r:embed="rId4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7404612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4549</xdr:row>
      <xdr:rowOff>466724</xdr:rowOff>
    </xdr:from>
    <xdr:to>
      <xdr:col>1</xdr:col>
      <xdr:colOff>1181100</xdr:colOff>
      <xdr:row>4550</xdr:row>
      <xdr:rowOff>409574</xdr:rowOff>
    </xdr:to>
    <xdr:pic>
      <xdr:nvPicPr>
        <xdr:cNvPr id="6739" name="Рисунок 6738" descr="base_1_386202_38850"/>
        <xdr:cNvPicPr preferRelativeResize="0">
          <a:picLocks noChangeArrowheads="1"/>
        </xdr:cNvPicPr>
      </xdr:nvPicPr>
      <xdr:blipFill>
        <a:blip xmlns:r="http://schemas.openxmlformats.org/officeDocument/2006/relationships" r:embed="rId4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74512849"/>
          <a:ext cx="1181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4551</xdr:row>
      <xdr:rowOff>0</xdr:rowOff>
    </xdr:from>
    <xdr:to>
      <xdr:col>1</xdr:col>
      <xdr:colOff>981074</xdr:colOff>
      <xdr:row>4551</xdr:row>
      <xdr:rowOff>390525</xdr:rowOff>
    </xdr:to>
    <xdr:pic>
      <xdr:nvPicPr>
        <xdr:cNvPr id="6740" name="Рисунок 6739" descr="base_1_386202_38851"/>
        <xdr:cNvPicPr preferRelativeResize="0">
          <a:picLocks noChangeArrowheads="1"/>
        </xdr:cNvPicPr>
      </xdr:nvPicPr>
      <xdr:blipFill>
        <a:blip xmlns:r="http://schemas.openxmlformats.org/officeDocument/2006/relationships" r:embed="rId4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7497957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1323974</xdr:colOff>
      <xdr:row>4552</xdr:row>
      <xdr:rowOff>9526</xdr:rowOff>
    </xdr:from>
    <xdr:to>
      <xdr:col>1</xdr:col>
      <xdr:colOff>1019175</xdr:colOff>
      <xdr:row>4552</xdr:row>
      <xdr:rowOff>390526</xdr:rowOff>
    </xdr:to>
    <xdr:pic>
      <xdr:nvPicPr>
        <xdr:cNvPr id="6741" name="Рисунок 6740" descr="base_1_386202_38852"/>
        <xdr:cNvPicPr preferRelativeResize="0">
          <a:picLocks noChangeArrowheads="1"/>
        </xdr:cNvPicPr>
      </xdr:nvPicPr>
      <xdr:blipFill>
        <a:blip xmlns:r="http://schemas.openxmlformats.org/officeDocument/2006/relationships" r:embed="rId4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4" y="2275455826"/>
          <a:ext cx="105727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4553</xdr:row>
      <xdr:rowOff>0</xdr:rowOff>
    </xdr:from>
    <xdr:to>
      <xdr:col>1</xdr:col>
      <xdr:colOff>1076325</xdr:colOff>
      <xdr:row>4553</xdr:row>
      <xdr:rowOff>381000</xdr:rowOff>
    </xdr:to>
    <xdr:pic>
      <xdr:nvPicPr>
        <xdr:cNvPr id="6742" name="Рисунок 6741" descr="base_1_386202_38853"/>
        <xdr:cNvPicPr preferRelativeResize="0">
          <a:picLocks noChangeArrowheads="1"/>
        </xdr:cNvPicPr>
      </xdr:nvPicPr>
      <xdr:blipFill>
        <a:blip xmlns:r="http://schemas.openxmlformats.org/officeDocument/2006/relationships" r:embed="rId4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75913025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4554</xdr:row>
      <xdr:rowOff>0</xdr:rowOff>
    </xdr:from>
    <xdr:to>
      <xdr:col>1</xdr:col>
      <xdr:colOff>1219200</xdr:colOff>
      <xdr:row>4554</xdr:row>
      <xdr:rowOff>409575</xdr:rowOff>
    </xdr:to>
    <xdr:pic>
      <xdr:nvPicPr>
        <xdr:cNvPr id="6743" name="Рисунок 6742" descr="base_1_386202_38854"/>
        <xdr:cNvPicPr preferRelativeResize="0">
          <a:picLocks noChangeArrowheads="1"/>
        </xdr:cNvPicPr>
      </xdr:nvPicPr>
      <xdr:blipFill>
        <a:blip xmlns:r="http://schemas.openxmlformats.org/officeDocument/2006/relationships" r:embed="rId4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76379750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4555</xdr:row>
      <xdr:rowOff>0</xdr:rowOff>
    </xdr:from>
    <xdr:to>
      <xdr:col>1</xdr:col>
      <xdr:colOff>1228724</xdr:colOff>
      <xdr:row>4555</xdr:row>
      <xdr:rowOff>400050</xdr:rowOff>
    </xdr:to>
    <xdr:pic>
      <xdr:nvPicPr>
        <xdr:cNvPr id="6744" name="Рисунок 6743" descr="base_1_386202_38855"/>
        <xdr:cNvPicPr preferRelativeResize="0">
          <a:picLocks noChangeArrowheads="1"/>
        </xdr:cNvPicPr>
      </xdr:nvPicPr>
      <xdr:blipFill>
        <a:blip xmlns:r="http://schemas.openxmlformats.org/officeDocument/2006/relationships" r:embed="rId4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76846475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4556</xdr:row>
      <xdr:rowOff>0</xdr:rowOff>
    </xdr:from>
    <xdr:to>
      <xdr:col>1</xdr:col>
      <xdr:colOff>933450</xdr:colOff>
      <xdr:row>4556</xdr:row>
      <xdr:rowOff>333375</xdr:rowOff>
    </xdr:to>
    <xdr:pic>
      <xdr:nvPicPr>
        <xdr:cNvPr id="6745" name="Рисунок 6744" descr="base_1_386202_38856"/>
        <xdr:cNvPicPr preferRelativeResize="0">
          <a:picLocks noChangeArrowheads="1"/>
        </xdr:cNvPicPr>
      </xdr:nvPicPr>
      <xdr:blipFill>
        <a:blip xmlns:r="http://schemas.openxmlformats.org/officeDocument/2006/relationships" r:embed="rId4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77313200"/>
          <a:ext cx="9334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4557</xdr:row>
      <xdr:rowOff>0</xdr:rowOff>
    </xdr:from>
    <xdr:to>
      <xdr:col>1</xdr:col>
      <xdr:colOff>1019174</xdr:colOff>
      <xdr:row>4557</xdr:row>
      <xdr:rowOff>314325</xdr:rowOff>
    </xdr:to>
    <xdr:pic>
      <xdr:nvPicPr>
        <xdr:cNvPr id="6746" name="Рисунок 6745" descr="base_1_386202_38857"/>
        <xdr:cNvPicPr preferRelativeResize="0">
          <a:picLocks noChangeArrowheads="1"/>
        </xdr:cNvPicPr>
      </xdr:nvPicPr>
      <xdr:blipFill>
        <a:blip xmlns:r="http://schemas.openxmlformats.org/officeDocument/2006/relationships" r:embed="rId4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77779925"/>
          <a:ext cx="1019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4558</xdr:row>
      <xdr:rowOff>0</xdr:rowOff>
    </xdr:from>
    <xdr:to>
      <xdr:col>1</xdr:col>
      <xdr:colOff>1095375</xdr:colOff>
      <xdr:row>4558</xdr:row>
      <xdr:rowOff>314325</xdr:rowOff>
    </xdr:to>
    <xdr:pic>
      <xdr:nvPicPr>
        <xdr:cNvPr id="6747" name="Рисунок 6746" descr="base_1_386202_38858"/>
        <xdr:cNvPicPr preferRelativeResize="0">
          <a:picLocks noChangeArrowheads="1"/>
        </xdr:cNvPicPr>
      </xdr:nvPicPr>
      <xdr:blipFill>
        <a:blip xmlns:r="http://schemas.openxmlformats.org/officeDocument/2006/relationships" r:embed="rId4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78246650"/>
          <a:ext cx="10953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4559</xdr:row>
      <xdr:rowOff>0</xdr:rowOff>
    </xdr:from>
    <xdr:to>
      <xdr:col>1</xdr:col>
      <xdr:colOff>1181100</xdr:colOff>
      <xdr:row>4559</xdr:row>
      <xdr:rowOff>352425</xdr:rowOff>
    </xdr:to>
    <xdr:pic>
      <xdr:nvPicPr>
        <xdr:cNvPr id="6748" name="Рисунок 6747" descr="base_1_386202_38859"/>
        <xdr:cNvPicPr preferRelativeResize="0">
          <a:picLocks noChangeArrowheads="1"/>
        </xdr:cNvPicPr>
      </xdr:nvPicPr>
      <xdr:blipFill>
        <a:blip xmlns:r="http://schemas.openxmlformats.org/officeDocument/2006/relationships" r:embed="rId4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78713375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4560</xdr:row>
      <xdr:rowOff>0</xdr:rowOff>
    </xdr:from>
    <xdr:to>
      <xdr:col>1</xdr:col>
      <xdr:colOff>1171574</xdr:colOff>
      <xdr:row>4560</xdr:row>
      <xdr:rowOff>342900</xdr:rowOff>
    </xdr:to>
    <xdr:pic>
      <xdr:nvPicPr>
        <xdr:cNvPr id="6749" name="Рисунок 6748" descr="base_1_386202_38860"/>
        <xdr:cNvPicPr preferRelativeResize="0">
          <a:picLocks noChangeArrowheads="1"/>
        </xdr:cNvPicPr>
      </xdr:nvPicPr>
      <xdr:blipFill>
        <a:blip xmlns:r="http://schemas.openxmlformats.org/officeDocument/2006/relationships" r:embed="rId4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79180100"/>
          <a:ext cx="1171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4561</xdr:row>
      <xdr:rowOff>1</xdr:rowOff>
    </xdr:from>
    <xdr:to>
      <xdr:col>1</xdr:col>
      <xdr:colOff>1019174</xdr:colOff>
      <xdr:row>4561</xdr:row>
      <xdr:rowOff>381001</xdr:rowOff>
    </xdr:to>
    <xdr:pic>
      <xdr:nvPicPr>
        <xdr:cNvPr id="6750" name="Рисунок 6749" descr="base_1_386202_38861"/>
        <xdr:cNvPicPr preferRelativeResize="0">
          <a:picLocks noChangeArrowheads="1"/>
        </xdr:cNvPicPr>
      </xdr:nvPicPr>
      <xdr:blipFill>
        <a:blip xmlns:r="http://schemas.openxmlformats.org/officeDocument/2006/relationships" r:embed="rId4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79646826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4562</xdr:row>
      <xdr:rowOff>0</xdr:rowOff>
    </xdr:from>
    <xdr:to>
      <xdr:col>1</xdr:col>
      <xdr:colOff>1047750</xdr:colOff>
      <xdr:row>4562</xdr:row>
      <xdr:rowOff>361950</xdr:rowOff>
    </xdr:to>
    <xdr:pic>
      <xdr:nvPicPr>
        <xdr:cNvPr id="6751" name="Рисунок 6750" descr="base_1_386202_38862"/>
        <xdr:cNvPicPr preferRelativeResize="0">
          <a:picLocks noChangeArrowheads="1"/>
        </xdr:cNvPicPr>
      </xdr:nvPicPr>
      <xdr:blipFill>
        <a:blip xmlns:r="http://schemas.openxmlformats.org/officeDocument/2006/relationships" r:embed="rId4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80113550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4563</xdr:row>
      <xdr:rowOff>0</xdr:rowOff>
    </xdr:from>
    <xdr:to>
      <xdr:col>1</xdr:col>
      <xdr:colOff>1047750</xdr:colOff>
      <xdr:row>4563</xdr:row>
      <xdr:rowOff>352425</xdr:rowOff>
    </xdr:to>
    <xdr:pic>
      <xdr:nvPicPr>
        <xdr:cNvPr id="6752" name="Рисунок 6751" descr="base_1_386202_38863"/>
        <xdr:cNvPicPr preferRelativeResize="0">
          <a:picLocks noChangeArrowheads="1"/>
        </xdr:cNvPicPr>
      </xdr:nvPicPr>
      <xdr:blipFill>
        <a:blip xmlns:r="http://schemas.openxmlformats.org/officeDocument/2006/relationships" r:embed="rId4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8058027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4564</xdr:row>
      <xdr:rowOff>0</xdr:rowOff>
    </xdr:from>
    <xdr:to>
      <xdr:col>1</xdr:col>
      <xdr:colOff>1181100</xdr:colOff>
      <xdr:row>4564</xdr:row>
      <xdr:rowOff>390525</xdr:rowOff>
    </xdr:to>
    <xdr:pic>
      <xdr:nvPicPr>
        <xdr:cNvPr id="6753" name="Рисунок 6752" descr="base_1_386202_38864"/>
        <xdr:cNvPicPr preferRelativeResize="0">
          <a:picLocks noChangeArrowheads="1"/>
        </xdr:cNvPicPr>
      </xdr:nvPicPr>
      <xdr:blipFill>
        <a:blip xmlns:r="http://schemas.openxmlformats.org/officeDocument/2006/relationships" r:embed="rId4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81047000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4565</xdr:row>
      <xdr:rowOff>0</xdr:rowOff>
    </xdr:from>
    <xdr:to>
      <xdr:col>1</xdr:col>
      <xdr:colOff>1171574</xdr:colOff>
      <xdr:row>4565</xdr:row>
      <xdr:rowOff>381000</xdr:rowOff>
    </xdr:to>
    <xdr:pic>
      <xdr:nvPicPr>
        <xdr:cNvPr id="6754" name="Рисунок 6753" descr="base_1_386202_38865"/>
        <xdr:cNvPicPr preferRelativeResize="0">
          <a:picLocks noChangeArrowheads="1"/>
        </xdr:cNvPicPr>
      </xdr:nvPicPr>
      <xdr:blipFill>
        <a:blip xmlns:r="http://schemas.openxmlformats.org/officeDocument/2006/relationships" r:embed="rId4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81513725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4566</xdr:row>
      <xdr:rowOff>0</xdr:rowOff>
    </xdr:from>
    <xdr:to>
      <xdr:col>1</xdr:col>
      <xdr:colOff>942974</xdr:colOff>
      <xdr:row>4566</xdr:row>
      <xdr:rowOff>381000</xdr:rowOff>
    </xdr:to>
    <xdr:pic>
      <xdr:nvPicPr>
        <xdr:cNvPr id="6755" name="Рисунок 6754" descr="base_1_386202_38866"/>
        <xdr:cNvPicPr preferRelativeResize="0">
          <a:picLocks noChangeArrowheads="1"/>
        </xdr:cNvPicPr>
      </xdr:nvPicPr>
      <xdr:blipFill>
        <a:blip xmlns:r="http://schemas.openxmlformats.org/officeDocument/2006/relationships" r:embed="rId4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81980450"/>
          <a:ext cx="942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4567</xdr:row>
      <xdr:rowOff>0</xdr:rowOff>
    </xdr:from>
    <xdr:to>
      <xdr:col>1</xdr:col>
      <xdr:colOff>1057274</xdr:colOff>
      <xdr:row>4567</xdr:row>
      <xdr:rowOff>371475</xdr:rowOff>
    </xdr:to>
    <xdr:pic>
      <xdr:nvPicPr>
        <xdr:cNvPr id="6756" name="Рисунок 6755" descr="base_1_386202_38867"/>
        <xdr:cNvPicPr preferRelativeResize="0">
          <a:picLocks noChangeArrowheads="1"/>
        </xdr:cNvPicPr>
      </xdr:nvPicPr>
      <xdr:blipFill>
        <a:blip xmlns:r="http://schemas.openxmlformats.org/officeDocument/2006/relationships" r:embed="rId4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82447175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4568</xdr:row>
      <xdr:rowOff>0</xdr:rowOff>
    </xdr:from>
    <xdr:to>
      <xdr:col>1</xdr:col>
      <xdr:colOff>1104900</xdr:colOff>
      <xdr:row>4568</xdr:row>
      <xdr:rowOff>371475</xdr:rowOff>
    </xdr:to>
    <xdr:pic>
      <xdr:nvPicPr>
        <xdr:cNvPr id="6757" name="Рисунок 6756" descr="base_1_386202_38868"/>
        <xdr:cNvPicPr preferRelativeResize="0">
          <a:picLocks noChangeArrowheads="1"/>
        </xdr:cNvPicPr>
      </xdr:nvPicPr>
      <xdr:blipFill>
        <a:blip xmlns:r="http://schemas.openxmlformats.org/officeDocument/2006/relationships" r:embed="rId4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82913900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4569</xdr:row>
      <xdr:rowOff>0</xdr:rowOff>
    </xdr:from>
    <xdr:to>
      <xdr:col>1</xdr:col>
      <xdr:colOff>1266824</xdr:colOff>
      <xdr:row>4569</xdr:row>
      <xdr:rowOff>371475</xdr:rowOff>
    </xdr:to>
    <xdr:pic>
      <xdr:nvPicPr>
        <xdr:cNvPr id="6758" name="Рисунок 6757" descr="base_1_386202_38869"/>
        <xdr:cNvPicPr preferRelativeResize="0">
          <a:picLocks noChangeArrowheads="1"/>
        </xdr:cNvPicPr>
      </xdr:nvPicPr>
      <xdr:blipFill>
        <a:blip xmlns:r="http://schemas.openxmlformats.org/officeDocument/2006/relationships" r:embed="rId4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83380625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4569</xdr:row>
      <xdr:rowOff>466724</xdr:rowOff>
    </xdr:from>
    <xdr:to>
      <xdr:col>1</xdr:col>
      <xdr:colOff>1200150</xdr:colOff>
      <xdr:row>4570</xdr:row>
      <xdr:rowOff>409574</xdr:rowOff>
    </xdr:to>
    <xdr:pic>
      <xdr:nvPicPr>
        <xdr:cNvPr id="6759" name="Рисунок 6758" descr="base_1_386202_38870"/>
        <xdr:cNvPicPr preferRelativeResize="0">
          <a:picLocks noChangeArrowheads="1"/>
        </xdr:cNvPicPr>
      </xdr:nvPicPr>
      <xdr:blipFill>
        <a:blip xmlns:r="http://schemas.openxmlformats.org/officeDocument/2006/relationships" r:embed="rId4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83847349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4571</xdr:row>
      <xdr:rowOff>0</xdr:rowOff>
    </xdr:from>
    <xdr:to>
      <xdr:col>1</xdr:col>
      <xdr:colOff>981074</xdr:colOff>
      <xdr:row>4571</xdr:row>
      <xdr:rowOff>352425</xdr:rowOff>
    </xdr:to>
    <xdr:pic>
      <xdr:nvPicPr>
        <xdr:cNvPr id="6760" name="Рисунок 6759" descr="base_1_386202_38871"/>
        <xdr:cNvPicPr preferRelativeResize="0">
          <a:picLocks noChangeArrowheads="1"/>
        </xdr:cNvPicPr>
      </xdr:nvPicPr>
      <xdr:blipFill>
        <a:blip xmlns:r="http://schemas.openxmlformats.org/officeDocument/2006/relationships" r:embed="rId4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84314075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4572</xdr:row>
      <xdr:rowOff>0</xdr:rowOff>
    </xdr:from>
    <xdr:to>
      <xdr:col>1</xdr:col>
      <xdr:colOff>1000124</xdr:colOff>
      <xdr:row>4572</xdr:row>
      <xdr:rowOff>352425</xdr:rowOff>
    </xdr:to>
    <xdr:pic>
      <xdr:nvPicPr>
        <xdr:cNvPr id="6761" name="Рисунок 6760" descr="base_1_386202_38872"/>
        <xdr:cNvPicPr preferRelativeResize="0">
          <a:picLocks noChangeArrowheads="1"/>
        </xdr:cNvPicPr>
      </xdr:nvPicPr>
      <xdr:blipFill>
        <a:blip xmlns:r="http://schemas.openxmlformats.org/officeDocument/2006/relationships" r:embed="rId4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84780800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4573</xdr:row>
      <xdr:rowOff>0</xdr:rowOff>
    </xdr:from>
    <xdr:to>
      <xdr:col>1</xdr:col>
      <xdr:colOff>1085850</xdr:colOff>
      <xdr:row>4573</xdr:row>
      <xdr:rowOff>400050</xdr:rowOff>
    </xdr:to>
    <xdr:pic>
      <xdr:nvPicPr>
        <xdr:cNvPr id="6762" name="Рисунок 6761" descr="base_1_386202_38873"/>
        <xdr:cNvPicPr preferRelativeResize="0">
          <a:picLocks noChangeArrowheads="1"/>
        </xdr:cNvPicPr>
      </xdr:nvPicPr>
      <xdr:blipFill>
        <a:blip xmlns:r="http://schemas.openxmlformats.org/officeDocument/2006/relationships" r:embed="rId4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85247525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4574</xdr:row>
      <xdr:rowOff>0</xdr:rowOff>
    </xdr:from>
    <xdr:to>
      <xdr:col>1</xdr:col>
      <xdr:colOff>1209674</xdr:colOff>
      <xdr:row>4574</xdr:row>
      <xdr:rowOff>371475</xdr:rowOff>
    </xdr:to>
    <xdr:pic>
      <xdr:nvPicPr>
        <xdr:cNvPr id="6763" name="Рисунок 6762" descr="base_1_386202_38874"/>
        <xdr:cNvPicPr preferRelativeResize="0">
          <a:picLocks noChangeArrowheads="1"/>
        </xdr:cNvPicPr>
      </xdr:nvPicPr>
      <xdr:blipFill>
        <a:blip xmlns:r="http://schemas.openxmlformats.org/officeDocument/2006/relationships" r:embed="rId4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85714250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4574</xdr:row>
      <xdr:rowOff>466724</xdr:rowOff>
    </xdr:from>
    <xdr:to>
      <xdr:col>1</xdr:col>
      <xdr:colOff>1152524</xdr:colOff>
      <xdr:row>4575</xdr:row>
      <xdr:rowOff>371474</xdr:rowOff>
    </xdr:to>
    <xdr:pic>
      <xdr:nvPicPr>
        <xdr:cNvPr id="6764" name="Рисунок 6763" descr="base_1_386202_38875"/>
        <xdr:cNvPicPr preferRelativeResize="0">
          <a:picLocks noChangeArrowheads="1"/>
        </xdr:cNvPicPr>
      </xdr:nvPicPr>
      <xdr:blipFill>
        <a:blip xmlns:r="http://schemas.openxmlformats.org/officeDocument/2006/relationships" r:embed="rId4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86180974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4576</xdr:row>
      <xdr:rowOff>0</xdr:rowOff>
    </xdr:from>
    <xdr:to>
      <xdr:col>1</xdr:col>
      <xdr:colOff>971550</xdr:colOff>
      <xdr:row>4576</xdr:row>
      <xdr:rowOff>371475</xdr:rowOff>
    </xdr:to>
    <xdr:pic>
      <xdr:nvPicPr>
        <xdr:cNvPr id="6765" name="Рисунок 6764" descr="base_1_386202_38876"/>
        <xdr:cNvPicPr preferRelativeResize="0">
          <a:picLocks noChangeArrowheads="1"/>
        </xdr:cNvPicPr>
      </xdr:nvPicPr>
      <xdr:blipFill>
        <a:blip xmlns:r="http://schemas.openxmlformats.org/officeDocument/2006/relationships" r:embed="rId4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86647700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4577</xdr:row>
      <xdr:rowOff>0</xdr:rowOff>
    </xdr:from>
    <xdr:to>
      <xdr:col>1</xdr:col>
      <xdr:colOff>1095374</xdr:colOff>
      <xdr:row>4577</xdr:row>
      <xdr:rowOff>361950</xdr:rowOff>
    </xdr:to>
    <xdr:pic>
      <xdr:nvPicPr>
        <xdr:cNvPr id="6766" name="Рисунок 6765" descr="base_1_386202_38877"/>
        <xdr:cNvPicPr preferRelativeResize="0">
          <a:picLocks noChangeArrowheads="1"/>
        </xdr:cNvPicPr>
      </xdr:nvPicPr>
      <xdr:blipFill>
        <a:blip xmlns:r="http://schemas.openxmlformats.org/officeDocument/2006/relationships" r:embed="rId4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87114425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4578</xdr:row>
      <xdr:rowOff>0</xdr:rowOff>
    </xdr:from>
    <xdr:to>
      <xdr:col>1</xdr:col>
      <xdr:colOff>1171574</xdr:colOff>
      <xdr:row>4578</xdr:row>
      <xdr:rowOff>390525</xdr:rowOff>
    </xdr:to>
    <xdr:pic>
      <xdr:nvPicPr>
        <xdr:cNvPr id="6767" name="Рисунок 6766" descr="base_1_386202_38878"/>
        <xdr:cNvPicPr preferRelativeResize="0">
          <a:picLocks noChangeArrowheads="1"/>
        </xdr:cNvPicPr>
      </xdr:nvPicPr>
      <xdr:blipFill>
        <a:blip xmlns:r="http://schemas.openxmlformats.org/officeDocument/2006/relationships" r:embed="rId4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87581150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4579</xdr:row>
      <xdr:rowOff>0</xdr:rowOff>
    </xdr:from>
    <xdr:to>
      <xdr:col>1</xdr:col>
      <xdr:colOff>1276350</xdr:colOff>
      <xdr:row>4579</xdr:row>
      <xdr:rowOff>381000</xdr:rowOff>
    </xdr:to>
    <xdr:pic>
      <xdr:nvPicPr>
        <xdr:cNvPr id="6768" name="Рисунок 6767" descr="base_1_386202_38879"/>
        <xdr:cNvPicPr preferRelativeResize="0">
          <a:picLocks noChangeArrowheads="1"/>
        </xdr:cNvPicPr>
      </xdr:nvPicPr>
      <xdr:blipFill>
        <a:blip xmlns:r="http://schemas.openxmlformats.org/officeDocument/2006/relationships" r:embed="rId4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88047875"/>
          <a:ext cx="1276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4579</xdr:row>
      <xdr:rowOff>466724</xdr:rowOff>
    </xdr:from>
    <xdr:to>
      <xdr:col>1</xdr:col>
      <xdr:colOff>1285874</xdr:colOff>
      <xdr:row>4580</xdr:row>
      <xdr:rowOff>352424</xdr:rowOff>
    </xdr:to>
    <xdr:pic>
      <xdr:nvPicPr>
        <xdr:cNvPr id="6769" name="Рисунок 6768" descr="base_1_386202_38880"/>
        <xdr:cNvPicPr preferRelativeResize="0">
          <a:picLocks noChangeArrowheads="1"/>
        </xdr:cNvPicPr>
      </xdr:nvPicPr>
      <xdr:blipFill>
        <a:blip xmlns:r="http://schemas.openxmlformats.org/officeDocument/2006/relationships" r:embed="rId4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88514599"/>
          <a:ext cx="1285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4580</xdr:row>
      <xdr:rowOff>466724</xdr:rowOff>
    </xdr:from>
    <xdr:to>
      <xdr:col>1</xdr:col>
      <xdr:colOff>1009650</xdr:colOff>
      <xdr:row>4581</xdr:row>
      <xdr:rowOff>352424</xdr:rowOff>
    </xdr:to>
    <xdr:pic>
      <xdr:nvPicPr>
        <xdr:cNvPr id="6770" name="Рисунок 6769" descr="base_1_386202_38881"/>
        <xdr:cNvPicPr preferRelativeResize="0">
          <a:picLocks noChangeArrowheads="1"/>
        </xdr:cNvPicPr>
      </xdr:nvPicPr>
      <xdr:blipFill>
        <a:blip xmlns:r="http://schemas.openxmlformats.org/officeDocument/2006/relationships" r:embed="rId4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88981324"/>
          <a:ext cx="100965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4582</xdr:row>
      <xdr:rowOff>0</xdr:rowOff>
    </xdr:from>
    <xdr:to>
      <xdr:col>1</xdr:col>
      <xdr:colOff>1095374</xdr:colOff>
      <xdr:row>4582</xdr:row>
      <xdr:rowOff>352425</xdr:rowOff>
    </xdr:to>
    <xdr:pic>
      <xdr:nvPicPr>
        <xdr:cNvPr id="6771" name="Рисунок 6770" descr="base_1_386202_38882"/>
        <xdr:cNvPicPr preferRelativeResize="0">
          <a:picLocks noChangeArrowheads="1"/>
        </xdr:cNvPicPr>
      </xdr:nvPicPr>
      <xdr:blipFill>
        <a:blip xmlns:r="http://schemas.openxmlformats.org/officeDocument/2006/relationships" r:embed="rId4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89448050"/>
          <a:ext cx="1095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4583</xdr:row>
      <xdr:rowOff>0</xdr:rowOff>
    </xdr:from>
    <xdr:to>
      <xdr:col>1</xdr:col>
      <xdr:colOff>1104900</xdr:colOff>
      <xdr:row>4583</xdr:row>
      <xdr:rowOff>361950</xdr:rowOff>
    </xdr:to>
    <xdr:pic>
      <xdr:nvPicPr>
        <xdr:cNvPr id="6772" name="Рисунок 6771" descr="base_1_386202_38883"/>
        <xdr:cNvPicPr preferRelativeResize="0">
          <a:picLocks noChangeArrowheads="1"/>
        </xdr:cNvPicPr>
      </xdr:nvPicPr>
      <xdr:blipFill>
        <a:blip xmlns:r="http://schemas.openxmlformats.org/officeDocument/2006/relationships" r:embed="rId4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89914775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4584</xdr:row>
      <xdr:rowOff>0</xdr:rowOff>
    </xdr:from>
    <xdr:to>
      <xdr:col>1</xdr:col>
      <xdr:colOff>1171575</xdr:colOff>
      <xdr:row>4584</xdr:row>
      <xdr:rowOff>333375</xdr:rowOff>
    </xdr:to>
    <xdr:pic>
      <xdr:nvPicPr>
        <xdr:cNvPr id="6773" name="Рисунок 6772" descr="base_1_386202_38884"/>
        <xdr:cNvPicPr preferRelativeResize="0">
          <a:picLocks noChangeArrowheads="1"/>
        </xdr:cNvPicPr>
      </xdr:nvPicPr>
      <xdr:blipFill>
        <a:blip xmlns:r="http://schemas.openxmlformats.org/officeDocument/2006/relationships" r:embed="rId4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90381500"/>
          <a:ext cx="11715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4584</xdr:row>
      <xdr:rowOff>466724</xdr:rowOff>
    </xdr:from>
    <xdr:to>
      <xdr:col>1</xdr:col>
      <xdr:colOff>1219200</xdr:colOff>
      <xdr:row>4585</xdr:row>
      <xdr:rowOff>400050</xdr:rowOff>
    </xdr:to>
    <xdr:pic>
      <xdr:nvPicPr>
        <xdr:cNvPr id="6774" name="Рисунок 6773" descr="base_1_386202_38885"/>
        <xdr:cNvPicPr preferRelativeResize="0">
          <a:picLocks noChangeArrowheads="1"/>
        </xdr:cNvPicPr>
      </xdr:nvPicPr>
      <xdr:blipFill>
        <a:blip xmlns:r="http://schemas.openxmlformats.org/officeDocument/2006/relationships" r:embed="rId4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90848224"/>
          <a:ext cx="1219201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4586</xdr:row>
      <xdr:rowOff>0</xdr:rowOff>
    </xdr:from>
    <xdr:to>
      <xdr:col>1</xdr:col>
      <xdr:colOff>962025</xdr:colOff>
      <xdr:row>4586</xdr:row>
      <xdr:rowOff>333375</xdr:rowOff>
    </xdr:to>
    <xdr:pic>
      <xdr:nvPicPr>
        <xdr:cNvPr id="6775" name="Рисунок 6774" descr="base_1_386202_38886"/>
        <xdr:cNvPicPr preferRelativeResize="0">
          <a:picLocks noChangeArrowheads="1"/>
        </xdr:cNvPicPr>
      </xdr:nvPicPr>
      <xdr:blipFill>
        <a:blip xmlns:r="http://schemas.openxmlformats.org/officeDocument/2006/relationships" r:embed="rId4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91314950"/>
          <a:ext cx="962026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4587</xdr:row>
      <xdr:rowOff>0</xdr:rowOff>
    </xdr:from>
    <xdr:to>
      <xdr:col>1</xdr:col>
      <xdr:colOff>981074</xdr:colOff>
      <xdr:row>4587</xdr:row>
      <xdr:rowOff>381000</xdr:rowOff>
    </xdr:to>
    <xdr:pic>
      <xdr:nvPicPr>
        <xdr:cNvPr id="6776" name="Рисунок 6775" descr="base_1_386202_38887"/>
        <xdr:cNvPicPr preferRelativeResize="0">
          <a:picLocks noChangeArrowheads="1"/>
        </xdr:cNvPicPr>
      </xdr:nvPicPr>
      <xdr:blipFill>
        <a:blip xmlns:r="http://schemas.openxmlformats.org/officeDocument/2006/relationships" r:embed="rId4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91781675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4588</xdr:row>
      <xdr:rowOff>0</xdr:rowOff>
    </xdr:from>
    <xdr:to>
      <xdr:col>1</xdr:col>
      <xdr:colOff>1095375</xdr:colOff>
      <xdr:row>4588</xdr:row>
      <xdr:rowOff>381000</xdr:rowOff>
    </xdr:to>
    <xdr:pic>
      <xdr:nvPicPr>
        <xdr:cNvPr id="6777" name="Рисунок 6776" descr="base_1_386202_38888"/>
        <xdr:cNvPicPr preferRelativeResize="0">
          <a:picLocks noChangeArrowheads="1"/>
        </xdr:cNvPicPr>
      </xdr:nvPicPr>
      <xdr:blipFill>
        <a:blip xmlns:r="http://schemas.openxmlformats.org/officeDocument/2006/relationships" r:embed="rId4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92248400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4589</xdr:row>
      <xdr:rowOff>0</xdr:rowOff>
    </xdr:from>
    <xdr:to>
      <xdr:col>1</xdr:col>
      <xdr:colOff>1200150</xdr:colOff>
      <xdr:row>4589</xdr:row>
      <xdr:rowOff>361950</xdr:rowOff>
    </xdr:to>
    <xdr:pic>
      <xdr:nvPicPr>
        <xdr:cNvPr id="6778" name="Рисунок 6777" descr="base_1_386202_38889"/>
        <xdr:cNvPicPr preferRelativeResize="0">
          <a:picLocks noChangeArrowheads="1"/>
        </xdr:cNvPicPr>
      </xdr:nvPicPr>
      <xdr:blipFill>
        <a:blip xmlns:r="http://schemas.openxmlformats.org/officeDocument/2006/relationships" r:embed="rId4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92715125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4589</xdr:row>
      <xdr:rowOff>466724</xdr:rowOff>
    </xdr:from>
    <xdr:to>
      <xdr:col>1</xdr:col>
      <xdr:colOff>1162050</xdr:colOff>
      <xdr:row>4590</xdr:row>
      <xdr:rowOff>390525</xdr:rowOff>
    </xdr:to>
    <xdr:pic>
      <xdr:nvPicPr>
        <xdr:cNvPr id="6779" name="Рисунок 6778" descr="base_1_386202_38890"/>
        <xdr:cNvPicPr preferRelativeResize="0">
          <a:picLocks noChangeArrowheads="1"/>
        </xdr:cNvPicPr>
      </xdr:nvPicPr>
      <xdr:blipFill>
        <a:blip xmlns:r="http://schemas.openxmlformats.org/officeDocument/2006/relationships" r:embed="rId4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93181849"/>
          <a:ext cx="1162051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4591</xdr:row>
      <xdr:rowOff>0</xdr:rowOff>
    </xdr:from>
    <xdr:to>
      <xdr:col>1</xdr:col>
      <xdr:colOff>952500</xdr:colOff>
      <xdr:row>4591</xdr:row>
      <xdr:rowOff>381000</xdr:rowOff>
    </xdr:to>
    <xdr:pic>
      <xdr:nvPicPr>
        <xdr:cNvPr id="6780" name="Рисунок 6779" descr="base_1_386202_38891"/>
        <xdr:cNvPicPr preferRelativeResize="0">
          <a:picLocks noChangeArrowheads="1"/>
        </xdr:cNvPicPr>
      </xdr:nvPicPr>
      <xdr:blipFill>
        <a:blip xmlns:r="http://schemas.openxmlformats.org/officeDocument/2006/relationships" r:embed="rId4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93648575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4592</xdr:row>
      <xdr:rowOff>0</xdr:rowOff>
    </xdr:from>
    <xdr:to>
      <xdr:col>1</xdr:col>
      <xdr:colOff>1000124</xdr:colOff>
      <xdr:row>4592</xdr:row>
      <xdr:rowOff>381000</xdr:rowOff>
    </xdr:to>
    <xdr:pic>
      <xdr:nvPicPr>
        <xdr:cNvPr id="6781" name="Рисунок 6780" descr="base_1_386202_38892"/>
        <xdr:cNvPicPr preferRelativeResize="0">
          <a:picLocks noChangeArrowheads="1"/>
        </xdr:cNvPicPr>
      </xdr:nvPicPr>
      <xdr:blipFill>
        <a:blip xmlns:r="http://schemas.openxmlformats.org/officeDocument/2006/relationships" r:embed="rId4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94115300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4593</xdr:row>
      <xdr:rowOff>0</xdr:rowOff>
    </xdr:from>
    <xdr:to>
      <xdr:col>1</xdr:col>
      <xdr:colOff>1085850</xdr:colOff>
      <xdr:row>4593</xdr:row>
      <xdr:rowOff>390525</xdr:rowOff>
    </xdr:to>
    <xdr:pic>
      <xdr:nvPicPr>
        <xdr:cNvPr id="6782" name="Рисунок 6781" descr="base_1_386202_38893"/>
        <xdr:cNvPicPr preferRelativeResize="0">
          <a:picLocks noChangeArrowheads="1"/>
        </xdr:cNvPicPr>
      </xdr:nvPicPr>
      <xdr:blipFill>
        <a:blip xmlns:r="http://schemas.openxmlformats.org/officeDocument/2006/relationships" r:embed="rId4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94582025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4594</xdr:row>
      <xdr:rowOff>0</xdr:rowOff>
    </xdr:from>
    <xdr:to>
      <xdr:col>1</xdr:col>
      <xdr:colOff>1238250</xdr:colOff>
      <xdr:row>4594</xdr:row>
      <xdr:rowOff>419100</xdr:rowOff>
    </xdr:to>
    <xdr:pic>
      <xdr:nvPicPr>
        <xdr:cNvPr id="6783" name="Рисунок 6782" descr="base_1_386202_38894"/>
        <xdr:cNvPicPr preferRelativeResize="0">
          <a:picLocks noChangeArrowheads="1"/>
        </xdr:cNvPicPr>
      </xdr:nvPicPr>
      <xdr:blipFill>
        <a:blip xmlns:r="http://schemas.openxmlformats.org/officeDocument/2006/relationships" r:embed="rId4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95048750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4594</xdr:row>
      <xdr:rowOff>466724</xdr:rowOff>
    </xdr:from>
    <xdr:to>
      <xdr:col>1</xdr:col>
      <xdr:colOff>1238250</xdr:colOff>
      <xdr:row>4595</xdr:row>
      <xdr:rowOff>352424</xdr:rowOff>
    </xdr:to>
    <xdr:pic>
      <xdr:nvPicPr>
        <xdr:cNvPr id="6784" name="Рисунок 6783" descr="base_1_386202_38895"/>
        <xdr:cNvPicPr preferRelativeResize="0">
          <a:picLocks noChangeArrowheads="1"/>
        </xdr:cNvPicPr>
      </xdr:nvPicPr>
      <xdr:blipFill>
        <a:blip xmlns:r="http://schemas.openxmlformats.org/officeDocument/2006/relationships" r:embed="rId4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95515474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4596</xdr:row>
      <xdr:rowOff>0</xdr:rowOff>
    </xdr:from>
    <xdr:to>
      <xdr:col>1</xdr:col>
      <xdr:colOff>1057274</xdr:colOff>
      <xdr:row>4596</xdr:row>
      <xdr:rowOff>352425</xdr:rowOff>
    </xdr:to>
    <xdr:pic>
      <xdr:nvPicPr>
        <xdr:cNvPr id="6785" name="Рисунок 6784" descr="base_1_386202_38896"/>
        <xdr:cNvPicPr preferRelativeResize="0">
          <a:picLocks noChangeArrowheads="1"/>
        </xdr:cNvPicPr>
      </xdr:nvPicPr>
      <xdr:blipFill>
        <a:blip xmlns:r="http://schemas.openxmlformats.org/officeDocument/2006/relationships" r:embed="rId4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95982200"/>
          <a:ext cx="10572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4597</xdr:row>
      <xdr:rowOff>0</xdr:rowOff>
    </xdr:from>
    <xdr:to>
      <xdr:col>1</xdr:col>
      <xdr:colOff>1019174</xdr:colOff>
      <xdr:row>4597</xdr:row>
      <xdr:rowOff>390525</xdr:rowOff>
    </xdr:to>
    <xdr:pic>
      <xdr:nvPicPr>
        <xdr:cNvPr id="6786" name="Рисунок 6785" descr="base_1_386202_38897"/>
        <xdr:cNvPicPr preferRelativeResize="0">
          <a:picLocks noChangeArrowheads="1"/>
        </xdr:cNvPicPr>
      </xdr:nvPicPr>
      <xdr:blipFill>
        <a:blip xmlns:r="http://schemas.openxmlformats.org/officeDocument/2006/relationships" r:embed="rId4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9644892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4597</xdr:row>
      <xdr:rowOff>466724</xdr:rowOff>
    </xdr:from>
    <xdr:to>
      <xdr:col>1</xdr:col>
      <xdr:colOff>1123951</xdr:colOff>
      <xdr:row>4598</xdr:row>
      <xdr:rowOff>371474</xdr:rowOff>
    </xdr:to>
    <xdr:pic>
      <xdr:nvPicPr>
        <xdr:cNvPr id="6787" name="Рисунок 6786" descr="base_1_386202_38898"/>
        <xdr:cNvPicPr preferRelativeResize="0">
          <a:picLocks noChangeArrowheads="1"/>
        </xdr:cNvPicPr>
      </xdr:nvPicPr>
      <xdr:blipFill>
        <a:blip xmlns:r="http://schemas.openxmlformats.org/officeDocument/2006/relationships" r:embed="rId4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2296915649"/>
          <a:ext cx="1123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4599</xdr:row>
      <xdr:rowOff>0</xdr:rowOff>
    </xdr:from>
    <xdr:to>
      <xdr:col>1</xdr:col>
      <xdr:colOff>1152524</xdr:colOff>
      <xdr:row>4599</xdr:row>
      <xdr:rowOff>361950</xdr:rowOff>
    </xdr:to>
    <xdr:pic>
      <xdr:nvPicPr>
        <xdr:cNvPr id="6788" name="Рисунок 6787" descr="base_1_386202_38899"/>
        <xdr:cNvPicPr preferRelativeResize="0">
          <a:picLocks noChangeArrowheads="1"/>
        </xdr:cNvPicPr>
      </xdr:nvPicPr>
      <xdr:blipFill>
        <a:blip xmlns:r="http://schemas.openxmlformats.org/officeDocument/2006/relationships" r:embed="rId4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97382375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4599</xdr:row>
      <xdr:rowOff>466724</xdr:rowOff>
    </xdr:from>
    <xdr:to>
      <xdr:col>1</xdr:col>
      <xdr:colOff>1162050</xdr:colOff>
      <xdr:row>4600</xdr:row>
      <xdr:rowOff>409574</xdr:rowOff>
    </xdr:to>
    <xdr:pic>
      <xdr:nvPicPr>
        <xdr:cNvPr id="6789" name="Рисунок 6788" descr="base_1_386202_38900"/>
        <xdr:cNvPicPr preferRelativeResize="0">
          <a:picLocks noChangeArrowheads="1"/>
        </xdr:cNvPicPr>
      </xdr:nvPicPr>
      <xdr:blipFill>
        <a:blip xmlns:r="http://schemas.openxmlformats.org/officeDocument/2006/relationships" r:embed="rId4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97849099"/>
          <a:ext cx="1162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4601</xdr:row>
      <xdr:rowOff>0</xdr:rowOff>
    </xdr:from>
    <xdr:to>
      <xdr:col>1</xdr:col>
      <xdr:colOff>971550</xdr:colOff>
      <xdr:row>4601</xdr:row>
      <xdr:rowOff>371475</xdr:rowOff>
    </xdr:to>
    <xdr:pic>
      <xdr:nvPicPr>
        <xdr:cNvPr id="6790" name="Рисунок 6789" descr="base_1_386202_38901"/>
        <xdr:cNvPicPr preferRelativeResize="0">
          <a:picLocks noChangeArrowheads="1"/>
        </xdr:cNvPicPr>
      </xdr:nvPicPr>
      <xdr:blipFill>
        <a:blip xmlns:r="http://schemas.openxmlformats.org/officeDocument/2006/relationships" r:embed="rId4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9831582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4602</xdr:row>
      <xdr:rowOff>0</xdr:rowOff>
    </xdr:from>
    <xdr:to>
      <xdr:col>1</xdr:col>
      <xdr:colOff>1000124</xdr:colOff>
      <xdr:row>4602</xdr:row>
      <xdr:rowOff>361950</xdr:rowOff>
    </xdr:to>
    <xdr:pic>
      <xdr:nvPicPr>
        <xdr:cNvPr id="6791" name="Рисунок 6790" descr="base_1_386202_38902"/>
        <xdr:cNvPicPr preferRelativeResize="0">
          <a:picLocks noChangeArrowheads="1"/>
        </xdr:cNvPicPr>
      </xdr:nvPicPr>
      <xdr:blipFill>
        <a:blip xmlns:r="http://schemas.openxmlformats.org/officeDocument/2006/relationships" r:embed="rId4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298782550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4603</xdr:row>
      <xdr:rowOff>0</xdr:rowOff>
    </xdr:from>
    <xdr:to>
      <xdr:col>1</xdr:col>
      <xdr:colOff>1085850</xdr:colOff>
      <xdr:row>4603</xdr:row>
      <xdr:rowOff>352425</xdr:rowOff>
    </xdr:to>
    <xdr:pic>
      <xdr:nvPicPr>
        <xdr:cNvPr id="6792" name="Рисунок 6791" descr="base_1_386202_38903"/>
        <xdr:cNvPicPr preferRelativeResize="0">
          <a:picLocks noChangeArrowheads="1"/>
        </xdr:cNvPicPr>
      </xdr:nvPicPr>
      <xdr:blipFill>
        <a:blip xmlns:r="http://schemas.openxmlformats.org/officeDocument/2006/relationships" r:embed="rId4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99249275"/>
          <a:ext cx="1085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4604</xdr:row>
      <xdr:rowOff>0</xdr:rowOff>
    </xdr:from>
    <xdr:to>
      <xdr:col>1</xdr:col>
      <xdr:colOff>1181100</xdr:colOff>
      <xdr:row>4604</xdr:row>
      <xdr:rowOff>361950</xdr:rowOff>
    </xdr:to>
    <xdr:pic>
      <xdr:nvPicPr>
        <xdr:cNvPr id="6793" name="Рисунок 6792" descr="base_1_386202_38904"/>
        <xdr:cNvPicPr preferRelativeResize="0">
          <a:picLocks noChangeArrowheads="1"/>
        </xdr:cNvPicPr>
      </xdr:nvPicPr>
      <xdr:blipFill>
        <a:blip xmlns:r="http://schemas.openxmlformats.org/officeDocument/2006/relationships" r:embed="rId4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299716000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4604</xdr:row>
      <xdr:rowOff>466724</xdr:rowOff>
    </xdr:from>
    <xdr:to>
      <xdr:col>1</xdr:col>
      <xdr:colOff>1152524</xdr:colOff>
      <xdr:row>4605</xdr:row>
      <xdr:rowOff>390524</xdr:rowOff>
    </xdr:to>
    <xdr:pic>
      <xdr:nvPicPr>
        <xdr:cNvPr id="6794" name="Рисунок 6793" descr="base_1_386202_38905"/>
        <xdr:cNvPicPr preferRelativeResize="0">
          <a:picLocks noChangeArrowheads="1"/>
        </xdr:cNvPicPr>
      </xdr:nvPicPr>
      <xdr:blipFill>
        <a:blip xmlns:r="http://schemas.openxmlformats.org/officeDocument/2006/relationships" r:embed="rId4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00182724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4606</xdr:row>
      <xdr:rowOff>1</xdr:rowOff>
    </xdr:from>
    <xdr:to>
      <xdr:col>1</xdr:col>
      <xdr:colOff>933450</xdr:colOff>
      <xdr:row>4606</xdr:row>
      <xdr:rowOff>400051</xdr:rowOff>
    </xdr:to>
    <xdr:pic>
      <xdr:nvPicPr>
        <xdr:cNvPr id="6795" name="Рисунок 6794" descr="base_1_386202_38906"/>
        <xdr:cNvPicPr preferRelativeResize="0">
          <a:picLocks noChangeArrowheads="1"/>
        </xdr:cNvPicPr>
      </xdr:nvPicPr>
      <xdr:blipFill>
        <a:blip xmlns:r="http://schemas.openxmlformats.org/officeDocument/2006/relationships" r:embed="rId4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00716126"/>
          <a:ext cx="933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4607</xdr:row>
      <xdr:rowOff>1</xdr:rowOff>
    </xdr:from>
    <xdr:to>
      <xdr:col>1</xdr:col>
      <xdr:colOff>1028700</xdr:colOff>
      <xdr:row>4607</xdr:row>
      <xdr:rowOff>419101</xdr:rowOff>
    </xdr:to>
    <xdr:pic>
      <xdr:nvPicPr>
        <xdr:cNvPr id="6796" name="Рисунок 6795" descr="base_1_386202_38907"/>
        <xdr:cNvPicPr preferRelativeResize="0">
          <a:picLocks noChangeArrowheads="1"/>
        </xdr:cNvPicPr>
      </xdr:nvPicPr>
      <xdr:blipFill>
        <a:blip xmlns:r="http://schemas.openxmlformats.org/officeDocument/2006/relationships" r:embed="rId4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01249526"/>
          <a:ext cx="10287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4608</xdr:row>
      <xdr:rowOff>1</xdr:rowOff>
    </xdr:from>
    <xdr:to>
      <xdr:col>1</xdr:col>
      <xdr:colOff>1114425</xdr:colOff>
      <xdr:row>4608</xdr:row>
      <xdr:rowOff>400051</xdr:rowOff>
    </xdr:to>
    <xdr:pic>
      <xdr:nvPicPr>
        <xdr:cNvPr id="6797" name="Рисунок 6796" descr="base_1_386202_38908"/>
        <xdr:cNvPicPr preferRelativeResize="0">
          <a:picLocks noChangeArrowheads="1"/>
        </xdr:cNvPicPr>
      </xdr:nvPicPr>
      <xdr:blipFill>
        <a:blip xmlns:r="http://schemas.openxmlformats.org/officeDocument/2006/relationships" r:embed="rId4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01782926"/>
          <a:ext cx="11144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4609</xdr:row>
      <xdr:rowOff>0</xdr:rowOff>
    </xdr:from>
    <xdr:to>
      <xdr:col>1</xdr:col>
      <xdr:colOff>1209674</xdr:colOff>
      <xdr:row>4609</xdr:row>
      <xdr:rowOff>390525</xdr:rowOff>
    </xdr:to>
    <xdr:pic>
      <xdr:nvPicPr>
        <xdr:cNvPr id="6798" name="Рисунок 6797" descr="base_1_386202_38909"/>
        <xdr:cNvPicPr preferRelativeResize="0">
          <a:picLocks noChangeArrowheads="1"/>
        </xdr:cNvPicPr>
      </xdr:nvPicPr>
      <xdr:blipFill>
        <a:blip xmlns:r="http://schemas.openxmlformats.org/officeDocument/2006/relationships" r:embed="rId4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0231632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4609</xdr:row>
      <xdr:rowOff>533399</xdr:rowOff>
    </xdr:from>
    <xdr:to>
      <xdr:col>1</xdr:col>
      <xdr:colOff>1181100</xdr:colOff>
      <xdr:row>4610</xdr:row>
      <xdr:rowOff>390524</xdr:rowOff>
    </xdr:to>
    <xdr:pic>
      <xdr:nvPicPr>
        <xdr:cNvPr id="6799" name="Рисунок 6798" descr="base_1_386202_38910"/>
        <xdr:cNvPicPr preferRelativeResize="0">
          <a:picLocks noChangeArrowheads="1"/>
        </xdr:cNvPicPr>
      </xdr:nvPicPr>
      <xdr:blipFill>
        <a:blip xmlns:r="http://schemas.openxmlformats.org/officeDocument/2006/relationships" r:embed="rId4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02849724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4611</xdr:row>
      <xdr:rowOff>1</xdr:rowOff>
    </xdr:from>
    <xdr:to>
      <xdr:col>1</xdr:col>
      <xdr:colOff>971550</xdr:colOff>
      <xdr:row>4611</xdr:row>
      <xdr:rowOff>361951</xdr:rowOff>
    </xdr:to>
    <xdr:pic>
      <xdr:nvPicPr>
        <xdr:cNvPr id="6800" name="Рисунок 6799" descr="base_1_386202_38911"/>
        <xdr:cNvPicPr preferRelativeResize="0">
          <a:picLocks noChangeArrowheads="1"/>
        </xdr:cNvPicPr>
      </xdr:nvPicPr>
      <xdr:blipFill>
        <a:blip xmlns:r="http://schemas.openxmlformats.org/officeDocument/2006/relationships" r:embed="rId4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03383126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4612</xdr:row>
      <xdr:rowOff>1</xdr:rowOff>
    </xdr:from>
    <xdr:to>
      <xdr:col>1</xdr:col>
      <xdr:colOff>981074</xdr:colOff>
      <xdr:row>4612</xdr:row>
      <xdr:rowOff>400051</xdr:rowOff>
    </xdr:to>
    <xdr:pic>
      <xdr:nvPicPr>
        <xdr:cNvPr id="6801" name="Рисунок 6800" descr="base_1_386202_38912"/>
        <xdr:cNvPicPr preferRelativeResize="0">
          <a:picLocks noChangeArrowheads="1"/>
        </xdr:cNvPicPr>
      </xdr:nvPicPr>
      <xdr:blipFill>
        <a:blip xmlns:r="http://schemas.openxmlformats.org/officeDocument/2006/relationships" r:embed="rId4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03916526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4613</xdr:row>
      <xdr:rowOff>1</xdr:rowOff>
    </xdr:from>
    <xdr:to>
      <xdr:col>1</xdr:col>
      <xdr:colOff>1123950</xdr:colOff>
      <xdr:row>4613</xdr:row>
      <xdr:rowOff>381001</xdr:rowOff>
    </xdr:to>
    <xdr:pic>
      <xdr:nvPicPr>
        <xdr:cNvPr id="6802" name="Рисунок 6801" descr="base_1_386202_38913"/>
        <xdr:cNvPicPr preferRelativeResize="0">
          <a:picLocks noChangeArrowheads="1"/>
        </xdr:cNvPicPr>
      </xdr:nvPicPr>
      <xdr:blipFill>
        <a:blip xmlns:r="http://schemas.openxmlformats.org/officeDocument/2006/relationships" r:embed="rId4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04449926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4614</xdr:row>
      <xdr:rowOff>1</xdr:rowOff>
    </xdr:from>
    <xdr:to>
      <xdr:col>1</xdr:col>
      <xdr:colOff>1162050</xdr:colOff>
      <xdr:row>4614</xdr:row>
      <xdr:rowOff>419101</xdr:rowOff>
    </xdr:to>
    <xdr:pic>
      <xdr:nvPicPr>
        <xdr:cNvPr id="6803" name="Рисунок 6802" descr="base_1_386202_38914"/>
        <xdr:cNvPicPr preferRelativeResize="0">
          <a:picLocks noChangeArrowheads="1"/>
        </xdr:cNvPicPr>
      </xdr:nvPicPr>
      <xdr:blipFill>
        <a:blip xmlns:r="http://schemas.openxmlformats.org/officeDocument/2006/relationships" r:embed="rId4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04983326"/>
          <a:ext cx="1162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4614</xdr:row>
      <xdr:rowOff>533399</xdr:rowOff>
    </xdr:from>
    <xdr:to>
      <xdr:col>1</xdr:col>
      <xdr:colOff>1171574</xdr:colOff>
      <xdr:row>4615</xdr:row>
      <xdr:rowOff>409575</xdr:rowOff>
    </xdr:to>
    <xdr:pic>
      <xdr:nvPicPr>
        <xdr:cNvPr id="6804" name="Рисунок 6803" descr="base_1_386202_38915"/>
        <xdr:cNvPicPr preferRelativeResize="0">
          <a:picLocks noChangeArrowheads="1"/>
        </xdr:cNvPicPr>
      </xdr:nvPicPr>
      <xdr:blipFill>
        <a:blip xmlns:r="http://schemas.openxmlformats.org/officeDocument/2006/relationships" r:embed="rId4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05516724"/>
          <a:ext cx="1171575" cy="40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4616</xdr:row>
      <xdr:rowOff>0</xdr:rowOff>
    </xdr:from>
    <xdr:to>
      <xdr:col>1</xdr:col>
      <xdr:colOff>952500</xdr:colOff>
      <xdr:row>4616</xdr:row>
      <xdr:rowOff>409575</xdr:rowOff>
    </xdr:to>
    <xdr:pic>
      <xdr:nvPicPr>
        <xdr:cNvPr id="6805" name="Рисунок 6804" descr="base_1_386202_38916"/>
        <xdr:cNvPicPr preferRelativeResize="0">
          <a:picLocks noChangeArrowheads="1"/>
        </xdr:cNvPicPr>
      </xdr:nvPicPr>
      <xdr:blipFill>
        <a:blip xmlns:r="http://schemas.openxmlformats.org/officeDocument/2006/relationships" r:embed="rId4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06050125"/>
          <a:ext cx="9525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4617</xdr:row>
      <xdr:rowOff>0</xdr:rowOff>
    </xdr:from>
    <xdr:to>
      <xdr:col>1</xdr:col>
      <xdr:colOff>1000124</xdr:colOff>
      <xdr:row>4617</xdr:row>
      <xdr:rowOff>409575</xdr:rowOff>
    </xdr:to>
    <xdr:pic>
      <xdr:nvPicPr>
        <xdr:cNvPr id="6806" name="Рисунок 6805" descr="base_1_386202_38917"/>
        <xdr:cNvPicPr preferRelativeResize="0">
          <a:picLocks noChangeArrowheads="1"/>
        </xdr:cNvPicPr>
      </xdr:nvPicPr>
      <xdr:blipFill>
        <a:blip xmlns:r="http://schemas.openxmlformats.org/officeDocument/2006/relationships" r:embed="rId4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06583525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4618</xdr:row>
      <xdr:rowOff>0</xdr:rowOff>
    </xdr:from>
    <xdr:to>
      <xdr:col>1</xdr:col>
      <xdr:colOff>1076325</xdr:colOff>
      <xdr:row>4618</xdr:row>
      <xdr:rowOff>371475</xdr:rowOff>
    </xdr:to>
    <xdr:pic>
      <xdr:nvPicPr>
        <xdr:cNvPr id="6807" name="Рисунок 6806" descr="base_1_386202_38918"/>
        <xdr:cNvPicPr preferRelativeResize="0">
          <a:picLocks noChangeArrowheads="1"/>
        </xdr:cNvPicPr>
      </xdr:nvPicPr>
      <xdr:blipFill>
        <a:blip xmlns:r="http://schemas.openxmlformats.org/officeDocument/2006/relationships" r:embed="rId4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07116925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4619</xdr:row>
      <xdr:rowOff>0</xdr:rowOff>
    </xdr:from>
    <xdr:to>
      <xdr:col>1</xdr:col>
      <xdr:colOff>1181100</xdr:colOff>
      <xdr:row>4619</xdr:row>
      <xdr:rowOff>409575</xdr:rowOff>
    </xdr:to>
    <xdr:pic>
      <xdr:nvPicPr>
        <xdr:cNvPr id="6808" name="Рисунок 6807" descr="base_1_386202_38919"/>
        <xdr:cNvPicPr preferRelativeResize="0">
          <a:picLocks noChangeArrowheads="1"/>
        </xdr:cNvPicPr>
      </xdr:nvPicPr>
      <xdr:blipFill>
        <a:blip xmlns:r="http://schemas.openxmlformats.org/officeDocument/2006/relationships" r:embed="rId4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07650325"/>
          <a:ext cx="1181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4619</xdr:row>
      <xdr:rowOff>533399</xdr:rowOff>
    </xdr:from>
    <xdr:to>
      <xdr:col>1</xdr:col>
      <xdr:colOff>1114425</xdr:colOff>
      <xdr:row>4620</xdr:row>
      <xdr:rowOff>428624</xdr:rowOff>
    </xdr:to>
    <xdr:pic>
      <xdr:nvPicPr>
        <xdr:cNvPr id="6809" name="Рисунок 6808" descr="base_1_386202_38920"/>
        <xdr:cNvPicPr preferRelativeResize="0">
          <a:picLocks noChangeArrowheads="1"/>
        </xdr:cNvPicPr>
      </xdr:nvPicPr>
      <xdr:blipFill>
        <a:blip xmlns:r="http://schemas.openxmlformats.org/officeDocument/2006/relationships" r:embed="rId4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08183724"/>
          <a:ext cx="1114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4621</xdr:row>
      <xdr:rowOff>1</xdr:rowOff>
    </xdr:from>
    <xdr:to>
      <xdr:col>1</xdr:col>
      <xdr:colOff>971550</xdr:colOff>
      <xdr:row>4621</xdr:row>
      <xdr:rowOff>419101</xdr:rowOff>
    </xdr:to>
    <xdr:pic>
      <xdr:nvPicPr>
        <xdr:cNvPr id="6810" name="Рисунок 6809" descr="base_1_386202_38921"/>
        <xdr:cNvPicPr preferRelativeResize="0">
          <a:picLocks noChangeArrowheads="1"/>
        </xdr:cNvPicPr>
      </xdr:nvPicPr>
      <xdr:blipFill>
        <a:blip xmlns:r="http://schemas.openxmlformats.org/officeDocument/2006/relationships" r:embed="rId4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08717126"/>
          <a:ext cx="971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4622</xdr:row>
      <xdr:rowOff>1</xdr:rowOff>
    </xdr:from>
    <xdr:to>
      <xdr:col>1</xdr:col>
      <xdr:colOff>1009650</xdr:colOff>
      <xdr:row>4622</xdr:row>
      <xdr:rowOff>381001</xdr:rowOff>
    </xdr:to>
    <xdr:pic>
      <xdr:nvPicPr>
        <xdr:cNvPr id="6811" name="Рисунок 6810" descr="base_1_386202_38922"/>
        <xdr:cNvPicPr preferRelativeResize="0">
          <a:picLocks noChangeArrowheads="1"/>
        </xdr:cNvPicPr>
      </xdr:nvPicPr>
      <xdr:blipFill>
        <a:blip xmlns:r="http://schemas.openxmlformats.org/officeDocument/2006/relationships" r:embed="rId4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09250526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4623</xdr:row>
      <xdr:rowOff>1</xdr:rowOff>
    </xdr:from>
    <xdr:to>
      <xdr:col>1</xdr:col>
      <xdr:colOff>1181100</xdr:colOff>
      <xdr:row>4623</xdr:row>
      <xdr:rowOff>381000</xdr:rowOff>
    </xdr:to>
    <xdr:pic>
      <xdr:nvPicPr>
        <xdr:cNvPr id="6812" name="Рисунок 6811" descr="base_1_386202_38923"/>
        <xdr:cNvPicPr preferRelativeResize="0">
          <a:picLocks noChangeArrowheads="1"/>
        </xdr:cNvPicPr>
      </xdr:nvPicPr>
      <xdr:blipFill>
        <a:blip xmlns:r="http://schemas.openxmlformats.org/officeDocument/2006/relationships" r:embed="rId4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09783926"/>
          <a:ext cx="1181101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4624</xdr:row>
      <xdr:rowOff>0</xdr:rowOff>
    </xdr:from>
    <xdr:to>
      <xdr:col>1</xdr:col>
      <xdr:colOff>1228725</xdr:colOff>
      <xdr:row>4624</xdr:row>
      <xdr:rowOff>409575</xdr:rowOff>
    </xdr:to>
    <xdr:pic>
      <xdr:nvPicPr>
        <xdr:cNvPr id="6813" name="Рисунок 6812" descr="base_1_386202_38924"/>
        <xdr:cNvPicPr preferRelativeResize="0">
          <a:picLocks noChangeArrowheads="1"/>
        </xdr:cNvPicPr>
      </xdr:nvPicPr>
      <xdr:blipFill>
        <a:blip xmlns:r="http://schemas.openxmlformats.org/officeDocument/2006/relationships" r:embed="rId4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10317325"/>
          <a:ext cx="12287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4625</xdr:row>
      <xdr:rowOff>0</xdr:rowOff>
    </xdr:from>
    <xdr:to>
      <xdr:col>1</xdr:col>
      <xdr:colOff>1190625</xdr:colOff>
      <xdr:row>4625</xdr:row>
      <xdr:rowOff>419100</xdr:rowOff>
    </xdr:to>
    <xdr:pic>
      <xdr:nvPicPr>
        <xdr:cNvPr id="6814" name="Рисунок 6813" descr="base_1_386202_38925"/>
        <xdr:cNvPicPr preferRelativeResize="0">
          <a:picLocks noChangeArrowheads="1"/>
        </xdr:cNvPicPr>
      </xdr:nvPicPr>
      <xdr:blipFill>
        <a:blip xmlns:r="http://schemas.openxmlformats.org/officeDocument/2006/relationships" r:embed="rId4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10850725"/>
          <a:ext cx="1190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4626</xdr:row>
      <xdr:rowOff>1</xdr:rowOff>
    </xdr:from>
    <xdr:to>
      <xdr:col>1</xdr:col>
      <xdr:colOff>962024</xdr:colOff>
      <xdr:row>4626</xdr:row>
      <xdr:rowOff>400051</xdr:rowOff>
    </xdr:to>
    <xdr:pic>
      <xdr:nvPicPr>
        <xdr:cNvPr id="6815" name="Рисунок 6814" descr="base_1_386202_38926"/>
        <xdr:cNvPicPr preferRelativeResize="0">
          <a:picLocks noChangeArrowheads="1"/>
        </xdr:cNvPicPr>
      </xdr:nvPicPr>
      <xdr:blipFill>
        <a:blip xmlns:r="http://schemas.openxmlformats.org/officeDocument/2006/relationships" r:embed="rId4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11384126"/>
          <a:ext cx="962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4627</xdr:row>
      <xdr:rowOff>0</xdr:rowOff>
    </xdr:from>
    <xdr:to>
      <xdr:col>1</xdr:col>
      <xdr:colOff>971550</xdr:colOff>
      <xdr:row>4627</xdr:row>
      <xdr:rowOff>428625</xdr:rowOff>
    </xdr:to>
    <xdr:pic>
      <xdr:nvPicPr>
        <xdr:cNvPr id="6816" name="Рисунок 6815" descr="base_1_386202_38927"/>
        <xdr:cNvPicPr preferRelativeResize="0">
          <a:picLocks noChangeArrowheads="1"/>
        </xdr:cNvPicPr>
      </xdr:nvPicPr>
      <xdr:blipFill>
        <a:blip xmlns:r="http://schemas.openxmlformats.org/officeDocument/2006/relationships" r:embed="rId4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11917525"/>
          <a:ext cx="9715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4628</xdr:row>
      <xdr:rowOff>1</xdr:rowOff>
    </xdr:from>
    <xdr:to>
      <xdr:col>1</xdr:col>
      <xdr:colOff>1181100</xdr:colOff>
      <xdr:row>4628</xdr:row>
      <xdr:rowOff>361951</xdr:rowOff>
    </xdr:to>
    <xdr:pic>
      <xdr:nvPicPr>
        <xdr:cNvPr id="6817" name="Рисунок 6816" descr="base_1_386202_38928"/>
        <xdr:cNvPicPr preferRelativeResize="0">
          <a:picLocks noChangeArrowheads="1"/>
        </xdr:cNvPicPr>
      </xdr:nvPicPr>
      <xdr:blipFill>
        <a:blip xmlns:r="http://schemas.openxmlformats.org/officeDocument/2006/relationships" r:embed="rId4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12450926"/>
          <a:ext cx="11811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4629</xdr:row>
      <xdr:rowOff>0</xdr:rowOff>
    </xdr:from>
    <xdr:to>
      <xdr:col>1</xdr:col>
      <xdr:colOff>1343024</xdr:colOff>
      <xdr:row>4629</xdr:row>
      <xdr:rowOff>390525</xdr:rowOff>
    </xdr:to>
    <xdr:pic>
      <xdr:nvPicPr>
        <xdr:cNvPr id="6818" name="Рисунок 6817" descr="base_1_386202_38929"/>
        <xdr:cNvPicPr preferRelativeResize="0">
          <a:picLocks noChangeArrowheads="1"/>
        </xdr:cNvPicPr>
      </xdr:nvPicPr>
      <xdr:blipFill>
        <a:blip xmlns:r="http://schemas.openxmlformats.org/officeDocument/2006/relationships" r:embed="rId4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12984325"/>
          <a:ext cx="1343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4629</xdr:row>
      <xdr:rowOff>533399</xdr:rowOff>
    </xdr:from>
    <xdr:to>
      <xdr:col>1</xdr:col>
      <xdr:colOff>1304925</xdr:colOff>
      <xdr:row>4630</xdr:row>
      <xdr:rowOff>371474</xdr:rowOff>
    </xdr:to>
    <xdr:pic>
      <xdr:nvPicPr>
        <xdr:cNvPr id="6819" name="Рисунок 6818" descr="base_1_386202_38930"/>
        <xdr:cNvPicPr preferRelativeResize="0">
          <a:picLocks noChangeArrowheads="1"/>
        </xdr:cNvPicPr>
      </xdr:nvPicPr>
      <xdr:blipFill>
        <a:blip xmlns:r="http://schemas.openxmlformats.org/officeDocument/2006/relationships" r:embed="rId4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13517724"/>
          <a:ext cx="13049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4631</xdr:row>
      <xdr:rowOff>1</xdr:rowOff>
    </xdr:from>
    <xdr:to>
      <xdr:col>1</xdr:col>
      <xdr:colOff>952500</xdr:colOff>
      <xdr:row>4631</xdr:row>
      <xdr:rowOff>400051</xdr:rowOff>
    </xdr:to>
    <xdr:pic>
      <xdr:nvPicPr>
        <xdr:cNvPr id="6820" name="Рисунок 6819" descr="base_1_386202_38931"/>
        <xdr:cNvPicPr preferRelativeResize="0">
          <a:picLocks noChangeArrowheads="1"/>
        </xdr:cNvPicPr>
      </xdr:nvPicPr>
      <xdr:blipFill>
        <a:blip xmlns:r="http://schemas.openxmlformats.org/officeDocument/2006/relationships" r:embed="rId4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14051126"/>
          <a:ext cx="952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4632</xdr:row>
      <xdr:rowOff>0</xdr:rowOff>
    </xdr:from>
    <xdr:to>
      <xdr:col>1</xdr:col>
      <xdr:colOff>1000125</xdr:colOff>
      <xdr:row>4632</xdr:row>
      <xdr:rowOff>409575</xdr:rowOff>
    </xdr:to>
    <xdr:pic>
      <xdr:nvPicPr>
        <xdr:cNvPr id="6821" name="Рисунок 6820" descr="base_1_386202_38932"/>
        <xdr:cNvPicPr preferRelativeResize="0">
          <a:picLocks noChangeArrowheads="1"/>
        </xdr:cNvPicPr>
      </xdr:nvPicPr>
      <xdr:blipFill>
        <a:blip xmlns:r="http://schemas.openxmlformats.org/officeDocument/2006/relationships" r:embed="rId4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14584525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4633</xdr:row>
      <xdr:rowOff>0</xdr:rowOff>
    </xdr:from>
    <xdr:to>
      <xdr:col>1</xdr:col>
      <xdr:colOff>1228724</xdr:colOff>
      <xdr:row>4633</xdr:row>
      <xdr:rowOff>371475</xdr:rowOff>
    </xdr:to>
    <xdr:pic>
      <xdr:nvPicPr>
        <xdr:cNvPr id="6822" name="Рисунок 6821" descr="base_1_386202_38933"/>
        <xdr:cNvPicPr preferRelativeResize="0">
          <a:picLocks noChangeArrowheads="1"/>
        </xdr:cNvPicPr>
      </xdr:nvPicPr>
      <xdr:blipFill>
        <a:blip xmlns:r="http://schemas.openxmlformats.org/officeDocument/2006/relationships" r:embed="rId4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1511792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4634</xdr:row>
      <xdr:rowOff>0</xdr:rowOff>
    </xdr:from>
    <xdr:to>
      <xdr:col>1</xdr:col>
      <xdr:colOff>1276350</xdr:colOff>
      <xdr:row>4634</xdr:row>
      <xdr:rowOff>390525</xdr:rowOff>
    </xdr:to>
    <xdr:pic>
      <xdr:nvPicPr>
        <xdr:cNvPr id="6823" name="Рисунок 6822" descr="base_1_386202_38934"/>
        <xdr:cNvPicPr preferRelativeResize="0">
          <a:picLocks noChangeArrowheads="1"/>
        </xdr:cNvPicPr>
      </xdr:nvPicPr>
      <xdr:blipFill>
        <a:blip xmlns:r="http://schemas.openxmlformats.org/officeDocument/2006/relationships" r:embed="rId4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15651325"/>
          <a:ext cx="1276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4634</xdr:row>
      <xdr:rowOff>533399</xdr:rowOff>
    </xdr:from>
    <xdr:to>
      <xdr:col>1</xdr:col>
      <xdr:colOff>1314450</xdr:colOff>
      <xdr:row>4635</xdr:row>
      <xdr:rowOff>390524</xdr:rowOff>
    </xdr:to>
    <xdr:pic>
      <xdr:nvPicPr>
        <xdr:cNvPr id="6824" name="Рисунок 6823" descr="base_1_386202_38935"/>
        <xdr:cNvPicPr preferRelativeResize="0">
          <a:picLocks noChangeArrowheads="1"/>
        </xdr:cNvPicPr>
      </xdr:nvPicPr>
      <xdr:blipFill>
        <a:blip xmlns:r="http://schemas.openxmlformats.org/officeDocument/2006/relationships" r:embed="rId4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16184724"/>
          <a:ext cx="1314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4636</xdr:row>
      <xdr:rowOff>0</xdr:rowOff>
    </xdr:from>
    <xdr:to>
      <xdr:col>1</xdr:col>
      <xdr:colOff>923924</xdr:colOff>
      <xdr:row>4636</xdr:row>
      <xdr:rowOff>428625</xdr:rowOff>
    </xdr:to>
    <xdr:pic>
      <xdr:nvPicPr>
        <xdr:cNvPr id="6825" name="Рисунок 6824" descr="base_1_386202_38936"/>
        <xdr:cNvPicPr preferRelativeResize="0">
          <a:picLocks noChangeArrowheads="1"/>
        </xdr:cNvPicPr>
      </xdr:nvPicPr>
      <xdr:blipFill>
        <a:blip xmlns:r="http://schemas.openxmlformats.org/officeDocument/2006/relationships" r:embed="rId4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16718125"/>
          <a:ext cx="923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4637</xdr:row>
      <xdr:rowOff>0</xdr:rowOff>
    </xdr:from>
    <xdr:to>
      <xdr:col>1</xdr:col>
      <xdr:colOff>1038225</xdr:colOff>
      <xdr:row>4637</xdr:row>
      <xdr:rowOff>390525</xdr:rowOff>
    </xdr:to>
    <xdr:pic>
      <xdr:nvPicPr>
        <xdr:cNvPr id="6826" name="Рисунок 6825" descr="base_1_386202_38937"/>
        <xdr:cNvPicPr preferRelativeResize="0">
          <a:picLocks noChangeArrowheads="1"/>
        </xdr:cNvPicPr>
      </xdr:nvPicPr>
      <xdr:blipFill>
        <a:blip xmlns:r="http://schemas.openxmlformats.org/officeDocument/2006/relationships" r:embed="rId4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17251525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4638</xdr:row>
      <xdr:rowOff>1</xdr:rowOff>
    </xdr:from>
    <xdr:to>
      <xdr:col>1</xdr:col>
      <xdr:colOff>1162050</xdr:colOff>
      <xdr:row>4638</xdr:row>
      <xdr:rowOff>400051</xdr:rowOff>
    </xdr:to>
    <xdr:pic>
      <xdr:nvPicPr>
        <xdr:cNvPr id="6827" name="Рисунок 6826" descr="base_1_386202_38938"/>
        <xdr:cNvPicPr preferRelativeResize="0">
          <a:picLocks noChangeArrowheads="1"/>
        </xdr:cNvPicPr>
      </xdr:nvPicPr>
      <xdr:blipFill>
        <a:blip xmlns:r="http://schemas.openxmlformats.org/officeDocument/2006/relationships" r:embed="rId4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17784926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4639</xdr:row>
      <xdr:rowOff>1</xdr:rowOff>
    </xdr:from>
    <xdr:to>
      <xdr:col>1</xdr:col>
      <xdr:colOff>1257300</xdr:colOff>
      <xdr:row>4639</xdr:row>
      <xdr:rowOff>419100</xdr:rowOff>
    </xdr:to>
    <xdr:pic>
      <xdr:nvPicPr>
        <xdr:cNvPr id="6828" name="Рисунок 6827" descr="base_1_386202_38939"/>
        <xdr:cNvPicPr preferRelativeResize="0">
          <a:picLocks noChangeArrowheads="1"/>
        </xdr:cNvPicPr>
      </xdr:nvPicPr>
      <xdr:blipFill>
        <a:blip xmlns:r="http://schemas.openxmlformats.org/officeDocument/2006/relationships" r:embed="rId4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18318326"/>
          <a:ext cx="1257300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4639</xdr:row>
      <xdr:rowOff>533399</xdr:rowOff>
    </xdr:from>
    <xdr:to>
      <xdr:col>1</xdr:col>
      <xdr:colOff>1247775</xdr:colOff>
      <xdr:row>4640</xdr:row>
      <xdr:rowOff>390524</xdr:rowOff>
    </xdr:to>
    <xdr:pic>
      <xdr:nvPicPr>
        <xdr:cNvPr id="6829" name="Рисунок 6828" descr="base_1_386202_38940"/>
        <xdr:cNvPicPr preferRelativeResize="0">
          <a:picLocks noChangeArrowheads="1"/>
        </xdr:cNvPicPr>
      </xdr:nvPicPr>
      <xdr:blipFill>
        <a:blip xmlns:r="http://schemas.openxmlformats.org/officeDocument/2006/relationships" r:embed="rId4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18851724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4641</xdr:row>
      <xdr:rowOff>1</xdr:rowOff>
    </xdr:from>
    <xdr:to>
      <xdr:col>1</xdr:col>
      <xdr:colOff>1009650</xdr:colOff>
      <xdr:row>4641</xdr:row>
      <xdr:rowOff>419101</xdr:rowOff>
    </xdr:to>
    <xdr:pic>
      <xdr:nvPicPr>
        <xdr:cNvPr id="6830" name="Рисунок 6829" descr="base_1_386202_38941"/>
        <xdr:cNvPicPr preferRelativeResize="0">
          <a:picLocks noChangeArrowheads="1"/>
        </xdr:cNvPicPr>
      </xdr:nvPicPr>
      <xdr:blipFill>
        <a:blip xmlns:r="http://schemas.openxmlformats.org/officeDocument/2006/relationships" r:embed="rId4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19385126"/>
          <a:ext cx="1009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4642</xdr:row>
      <xdr:rowOff>0</xdr:rowOff>
    </xdr:from>
    <xdr:to>
      <xdr:col>1</xdr:col>
      <xdr:colOff>1047750</xdr:colOff>
      <xdr:row>4642</xdr:row>
      <xdr:rowOff>390525</xdr:rowOff>
    </xdr:to>
    <xdr:pic>
      <xdr:nvPicPr>
        <xdr:cNvPr id="6831" name="Рисунок 6830" descr="base_1_386202_38942"/>
        <xdr:cNvPicPr preferRelativeResize="0">
          <a:picLocks noChangeArrowheads="1"/>
        </xdr:cNvPicPr>
      </xdr:nvPicPr>
      <xdr:blipFill>
        <a:blip xmlns:r="http://schemas.openxmlformats.org/officeDocument/2006/relationships" r:embed="rId4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19918525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4643</xdr:row>
      <xdr:rowOff>1</xdr:rowOff>
    </xdr:from>
    <xdr:to>
      <xdr:col>1</xdr:col>
      <xdr:colOff>1143000</xdr:colOff>
      <xdr:row>4643</xdr:row>
      <xdr:rowOff>371475</xdr:rowOff>
    </xdr:to>
    <xdr:pic>
      <xdr:nvPicPr>
        <xdr:cNvPr id="6832" name="Рисунок 6831" descr="base_1_386202_38943"/>
        <xdr:cNvPicPr preferRelativeResize="0">
          <a:picLocks noChangeArrowheads="1"/>
        </xdr:cNvPicPr>
      </xdr:nvPicPr>
      <xdr:blipFill>
        <a:blip xmlns:r="http://schemas.openxmlformats.org/officeDocument/2006/relationships" r:embed="rId4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20451926"/>
          <a:ext cx="1143001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4644</xdr:row>
      <xdr:rowOff>1</xdr:rowOff>
    </xdr:from>
    <xdr:to>
      <xdr:col>1</xdr:col>
      <xdr:colOff>1257300</xdr:colOff>
      <xdr:row>4644</xdr:row>
      <xdr:rowOff>400051</xdr:rowOff>
    </xdr:to>
    <xdr:pic>
      <xdr:nvPicPr>
        <xdr:cNvPr id="6833" name="Рисунок 6832" descr="base_1_386202_38944"/>
        <xdr:cNvPicPr preferRelativeResize="0">
          <a:picLocks noChangeArrowheads="1"/>
        </xdr:cNvPicPr>
      </xdr:nvPicPr>
      <xdr:blipFill>
        <a:blip xmlns:r="http://schemas.openxmlformats.org/officeDocument/2006/relationships" r:embed="rId4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20985326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4645</xdr:row>
      <xdr:rowOff>0</xdr:rowOff>
    </xdr:from>
    <xdr:to>
      <xdr:col>1</xdr:col>
      <xdr:colOff>1152525</xdr:colOff>
      <xdr:row>4645</xdr:row>
      <xdr:rowOff>381000</xdr:rowOff>
    </xdr:to>
    <xdr:pic>
      <xdr:nvPicPr>
        <xdr:cNvPr id="6834" name="Рисунок 6833" descr="base_1_386202_38945"/>
        <xdr:cNvPicPr preferRelativeResize="0">
          <a:picLocks noChangeArrowheads="1"/>
        </xdr:cNvPicPr>
      </xdr:nvPicPr>
      <xdr:blipFill>
        <a:blip xmlns:r="http://schemas.openxmlformats.org/officeDocument/2006/relationships" r:embed="rId4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2151872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4646</xdr:row>
      <xdr:rowOff>1</xdr:rowOff>
    </xdr:from>
    <xdr:to>
      <xdr:col>1</xdr:col>
      <xdr:colOff>1009650</xdr:colOff>
      <xdr:row>4646</xdr:row>
      <xdr:rowOff>400051</xdr:rowOff>
    </xdr:to>
    <xdr:pic>
      <xdr:nvPicPr>
        <xdr:cNvPr id="6835" name="Рисунок 6834" descr="base_1_386202_38946"/>
        <xdr:cNvPicPr preferRelativeResize="0">
          <a:picLocks noChangeArrowheads="1"/>
        </xdr:cNvPicPr>
      </xdr:nvPicPr>
      <xdr:blipFill>
        <a:blip xmlns:r="http://schemas.openxmlformats.org/officeDocument/2006/relationships" r:embed="rId4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22052126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4647</xdr:row>
      <xdr:rowOff>0</xdr:rowOff>
    </xdr:from>
    <xdr:to>
      <xdr:col>1</xdr:col>
      <xdr:colOff>1000125</xdr:colOff>
      <xdr:row>4647</xdr:row>
      <xdr:rowOff>390525</xdr:rowOff>
    </xdr:to>
    <xdr:pic>
      <xdr:nvPicPr>
        <xdr:cNvPr id="6836" name="Рисунок 6835" descr="base_1_386202_38947"/>
        <xdr:cNvPicPr preferRelativeResize="0">
          <a:picLocks noChangeArrowheads="1"/>
        </xdr:cNvPicPr>
      </xdr:nvPicPr>
      <xdr:blipFill>
        <a:blip xmlns:r="http://schemas.openxmlformats.org/officeDocument/2006/relationships" r:embed="rId4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2258552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4648</xdr:row>
      <xdr:rowOff>1</xdr:rowOff>
    </xdr:from>
    <xdr:to>
      <xdr:col>1</xdr:col>
      <xdr:colOff>1171575</xdr:colOff>
      <xdr:row>4648</xdr:row>
      <xdr:rowOff>342900</xdr:rowOff>
    </xdr:to>
    <xdr:pic>
      <xdr:nvPicPr>
        <xdr:cNvPr id="6837" name="Рисунок 6836" descr="base_1_386202_38948"/>
        <xdr:cNvPicPr preferRelativeResize="0">
          <a:picLocks noChangeArrowheads="1"/>
        </xdr:cNvPicPr>
      </xdr:nvPicPr>
      <xdr:blipFill>
        <a:blip xmlns:r="http://schemas.openxmlformats.org/officeDocument/2006/relationships" r:embed="rId4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23118926"/>
          <a:ext cx="1171576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4649</xdr:row>
      <xdr:rowOff>1</xdr:rowOff>
    </xdr:from>
    <xdr:to>
      <xdr:col>1</xdr:col>
      <xdr:colOff>1257300</xdr:colOff>
      <xdr:row>4649</xdr:row>
      <xdr:rowOff>400051</xdr:rowOff>
    </xdr:to>
    <xdr:pic>
      <xdr:nvPicPr>
        <xdr:cNvPr id="6838" name="Рисунок 6837" descr="base_1_386202_38949"/>
        <xdr:cNvPicPr preferRelativeResize="0">
          <a:picLocks noChangeArrowheads="1"/>
        </xdr:cNvPicPr>
      </xdr:nvPicPr>
      <xdr:blipFill>
        <a:blip xmlns:r="http://schemas.openxmlformats.org/officeDocument/2006/relationships" r:embed="rId4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23652326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4650</xdr:row>
      <xdr:rowOff>0</xdr:rowOff>
    </xdr:from>
    <xdr:to>
      <xdr:col>1</xdr:col>
      <xdr:colOff>1209675</xdr:colOff>
      <xdr:row>4650</xdr:row>
      <xdr:rowOff>381000</xdr:rowOff>
    </xdr:to>
    <xdr:pic>
      <xdr:nvPicPr>
        <xdr:cNvPr id="6839" name="Рисунок 6838" descr="base_1_386202_38950"/>
        <xdr:cNvPicPr preferRelativeResize="0">
          <a:picLocks noChangeArrowheads="1"/>
        </xdr:cNvPicPr>
      </xdr:nvPicPr>
      <xdr:blipFill>
        <a:blip xmlns:r="http://schemas.openxmlformats.org/officeDocument/2006/relationships" r:embed="rId4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24185725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4651</xdr:row>
      <xdr:rowOff>1</xdr:rowOff>
    </xdr:from>
    <xdr:to>
      <xdr:col>1</xdr:col>
      <xdr:colOff>1038224</xdr:colOff>
      <xdr:row>4651</xdr:row>
      <xdr:rowOff>361951</xdr:rowOff>
    </xdr:to>
    <xdr:pic>
      <xdr:nvPicPr>
        <xdr:cNvPr id="6840" name="Рисунок 6839" descr="base_1_386202_38951"/>
        <xdr:cNvPicPr preferRelativeResize="0">
          <a:picLocks noChangeArrowheads="1"/>
        </xdr:cNvPicPr>
      </xdr:nvPicPr>
      <xdr:blipFill>
        <a:blip xmlns:r="http://schemas.openxmlformats.org/officeDocument/2006/relationships" r:embed="rId4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24719126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4652</xdr:row>
      <xdr:rowOff>1</xdr:rowOff>
    </xdr:from>
    <xdr:to>
      <xdr:col>1</xdr:col>
      <xdr:colOff>1009650</xdr:colOff>
      <xdr:row>4652</xdr:row>
      <xdr:rowOff>419101</xdr:rowOff>
    </xdr:to>
    <xdr:pic>
      <xdr:nvPicPr>
        <xdr:cNvPr id="6841" name="Рисунок 6840" descr="base_1_386202_38952"/>
        <xdr:cNvPicPr preferRelativeResize="0">
          <a:picLocks noChangeArrowheads="1"/>
        </xdr:cNvPicPr>
      </xdr:nvPicPr>
      <xdr:blipFill>
        <a:blip xmlns:r="http://schemas.openxmlformats.org/officeDocument/2006/relationships" r:embed="rId4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25252526"/>
          <a:ext cx="1009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4653</xdr:row>
      <xdr:rowOff>0</xdr:rowOff>
    </xdr:from>
    <xdr:to>
      <xdr:col>1</xdr:col>
      <xdr:colOff>1181100</xdr:colOff>
      <xdr:row>4653</xdr:row>
      <xdr:rowOff>390525</xdr:rowOff>
    </xdr:to>
    <xdr:pic>
      <xdr:nvPicPr>
        <xdr:cNvPr id="6842" name="Рисунок 6841" descr="base_1_386202_38953"/>
        <xdr:cNvPicPr preferRelativeResize="0">
          <a:picLocks noChangeArrowheads="1"/>
        </xdr:cNvPicPr>
      </xdr:nvPicPr>
      <xdr:blipFill>
        <a:blip xmlns:r="http://schemas.openxmlformats.org/officeDocument/2006/relationships" r:embed="rId4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25785925"/>
          <a:ext cx="1181101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4654</xdr:row>
      <xdr:rowOff>0</xdr:rowOff>
    </xdr:from>
    <xdr:to>
      <xdr:col>1</xdr:col>
      <xdr:colOff>1257300</xdr:colOff>
      <xdr:row>4654</xdr:row>
      <xdr:rowOff>409575</xdr:rowOff>
    </xdr:to>
    <xdr:pic>
      <xdr:nvPicPr>
        <xdr:cNvPr id="6843" name="Рисунок 6842" descr="base_1_386202_38954"/>
        <xdr:cNvPicPr preferRelativeResize="0">
          <a:picLocks noChangeArrowheads="1"/>
        </xdr:cNvPicPr>
      </xdr:nvPicPr>
      <xdr:blipFill>
        <a:blip xmlns:r="http://schemas.openxmlformats.org/officeDocument/2006/relationships" r:embed="rId4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26319325"/>
          <a:ext cx="12573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4654</xdr:row>
      <xdr:rowOff>533399</xdr:rowOff>
    </xdr:from>
    <xdr:to>
      <xdr:col>1</xdr:col>
      <xdr:colOff>1209675</xdr:colOff>
      <xdr:row>4655</xdr:row>
      <xdr:rowOff>371474</xdr:rowOff>
    </xdr:to>
    <xdr:pic>
      <xdr:nvPicPr>
        <xdr:cNvPr id="6844" name="Рисунок 6843" descr="base_1_386202_38955"/>
        <xdr:cNvPicPr preferRelativeResize="0">
          <a:picLocks noChangeArrowheads="1"/>
        </xdr:cNvPicPr>
      </xdr:nvPicPr>
      <xdr:blipFill>
        <a:blip xmlns:r="http://schemas.openxmlformats.org/officeDocument/2006/relationships" r:embed="rId4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26852724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4656</xdr:row>
      <xdr:rowOff>0</xdr:rowOff>
    </xdr:from>
    <xdr:to>
      <xdr:col>1</xdr:col>
      <xdr:colOff>1019175</xdr:colOff>
      <xdr:row>4656</xdr:row>
      <xdr:rowOff>390525</xdr:rowOff>
    </xdr:to>
    <xdr:pic>
      <xdr:nvPicPr>
        <xdr:cNvPr id="6845" name="Рисунок 6844" descr="base_1_386202_38956"/>
        <xdr:cNvPicPr preferRelativeResize="0">
          <a:picLocks noChangeArrowheads="1"/>
        </xdr:cNvPicPr>
      </xdr:nvPicPr>
      <xdr:blipFill>
        <a:blip xmlns:r="http://schemas.openxmlformats.org/officeDocument/2006/relationships" r:embed="rId4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27386125"/>
          <a:ext cx="101917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4657</xdr:row>
      <xdr:rowOff>0</xdr:rowOff>
    </xdr:from>
    <xdr:to>
      <xdr:col>1</xdr:col>
      <xdr:colOff>1038225</xdr:colOff>
      <xdr:row>4657</xdr:row>
      <xdr:rowOff>409575</xdr:rowOff>
    </xdr:to>
    <xdr:pic>
      <xdr:nvPicPr>
        <xdr:cNvPr id="6846" name="Рисунок 6845" descr="base_1_386202_38957"/>
        <xdr:cNvPicPr preferRelativeResize="0">
          <a:picLocks noChangeArrowheads="1"/>
        </xdr:cNvPicPr>
      </xdr:nvPicPr>
      <xdr:blipFill>
        <a:blip xmlns:r="http://schemas.openxmlformats.org/officeDocument/2006/relationships" r:embed="rId4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27919525"/>
          <a:ext cx="1038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4658</xdr:row>
      <xdr:rowOff>0</xdr:rowOff>
    </xdr:from>
    <xdr:to>
      <xdr:col>1</xdr:col>
      <xdr:colOff>1133474</xdr:colOff>
      <xdr:row>4658</xdr:row>
      <xdr:rowOff>390525</xdr:rowOff>
    </xdr:to>
    <xdr:pic>
      <xdr:nvPicPr>
        <xdr:cNvPr id="6847" name="Рисунок 6846" descr="base_1_386202_38958"/>
        <xdr:cNvPicPr preferRelativeResize="0">
          <a:picLocks noChangeArrowheads="1"/>
        </xdr:cNvPicPr>
      </xdr:nvPicPr>
      <xdr:blipFill>
        <a:blip xmlns:r="http://schemas.openxmlformats.org/officeDocument/2006/relationships" r:embed="rId4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28452925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4659</xdr:row>
      <xdr:rowOff>1</xdr:rowOff>
    </xdr:from>
    <xdr:to>
      <xdr:col>1</xdr:col>
      <xdr:colOff>1209675</xdr:colOff>
      <xdr:row>4659</xdr:row>
      <xdr:rowOff>381001</xdr:rowOff>
    </xdr:to>
    <xdr:pic>
      <xdr:nvPicPr>
        <xdr:cNvPr id="6848" name="Рисунок 6847" descr="base_1_386202_38959"/>
        <xdr:cNvPicPr preferRelativeResize="0">
          <a:picLocks noChangeArrowheads="1"/>
        </xdr:cNvPicPr>
      </xdr:nvPicPr>
      <xdr:blipFill>
        <a:blip xmlns:r="http://schemas.openxmlformats.org/officeDocument/2006/relationships" r:embed="rId4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28986326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4659</xdr:row>
      <xdr:rowOff>533399</xdr:rowOff>
    </xdr:from>
    <xdr:to>
      <xdr:col>1</xdr:col>
      <xdr:colOff>1200150</xdr:colOff>
      <xdr:row>4660</xdr:row>
      <xdr:rowOff>390524</xdr:rowOff>
    </xdr:to>
    <xdr:pic>
      <xdr:nvPicPr>
        <xdr:cNvPr id="6849" name="Рисунок 6848" descr="base_1_386202_38960"/>
        <xdr:cNvPicPr preferRelativeResize="0">
          <a:picLocks noChangeArrowheads="1"/>
        </xdr:cNvPicPr>
      </xdr:nvPicPr>
      <xdr:blipFill>
        <a:blip xmlns:r="http://schemas.openxmlformats.org/officeDocument/2006/relationships" r:embed="rId4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29519724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4661</xdr:row>
      <xdr:rowOff>0</xdr:rowOff>
    </xdr:from>
    <xdr:to>
      <xdr:col>1</xdr:col>
      <xdr:colOff>1038224</xdr:colOff>
      <xdr:row>4661</xdr:row>
      <xdr:rowOff>390525</xdr:rowOff>
    </xdr:to>
    <xdr:pic>
      <xdr:nvPicPr>
        <xdr:cNvPr id="6850" name="Рисунок 6849" descr="base_1_386202_38961"/>
        <xdr:cNvPicPr preferRelativeResize="0">
          <a:picLocks noChangeArrowheads="1"/>
        </xdr:cNvPicPr>
      </xdr:nvPicPr>
      <xdr:blipFill>
        <a:blip xmlns:r="http://schemas.openxmlformats.org/officeDocument/2006/relationships" r:embed="rId4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30053125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4662</xdr:row>
      <xdr:rowOff>1</xdr:rowOff>
    </xdr:from>
    <xdr:to>
      <xdr:col>1</xdr:col>
      <xdr:colOff>1038225</xdr:colOff>
      <xdr:row>4662</xdr:row>
      <xdr:rowOff>400051</xdr:rowOff>
    </xdr:to>
    <xdr:pic>
      <xdr:nvPicPr>
        <xdr:cNvPr id="6851" name="Рисунок 6850" descr="base_1_386202_38962"/>
        <xdr:cNvPicPr preferRelativeResize="0">
          <a:picLocks noChangeArrowheads="1"/>
        </xdr:cNvPicPr>
      </xdr:nvPicPr>
      <xdr:blipFill>
        <a:blip xmlns:r="http://schemas.openxmlformats.org/officeDocument/2006/relationships" r:embed="rId4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30586526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4663</xdr:row>
      <xdr:rowOff>1</xdr:rowOff>
    </xdr:from>
    <xdr:to>
      <xdr:col>1</xdr:col>
      <xdr:colOff>1219200</xdr:colOff>
      <xdr:row>4663</xdr:row>
      <xdr:rowOff>390525</xdr:rowOff>
    </xdr:to>
    <xdr:pic>
      <xdr:nvPicPr>
        <xdr:cNvPr id="6852" name="Рисунок 6851" descr="base_1_386202_38963"/>
        <xdr:cNvPicPr preferRelativeResize="0">
          <a:picLocks noChangeArrowheads="1"/>
        </xdr:cNvPicPr>
      </xdr:nvPicPr>
      <xdr:blipFill>
        <a:blip xmlns:r="http://schemas.openxmlformats.org/officeDocument/2006/relationships" r:embed="rId4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31119926"/>
          <a:ext cx="1219201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4664</xdr:row>
      <xdr:rowOff>0</xdr:rowOff>
    </xdr:from>
    <xdr:to>
      <xdr:col>1</xdr:col>
      <xdr:colOff>1247775</xdr:colOff>
      <xdr:row>4664</xdr:row>
      <xdr:rowOff>428625</xdr:rowOff>
    </xdr:to>
    <xdr:pic>
      <xdr:nvPicPr>
        <xdr:cNvPr id="6853" name="Рисунок 6852" descr="base_1_386202_38964"/>
        <xdr:cNvPicPr preferRelativeResize="0">
          <a:picLocks noChangeArrowheads="1"/>
        </xdr:cNvPicPr>
      </xdr:nvPicPr>
      <xdr:blipFill>
        <a:blip xmlns:r="http://schemas.openxmlformats.org/officeDocument/2006/relationships" r:embed="rId4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31653325"/>
          <a:ext cx="1247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4664</xdr:row>
      <xdr:rowOff>533399</xdr:rowOff>
    </xdr:from>
    <xdr:to>
      <xdr:col>1</xdr:col>
      <xdr:colOff>1247775</xdr:colOff>
      <xdr:row>4665</xdr:row>
      <xdr:rowOff>409574</xdr:rowOff>
    </xdr:to>
    <xdr:pic>
      <xdr:nvPicPr>
        <xdr:cNvPr id="6854" name="Рисунок 6853" descr="base_1_386202_38965"/>
        <xdr:cNvPicPr preferRelativeResize="0">
          <a:picLocks noChangeArrowheads="1"/>
        </xdr:cNvPicPr>
      </xdr:nvPicPr>
      <xdr:blipFill>
        <a:blip xmlns:r="http://schemas.openxmlformats.org/officeDocument/2006/relationships" r:embed="rId4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32186724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4666</xdr:row>
      <xdr:rowOff>0</xdr:rowOff>
    </xdr:from>
    <xdr:to>
      <xdr:col>1</xdr:col>
      <xdr:colOff>1019175</xdr:colOff>
      <xdr:row>4666</xdr:row>
      <xdr:rowOff>371475</xdr:rowOff>
    </xdr:to>
    <xdr:pic>
      <xdr:nvPicPr>
        <xdr:cNvPr id="6855" name="Рисунок 6854" descr="base_1_386202_38966"/>
        <xdr:cNvPicPr preferRelativeResize="0">
          <a:picLocks noChangeArrowheads="1"/>
        </xdr:cNvPicPr>
      </xdr:nvPicPr>
      <xdr:blipFill>
        <a:blip xmlns:r="http://schemas.openxmlformats.org/officeDocument/2006/relationships" r:embed="rId4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32720125"/>
          <a:ext cx="101917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4667</xdr:row>
      <xdr:rowOff>0</xdr:rowOff>
    </xdr:from>
    <xdr:to>
      <xdr:col>1</xdr:col>
      <xdr:colOff>1038225</xdr:colOff>
      <xdr:row>4667</xdr:row>
      <xdr:rowOff>409575</xdr:rowOff>
    </xdr:to>
    <xdr:pic>
      <xdr:nvPicPr>
        <xdr:cNvPr id="6856" name="Рисунок 6855" descr="base_1_386202_38967"/>
        <xdr:cNvPicPr preferRelativeResize="0">
          <a:picLocks noChangeArrowheads="1"/>
        </xdr:cNvPicPr>
      </xdr:nvPicPr>
      <xdr:blipFill>
        <a:blip xmlns:r="http://schemas.openxmlformats.org/officeDocument/2006/relationships" r:embed="rId4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33253525"/>
          <a:ext cx="1038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4668</xdr:row>
      <xdr:rowOff>0</xdr:rowOff>
    </xdr:from>
    <xdr:to>
      <xdr:col>1</xdr:col>
      <xdr:colOff>1123950</xdr:colOff>
      <xdr:row>4668</xdr:row>
      <xdr:rowOff>390525</xdr:rowOff>
    </xdr:to>
    <xdr:pic>
      <xdr:nvPicPr>
        <xdr:cNvPr id="6857" name="Рисунок 6856" descr="base_1_386202_38968"/>
        <xdr:cNvPicPr preferRelativeResize="0">
          <a:picLocks noChangeArrowheads="1"/>
        </xdr:cNvPicPr>
      </xdr:nvPicPr>
      <xdr:blipFill>
        <a:blip xmlns:r="http://schemas.openxmlformats.org/officeDocument/2006/relationships" r:embed="rId4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33786925"/>
          <a:ext cx="1123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4669</xdr:row>
      <xdr:rowOff>0</xdr:rowOff>
    </xdr:from>
    <xdr:to>
      <xdr:col>1</xdr:col>
      <xdr:colOff>1228725</xdr:colOff>
      <xdr:row>4669</xdr:row>
      <xdr:rowOff>409575</xdr:rowOff>
    </xdr:to>
    <xdr:pic>
      <xdr:nvPicPr>
        <xdr:cNvPr id="6858" name="Рисунок 6857" descr="base_1_386202_38969"/>
        <xdr:cNvPicPr preferRelativeResize="0">
          <a:picLocks noChangeArrowheads="1"/>
        </xdr:cNvPicPr>
      </xdr:nvPicPr>
      <xdr:blipFill>
        <a:blip xmlns:r="http://schemas.openxmlformats.org/officeDocument/2006/relationships" r:embed="rId4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34320325"/>
          <a:ext cx="12287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4669</xdr:row>
      <xdr:rowOff>533399</xdr:rowOff>
    </xdr:from>
    <xdr:to>
      <xdr:col>1</xdr:col>
      <xdr:colOff>1219200</xdr:colOff>
      <xdr:row>4670</xdr:row>
      <xdr:rowOff>371474</xdr:rowOff>
    </xdr:to>
    <xdr:pic>
      <xdr:nvPicPr>
        <xdr:cNvPr id="6859" name="Рисунок 6858" descr="base_1_386202_38970"/>
        <xdr:cNvPicPr preferRelativeResize="0">
          <a:picLocks noChangeArrowheads="1"/>
        </xdr:cNvPicPr>
      </xdr:nvPicPr>
      <xdr:blipFill>
        <a:blip xmlns:r="http://schemas.openxmlformats.org/officeDocument/2006/relationships" r:embed="rId4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34853724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4671</xdr:row>
      <xdr:rowOff>0</xdr:rowOff>
    </xdr:from>
    <xdr:to>
      <xdr:col>1</xdr:col>
      <xdr:colOff>990600</xdr:colOff>
      <xdr:row>4671</xdr:row>
      <xdr:rowOff>371475</xdr:rowOff>
    </xdr:to>
    <xdr:pic>
      <xdr:nvPicPr>
        <xdr:cNvPr id="6860" name="Рисунок 6859" descr="base_1_386202_38971"/>
        <xdr:cNvPicPr preferRelativeResize="0">
          <a:picLocks noChangeArrowheads="1"/>
        </xdr:cNvPicPr>
      </xdr:nvPicPr>
      <xdr:blipFill>
        <a:blip xmlns:r="http://schemas.openxmlformats.org/officeDocument/2006/relationships" r:embed="rId4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3538712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4672</xdr:row>
      <xdr:rowOff>1</xdr:rowOff>
    </xdr:from>
    <xdr:to>
      <xdr:col>1</xdr:col>
      <xdr:colOff>1009651</xdr:colOff>
      <xdr:row>4672</xdr:row>
      <xdr:rowOff>371475</xdr:rowOff>
    </xdr:to>
    <xdr:pic>
      <xdr:nvPicPr>
        <xdr:cNvPr id="6861" name="Рисунок 6860" descr="base_1_386202_38972"/>
        <xdr:cNvPicPr preferRelativeResize="0">
          <a:picLocks noChangeArrowheads="1"/>
        </xdr:cNvPicPr>
      </xdr:nvPicPr>
      <xdr:blipFill>
        <a:blip xmlns:r="http://schemas.openxmlformats.org/officeDocument/2006/relationships" r:embed="rId4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2335920526"/>
          <a:ext cx="100965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4673</xdr:row>
      <xdr:rowOff>1</xdr:rowOff>
    </xdr:from>
    <xdr:to>
      <xdr:col>1</xdr:col>
      <xdr:colOff>1114424</xdr:colOff>
      <xdr:row>4673</xdr:row>
      <xdr:rowOff>361951</xdr:rowOff>
    </xdr:to>
    <xdr:pic>
      <xdr:nvPicPr>
        <xdr:cNvPr id="6862" name="Рисунок 6861" descr="base_1_386202_38973"/>
        <xdr:cNvPicPr preferRelativeResize="0">
          <a:picLocks noChangeArrowheads="1"/>
        </xdr:cNvPicPr>
      </xdr:nvPicPr>
      <xdr:blipFill>
        <a:blip xmlns:r="http://schemas.openxmlformats.org/officeDocument/2006/relationships" r:embed="rId4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36453926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4674</xdr:row>
      <xdr:rowOff>0</xdr:rowOff>
    </xdr:from>
    <xdr:to>
      <xdr:col>1</xdr:col>
      <xdr:colOff>1219200</xdr:colOff>
      <xdr:row>4674</xdr:row>
      <xdr:rowOff>371475</xdr:rowOff>
    </xdr:to>
    <xdr:pic>
      <xdr:nvPicPr>
        <xdr:cNvPr id="6863" name="Рисунок 6862" descr="base_1_386202_38974"/>
        <xdr:cNvPicPr preferRelativeResize="0">
          <a:picLocks noChangeArrowheads="1"/>
        </xdr:cNvPicPr>
      </xdr:nvPicPr>
      <xdr:blipFill>
        <a:blip xmlns:r="http://schemas.openxmlformats.org/officeDocument/2006/relationships" r:embed="rId4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3698732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4674</xdr:row>
      <xdr:rowOff>533399</xdr:rowOff>
    </xdr:from>
    <xdr:to>
      <xdr:col>1</xdr:col>
      <xdr:colOff>1181100</xdr:colOff>
      <xdr:row>4675</xdr:row>
      <xdr:rowOff>409574</xdr:rowOff>
    </xdr:to>
    <xdr:pic>
      <xdr:nvPicPr>
        <xdr:cNvPr id="6864" name="Рисунок 6863" descr="base_1_386202_38975"/>
        <xdr:cNvPicPr preferRelativeResize="0">
          <a:picLocks noChangeArrowheads="1"/>
        </xdr:cNvPicPr>
      </xdr:nvPicPr>
      <xdr:blipFill>
        <a:blip xmlns:r="http://schemas.openxmlformats.org/officeDocument/2006/relationships" r:embed="rId4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37520724"/>
          <a:ext cx="1181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4676</xdr:row>
      <xdr:rowOff>0</xdr:rowOff>
    </xdr:from>
    <xdr:to>
      <xdr:col>1</xdr:col>
      <xdr:colOff>1019174</xdr:colOff>
      <xdr:row>4676</xdr:row>
      <xdr:rowOff>390525</xdr:rowOff>
    </xdr:to>
    <xdr:pic>
      <xdr:nvPicPr>
        <xdr:cNvPr id="6865" name="Рисунок 6864" descr="base_1_386202_38976"/>
        <xdr:cNvPicPr preferRelativeResize="0">
          <a:picLocks noChangeArrowheads="1"/>
        </xdr:cNvPicPr>
      </xdr:nvPicPr>
      <xdr:blipFill>
        <a:blip xmlns:r="http://schemas.openxmlformats.org/officeDocument/2006/relationships" r:embed="rId4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3805412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4677</xdr:row>
      <xdr:rowOff>1</xdr:rowOff>
    </xdr:from>
    <xdr:to>
      <xdr:col>1</xdr:col>
      <xdr:colOff>1028700</xdr:colOff>
      <xdr:row>4677</xdr:row>
      <xdr:rowOff>381001</xdr:rowOff>
    </xdr:to>
    <xdr:pic>
      <xdr:nvPicPr>
        <xdr:cNvPr id="6866" name="Рисунок 6865" descr="base_1_386202_38977"/>
        <xdr:cNvPicPr preferRelativeResize="0">
          <a:picLocks noChangeArrowheads="1"/>
        </xdr:cNvPicPr>
      </xdr:nvPicPr>
      <xdr:blipFill>
        <a:blip xmlns:r="http://schemas.openxmlformats.org/officeDocument/2006/relationships" r:embed="rId4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38587526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4678</xdr:row>
      <xdr:rowOff>1</xdr:rowOff>
    </xdr:from>
    <xdr:to>
      <xdr:col>1</xdr:col>
      <xdr:colOff>1038224</xdr:colOff>
      <xdr:row>4678</xdr:row>
      <xdr:rowOff>342901</xdr:rowOff>
    </xdr:to>
    <xdr:pic>
      <xdr:nvPicPr>
        <xdr:cNvPr id="6867" name="Рисунок 6866" descr="base_1_386202_38978"/>
        <xdr:cNvPicPr preferRelativeResize="0">
          <a:picLocks noChangeArrowheads="1"/>
        </xdr:cNvPicPr>
      </xdr:nvPicPr>
      <xdr:blipFill>
        <a:blip xmlns:r="http://schemas.openxmlformats.org/officeDocument/2006/relationships" r:embed="rId4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39120926"/>
          <a:ext cx="1038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4679</xdr:row>
      <xdr:rowOff>0</xdr:rowOff>
    </xdr:from>
    <xdr:to>
      <xdr:col>1</xdr:col>
      <xdr:colOff>1228725</xdr:colOff>
      <xdr:row>4679</xdr:row>
      <xdr:rowOff>428625</xdr:rowOff>
    </xdr:to>
    <xdr:pic>
      <xdr:nvPicPr>
        <xdr:cNvPr id="6868" name="Рисунок 6867" descr="base_1_386202_38979"/>
        <xdr:cNvPicPr preferRelativeResize="0">
          <a:picLocks noChangeArrowheads="1"/>
        </xdr:cNvPicPr>
      </xdr:nvPicPr>
      <xdr:blipFill>
        <a:blip xmlns:r="http://schemas.openxmlformats.org/officeDocument/2006/relationships" r:embed="rId4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39654325"/>
          <a:ext cx="12287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4680</xdr:row>
      <xdr:rowOff>0</xdr:rowOff>
    </xdr:from>
    <xdr:to>
      <xdr:col>1</xdr:col>
      <xdr:colOff>1190625</xdr:colOff>
      <xdr:row>4680</xdr:row>
      <xdr:rowOff>381000</xdr:rowOff>
    </xdr:to>
    <xdr:pic>
      <xdr:nvPicPr>
        <xdr:cNvPr id="6869" name="Рисунок 6868" descr="base_1_386202_38980"/>
        <xdr:cNvPicPr preferRelativeResize="0">
          <a:picLocks noChangeArrowheads="1"/>
        </xdr:cNvPicPr>
      </xdr:nvPicPr>
      <xdr:blipFill>
        <a:blip xmlns:r="http://schemas.openxmlformats.org/officeDocument/2006/relationships" r:embed="rId4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0187725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4681</xdr:row>
      <xdr:rowOff>1</xdr:rowOff>
    </xdr:from>
    <xdr:to>
      <xdr:col>1</xdr:col>
      <xdr:colOff>1047750</xdr:colOff>
      <xdr:row>4681</xdr:row>
      <xdr:rowOff>381000</xdr:rowOff>
    </xdr:to>
    <xdr:pic>
      <xdr:nvPicPr>
        <xdr:cNvPr id="6870" name="Рисунок 6869" descr="base_1_386202_38981"/>
        <xdr:cNvPicPr preferRelativeResize="0">
          <a:picLocks noChangeArrowheads="1"/>
        </xdr:cNvPicPr>
      </xdr:nvPicPr>
      <xdr:blipFill>
        <a:blip xmlns:r="http://schemas.openxmlformats.org/officeDocument/2006/relationships" r:embed="rId4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40721126"/>
          <a:ext cx="1047751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4682</xdr:row>
      <xdr:rowOff>0</xdr:rowOff>
    </xdr:from>
    <xdr:to>
      <xdr:col>1</xdr:col>
      <xdr:colOff>1047750</xdr:colOff>
      <xdr:row>4682</xdr:row>
      <xdr:rowOff>371475</xdr:rowOff>
    </xdr:to>
    <xdr:pic>
      <xdr:nvPicPr>
        <xdr:cNvPr id="6871" name="Рисунок 6870" descr="base_1_386202_38982"/>
        <xdr:cNvPicPr preferRelativeResize="0">
          <a:picLocks noChangeArrowheads="1"/>
        </xdr:cNvPicPr>
      </xdr:nvPicPr>
      <xdr:blipFill>
        <a:blip xmlns:r="http://schemas.openxmlformats.org/officeDocument/2006/relationships" r:embed="rId4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125452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4683</xdr:row>
      <xdr:rowOff>1</xdr:rowOff>
    </xdr:from>
    <xdr:to>
      <xdr:col>1</xdr:col>
      <xdr:colOff>1085850</xdr:colOff>
      <xdr:row>4683</xdr:row>
      <xdr:rowOff>400051</xdr:rowOff>
    </xdr:to>
    <xdr:pic>
      <xdr:nvPicPr>
        <xdr:cNvPr id="6872" name="Рисунок 6871" descr="base_1_386202_38983"/>
        <xdr:cNvPicPr preferRelativeResize="0">
          <a:picLocks noChangeArrowheads="1"/>
        </xdr:cNvPicPr>
      </xdr:nvPicPr>
      <xdr:blipFill>
        <a:blip xmlns:r="http://schemas.openxmlformats.org/officeDocument/2006/relationships" r:embed="rId4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1787926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4684</xdr:row>
      <xdr:rowOff>1</xdr:rowOff>
    </xdr:from>
    <xdr:to>
      <xdr:col>1</xdr:col>
      <xdr:colOff>1247775</xdr:colOff>
      <xdr:row>4684</xdr:row>
      <xdr:rowOff>400051</xdr:rowOff>
    </xdr:to>
    <xdr:pic>
      <xdr:nvPicPr>
        <xdr:cNvPr id="6873" name="Рисунок 6872" descr="base_1_386202_38984"/>
        <xdr:cNvPicPr preferRelativeResize="0">
          <a:picLocks noChangeArrowheads="1"/>
        </xdr:cNvPicPr>
      </xdr:nvPicPr>
      <xdr:blipFill>
        <a:blip xmlns:r="http://schemas.openxmlformats.org/officeDocument/2006/relationships" r:embed="rId4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2321326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4685</xdr:row>
      <xdr:rowOff>0</xdr:rowOff>
    </xdr:from>
    <xdr:to>
      <xdr:col>1</xdr:col>
      <xdr:colOff>1200150</xdr:colOff>
      <xdr:row>4685</xdr:row>
      <xdr:rowOff>381000</xdr:rowOff>
    </xdr:to>
    <xdr:pic>
      <xdr:nvPicPr>
        <xdr:cNvPr id="6874" name="Рисунок 6873" descr="base_1_386202_38985"/>
        <xdr:cNvPicPr preferRelativeResize="0">
          <a:picLocks noChangeArrowheads="1"/>
        </xdr:cNvPicPr>
      </xdr:nvPicPr>
      <xdr:blipFill>
        <a:blip xmlns:r="http://schemas.openxmlformats.org/officeDocument/2006/relationships" r:embed="rId4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2854725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4686</xdr:row>
      <xdr:rowOff>0</xdr:rowOff>
    </xdr:from>
    <xdr:to>
      <xdr:col>1</xdr:col>
      <xdr:colOff>1019174</xdr:colOff>
      <xdr:row>4686</xdr:row>
      <xdr:rowOff>352425</xdr:rowOff>
    </xdr:to>
    <xdr:pic>
      <xdr:nvPicPr>
        <xdr:cNvPr id="6875" name="Рисунок 6874" descr="base_1_386202_38986"/>
        <xdr:cNvPicPr preferRelativeResize="0">
          <a:picLocks noChangeArrowheads="1"/>
        </xdr:cNvPicPr>
      </xdr:nvPicPr>
      <xdr:blipFill>
        <a:blip xmlns:r="http://schemas.openxmlformats.org/officeDocument/2006/relationships" r:embed="rId4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43388125"/>
          <a:ext cx="1019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4687</xdr:row>
      <xdr:rowOff>0</xdr:rowOff>
    </xdr:from>
    <xdr:to>
      <xdr:col>1</xdr:col>
      <xdr:colOff>1095375</xdr:colOff>
      <xdr:row>4687</xdr:row>
      <xdr:rowOff>390525</xdr:rowOff>
    </xdr:to>
    <xdr:pic>
      <xdr:nvPicPr>
        <xdr:cNvPr id="6876" name="Рисунок 6875" descr="base_1_386202_38987"/>
        <xdr:cNvPicPr preferRelativeResize="0">
          <a:picLocks noChangeArrowheads="1"/>
        </xdr:cNvPicPr>
      </xdr:nvPicPr>
      <xdr:blipFill>
        <a:blip xmlns:r="http://schemas.openxmlformats.org/officeDocument/2006/relationships" r:embed="rId4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3921525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4688</xdr:row>
      <xdr:rowOff>0</xdr:rowOff>
    </xdr:from>
    <xdr:to>
      <xdr:col>1</xdr:col>
      <xdr:colOff>1162050</xdr:colOff>
      <xdr:row>4688</xdr:row>
      <xdr:rowOff>390525</xdr:rowOff>
    </xdr:to>
    <xdr:pic>
      <xdr:nvPicPr>
        <xdr:cNvPr id="6877" name="Рисунок 6876" descr="base_1_386202_38988"/>
        <xdr:cNvPicPr preferRelativeResize="0">
          <a:picLocks noChangeArrowheads="1"/>
        </xdr:cNvPicPr>
      </xdr:nvPicPr>
      <xdr:blipFill>
        <a:blip xmlns:r="http://schemas.openxmlformats.org/officeDocument/2006/relationships" r:embed="rId4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4454925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4689</xdr:row>
      <xdr:rowOff>1</xdr:rowOff>
    </xdr:from>
    <xdr:to>
      <xdr:col>1</xdr:col>
      <xdr:colOff>1257300</xdr:colOff>
      <xdr:row>4689</xdr:row>
      <xdr:rowOff>400051</xdr:rowOff>
    </xdr:to>
    <xdr:pic>
      <xdr:nvPicPr>
        <xdr:cNvPr id="6878" name="Рисунок 6877" descr="base_1_386202_38989"/>
        <xdr:cNvPicPr preferRelativeResize="0">
          <a:picLocks noChangeArrowheads="1"/>
        </xdr:cNvPicPr>
      </xdr:nvPicPr>
      <xdr:blipFill>
        <a:blip xmlns:r="http://schemas.openxmlformats.org/officeDocument/2006/relationships" r:embed="rId4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4988326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4690</xdr:row>
      <xdr:rowOff>0</xdr:rowOff>
    </xdr:from>
    <xdr:to>
      <xdr:col>1</xdr:col>
      <xdr:colOff>1228725</xdr:colOff>
      <xdr:row>4690</xdr:row>
      <xdr:rowOff>400050</xdr:rowOff>
    </xdr:to>
    <xdr:pic>
      <xdr:nvPicPr>
        <xdr:cNvPr id="6879" name="Рисунок 6878" descr="base_1_386202_38990"/>
        <xdr:cNvPicPr preferRelativeResize="0">
          <a:picLocks noChangeArrowheads="1"/>
        </xdr:cNvPicPr>
      </xdr:nvPicPr>
      <xdr:blipFill>
        <a:blip xmlns:r="http://schemas.openxmlformats.org/officeDocument/2006/relationships" r:embed="rId4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5521725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4691</xdr:row>
      <xdr:rowOff>1</xdr:rowOff>
    </xdr:from>
    <xdr:to>
      <xdr:col>1</xdr:col>
      <xdr:colOff>1057274</xdr:colOff>
      <xdr:row>4691</xdr:row>
      <xdr:rowOff>400051</xdr:rowOff>
    </xdr:to>
    <xdr:pic>
      <xdr:nvPicPr>
        <xdr:cNvPr id="6880" name="Рисунок 6879" descr="base_1_386202_38991"/>
        <xdr:cNvPicPr preferRelativeResize="0">
          <a:picLocks noChangeArrowheads="1"/>
        </xdr:cNvPicPr>
      </xdr:nvPicPr>
      <xdr:blipFill>
        <a:blip xmlns:r="http://schemas.openxmlformats.org/officeDocument/2006/relationships" r:embed="rId4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46055126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4692</xdr:row>
      <xdr:rowOff>0</xdr:rowOff>
    </xdr:from>
    <xdr:to>
      <xdr:col>1</xdr:col>
      <xdr:colOff>1066800</xdr:colOff>
      <xdr:row>4692</xdr:row>
      <xdr:rowOff>390525</xdr:rowOff>
    </xdr:to>
    <xdr:pic>
      <xdr:nvPicPr>
        <xdr:cNvPr id="6881" name="Рисунок 6880" descr="base_1_386202_38992"/>
        <xdr:cNvPicPr preferRelativeResize="0">
          <a:picLocks noChangeArrowheads="1"/>
        </xdr:cNvPicPr>
      </xdr:nvPicPr>
      <xdr:blipFill>
        <a:blip xmlns:r="http://schemas.openxmlformats.org/officeDocument/2006/relationships" r:embed="rId4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6588525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4693</xdr:row>
      <xdr:rowOff>1</xdr:rowOff>
    </xdr:from>
    <xdr:to>
      <xdr:col>1</xdr:col>
      <xdr:colOff>1114424</xdr:colOff>
      <xdr:row>4693</xdr:row>
      <xdr:rowOff>381001</xdr:rowOff>
    </xdr:to>
    <xdr:pic>
      <xdr:nvPicPr>
        <xdr:cNvPr id="6882" name="Рисунок 6881" descr="base_1_386202_38993"/>
        <xdr:cNvPicPr preferRelativeResize="0">
          <a:picLocks noChangeArrowheads="1"/>
        </xdr:cNvPicPr>
      </xdr:nvPicPr>
      <xdr:blipFill>
        <a:blip xmlns:r="http://schemas.openxmlformats.org/officeDocument/2006/relationships" r:embed="rId4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47121926"/>
          <a:ext cx="1114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4694</xdr:row>
      <xdr:rowOff>1</xdr:rowOff>
    </xdr:from>
    <xdr:to>
      <xdr:col>1</xdr:col>
      <xdr:colOff>1304925</xdr:colOff>
      <xdr:row>4694</xdr:row>
      <xdr:rowOff>381001</xdr:rowOff>
    </xdr:to>
    <xdr:pic>
      <xdr:nvPicPr>
        <xdr:cNvPr id="6883" name="Рисунок 6882" descr="base_1_386202_38994"/>
        <xdr:cNvPicPr preferRelativeResize="0">
          <a:picLocks noChangeArrowheads="1"/>
        </xdr:cNvPicPr>
      </xdr:nvPicPr>
      <xdr:blipFill>
        <a:blip xmlns:r="http://schemas.openxmlformats.org/officeDocument/2006/relationships" r:embed="rId4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7655326"/>
          <a:ext cx="1304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4695</xdr:row>
      <xdr:rowOff>0</xdr:rowOff>
    </xdr:from>
    <xdr:to>
      <xdr:col>1</xdr:col>
      <xdr:colOff>1257300</xdr:colOff>
      <xdr:row>4695</xdr:row>
      <xdr:rowOff>381000</xdr:rowOff>
    </xdr:to>
    <xdr:pic>
      <xdr:nvPicPr>
        <xdr:cNvPr id="6884" name="Рисунок 6883" descr="base_1_386202_38995"/>
        <xdr:cNvPicPr preferRelativeResize="0">
          <a:picLocks noChangeArrowheads="1"/>
        </xdr:cNvPicPr>
      </xdr:nvPicPr>
      <xdr:blipFill>
        <a:blip xmlns:r="http://schemas.openxmlformats.org/officeDocument/2006/relationships" r:embed="rId4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8188725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4696</xdr:row>
      <xdr:rowOff>0</xdr:rowOff>
    </xdr:from>
    <xdr:to>
      <xdr:col>1</xdr:col>
      <xdr:colOff>1009650</xdr:colOff>
      <xdr:row>4696</xdr:row>
      <xdr:rowOff>409575</xdr:rowOff>
    </xdr:to>
    <xdr:pic>
      <xdr:nvPicPr>
        <xdr:cNvPr id="6885" name="Рисунок 6884" descr="base_1_386202_38996"/>
        <xdr:cNvPicPr preferRelativeResize="0">
          <a:picLocks noChangeArrowheads="1"/>
        </xdr:cNvPicPr>
      </xdr:nvPicPr>
      <xdr:blipFill>
        <a:blip xmlns:r="http://schemas.openxmlformats.org/officeDocument/2006/relationships" r:embed="rId4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8722125"/>
          <a:ext cx="10096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4697</xdr:row>
      <xdr:rowOff>0</xdr:rowOff>
    </xdr:from>
    <xdr:to>
      <xdr:col>1</xdr:col>
      <xdr:colOff>1000125</xdr:colOff>
      <xdr:row>4697</xdr:row>
      <xdr:rowOff>371475</xdr:rowOff>
    </xdr:to>
    <xdr:pic>
      <xdr:nvPicPr>
        <xdr:cNvPr id="6886" name="Рисунок 6885" descr="base_1_386202_38997"/>
        <xdr:cNvPicPr preferRelativeResize="0">
          <a:picLocks noChangeArrowheads="1"/>
        </xdr:cNvPicPr>
      </xdr:nvPicPr>
      <xdr:blipFill>
        <a:blip xmlns:r="http://schemas.openxmlformats.org/officeDocument/2006/relationships" r:embed="rId4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49255525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4698</xdr:row>
      <xdr:rowOff>1</xdr:rowOff>
    </xdr:from>
    <xdr:to>
      <xdr:col>1</xdr:col>
      <xdr:colOff>1114424</xdr:colOff>
      <xdr:row>4698</xdr:row>
      <xdr:rowOff>361951</xdr:rowOff>
    </xdr:to>
    <xdr:pic>
      <xdr:nvPicPr>
        <xdr:cNvPr id="6887" name="Рисунок 6886" descr="base_1_386202_38998"/>
        <xdr:cNvPicPr preferRelativeResize="0">
          <a:picLocks noChangeArrowheads="1"/>
        </xdr:cNvPicPr>
      </xdr:nvPicPr>
      <xdr:blipFill>
        <a:blip xmlns:r="http://schemas.openxmlformats.org/officeDocument/2006/relationships" r:embed="rId4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49788926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4699</xdr:row>
      <xdr:rowOff>1</xdr:rowOff>
    </xdr:from>
    <xdr:to>
      <xdr:col>1</xdr:col>
      <xdr:colOff>1228725</xdr:colOff>
      <xdr:row>4699</xdr:row>
      <xdr:rowOff>361951</xdr:rowOff>
    </xdr:to>
    <xdr:pic>
      <xdr:nvPicPr>
        <xdr:cNvPr id="6888" name="Рисунок 6887" descr="base_1_386202_38999"/>
        <xdr:cNvPicPr preferRelativeResize="0">
          <a:picLocks noChangeArrowheads="1"/>
        </xdr:cNvPicPr>
      </xdr:nvPicPr>
      <xdr:blipFill>
        <a:blip xmlns:r="http://schemas.openxmlformats.org/officeDocument/2006/relationships" r:embed="rId4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0322326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4700</xdr:row>
      <xdr:rowOff>0</xdr:rowOff>
    </xdr:from>
    <xdr:to>
      <xdr:col>1</xdr:col>
      <xdr:colOff>1238250</xdr:colOff>
      <xdr:row>4700</xdr:row>
      <xdr:rowOff>361950</xdr:rowOff>
    </xdr:to>
    <xdr:pic>
      <xdr:nvPicPr>
        <xdr:cNvPr id="6889" name="Рисунок 6888" descr="base_1_386202_39000"/>
        <xdr:cNvPicPr preferRelativeResize="0">
          <a:picLocks noChangeArrowheads="1"/>
        </xdr:cNvPicPr>
      </xdr:nvPicPr>
      <xdr:blipFill>
        <a:blip xmlns:r="http://schemas.openxmlformats.org/officeDocument/2006/relationships" r:embed="rId4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0855725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4701</xdr:row>
      <xdr:rowOff>0</xdr:rowOff>
    </xdr:from>
    <xdr:to>
      <xdr:col>1</xdr:col>
      <xdr:colOff>1009650</xdr:colOff>
      <xdr:row>4701</xdr:row>
      <xdr:rowOff>390525</xdr:rowOff>
    </xdr:to>
    <xdr:pic>
      <xdr:nvPicPr>
        <xdr:cNvPr id="6890" name="Рисунок 6889" descr="base_1_386202_39001"/>
        <xdr:cNvPicPr preferRelativeResize="0">
          <a:picLocks noChangeArrowheads="1"/>
        </xdr:cNvPicPr>
      </xdr:nvPicPr>
      <xdr:blipFill>
        <a:blip xmlns:r="http://schemas.openxmlformats.org/officeDocument/2006/relationships" r:embed="rId4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138912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4702</xdr:row>
      <xdr:rowOff>0</xdr:rowOff>
    </xdr:from>
    <xdr:to>
      <xdr:col>1</xdr:col>
      <xdr:colOff>1076325</xdr:colOff>
      <xdr:row>4702</xdr:row>
      <xdr:rowOff>409575</xdr:rowOff>
    </xdr:to>
    <xdr:pic>
      <xdr:nvPicPr>
        <xdr:cNvPr id="6891" name="Рисунок 6890" descr="base_1_386202_39002"/>
        <xdr:cNvPicPr preferRelativeResize="0">
          <a:picLocks noChangeArrowheads="1"/>
        </xdr:cNvPicPr>
      </xdr:nvPicPr>
      <xdr:blipFill>
        <a:blip xmlns:r="http://schemas.openxmlformats.org/officeDocument/2006/relationships" r:embed="rId4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1922525"/>
          <a:ext cx="10763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4703</xdr:row>
      <xdr:rowOff>1</xdr:rowOff>
    </xdr:from>
    <xdr:to>
      <xdr:col>1</xdr:col>
      <xdr:colOff>1114426</xdr:colOff>
      <xdr:row>4703</xdr:row>
      <xdr:rowOff>352425</xdr:rowOff>
    </xdr:to>
    <xdr:pic>
      <xdr:nvPicPr>
        <xdr:cNvPr id="6892" name="Рисунок 6891" descr="base_1_386202_39003"/>
        <xdr:cNvPicPr preferRelativeResize="0">
          <a:picLocks noChangeArrowheads="1"/>
        </xdr:cNvPicPr>
      </xdr:nvPicPr>
      <xdr:blipFill>
        <a:blip xmlns:r="http://schemas.openxmlformats.org/officeDocument/2006/relationships" r:embed="rId4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2455926"/>
          <a:ext cx="1114426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4704</xdr:row>
      <xdr:rowOff>1</xdr:rowOff>
    </xdr:from>
    <xdr:to>
      <xdr:col>1</xdr:col>
      <xdr:colOff>1238250</xdr:colOff>
      <xdr:row>4704</xdr:row>
      <xdr:rowOff>419101</xdr:rowOff>
    </xdr:to>
    <xdr:pic>
      <xdr:nvPicPr>
        <xdr:cNvPr id="6893" name="Рисунок 6892" descr="base_1_386202_39004"/>
        <xdr:cNvPicPr preferRelativeResize="0">
          <a:picLocks noChangeArrowheads="1"/>
        </xdr:cNvPicPr>
      </xdr:nvPicPr>
      <xdr:blipFill>
        <a:blip xmlns:r="http://schemas.openxmlformats.org/officeDocument/2006/relationships" r:embed="rId4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2989326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4705</xdr:row>
      <xdr:rowOff>1</xdr:rowOff>
    </xdr:from>
    <xdr:to>
      <xdr:col>1</xdr:col>
      <xdr:colOff>1228725</xdr:colOff>
      <xdr:row>4705</xdr:row>
      <xdr:rowOff>400051</xdr:rowOff>
    </xdr:to>
    <xdr:pic>
      <xdr:nvPicPr>
        <xdr:cNvPr id="6894" name="Рисунок 6893" descr="base_1_386202_39005"/>
        <xdr:cNvPicPr preferRelativeResize="0">
          <a:picLocks noChangeArrowheads="1"/>
        </xdr:cNvPicPr>
      </xdr:nvPicPr>
      <xdr:blipFill>
        <a:blip xmlns:r="http://schemas.openxmlformats.org/officeDocument/2006/relationships" r:embed="rId4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3522726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4706</xdr:row>
      <xdr:rowOff>0</xdr:rowOff>
    </xdr:from>
    <xdr:to>
      <xdr:col>1</xdr:col>
      <xdr:colOff>1038224</xdr:colOff>
      <xdr:row>4706</xdr:row>
      <xdr:rowOff>390525</xdr:rowOff>
    </xdr:to>
    <xdr:pic>
      <xdr:nvPicPr>
        <xdr:cNvPr id="6895" name="Рисунок 6894" descr="base_1_386202_39006"/>
        <xdr:cNvPicPr preferRelativeResize="0">
          <a:picLocks noChangeArrowheads="1"/>
        </xdr:cNvPicPr>
      </xdr:nvPicPr>
      <xdr:blipFill>
        <a:blip xmlns:r="http://schemas.openxmlformats.org/officeDocument/2006/relationships" r:embed="rId4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54056125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4707</xdr:row>
      <xdr:rowOff>1</xdr:rowOff>
    </xdr:from>
    <xdr:to>
      <xdr:col>1</xdr:col>
      <xdr:colOff>1019175</xdr:colOff>
      <xdr:row>4707</xdr:row>
      <xdr:rowOff>419101</xdr:rowOff>
    </xdr:to>
    <xdr:pic>
      <xdr:nvPicPr>
        <xdr:cNvPr id="6896" name="Рисунок 6895" descr="base_1_386202_39007"/>
        <xdr:cNvPicPr preferRelativeResize="0">
          <a:picLocks noChangeArrowheads="1"/>
        </xdr:cNvPicPr>
      </xdr:nvPicPr>
      <xdr:blipFill>
        <a:blip xmlns:r="http://schemas.openxmlformats.org/officeDocument/2006/relationships" r:embed="rId4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4589526"/>
          <a:ext cx="10191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4708</xdr:row>
      <xdr:rowOff>1</xdr:rowOff>
    </xdr:from>
    <xdr:to>
      <xdr:col>1</xdr:col>
      <xdr:colOff>1123950</xdr:colOff>
      <xdr:row>4708</xdr:row>
      <xdr:rowOff>381001</xdr:rowOff>
    </xdr:to>
    <xdr:pic>
      <xdr:nvPicPr>
        <xdr:cNvPr id="6897" name="Рисунок 6896" descr="base_1_386202_39008"/>
        <xdr:cNvPicPr preferRelativeResize="0">
          <a:picLocks noChangeArrowheads="1"/>
        </xdr:cNvPicPr>
      </xdr:nvPicPr>
      <xdr:blipFill>
        <a:blip xmlns:r="http://schemas.openxmlformats.org/officeDocument/2006/relationships" r:embed="rId4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5122926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4709</xdr:row>
      <xdr:rowOff>1</xdr:rowOff>
    </xdr:from>
    <xdr:to>
      <xdr:col>1</xdr:col>
      <xdr:colOff>1209675</xdr:colOff>
      <xdr:row>4709</xdr:row>
      <xdr:rowOff>381001</xdr:rowOff>
    </xdr:to>
    <xdr:pic>
      <xdr:nvPicPr>
        <xdr:cNvPr id="6898" name="Рисунок 6897" descr="base_1_386202_39009"/>
        <xdr:cNvPicPr preferRelativeResize="0">
          <a:picLocks noChangeArrowheads="1"/>
        </xdr:cNvPicPr>
      </xdr:nvPicPr>
      <xdr:blipFill>
        <a:blip xmlns:r="http://schemas.openxmlformats.org/officeDocument/2006/relationships" r:embed="rId4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5656326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4710</xdr:row>
      <xdr:rowOff>1</xdr:rowOff>
    </xdr:from>
    <xdr:to>
      <xdr:col>1</xdr:col>
      <xdr:colOff>1219200</xdr:colOff>
      <xdr:row>4710</xdr:row>
      <xdr:rowOff>419101</xdr:rowOff>
    </xdr:to>
    <xdr:pic>
      <xdr:nvPicPr>
        <xdr:cNvPr id="6899" name="Рисунок 6898" descr="base_1_386202_39010"/>
        <xdr:cNvPicPr preferRelativeResize="0">
          <a:picLocks noChangeArrowheads="1"/>
        </xdr:cNvPicPr>
      </xdr:nvPicPr>
      <xdr:blipFill>
        <a:blip xmlns:r="http://schemas.openxmlformats.org/officeDocument/2006/relationships" r:embed="rId4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6189726"/>
          <a:ext cx="1219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1352550</xdr:colOff>
      <xdr:row>4711</xdr:row>
      <xdr:rowOff>1</xdr:rowOff>
    </xdr:from>
    <xdr:to>
      <xdr:col>1</xdr:col>
      <xdr:colOff>1066800</xdr:colOff>
      <xdr:row>4711</xdr:row>
      <xdr:rowOff>400051</xdr:rowOff>
    </xdr:to>
    <xdr:pic>
      <xdr:nvPicPr>
        <xdr:cNvPr id="6900" name="Рисунок 6899" descr="base_1_386202_39011"/>
        <xdr:cNvPicPr preferRelativeResize="0">
          <a:picLocks noChangeArrowheads="1"/>
        </xdr:cNvPicPr>
      </xdr:nvPicPr>
      <xdr:blipFill>
        <a:blip xmlns:r="http://schemas.openxmlformats.org/officeDocument/2006/relationships" r:embed="rId4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2356723126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4712</xdr:row>
      <xdr:rowOff>1</xdr:rowOff>
    </xdr:from>
    <xdr:to>
      <xdr:col>1</xdr:col>
      <xdr:colOff>990600</xdr:colOff>
      <xdr:row>4712</xdr:row>
      <xdr:rowOff>381001</xdr:rowOff>
    </xdr:to>
    <xdr:pic>
      <xdr:nvPicPr>
        <xdr:cNvPr id="6901" name="Рисунок 6900" descr="base_1_386202_39012"/>
        <xdr:cNvPicPr preferRelativeResize="0">
          <a:picLocks noChangeArrowheads="1"/>
        </xdr:cNvPicPr>
      </xdr:nvPicPr>
      <xdr:blipFill>
        <a:blip xmlns:r="http://schemas.openxmlformats.org/officeDocument/2006/relationships" r:embed="rId4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7256526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4713</xdr:row>
      <xdr:rowOff>0</xdr:rowOff>
    </xdr:from>
    <xdr:to>
      <xdr:col>1</xdr:col>
      <xdr:colOff>1143000</xdr:colOff>
      <xdr:row>4713</xdr:row>
      <xdr:rowOff>371475</xdr:rowOff>
    </xdr:to>
    <xdr:pic>
      <xdr:nvPicPr>
        <xdr:cNvPr id="6902" name="Рисунок 6901" descr="base_1_386202_39013"/>
        <xdr:cNvPicPr preferRelativeResize="0">
          <a:picLocks noChangeArrowheads="1"/>
        </xdr:cNvPicPr>
      </xdr:nvPicPr>
      <xdr:blipFill>
        <a:blip xmlns:r="http://schemas.openxmlformats.org/officeDocument/2006/relationships" r:embed="rId4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778992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4714</xdr:row>
      <xdr:rowOff>0</xdr:rowOff>
    </xdr:from>
    <xdr:to>
      <xdr:col>1</xdr:col>
      <xdr:colOff>1238250</xdr:colOff>
      <xdr:row>4714</xdr:row>
      <xdr:rowOff>409575</xdr:rowOff>
    </xdr:to>
    <xdr:pic>
      <xdr:nvPicPr>
        <xdr:cNvPr id="6903" name="Рисунок 6902" descr="base_1_386202_39014"/>
        <xdr:cNvPicPr preferRelativeResize="0">
          <a:picLocks noChangeArrowheads="1"/>
        </xdr:cNvPicPr>
      </xdr:nvPicPr>
      <xdr:blipFill>
        <a:blip xmlns:r="http://schemas.openxmlformats.org/officeDocument/2006/relationships" r:embed="rId4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8323325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4715</xdr:row>
      <xdr:rowOff>1</xdr:rowOff>
    </xdr:from>
    <xdr:to>
      <xdr:col>1</xdr:col>
      <xdr:colOff>1219200</xdr:colOff>
      <xdr:row>4715</xdr:row>
      <xdr:rowOff>419101</xdr:rowOff>
    </xdr:to>
    <xdr:pic>
      <xdr:nvPicPr>
        <xdr:cNvPr id="6904" name="Рисунок 6903" descr="base_1_386202_39015"/>
        <xdr:cNvPicPr preferRelativeResize="0">
          <a:picLocks noChangeArrowheads="1"/>
        </xdr:cNvPicPr>
      </xdr:nvPicPr>
      <xdr:blipFill>
        <a:blip xmlns:r="http://schemas.openxmlformats.org/officeDocument/2006/relationships" r:embed="rId4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8856726"/>
          <a:ext cx="1219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4716</xdr:row>
      <xdr:rowOff>0</xdr:rowOff>
    </xdr:from>
    <xdr:to>
      <xdr:col>1</xdr:col>
      <xdr:colOff>1038224</xdr:colOff>
      <xdr:row>4716</xdr:row>
      <xdr:rowOff>371475</xdr:rowOff>
    </xdr:to>
    <xdr:pic>
      <xdr:nvPicPr>
        <xdr:cNvPr id="6905" name="Рисунок 6904" descr="base_1_386202_39016"/>
        <xdr:cNvPicPr preferRelativeResize="0">
          <a:picLocks noChangeArrowheads="1"/>
        </xdr:cNvPicPr>
      </xdr:nvPicPr>
      <xdr:blipFill>
        <a:blip xmlns:r="http://schemas.openxmlformats.org/officeDocument/2006/relationships" r:embed="rId4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59390125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4717</xdr:row>
      <xdr:rowOff>0</xdr:rowOff>
    </xdr:from>
    <xdr:to>
      <xdr:col>1</xdr:col>
      <xdr:colOff>1028700</xdr:colOff>
      <xdr:row>4717</xdr:row>
      <xdr:rowOff>409575</xdr:rowOff>
    </xdr:to>
    <xdr:pic>
      <xdr:nvPicPr>
        <xdr:cNvPr id="6906" name="Рисунок 6905" descr="base_1_386202_39017"/>
        <xdr:cNvPicPr preferRelativeResize="0">
          <a:picLocks noChangeArrowheads="1"/>
        </xdr:cNvPicPr>
      </xdr:nvPicPr>
      <xdr:blipFill>
        <a:blip xmlns:r="http://schemas.openxmlformats.org/officeDocument/2006/relationships" r:embed="rId4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59923525"/>
          <a:ext cx="1028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4718</xdr:row>
      <xdr:rowOff>0</xdr:rowOff>
    </xdr:from>
    <xdr:to>
      <xdr:col>1</xdr:col>
      <xdr:colOff>1104900</xdr:colOff>
      <xdr:row>4718</xdr:row>
      <xdr:rowOff>371475</xdr:rowOff>
    </xdr:to>
    <xdr:pic>
      <xdr:nvPicPr>
        <xdr:cNvPr id="6907" name="Рисунок 6906" descr="base_1_386202_39018"/>
        <xdr:cNvPicPr preferRelativeResize="0">
          <a:picLocks noChangeArrowheads="1"/>
        </xdr:cNvPicPr>
      </xdr:nvPicPr>
      <xdr:blipFill>
        <a:blip xmlns:r="http://schemas.openxmlformats.org/officeDocument/2006/relationships" r:embed="rId4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045692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4719</xdr:row>
      <xdr:rowOff>1</xdr:rowOff>
    </xdr:from>
    <xdr:to>
      <xdr:col>1</xdr:col>
      <xdr:colOff>1171575</xdr:colOff>
      <xdr:row>4719</xdr:row>
      <xdr:rowOff>381001</xdr:rowOff>
    </xdr:to>
    <xdr:pic>
      <xdr:nvPicPr>
        <xdr:cNvPr id="6908" name="Рисунок 6907" descr="base_1_386202_39019"/>
        <xdr:cNvPicPr preferRelativeResize="0">
          <a:picLocks noChangeArrowheads="1"/>
        </xdr:cNvPicPr>
      </xdr:nvPicPr>
      <xdr:blipFill>
        <a:blip xmlns:r="http://schemas.openxmlformats.org/officeDocument/2006/relationships" r:embed="rId4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0990326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4719</xdr:row>
      <xdr:rowOff>533399</xdr:rowOff>
    </xdr:from>
    <xdr:to>
      <xdr:col>1</xdr:col>
      <xdr:colOff>1152525</xdr:colOff>
      <xdr:row>4720</xdr:row>
      <xdr:rowOff>371474</xdr:rowOff>
    </xdr:to>
    <xdr:pic>
      <xdr:nvPicPr>
        <xdr:cNvPr id="6909" name="Рисунок 6908" descr="base_1_386202_39020"/>
        <xdr:cNvPicPr preferRelativeResize="0">
          <a:picLocks noChangeArrowheads="1"/>
        </xdr:cNvPicPr>
      </xdr:nvPicPr>
      <xdr:blipFill>
        <a:blip xmlns:r="http://schemas.openxmlformats.org/officeDocument/2006/relationships" r:embed="rId4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1523724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4721</xdr:row>
      <xdr:rowOff>0</xdr:rowOff>
    </xdr:from>
    <xdr:to>
      <xdr:col>1</xdr:col>
      <xdr:colOff>990600</xdr:colOff>
      <xdr:row>4721</xdr:row>
      <xdr:rowOff>409575</xdr:rowOff>
    </xdr:to>
    <xdr:pic>
      <xdr:nvPicPr>
        <xdr:cNvPr id="6910" name="Рисунок 6909" descr="base_1_386202_39021"/>
        <xdr:cNvPicPr preferRelativeResize="0">
          <a:picLocks noChangeArrowheads="1"/>
        </xdr:cNvPicPr>
      </xdr:nvPicPr>
      <xdr:blipFill>
        <a:blip xmlns:r="http://schemas.openxmlformats.org/officeDocument/2006/relationships" r:embed="rId4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2057125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4722</xdr:row>
      <xdr:rowOff>0</xdr:rowOff>
    </xdr:from>
    <xdr:to>
      <xdr:col>1</xdr:col>
      <xdr:colOff>1000125</xdr:colOff>
      <xdr:row>4722</xdr:row>
      <xdr:rowOff>390525</xdr:rowOff>
    </xdr:to>
    <xdr:pic>
      <xdr:nvPicPr>
        <xdr:cNvPr id="6911" name="Рисунок 6910" descr="base_1_386202_39022"/>
        <xdr:cNvPicPr preferRelativeResize="0">
          <a:picLocks noChangeArrowheads="1"/>
        </xdr:cNvPicPr>
      </xdr:nvPicPr>
      <xdr:blipFill>
        <a:blip xmlns:r="http://schemas.openxmlformats.org/officeDocument/2006/relationships" r:embed="rId4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259052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4723</xdr:row>
      <xdr:rowOff>1</xdr:rowOff>
    </xdr:from>
    <xdr:to>
      <xdr:col>1</xdr:col>
      <xdr:colOff>1123950</xdr:colOff>
      <xdr:row>4723</xdr:row>
      <xdr:rowOff>400051</xdr:rowOff>
    </xdr:to>
    <xdr:pic>
      <xdr:nvPicPr>
        <xdr:cNvPr id="6912" name="Рисунок 6911" descr="base_1_386202_39023"/>
        <xdr:cNvPicPr preferRelativeResize="0">
          <a:picLocks noChangeArrowheads="1"/>
        </xdr:cNvPicPr>
      </xdr:nvPicPr>
      <xdr:blipFill>
        <a:blip xmlns:r="http://schemas.openxmlformats.org/officeDocument/2006/relationships" r:embed="rId4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3123926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4724</xdr:row>
      <xdr:rowOff>0</xdr:rowOff>
    </xdr:from>
    <xdr:to>
      <xdr:col>1</xdr:col>
      <xdr:colOff>1219200</xdr:colOff>
      <xdr:row>4724</xdr:row>
      <xdr:rowOff>371475</xdr:rowOff>
    </xdr:to>
    <xdr:pic>
      <xdr:nvPicPr>
        <xdr:cNvPr id="6913" name="Рисунок 6912" descr="base_1_386202_39024"/>
        <xdr:cNvPicPr preferRelativeResize="0">
          <a:picLocks noChangeArrowheads="1"/>
        </xdr:cNvPicPr>
      </xdr:nvPicPr>
      <xdr:blipFill>
        <a:blip xmlns:r="http://schemas.openxmlformats.org/officeDocument/2006/relationships" r:embed="rId4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365732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4725</xdr:row>
      <xdr:rowOff>0</xdr:rowOff>
    </xdr:from>
    <xdr:to>
      <xdr:col>1</xdr:col>
      <xdr:colOff>1209675</xdr:colOff>
      <xdr:row>4725</xdr:row>
      <xdr:rowOff>342900</xdr:rowOff>
    </xdr:to>
    <xdr:pic>
      <xdr:nvPicPr>
        <xdr:cNvPr id="6914" name="Рисунок 6913" descr="base_1_386202_39025"/>
        <xdr:cNvPicPr preferRelativeResize="0">
          <a:picLocks noChangeArrowheads="1"/>
        </xdr:cNvPicPr>
      </xdr:nvPicPr>
      <xdr:blipFill>
        <a:blip xmlns:r="http://schemas.openxmlformats.org/officeDocument/2006/relationships" r:embed="rId4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4190725"/>
          <a:ext cx="1209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4726</xdr:row>
      <xdr:rowOff>1</xdr:rowOff>
    </xdr:from>
    <xdr:to>
      <xdr:col>1</xdr:col>
      <xdr:colOff>990600</xdr:colOff>
      <xdr:row>4726</xdr:row>
      <xdr:rowOff>400051</xdr:rowOff>
    </xdr:to>
    <xdr:pic>
      <xdr:nvPicPr>
        <xdr:cNvPr id="6915" name="Рисунок 6914" descr="base_1_386202_39026"/>
        <xdr:cNvPicPr preferRelativeResize="0">
          <a:picLocks noChangeArrowheads="1"/>
        </xdr:cNvPicPr>
      </xdr:nvPicPr>
      <xdr:blipFill>
        <a:blip xmlns:r="http://schemas.openxmlformats.org/officeDocument/2006/relationships" r:embed="rId4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4724126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4727</xdr:row>
      <xdr:rowOff>0</xdr:rowOff>
    </xdr:from>
    <xdr:to>
      <xdr:col>1</xdr:col>
      <xdr:colOff>1009650</xdr:colOff>
      <xdr:row>4727</xdr:row>
      <xdr:rowOff>390525</xdr:rowOff>
    </xdr:to>
    <xdr:pic>
      <xdr:nvPicPr>
        <xdr:cNvPr id="6916" name="Рисунок 6915" descr="base_1_386202_39027"/>
        <xdr:cNvPicPr preferRelativeResize="0">
          <a:picLocks noChangeArrowheads="1"/>
        </xdr:cNvPicPr>
      </xdr:nvPicPr>
      <xdr:blipFill>
        <a:blip xmlns:r="http://schemas.openxmlformats.org/officeDocument/2006/relationships" r:embed="rId4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525752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4728</xdr:row>
      <xdr:rowOff>1</xdr:rowOff>
    </xdr:from>
    <xdr:to>
      <xdr:col>1</xdr:col>
      <xdr:colOff>1104900</xdr:colOff>
      <xdr:row>4728</xdr:row>
      <xdr:rowOff>352425</xdr:rowOff>
    </xdr:to>
    <xdr:pic>
      <xdr:nvPicPr>
        <xdr:cNvPr id="6917" name="Рисунок 6916" descr="base_1_386202_39028"/>
        <xdr:cNvPicPr preferRelativeResize="0">
          <a:picLocks noChangeArrowheads="1"/>
        </xdr:cNvPicPr>
      </xdr:nvPicPr>
      <xdr:blipFill>
        <a:blip xmlns:r="http://schemas.openxmlformats.org/officeDocument/2006/relationships" r:embed="rId4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5790926"/>
          <a:ext cx="1104900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4729</xdr:row>
      <xdr:rowOff>0</xdr:rowOff>
    </xdr:from>
    <xdr:to>
      <xdr:col>1</xdr:col>
      <xdr:colOff>1209675</xdr:colOff>
      <xdr:row>4729</xdr:row>
      <xdr:rowOff>390525</xdr:rowOff>
    </xdr:to>
    <xdr:pic>
      <xdr:nvPicPr>
        <xdr:cNvPr id="6918" name="Рисунок 6917" descr="base_1_386202_39029"/>
        <xdr:cNvPicPr preferRelativeResize="0">
          <a:picLocks noChangeArrowheads="1"/>
        </xdr:cNvPicPr>
      </xdr:nvPicPr>
      <xdr:blipFill>
        <a:blip xmlns:r="http://schemas.openxmlformats.org/officeDocument/2006/relationships" r:embed="rId4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632432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4730</xdr:row>
      <xdr:rowOff>0</xdr:rowOff>
    </xdr:from>
    <xdr:to>
      <xdr:col>1</xdr:col>
      <xdr:colOff>1152525</xdr:colOff>
      <xdr:row>4730</xdr:row>
      <xdr:rowOff>390525</xdr:rowOff>
    </xdr:to>
    <xdr:pic>
      <xdr:nvPicPr>
        <xdr:cNvPr id="6919" name="Рисунок 6918" descr="base_1_386202_39030"/>
        <xdr:cNvPicPr preferRelativeResize="0">
          <a:picLocks noChangeArrowheads="1"/>
        </xdr:cNvPicPr>
      </xdr:nvPicPr>
      <xdr:blipFill>
        <a:blip xmlns:r="http://schemas.openxmlformats.org/officeDocument/2006/relationships" r:embed="rId4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685772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4731</xdr:row>
      <xdr:rowOff>0</xdr:rowOff>
    </xdr:from>
    <xdr:to>
      <xdr:col>1</xdr:col>
      <xdr:colOff>1000124</xdr:colOff>
      <xdr:row>4731</xdr:row>
      <xdr:rowOff>390525</xdr:rowOff>
    </xdr:to>
    <xdr:pic>
      <xdr:nvPicPr>
        <xdr:cNvPr id="6920" name="Рисунок 6919" descr="base_1_386202_39031"/>
        <xdr:cNvPicPr preferRelativeResize="0">
          <a:picLocks noChangeArrowheads="1"/>
        </xdr:cNvPicPr>
      </xdr:nvPicPr>
      <xdr:blipFill>
        <a:blip xmlns:r="http://schemas.openxmlformats.org/officeDocument/2006/relationships" r:embed="rId4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6739112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4732</xdr:row>
      <xdr:rowOff>0</xdr:rowOff>
    </xdr:from>
    <xdr:to>
      <xdr:col>1</xdr:col>
      <xdr:colOff>1038225</xdr:colOff>
      <xdr:row>4732</xdr:row>
      <xdr:rowOff>352425</xdr:rowOff>
    </xdr:to>
    <xdr:pic>
      <xdr:nvPicPr>
        <xdr:cNvPr id="6921" name="Рисунок 6920" descr="base_1_386202_39032"/>
        <xdr:cNvPicPr preferRelativeResize="0">
          <a:picLocks noChangeArrowheads="1"/>
        </xdr:cNvPicPr>
      </xdr:nvPicPr>
      <xdr:blipFill>
        <a:blip xmlns:r="http://schemas.openxmlformats.org/officeDocument/2006/relationships" r:embed="rId4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7924525"/>
          <a:ext cx="1038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4733</xdr:row>
      <xdr:rowOff>1</xdr:rowOff>
    </xdr:from>
    <xdr:to>
      <xdr:col>1</xdr:col>
      <xdr:colOff>1114424</xdr:colOff>
      <xdr:row>4733</xdr:row>
      <xdr:rowOff>342901</xdr:rowOff>
    </xdr:to>
    <xdr:pic>
      <xdr:nvPicPr>
        <xdr:cNvPr id="6922" name="Рисунок 6921" descr="base_1_386202_39033"/>
        <xdr:cNvPicPr preferRelativeResize="0">
          <a:picLocks noChangeArrowheads="1"/>
        </xdr:cNvPicPr>
      </xdr:nvPicPr>
      <xdr:blipFill>
        <a:blip xmlns:r="http://schemas.openxmlformats.org/officeDocument/2006/relationships" r:embed="rId4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68457926"/>
          <a:ext cx="11144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4734</xdr:row>
      <xdr:rowOff>0</xdr:rowOff>
    </xdr:from>
    <xdr:to>
      <xdr:col>1</xdr:col>
      <xdr:colOff>1200150</xdr:colOff>
      <xdr:row>4734</xdr:row>
      <xdr:rowOff>390525</xdr:rowOff>
    </xdr:to>
    <xdr:pic>
      <xdr:nvPicPr>
        <xdr:cNvPr id="6923" name="Рисунок 6922" descr="base_1_386202_39034"/>
        <xdr:cNvPicPr preferRelativeResize="0">
          <a:picLocks noChangeArrowheads="1"/>
        </xdr:cNvPicPr>
      </xdr:nvPicPr>
      <xdr:blipFill>
        <a:blip xmlns:r="http://schemas.openxmlformats.org/officeDocument/2006/relationships" r:embed="rId4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899132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4735</xdr:row>
      <xdr:rowOff>0</xdr:rowOff>
    </xdr:from>
    <xdr:to>
      <xdr:col>1</xdr:col>
      <xdr:colOff>1162050</xdr:colOff>
      <xdr:row>4735</xdr:row>
      <xdr:rowOff>409575</xdr:rowOff>
    </xdr:to>
    <xdr:pic>
      <xdr:nvPicPr>
        <xdr:cNvPr id="6924" name="Рисунок 6923" descr="base_1_386202_39035"/>
        <xdr:cNvPicPr preferRelativeResize="0">
          <a:picLocks noChangeArrowheads="1"/>
        </xdr:cNvPicPr>
      </xdr:nvPicPr>
      <xdr:blipFill>
        <a:blip xmlns:r="http://schemas.openxmlformats.org/officeDocument/2006/relationships" r:embed="rId4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69524725"/>
          <a:ext cx="1162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4736</xdr:row>
      <xdr:rowOff>0</xdr:rowOff>
    </xdr:from>
    <xdr:to>
      <xdr:col>1</xdr:col>
      <xdr:colOff>1038224</xdr:colOff>
      <xdr:row>4736</xdr:row>
      <xdr:rowOff>371475</xdr:rowOff>
    </xdr:to>
    <xdr:pic>
      <xdr:nvPicPr>
        <xdr:cNvPr id="6925" name="Рисунок 6924" descr="base_1_386202_39036"/>
        <xdr:cNvPicPr preferRelativeResize="0">
          <a:picLocks noChangeArrowheads="1"/>
        </xdr:cNvPicPr>
      </xdr:nvPicPr>
      <xdr:blipFill>
        <a:blip xmlns:r="http://schemas.openxmlformats.org/officeDocument/2006/relationships" r:embed="rId4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70058125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4737</xdr:row>
      <xdr:rowOff>0</xdr:rowOff>
    </xdr:from>
    <xdr:to>
      <xdr:col>1</xdr:col>
      <xdr:colOff>1066800</xdr:colOff>
      <xdr:row>4737</xdr:row>
      <xdr:rowOff>371475</xdr:rowOff>
    </xdr:to>
    <xdr:pic>
      <xdr:nvPicPr>
        <xdr:cNvPr id="6926" name="Рисунок 6925" descr="base_1_386202_39037"/>
        <xdr:cNvPicPr preferRelativeResize="0">
          <a:picLocks noChangeArrowheads="1"/>
        </xdr:cNvPicPr>
      </xdr:nvPicPr>
      <xdr:blipFill>
        <a:blip xmlns:r="http://schemas.openxmlformats.org/officeDocument/2006/relationships" r:embed="rId4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0591525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4738</xdr:row>
      <xdr:rowOff>1</xdr:rowOff>
    </xdr:from>
    <xdr:to>
      <xdr:col>1</xdr:col>
      <xdr:colOff>1152524</xdr:colOff>
      <xdr:row>4738</xdr:row>
      <xdr:rowOff>342900</xdr:rowOff>
    </xdr:to>
    <xdr:pic>
      <xdr:nvPicPr>
        <xdr:cNvPr id="6927" name="Рисунок 6926" descr="base_1_386202_39038"/>
        <xdr:cNvPicPr preferRelativeResize="0">
          <a:picLocks noChangeArrowheads="1"/>
        </xdr:cNvPicPr>
      </xdr:nvPicPr>
      <xdr:blipFill>
        <a:blip xmlns:r="http://schemas.openxmlformats.org/officeDocument/2006/relationships" r:embed="rId4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71124926"/>
          <a:ext cx="1152525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4739</xdr:row>
      <xdr:rowOff>1</xdr:rowOff>
    </xdr:from>
    <xdr:to>
      <xdr:col>1</xdr:col>
      <xdr:colOff>1190625</xdr:colOff>
      <xdr:row>4739</xdr:row>
      <xdr:rowOff>419101</xdr:rowOff>
    </xdr:to>
    <xdr:pic>
      <xdr:nvPicPr>
        <xdr:cNvPr id="6928" name="Рисунок 6927" descr="base_1_386202_39039"/>
        <xdr:cNvPicPr preferRelativeResize="0">
          <a:picLocks noChangeArrowheads="1"/>
        </xdr:cNvPicPr>
      </xdr:nvPicPr>
      <xdr:blipFill>
        <a:blip xmlns:r="http://schemas.openxmlformats.org/officeDocument/2006/relationships" r:embed="rId4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1658326"/>
          <a:ext cx="1190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4740</xdr:row>
      <xdr:rowOff>1</xdr:rowOff>
    </xdr:from>
    <xdr:to>
      <xdr:col>1</xdr:col>
      <xdr:colOff>1190625</xdr:colOff>
      <xdr:row>4740</xdr:row>
      <xdr:rowOff>381001</xdr:rowOff>
    </xdr:to>
    <xdr:pic>
      <xdr:nvPicPr>
        <xdr:cNvPr id="6929" name="Рисунок 6928" descr="base_1_386202_39040"/>
        <xdr:cNvPicPr preferRelativeResize="0">
          <a:picLocks noChangeArrowheads="1"/>
        </xdr:cNvPicPr>
      </xdr:nvPicPr>
      <xdr:blipFill>
        <a:blip xmlns:r="http://schemas.openxmlformats.org/officeDocument/2006/relationships" r:embed="rId4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2191726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4741</xdr:row>
      <xdr:rowOff>1</xdr:rowOff>
    </xdr:from>
    <xdr:to>
      <xdr:col>1</xdr:col>
      <xdr:colOff>990600</xdr:colOff>
      <xdr:row>4741</xdr:row>
      <xdr:rowOff>400051</xdr:rowOff>
    </xdr:to>
    <xdr:pic>
      <xdr:nvPicPr>
        <xdr:cNvPr id="6930" name="Рисунок 6929" descr="base_1_386202_39041"/>
        <xdr:cNvPicPr preferRelativeResize="0">
          <a:picLocks noChangeArrowheads="1"/>
        </xdr:cNvPicPr>
      </xdr:nvPicPr>
      <xdr:blipFill>
        <a:blip xmlns:r="http://schemas.openxmlformats.org/officeDocument/2006/relationships" r:embed="rId4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2725126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4742</xdr:row>
      <xdr:rowOff>0</xdr:rowOff>
    </xdr:from>
    <xdr:to>
      <xdr:col>1</xdr:col>
      <xdr:colOff>1028700</xdr:colOff>
      <xdr:row>4742</xdr:row>
      <xdr:rowOff>390525</xdr:rowOff>
    </xdr:to>
    <xdr:pic>
      <xdr:nvPicPr>
        <xdr:cNvPr id="6931" name="Рисунок 6930" descr="base_1_386202_39042"/>
        <xdr:cNvPicPr preferRelativeResize="0">
          <a:picLocks noChangeArrowheads="1"/>
        </xdr:cNvPicPr>
      </xdr:nvPicPr>
      <xdr:blipFill>
        <a:blip xmlns:r="http://schemas.openxmlformats.org/officeDocument/2006/relationships" r:embed="rId4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3258525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4743</xdr:row>
      <xdr:rowOff>1</xdr:rowOff>
    </xdr:from>
    <xdr:to>
      <xdr:col>1</xdr:col>
      <xdr:colOff>1047750</xdr:colOff>
      <xdr:row>4743</xdr:row>
      <xdr:rowOff>342901</xdr:rowOff>
    </xdr:to>
    <xdr:pic>
      <xdr:nvPicPr>
        <xdr:cNvPr id="6932" name="Рисунок 6931" descr="base_1_386202_39043"/>
        <xdr:cNvPicPr preferRelativeResize="0">
          <a:picLocks noChangeArrowheads="1"/>
        </xdr:cNvPicPr>
      </xdr:nvPicPr>
      <xdr:blipFill>
        <a:blip xmlns:r="http://schemas.openxmlformats.org/officeDocument/2006/relationships" r:embed="rId4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3791926"/>
          <a:ext cx="1047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4744</xdr:row>
      <xdr:rowOff>0</xdr:rowOff>
    </xdr:from>
    <xdr:to>
      <xdr:col>1</xdr:col>
      <xdr:colOff>1200150</xdr:colOff>
      <xdr:row>4744</xdr:row>
      <xdr:rowOff>390525</xdr:rowOff>
    </xdr:to>
    <xdr:pic>
      <xdr:nvPicPr>
        <xdr:cNvPr id="6933" name="Рисунок 6932" descr="base_1_386202_39044"/>
        <xdr:cNvPicPr preferRelativeResize="0">
          <a:picLocks noChangeArrowheads="1"/>
        </xdr:cNvPicPr>
      </xdr:nvPicPr>
      <xdr:blipFill>
        <a:blip xmlns:r="http://schemas.openxmlformats.org/officeDocument/2006/relationships" r:embed="rId4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432532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4745</xdr:row>
      <xdr:rowOff>0</xdr:rowOff>
    </xdr:from>
    <xdr:to>
      <xdr:col>1</xdr:col>
      <xdr:colOff>1190625</xdr:colOff>
      <xdr:row>4745</xdr:row>
      <xdr:rowOff>381000</xdr:rowOff>
    </xdr:to>
    <xdr:pic>
      <xdr:nvPicPr>
        <xdr:cNvPr id="6934" name="Рисунок 6933" descr="base_1_386202_39045"/>
        <xdr:cNvPicPr preferRelativeResize="0">
          <a:picLocks noChangeArrowheads="1"/>
        </xdr:cNvPicPr>
      </xdr:nvPicPr>
      <xdr:blipFill>
        <a:blip xmlns:r="http://schemas.openxmlformats.org/officeDocument/2006/relationships" r:embed="rId4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4858725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4746</xdr:row>
      <xdr:rowOff>0</xdr:rowOff>
    </xdr:from>
    <xdr:to>
      <xdr:col>1</xdr:col>
      <xdr:colOff>1009650</xdr:colOff>
      <xdr:row>4746</xdr:row>
      <xdr:rowOff>371475</xdr:rowOff>
    </xdr:to>
    <xdr:pic>
      <xdr:nvPicPr>
        <xdr:cNvPr id="6935" name="Рисунок 6934" descr="base_1_386202_39046"/>
        <xdr:cNvPicPr preferRelativeResize="0">
          <a:picLocks noChangeArrowheads="1"/>
        </xdr:cNvPicPr>
      </xdr:nvPicPr>
      <xdr:blipFill>
        <a:blip xmlns:r="http://schemas.openxmlformats.org/officeDocument/2006/relationships" r:embed="rId4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539212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4747</xdr:row>
      <xdr:rowOff>0</xdr:rowOff>
    </xdr:from>
    <xdr:to>
      <xdr:col>1</xdr:col>
      <xdr:colOff>1009650</xdr:colOff>
      <xdr:row>4747</xdr:row>
      <xdr:rowOff>371475</xdr:rowOff>
    </xdr:to>
    <xdr:pic>
      <xdr:nvPicPr>
        <xdr:cNvPr id="6936" name="Рисунок 6935" descr="base_1_386202_39047"/>
        <xdr:cNvPicPr preferRelativeResize="0">
          <a:picLocks noChangeArrowheads="1"/>
        </xdr:cNvPicPr>
      </xdr:nvPicPr>
      <xdr:blipFill>
        <a:blip xmlns:r="http://schemas.openxmlformats.org/officeDocument/2006/relationships" r:embed="rId4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592552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4748</xdr:row>
      <xdr:rowOff>1</xdr:rowOff>
    </xdr:from>
    <xdr:to>
      <xdr:col>1</xdr:col>
      <xdr:colOff>1095374</xdr:colOff>
      <xdr:row>4748</xdr:row>
      <xdr:rowOff>400051</xdr:rowOff>
    </xdr:to>
    <xdr:pic>
      <xdr:nvPicPr>
        <xdr:cNvPr id="6937" name="Рисунок 6936" descr="base_1_386202_39048"/>
        <xdr:cNvPicPr preferRelativeResize="0">
          <a:picLocks noChangeArrowheads="1"/>
        </xdr:cNvPicPr>
      </xdr:nvPicPr>
      <xdr:blipFill>
        <a:blip xmlns:r="http://schemas.openxmlformats.org/officeDocument/2006/relationships" r:embed="rId4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76458926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4749</xdr:row>
      <xdr:rowOff>0</xdr:rowOff>
    </xdr:from>
    <xdr:to>
      <xdr:col>1</xdr:col>
      <xdr:colOff>1200150</xdr:colOff>
      <xdr:row>4749</xdr:row>
      <xdr:rowOff>371475</xdr:rowOff>
    </xdr:to>
    <xdr:pic>
      <xdr:nvPicPr>
        <xdr:cNvPr id="6938" name="Рисунок 6937" descr="base_1_386202_39049"/>
        <xdr:cNvPicPr preferRelativeResize="0">
          <a:picLocks noChangeArrowheads="1"/>
        </xdr:cNvPicPr>
      </xdr:nvPicPr>
      <xdr:blipFill>
        <a:blip xmlns:r="http://schemas.openxmlformats.org/officeDocument/2006/relationships" r:embed="rId4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6992325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4749</xdr:row>
      <xdr:rowOff>533399</xdr:rowOff>
    </xdr:from>
    <xdr:to>
      <xdr:col>1</xdr:col>
      <xdr:colOff>1143000</xdr:colOff>
      <xdr:row>4750</xdr:row>
      <xdr:rowOff>409574</xdr:rowOff>
    </xdr:to>
    <xdr:pic>
      <xdr:nvPicPr>
        <xdr:cNvPr id="6939" name="Рисунок 6938" descr="base_1_386202_39050"/>
        <xdr:cNvPicPr preferRelativeResize="0">
          <a:picLocks noChangeArrowheads="1"/>
        </xdr:cNvPicPr>
      </xdr:nvPicPr>
      <xdr:blipFill>
        <a:blip xmlns:r="http://schemas.openxmlformats.org/officeDocument/2006/relationships" r:embed="rId4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7525724"/>
          <a:ext cx="11430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4751</xdr:row>
      <xdr:rowOff>0</xdr:rowOff>
    </xdr:from>
    <xdr:to>
      <xdr:col>1</xdr:col>
      <xdr:colOff>990600</xdr:colOff>
      <xdr:row>4751</xdr:row>
      <xdr:rowOff>352425</xdr:rowOff>
    </xdr:to>
    <xdr:pic>
      <xdr:nvPicPr>
        <xdr:cNvPr id="6940" name="Рисунок 6939" descr="base_1_386202_39051"/>
        <xdr:cNvPicPr preferRelativeResize="0">
          <a:picLocks noChangeArrowheads="1"/>
        </xdr:cNvPicPr>
      </xdr:nvPicPr>
      <xdr:blipFill>
        <a:blip xmlns:r="http://schemas.openxmlformats.org/officeDocument/2006/relationships" r:embed="rId4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805912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4752</xdr:row>
      <xdr:rowOff>1</xdr:rowOff>
    </xdr:from>
    <xdr:to>
      <xdr:col>1</xdr:col>
      <xdr:colOff>1057275</xdr:colOff>
      <xdr:row>4752</xdr:row>
      <xdr:rowOff>419101</xdr:rowOff>
    </xdr:to>
    <xdr:pic>
      <xdr:nvPicPr>
        <xdr:cNvPr id="6941" name="Рисунок 6940" descr="base_1_386202_39052"/>
        <xdr:cNvPicPr preferRelativeResize="0">
          <a:picLocks noChangeArrowheads="1"/>
        </xdr:cNvPicPr>
      </xdr:nvPicPr>
      <xdr:blipFill>
        <a:blip xmlns:r="http://schemas.openxmlformats.org/officeDocument/2006/relationships" r:embed="rId4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8592526"/>
          <a:ext cx="10572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4753</xdr:row>
      <xdr:rowOff>1</xdr:rowOff>
    </xdr:from>
    <xdr:to>
      <xdr:col>1</xdr:col>
      <xdr:colOff>1104900</xdr:colOff>
      <xdr:row>4753</xdr:row>
      <xdr:rowOff>361951</xdr:rowOff>
    </xdr:to>
    <xdr:pic>
      <xdr:nvPicPr>
        <xdr:cNvPr id="6942" name="Рисунок 6941" descr="base_1_386202_39053"/>
        <xdr:cNvPicPr preferRelativeResize="0">
          <a:picLocks noChangeArrowheads="1"/>
        </xdr:cNvPicPr>
      </xdr:nvPicPr>
      <xdr:blipFill>
        <a:blip xmlns:r="http://schemas.openxmlformats.org/officeDocument/2006/relationships" r:embed="rId4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9125926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4754</xdr:row>
      <xdr:rowOff>1</xdr:rowOff>
    </xdr:from>
    <xdr:to>
      <xdr:col>1</xdr:col>
      <xdr:colOff>1162050</xdr:colOff>
      <xdr:row>4754</xdr:row>
      <xdr:rowOff>400051</xdr:rowOff>
    </xdr:to>
    <xdr:pic>
      <xdr:nvPicPr>
        <xdr:cNvPr id="6943" name="Рисунок 6942" descr="base_1_386202_39054"/>
        <xdr:cNvPicPr preferRelativeResize="0">
          <a:picLocks noChangeArrowheads="1"/>
        </xdr:cNvPicPr>
      </xdr:nvPicPr>
      <xdr:blipFill>
        <a:blip xmlns:r="http://schemas.openxmlformats.org/officeDocument/2006/relationships" r:embed="rId4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79659326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4755</xdr:row>
      <xdr:rowOff>0</xdr:rowOff>
    </xdr:from>
    <xdr:to>
      <xdr:col>1</xdr:col>
      <xdr:colOff>1123950</xdr:colOff>
      <xdr:row>4755</xdr:row>
      <xdr:rowOff>409575</xdr:rowOff>
    </xdr:to>
    <xdr:pic>
      <xdr:nvPicPr>
        <xdr:cNvPr id="6944" name="Рисунок 6943" descr="base_1_386202_39055"/>
        <xdr:cNvPicPr preferRelativeResize="0">
          <a:picLocks noChangeArrowheads="1"/>
        </xdr:cNvPicPr>
      </xdr:nvPicPr>
      <xdr:blipFill>
        <a:blip xmlns:r="http://schemas.openxmlformats.org/officeDocument/2006/relationships" r:embed="rId4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80192725"/>
          <a:ext cx="1123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4756</xdr:row>
      <xdr:rowOff>0</xdr:rowOff>
    </xdr:from>
    <xdr:to>
      <xdr:col>1</xdr:col>
      <xdr:colOff>990600</xdr:colOff>
      <xdr:row>4756</xdr:row>
      <xdr:rowOff>390525</xdr:rowOff>
    </xdr:to>
    <xdr:pic>
      <xdr:nvPicPr>
        <xdr:cNvPr id="6945" name="Рисунок 6944" descr="base_1_386202_39056"/>
        <xdr:cNvPicPr preferRelativeResize="0">
          <a:picLocks noChangeArrowheads="1"/>
        </xdr:cNvPicPr>
      </xdr:nvPicPr>
      <xdr:blipFill>
        <a:blip xmlns:r="http://schemas.openxmlformats.org/officeDocument/2006/relationships" r:embed="rId4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80726125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4757</xdr:row>
      <xdr:rowOff>0</xdr:rowOff>
    </xdr:from>
    <xdr:to>
      <xdr:col>1</xdr:col>
      <xdr:colOff>1028700</xdr:colOff>
      <xdr:row>4757</xdr:row>
      <xdr:rowOff>409575</xdr:rowOff>
    </xdr:to>
    <xdr:pic>
      <xdr:nvPicPr>
        <xdr:cNvPr id="6946" name="Рисунок 6945" descr="base_1_386202_39057"/>
        <xdr:cNvPicPr preferRelativeResize="0">
          <a:picLocks noChangeArrowheads="1"/>
        </xdr:cNvPicPr>
      </xdr:nvPicPr>
      <xdr:blipFill>
        <a:blip xmlns:r="http://schemas.openxmlformats.org/officeDocument/2006/relationships" r:embed="rId4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81259525"/>
          <a:ext cx="1028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4758</xdr:row>
      <xdr:rowOff>1</xdr:rowOff>
    </xdr:from>
    <xdr:to>
      <xdr:col>1</xdr:col>
      <xdr:colOff>1095374</xdr:colOff>
      <xdr:row>4758</xdr:row>
      <xdr:rowOff>400051</xdr:rowOff>
    </xdr:to>
    <xdr:pic>
      <xdr:nvPicPr>
        <xdr:cNvPr id="6947" name="Рисунок 6946" descr="base_1_386202_39058"/>
        <xdr:cNvPicPr preferRelativeResize="0">
          <a:picLocks noChangeArrowheads="1"/>
        </xdr:cNvPicPr>
      </xdr:nvPicPr>
      <xdr:blipFill>
        <a:blip xmlns:r="http://schemas.openxmlformats.org/officeDocument/2006/relationships" r:embed="rId4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81792926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4759</xdr:row>
      <xdr:rowOff>0</xdr:rowOff>
    </xdr:from>
    <xdr:to>
      <xdr:col>1</xdr:col>
      <xdr:colOff>1190625</xdr:colOff>
      <xdr:row>4759</xdr:row>
      <xdr:rowOff>371475</xdr:rowOff>
    </xdr:to>
    <xdr:pic>
      <xdr:nvPicPr>
        <xdr:cNvPr id="6948" name="Рисунок 6947" descr="base_1_386202_39059"/>
        <xdr:cNvPicPr preferRelativeResize="0">
          <a:picLocks noChangeArrowheads="1"/>
        </xdr:cNvPicPr>
      </xdr:nvPicPr>
      <xdr:blipFill>
        <a:blip xmlns:r="http://schemas.openxmlformats.org/officeDocument/2006/relationships" r:embed="rId4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8232632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4760</xdr:row>
      <xdr:rowOff>1</xdr:rowOff>
    </xdr:from>
    <xdr:to>
      <xdr:col>1</xdr:col>
      <xdr:colOff>1143000</xdr:colOff>
      <xdr:row>4760</xdr:row>
      <xdr:rowOff>361951</xdr:rowOff>
    </xdr:to>
    <xdr:pic>
      <xdr:nvPicPr>
        <xdr:cNvPr id="6949" name="Рисунок 6948" descr="base_1_386202_39060"/>
        <xdr:cNvPicPr preferRelativeResize="0">
          <a:picLocks noChangeArrowheads="1"/>
        </xdr:cNvPicPr>
      </xdr:nvPicPr>
      <xdr:blipFill>
        <a:blip xmlns:r="http://schemas.openxmlformats.org/officeDocument/2006/relationships" r:embed="rId4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82859726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4761</xdr:row>
      <xdr:rowOff>1</xdr:rowOff>
    </xdr:from>
    <xdr:to>
      <xdr:col>1</xdr:col>
      <xdr:colOff>942974</xdr:colOff>
      <xdr:row>4761</xdr:row>
      <xdr:rowOff>400051</xdr:rowOff>
    </xdr:to>
    <xdr:pic>
      <xdr:nvPicPr>
        <xdr:cNvPr id="6950" name="Рисунок 6949" descr="base_1_386202_39061"/>
        <xdr:cNvPicPr preferRelativeResize="0">
          <a:picLocks noChangeArrowheads="1"/>
        </xdr:cNvPicPr>
      </xdr:nvPicPr>
      <xdr:blipFill>
        <a:blip xmlns:r="http://schemas.openxmlformats.org/officeDocument/2006/relationships" r:embed="rId4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83393126"/>
          <a:ext cx="942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4762</xdr:row>
      <xdr:rowOff>0</xdr:rowOff>
    </xdr:from>
    <xdr:to>
      <xdr:col>1</xdr:col>
      <xdr:colOff>971550</xdr:colOff>
      <xdr:row>4762</xdr:row>
      <xdr:rowOff>371475</xdr:rowOff>
    </xdr:to>
    <xdr:pic>
      <xdr:nvPicPr>
        <xdr:cNvPr id="6951" name="Рисунок 6950" descr="base_1_386202_39062"/>
        <xdr:cNvPicPr preferRelativeResize="0">
          <a:picLocks noChangeArrowheads="1"/>
        </xdr:cNvPicPr>
      </xdr:nvPicPr>
      <xdr:blipFill>
        <a:blip xmlns:r="http://schemas.openxmlformats.org/officeDocument/2006/relationships" r:embed="rId4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8392652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4763</xdr:row>
      <xdr:rowOff>1</xdr:rowOff>
    </xdr:from>
    <xdr:to>
      <xdr:col>1</xdr:col>
      <xdr:colOff>1047750</xdr:colOff>
      <xdr:row>4763</xdr:row>
      <xdr:rowOff>381001</xdr:rowOff>
    </xdr:to>
    <xdr:pic>
      <xdr:nvPicPr>
        <xdr:cNvPr id="6952" name="Рисунок 6951" descr="base_1_386202_39063"/>
        <xdr:cNvPicPr preferRelativeResize="0">
          <a:picLocks noChangeArrowheads="1"/>
        </xdr:cNvPicPr>
      </xdr:nvPicPr>
      <xdr:blipFill>
        <a:blip xmlns:r="http://schemas.openxmlformats.org/officeDocument/2006/relationships" r:embed="rId4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84459926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4764</xdr:row>
      <xdr:rowOff>0</xdr:rowOff>
    </xdr:from>
    <xdr:to>
      <xdr:col>1</xdr:col>
      <xdr:colOff>1209675</xdr:colOff>
      <xdr:row>4764</xdr:row>
      <xdr:rowOff>409575</xdr:rowOff>
    </xdr:to>
    <xdr:pic>
      <xdr:nvPicPr>
        <xdr:cNvPr id="6953" name="Рисунок 6952" descr="base_1_386202_39064"/>
        <xdr:cNvPicPr preferRelativeResize="0">
          <a:picLocks noChangeArrowheads="1"/>
        </xdr:cNvPicPr>
      </xdr:nvPicPr>
      <xdr:blipFill>
        <a:blip xmlns:r="http://schemas.openxmlformats.org/officeDocument/2006/relationships" r:embed="rId4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84993325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4765</xdr:row>
      <xdr:rowOff>0</xdr:rowOff>
    </xdr:from>
    <xdr:to>
      <xdr:col>1</xdr:col>
      <xdr:colOff>1143000</xdr:colOff>
      <xdr:row>4765</xdr:row>
      <xdr:rowOff>371475</xdr:rowOff>
    </xdr:to>
    <xdr:pic>
      <xdr:nvPicPr>
        <xdr:cNvPr id="6954" name="Рисунок 6953" descr="base_1_386202_39065"/>
        <xdr:cNvPicPr preferRelativeResize="0">
          <a:picLocks noChangeArrowheads="1"/>
        </xdr:cNvPicPr>
      </xdr:nvPicPr>
      <xdr:blipFill>
        <a:blip xmlns:r="http://schemas.openxmlformats.org/officeDocument/2006/relationships" r:embed="rId4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8552672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4766</xdr:row>
      <xdr:rowOff>0</xdr:rowOff>
    </xdr:from>
    <xdr:to>
      <xdr:col>1</xdr:col>
      <xdr:colOff>923924</xdr:colOff>
      <xdr:row>4766</xdr:row>
      <xdr:rowOff>390525</xdr:rowOff>
    </xdr:to>
    <xdr:pic>
      <xdr:nvPicPr>
        <xdr:cNvPr id="6955" name="Рисунок 6954" descr="base_1_386202_39066"/>
        <xdr:cNvPicPr preferRelativeResize="0">
          <a:picLocks noChangeArrowheads="1"/>
        </xdr:cNvPicPr>
      </xdr:nvPicPr>
      <xdr:blipFill>
        <a:blip xmlns:r="http://schemas.openxmlformats.org/officeDocument/2006/relationships" r:embed="rId4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86060125"/>
          <a:ext cx="923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4767</xdr:row>
      <xdr:rowOff>1</xdr:rowOff>
    </xdr:from>
    <xdr:to>
      <xdr:col>1</xdr:col>
      <xdr:colOff>1057275</xdr:colOff>
      <xdr:row>4767</xdr:row>
      <xdr:rowOff>361951</xdr:rowOff>
    </xdr:to>
    <xdr:pic>
      <xdr:nvPicPr>
        <xdr:cNvPr id="6956" name="Рисунок 6955" descr="base_1_386202_39067"/>
        <xdr:cNvPicPr preferRelativeResize="0">
          <a:picLocks noChangeArrowheads="1"/>
        </xdr:cNvPicPr>
      </xdr:nvPicPr>
      <xdr:blipFill>
        <a:blip xmlns:r="http://schemas.openxmlformats.org/officeDocument/2006/relationships" r:embed="rId4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86593526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4768</xdr:row>
      <xdr:rowOff>0</xdr:rowOff>
    </xdr:from>
    <xdr:to>
      <xdr:col>1</xdr:col>
      <xdr:colOff>1114424</xdr:colOff>
      <xdr:row>4768</xdr:row>
      <xdr:rowOff>390525</xdr:rowOff>
    </xdr:to>
    <xdr:pic>
      <xdr:nvPicPr>
        <xdr:cNvPr id="6957" name="Рисунок 6956" descr="base_1_386202_39068"/>
        <xdr:cNvPicPr preferRelativeResize="0">
          <a:picLocks noChangeArrowheads="1"/>
        </xdr:cNvPicPr>
      </xdr:nvPicPr>
      <xdr:blipFill>
        <a:blip xmlns:r="http://schemas.openxmlformats.org/officeDocument/2006/relationships" r:embed="rId4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87126925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4769</xdr:row>
      <xdr:rowOff>1</xdr:rowOff>
    </xdr:from>
    <xdr:to>
      <xdr:col>1</xdr:col>
      <xdr:colOff>1181100</xdr:colOff>
      <xdr:row>4769</xdr:row>
      <xdr:rowOff>381001</xdr:rowOff>
    </xdr:to>
    <xdr:pic>
      <xdr:nvPicPr>
        <xdr:cNvPr id="6958" name="Рисунок 6957" descr="base_1_386202_39069"/>
        <xdr:cNvPicPr preferRelativeResize="0">
          <a:picLocks noChangeArrowheads="1"/>
        </xdr:cNvPicPr>
      </xdr:nvPicPr>
      <xdr:blipFill>
        <a:blip xmlns:r="http://schemas.openxmlformats.org/officeDocument/2006/relationships" r:embed="rId4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87660326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4769</xdr:row>
      <xdr:rowOff>533399</xdr:rowOff>
    </xdr:from>
    <xdr:to>
      <xdr:col>1</xdr:col>
      <xdr:colOff>1133475</xdr:colOff>
      <xdr:row>4770</xdr:row>
      <xdr:rowOff>390524</xdr:rowOff>
    </xdr:to>
    <xdr:pic>
      <xdr:nvPicPr>
        <xdr:cNvPr id="6959" name="Рисунок 6958" descr="base_1_386202_39070"/>
        <xdr:cNvPicPr preferRelativeResize="0">
          <a:picLocks noChangeArrowheads="1"/>
        </xdr:cNvPicPr>
      </xdr:nvPicPr>
      <xdr:blipFill>
        <a:blip xmlns:r="http://schemas.openxmlformats.org/officeDocument/2006/relationships" r:embed="rId4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88193724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4771</xdr:row>
      <xdr:rowOff>0</xdr:rowOff>
    </xdr:from>
    <xdr:to>
      <xdr:col>1</xdr:col>
      <xdr:colOff>971550</xdr:colOff>
      <xdr:row>4771</xdr:row>
      <xdr:rowOff>352425</xdr:rowOff>
    </xdr:to>
    <xdr:pic>
      <xdr:nvPicPr>
        <xdr:cNvPr id="6960" name="Рисунок 6959" descr="base_1_386202_39071"/>
        <xdr:cNvPicPr preferRelativeResize="0">
          <a:picLocks noChangeArrowheads="1"/>
        </xdr:cNvPicPr>
      </xdr:nvPicPr>
      <xdr:blipFill>
        <a:blip xmlns:r="http://schemas.openxmlformats.org/officeDocument/2006/relationships" r:embed="rId4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88727125"/>
          <a:ext cx="971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4772</xdr:row>
      <xdr:rowOff>1</xdr:rowOff>
    </xdr:from>
    <xdr:to>
      <xdr:col>1</xdr:col>
      <xdr:colOff>1009650</xdr:colOff>
      <xdr:row>4772</xdr:row>
      <xdr:rowOff>371475</xdr:rowOff>
    </xdr:to>
    <xdr:pic>
      <xdr:nvPicPr>
        <xdr:cNvPr id="6961" name="Рисунок 6960" descr="base_1_386202_39072"/>
        <xdr:cNvPicPr preferRelativeResize="0">
          <a:picLocks noChangeArrowheads="1"/>
        </xdr:cNvPicPr>
      </xdr:nvPicPr>
      <xdr:blipFill>
        <a:blip xmlns:r="http://schemas.openxmlformats.org/officeDocument/2006/relationships" r:embed="rId4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89260526"/>
          <a:ext cx="100965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4773</xdr:row>
      <xdr:rowOff>0</xdr:rowOff>
    </xdr:from>
    <xdr:to>
      <xdr:col>1</xdr:col>
      <xdr:colOff>1152525</xdr:colOff>
      <xdr:row>4773</xdr:row>
      <xdr:rowOff>371475</xdr:rowOff>
    </xdr:to>
    <xdr:pic>
      <xdr:nvPicPr>
        <xdr:cNvPr id="6962" name="Рисунок 6961" descr="base_1_386202_39073"/>
        <xdr:cNvPicPr preferRelativeResize="0">
          <a:picLocks noChangeArrowheads="1"/>
        </xdr:cNvPicPr>
      </xdr:nvPicPr>
      <xdr:blipFill>
        <a:blip xmlns:r="http://schemas.openxmlformats.org/officeDocument/2006/relationships" r:embed="rId4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89793925"/>
          <a:ext cx="1152526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4774</xdr:row>
      <xdr:rowOff>1</xdr:rowOff>
    </xdr:from>
    <xdr:to>
      <xdr:col>1</xdr:col>
      <xdr:colOff>1209675</xdr:colOff>
      <xdr:row>4774</xdr:row>
      <xdr:rowOff>419101</xdr:rowOff>
    </xdr:to>
    <xdr:pic>
      <xdr:nvPicPr>
        <xdr:cNvPr id="6963" name="Рисунок 6962" descr="base_1_386202_39074"/>
        <xdr:cNvPicPr preferRelativeResize="0">
          <a:picLocks noChangeArrowheads="1"/>
        </xdr:cNvPicPr>
      </xdr:nvPicPr>
      <xdr:blipFill>
        <a:blip xmlns:r="http://schemas.openxmlformats.org/officeDocument/2006/relationships" r:embed="rId4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0327326"/>
          <a:ext cx="12096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4775</xdr:row>
      <xdr:rowOff>0</xdr:rowOff>
    </xdr:from>
    <xdr:to>
      <xdr:col>1</xdr:col>
      <xdr:colOff>1152525</xdr:colOff>
      <xdr:row>4775</xdr:row>
      <xdr:rowOff>381000</xdr:rowOff>
    </xdr:to>
    <xdr:pic>
      <xdr:nvPicPr>
        <xdr:cNvPr id="6964" name="Рисунок 6963" descr="base_1_386202_39075"/>
        <xdr:cNvPicPr preferRelativeResize="0">
          <a:picLocks noChangeArrowheads="1"/>
        </xdr:cNvPicPr>
      </xdr:nvPicPr>
      <xdr:blipFill>
        <a:blip xmlns:r="http://schemas.openxmlformats.org/officeDocument/2006/relationships" r:embed="rId4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086072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4776</xdr:row>
      <xdr:rowOff>0</xdr:rowOff>
    </xdr:from>
    <xdr:to>
      <xdr:col>1</xdr:col>
      <xdr:colOff>923924</xdr:colOff>
      <xdr:row>4776</xdr:row>
      <xdr:rowOff>390525</xdr:rowOff>
    </xdr:to>
    <xdr:pic>
      <xdr:nvPicPr>
        <xdr:cNvPr id="6965" name="Рисунок 6964" descr="base_1_386202_39076"/>
        <xdr:cNvPicPr preferRelativeResize="0">
          <a:picLocks noChangeArrowheads="1"/>
        </xdr:cNvPicPr>
      </xdr:nvPicPr>
      <xdr:blipFill>
        <a:blip xmlns:r="http://schemas.openxmlformats.org/officeDocument/2006/relationships" r:embed="rId4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91394125"/>
          <a:ext cx="923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4777</xdr:row>
      <xdr:rowOff>1</xdr:rowOff>
    </xdr:from>
    <xdr:to>
      <xdr:col>1</xdr:col>
      <xdr:colOff>990600</xdr:colOff>
      <xdr:row>4777</xdr:row>
      <xdr:rowOff>400051</xdr:rowOff>
    </xdr:to>
    <xdr:pic>
      <xdr:nvPicPr>
        <xdr:cNvPr id="6966" name="Рисунок 6965" descr="base_1_386202_39077"/>
        <xdr:cNvPicPr preferRelativeResize="0">
          <a:picLocks noChangeArrowheads="1"/>
        </xdr:cNvPicPr>
      </xdr:nvPicPr>
      <xdr:blipFill>
        <a:blip xmlns:r="http://schemas.openxmlformats.org/officeDocument/2006/relationships" r:embed="rId4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1927526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4778</xdr:row>
      <xdr:rowOff>1</xdr:rowOff>
    </xdr:from>
    <xdr:to>
      <xdr:col>1</xdr:col>
      <xdr:colOff>1085850</xdr:colOff>
      <xdr:row>4778</xdr:row>
      <xdr:rowOff>381001</xdr:rowOff>
    </xdr:to>
    <xdr:pic>
      <xdr:nvPicPr>
        <xdr:cNvPr id="6967" name="Рисунок 6966" descr="base_1_386202_39078"/>
        <xdr:cNvPicPr preferRelativeResize="0">
          <a:picLocks noChangeArrowheads="1"/>
        </xdr:cNvPicPr>
      </xdr:nvPicPr>
      <xdr:blipFill>
        <a:blip xmlns:r="http://schemas.openxmlformats.org/officeDocument/2006/relationships" r:embed="rId4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2460926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4779</xdr:row>
      <xdr:rowOff>1</xdr:rowOff>
    </xdr:from>
    <xdr:to>
      <xdr:col>1</xdr:col>
      <xdr:colOff>1247775</xdr:colOff>
      <xdr:row>4779</xdr:row>
      <xdr:rowOff>400051</xdr:rowOff>
    </xdr:to>
    <xdr:pic>
      <xdr:nvPicPr>
        <xdr:cNvPr id="6968" name="Рисунок 6967" descr="base_1_386202_39079"/>
        <xdr:cNvPicPr preferRelativeResize="0">
          <a:picLocks noChangeArrowheads="1"/>
        </xdr:cNvPicPr>
      </xdr:nvPicPr>
      <xdr:blipFill>
        <a:blip xmlns:r="http://schemas.openxmlformats.org/officeDocument/2006/relationships" r:embed="rId4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2994326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4780</xdr:row>
      <xdr:rowOff>0</xdr:rowOff>
    </xdr:from>
    <xdr:to>
      <xdr:col>1</xdr:col>
      <xdr:colOff>1209675</xdr:colOff>
      <xdr:row>4780</xdr:row>
      <xdr:rowOff>409575</xdr:rowOff>
    </xdr:to>
    <xdr:pic>
      <xdr:nvPicPr>
        <xdr:cNvPr id="6969" name="Рисунок 6968" descr="base_1_386202_39080"/>
        <xdr:cNvPicPr preferRelativeResize="0">
          <a:picLocks noChangeArrowheads="1"/>
        </xdr:cNvPicPr>
      </xdr:nvPicPr>
      <xdr:blipFill>
        <a:blip xmlns:r="http://schemas.openxmlformats.org/officeDocument/2006/relationships" r:embed="rId4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3527725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4781</xdr:row>
      <xdr:rowOff>1</xdr:rowOff>
    </xdr:from>
    <xdr:to>
      <xdr:col>1</xdr:col>
      <xdr:colOff>1000124</xdr:colOff>
      <xdr:row>4781</xdr:row>
      <xdr:rowOff>419101</xdr:rowOff>
    </xdr:to>
    <xdr:pic>
      <xdr:nvPicPr>
        <xdr:cNvPr id="6970" name="Рисунок 6969" descr="base_1_386202_39081"/>
        <xdr:cNvPicPr preferRelativeResize="0">
          <a:picLocks noChangeArrowheads="1"/>
        </xdr:cNvPicPr>
      </xdr:nvPicPr>
      <xdr:blipFill>
        <a:blip xmlns:r="http://schemas.openxmlformats.org/officeDocument/2006/relationships" r:embed="rId4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94061126"/>
          <a:ext cx="10001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4782</xdr:row>
      <xdr:rowOff>1</xdr:rowOff>
    </xdr:from>
    <xdr:to>
      <xdr:col>1</xdr:col>
      <xdr:colOff>971550</xdr:colOff>
      <xdr:row>4782</xdr:row>
      <xdr:rowOff>381001</xdr:rowOff>
    </xdr:to>
    <xdr:pic>
      <xdr:nvPicPr>
        <xdr:cNvPr id="6971" name="Рисунок 6970" descr="base_1_386202_39082"/>
        <xdr:cNvPicPr preferRelativeResize="0">
          <a:picLocks noChangeArrowheads="1"/>
        </xdr:cNvPicPr>
      </xdr:nvPicPr>
      <xdr:blipFill>
        <a:blip xmlns:r="http://schemas.openxmlformats.org/officeDocument/2006/relationships" r:embed="rId4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459452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4783</xdr:row>
      <xdr:rowOff>1</xdr:rowOff>
    </xdr:from>
    <xdr:to>
      <xdr:col>1</xdr:col>
      <xdr:colOff>1076324</xdr:colOff>
      <xdr:row>4783</xdr:row>
      <xdr:rowOff>381001</xdr:rowOff>
    </xdr:to>
    <xdr:pic>
      <xdr:nvPicPr>
        <xdr:cNvPr id="6972" name="Рисунок 6971" descr="base_1_386202_39083"/>
        <xdr:cNvPicPr preferRelativeResize="0">
          <a:picLocks noChangeArrowheads="1"/>
        </xdr:cNvPicPr>
      </xdr:nvPicPr>
      <xdr:blipFill>
        <a:blip xmlns:r="http://schemas.openxmlformats.org/officeDocument/2006/relationships" r:embed="rId4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95127926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4784</xdr:row>
      <xdr:rowOff>1</xdr:rowOff>
    </xdr:from>
    <xdr:to>
      <xdr:col>1</xdr:col>
      <xdr:colOff>1200150</xdr:colOff>
      <xdr:row>4784</xdr:row>
      <xdr:rowOff>381001</xdr:rowOff>
    </xdr:to>
    <xdr:pic>
      <xdr:nvPicPr>
        <xdr:cNvPr id="6973" name="Рисунок 6972" descr="base_1_386202_39084"/>
        <xdr:cNvPicPr preferRelativeResize="0">
          <a:picLocks noChangeArrowheads="1"/>
        </xdr:cNvPicPr>
      </xdr:nvPicPr>
      <xdr:blipFill>
        <a:blip xmlns:r="http://schemas.openxmlformats.org/officeDocument/2006/relationships" r:embed="rId4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5661326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4785</xdr:row>
      <xdr:rowOff>1</xdr:rowOff>
    </xdr:from>
    <xdr:to>
      <xdr:col>1</xdr:col>
      <xdr:colOff>1171575</xdr:colOff>
      <xdr:row>4785</xdr:row>
      <xdr:rowOff>438151</xdr:rowOff>
    </xdr:to>
    <xdr:pic>
      <xdr:nvPicPr>
        <xdr:cNvPr id="6974" name="Рисунок 6973" descr="base_1_386202_39085"/>
        <xdr:cNvPicPr preferRelativeResize="0">
          <a:picLocks noChangeArrowheads="1"/>
        </xdr:cNvPicPr>
      </xdr:nvPicPr>
      <xdr:blipFill>
        <a:blip xmlns:r="http://schemas.openxmlformats.org/officeDocument/2006/relationships" r:embed="rId4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6194726"/>
          <a:ext cx="1171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4786</xdr:row>
      <xdr:rowOff>1</xdr:rowOff>
    </xdr:from>
    <xdr:to>
      <xdr:col>1</xdr:col>
      <xdr:colOff>990600</xdr:colOff>
      <xdr:row>4786</xdr:row>
      <xdr:rowOff>400051</xdr:rowOff>
    </xdr:to>
    <xdr:pic>
      <xdr:nvPicPr>
        <xdr:cNvPr id="6975" name="Рисунок 6974" descr="base_1_386202_39086"/>
        <xdr:cNvPicPr preferRelativeResize="0">
          <a:picLocks noChangeArrowheads="1"/>
        </xdr:cNvPicPr>
      </xdr:nvPicPr>
      <xdr:blipFill>
        <a:blip xmlns:r="http://schemas.openxmlformats.org/officeDocument/2006/relationships" r:embed="rId4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6728126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4787</xdr:row>
      <xdr:rowOff>0</xdr:rowOff>
    </xdr:from>
    <xdr:to>
      <xdr:col>1</xdr:col>
      <xdr:colOff>1000125</xdr:colOff>
      <xdr:row>4787</xdr:row>
      <xdr:rowOff>409575</xdr:rowOff>
    </xdr:to>
    <xdr:pic>
      <xdr:nvPicPr>
        <xdr:cNvPr id="6976" name="Рисунок 6975" descr="base_1_386202_39087"/>
        <xdr:cNvPicPr preferRelativeResize="0">
          <a:picLocks noChangeArrowheads="1"/>
        </xdr:cNvPicPr>
      </xdr:nvPicPr>
      <xdr:blipFill>
        <a:blip xmlns:r="http://schemas.openxmlformats.org/officeDocument/2006/relationships" r:embed="rId4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7261525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4788</xdr:row>
      <xdr:rowOff>1</xdr:rowOff>
    </xdr:from>
    <xdr:to>
      <xdr:col>1</xdr:col>
      <xdr:colOff>1104900</xdr:colOff>
      <xdr:row>4788</xdr:row>
      <xdr:rowOff>400051</xdr:rowOff>
    </xdr:to>
    <xdr:pic>
      <xdr:nvPicPr>
        <xdr:cNvPr id="6977" name="Рисунок 6976" descr="base_1_386202_39088"/>
        <xdr:cNvPicPr preferRelativeResize="0">
          <a:picLocks noChangeArrowheads="1"/>
        </xdr:cNvPicPr>
      </xdr:nvPicPr>
      <xdr:blipFill>
        <a:blip xmlns:r="http://schemas.openxmlformats.org/officeDocument/2006/relationships" r:embed="rId4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7794926"/>
          <a:ext cx="1104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4789</xdr:row>
      <xdr:rowOff>0</xdr:rowOff>
    </xdr:from>
    <xdr:to>
      <xdr:col>1</xdr:col>
      <xdr:colOff>1209675</xdr:colOff>
      <xdr:row>4789</xdr:row>
      <xdr:rowOff>447675</xdr:rowOff>
    </xdr:to>
    <xdr:pic>
      <xdr:nvPicPr>
        <xdr:cNvPr id="6978" name="Рисунок 6977" descr="base_1_386202_39089"/>
        <xdr:cNvPicPr preferRelativeResize="0">
          <a:picLocks noChangeArrowheads="1"/>
        </xdr:cNvPicPr>
      </xdr:nvPicPr>
      <xdr:blipFill>
        <a:blip xmlns:r="http://schemas.openxmlformats.org/officeDocument/2006/relationships" r:embed="rId4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8328325"/>
          <a:ext cx="1209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4790</xdr:row>
      <xdr:rowOff>0</xdr:rowOff>
    </xdr:from>
    <xdr:to>
      <xdr:col>1</xdr:col>
      <xdr:colOff>1209675</xdr:colOff>
      <xdr:row>4790</xdr:row>
      <xdr:rowOff>390525</xdr:rowOff>
    </xdr:to>
    <xdr:pic>
      <xdr:nvPicPr>
        <xdr:cNvPr id="6979" name="Рисунок 6978" descr="base_1_386202_39090"/>
        <xdr:cNvPicPr preferRelativeResize="0">
          <a:picLocks noChangeArrowheads="1"/>
        </xdr:cNvPicPr>
      </xdr:nvPicPr>
      <xdr:blipFill>
        <a:blip xmlns:r="http://schemas.openxmlformats.org/officeDocument/2006/relationships" r:embed="rId4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886172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4791</xdr:row>
      <xdr:rowOff>0</xdr:rowOff>
    </xdr:from>
    <xdr:to>
      <xdr:col>1</xdr:col>
      <xdr:colOff>885824</xdr:colOff>
      <xdr:row>4791</xdr:row>
      <xdr:rowOff>371475</xdr:rowOff>
    </xdr:to>
    <xdr:pic>
      <xdr:nvPicPr>
        <xdr:cNvPr id="6980" name="Рисунок 6979" descr="base_1_386202_39091"/>
        <xdr:cNvPicPr preferRelativeResize="0">
          <a:picLocks noChangeArrowheads="1"/>
        </xdr:cNvPicPr>
      </xdr:nvPicPr>
      <xdr:blipFill>
        <a:blip xmlns:r="http://schemas.openxmlformats.org/officeDocument/2006/relationships" r:embed="rId4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399395125"/>
          <a:ext cx="885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4792</xdr:row>
      <xdr:rowOff>0</xdr:rowOff>
    </xdr:from>
    <xdr:to>
      <xdr:col>1</xdr:col>
      <xdr:colOff>971550</xdr:colOff>
      <xdr:row>4792</xdr:row>
      <xdr:rowOff>352425</xdr:rowOff>
    </xdr:to>
    <xdr:pic>
      <xdr:nvPicPr>
        <xdr:cNvPr id="6981" name="Рисунок 6980" descr="base_1_386202_39092"/>
        <xdr:cNvPicPr preferRelativeResize="0">
          <a:picLocks noChangeArrowheads="1"/>
        </xdr:cNvPicPr>
      </xdr:nvPicPr>
      <xdr:blipFill>
        <a:blip xmlns:r="http://schemas.openxmlformats.org/officeDocument/2006/relationships" r:embed="rId4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399928525"/>
          <a:ext cx="971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4793</xdr:row>
      <xdr:rowOff>1</xdr:rowOff>
    </xdr:from>
    <xdr:to>
      <xdr:col>1</xdr:col>
      <xdr:colOff>1104900</xdr:colOff>
      <xdr:row>4793</xdr:row>
      <xdr:rowOff>333375</xdr:rowOff>
    </xdr:to>
    <xdr:pic>
      <xdr:nvPicPr>
        <xdr:cNvPr id="6982" name="Рисунок 6981" descr="base_1_386202_39093"/>
        <xdr:cNvPicPr preferRelativeResize="0">
          <a:picLocks noChangeArrowheads="1"/>
        </xdr:cNvPicPr>
      </xdr:nvPicPr>
      <xdr:blipFill>
        <a:blip xmlns:r="http://schemas.openxmlformats.org/officeDocument/2006/relationships" r:embed="rId4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00461926"/>
          <a:ext cx="1104901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4794</xdr:row>
      <xdr:rowOff>1</xdr:rowOff>
    </xdr:from>
    <xdr:to>
      <xdr:col>1</xdr:col>
      <xdr:colOff>1152525</xdr:colOff>
      <xdr:row>4794</xdr:row>
      <xdr:rowOff>342900</xdr:rowOff>
    </xdr:to>
    <xdr:pic>
      <xdr:nvPicPr>
        <xdr:cNvPr id="6983" name="Рисунок 6982" descr="base_1_386202_39094"/>
        <xdr:cNvPicPr preferRelativeResize="0">
          <a:picLocks noChangeArrowheads="1"/>
        </xdr:cNvPicPr>
      </xdr:nvPicPr>
      <xdr:blipFill>
        <a:blip xmlns:r="http://schemas.openxmlformats.org/officeDocument/2006/relationships" r:embed="rId4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00995326"/>
          <a:ext cx="1152525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4794</xdr:row>
      <xdr:rowOff>533399</xdr:rowOff>
    </xdr:from>
    <xdr:to>
      <xdr:col>1</xdr:col>
      <xdr:colOff>1133475</xdr:colOff>
      <xdr:row>4795</xdr:row>
      <xdr:rowOff>352424</xdr:rowOff>
    </xdr:to>
    <xdr:pic>
      <xdr:nvPicPr>
        <xdr:cNvPr id="6984" name="Рисунок 6983" descr="base_1_386202_39095"/>
        <xdr:cNvPicPr preferRelativeResize="0">
          <a:picLocks noChangeArrowheads="1"/>
        </xdr:cNvPicPr>
      </xdr:nvPicPr>
      <xdr:blipFill>
        <a:blip xmlns:r="http://schemas.openxmlformats.org/officeDocument/2006/relationships" r:embed="rId4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01528724"/>
          <a:ext cx="1133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4796</xdr:row>
      <xdr:rowOff>0</xdr:rowOff>
    </xdr:from>
    <xdr:to>
      <xdr:col>1</xdr:col>
      <xdr:colOff>1000124</xdr:colOff>
      <xdr:row>4796</xdr:row>
      <xdr:rowOff>390525</xdr:rowOff>
    </xdr:to>
    <xdr:pic>
      <xdr:nvPicPr>
        <xdr:cNvPr id="6985" name="Рисунок 6984" descr="base_1_386202_39096"/>
        <xdr:cNvPicPr preferRelativeResize="0">
          <a:picLocks noChangeArrowheads="1"/>
        </xdr:cNvPicPr>
      </xdr:nvPicPr>
      <xdr:blipFill>
        <a:blip xmlns:r="http://schemas.openxmlformats.org/officeDocument/2006/relationships" r:embed="rId4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0206212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4797</xdr:row>
      <xdr:rowOff>1</xdr:rowOff>
    </xdr:from>
    <xdr:to>
      <xdr:col>1</xdr:col>
      <xdr:colOff>981075</xdr:colOff>
      <xdr:row>4797</xdr:row>
      <xdr:rowOff>381001</xdr:rowOff>
    </xdr:to>
    <xdr:pic>
      <xdr:nvPicPr>
        <xdr:cNvPr id="6986" name="Рисунок 6985" descr="base_1_386202_39097"/>
        <xdr:cNvPicPr preferRelativeResize="0">
          <a:picLocks noChangeArrowheads="1"/>
        </xdr:cNvPicPr>
      </xdr:nvPicPr>
      <xdr:blipFill>
        <a:blip xmlns:r="http://schemas.openxmlformats.org/officeDocument/2006/relationships" r:embed="rId4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02595526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4798</xdr:row>
      <xdr:rowOff>1</xdr:rowOff>
    </xdr:from>
    <xdr:to>
      <xdr:col>1</xdr:col>
      <xdr:colOff>1133475</xdr:colOff>
      <xdr:row>4798</xdr:row>
      <xdr:rowOff>371475</xdr:rowOff>
    </xdr:to>
    <xdr:pic>
      <xdr:nvPicPr>
        <xdr:cNvPr id="6987" name="Рисунок 6986" descr="base_1_386202_39098"/>
        <xdr:cNvPicPr preferRelativeResize="0">
          <a:picLocks noChangeArrowheads="1"/>
        </xdr:cNvPicPr>
      </xdr:nvPicPr>
      <xdr:blipFill>
        <a:blip xmlns:r="http://schemas.openxmlformats.org/officeDocument/2006/relationships" r:embed="rId4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03128926"/>
          <a:ext cx="1133476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4799</xdr:row>
      <xdr:rowOff>1</xdr:rowOff>
    </xdr:from>
    <xdr:to>
      <xdr:col>1</xdr:col>
      <xdr:colOff>1209675</xdr:colOff>
      <xdr:row>4799</xdr:row>
      <xdr:rowOff>361951</xdr:rowOff>
    </xdr:to>
    <xdr:pic>
      <xdr:nvPicPr>
        <xdr:cNvPr id="6988" name="Рисунок 6987" descr="base_1_386202_39099"/>
        <xdr:cNvPicPr preferRelativeResize="0">
          <a:picLocks noChangeArrowheads="1"/>
        </xdr:cNvPicPr>
      </xdr:nvPicPr>
      <xdr:blipFill>
        <a:blip xmlns:r="http://schemas.openxmlformats.org/officeDocument/2006/relationships" r:embed="rId4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03662326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4800</xdr:row>
      <xdr:rowOff>0</xdr:rowOff>
    </xdr:from>
    <xdr:to>
      <xdr:col>1</xdr:col>
      <xdr:colOff>1171575</xdr:colOff>
      <xdr:row>4800</xdr:row>
      <xdr:rowOff>381000</xdr:rowOff>
    </xdr:to>
    <xdr:pic>
      <xdr:nvPicPr>
        <xdr:cNvPr id="6989" name="Рисунок 6988" descr="base_1_386202_39100"/>
        <xdr:cNvPicPr preferRelativeResize="0">
          <a:picLocks noChangeArrowheads="1"/>
        </xdr:cNvPicPr>
      </xdr:nvPicPr>
      <xdr:blipFill>
        <a:blip xmlns:r="http://schemas.openxmlformats.org/officeDocument/2006/relationships" r:embed="rId4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04195725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4801</xdr:row>
      <xdr:rowOff>1</xdr:rowOff>
    </xdr:from>
    <xdr:to>
      <xdr:col>1</xdr:col>
      <xdr:colOff>942974</xdr:colOff>
      <xdr:row>4801</xdr:row>
      <xdr:rowOff>361951</xdr:rowOff>
    </xdr:to>
    <xdr:pic>
      <xdr:nvPicPr>
        <xdr:cNvPr id="6990" name="Рисунок 6989" descr="base_1_386202_39101"/>
        <xdr:cNvPicPr preferRelativeResize="0">
          <a:picLocks noChangeArrowheads="1"/>
        </xdr:cNvPicPr>
      </xdr:nvPicPr>
      <xdr:blipFill>
        <a:blip xmlns:r="http://schemas.openxmlformats.org/officeDocument/2006/relationships" r:embed="rId4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04729126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4802</xdr:row>
      <xdr:rowOff>1</xdr:rowOff>
    </xdr:from>
    <xdr:to>
      <xdr:col>1</xdr:col>
      <xdr:colOff>990600</xdr:colOff>
      <xdr:row>4802</xdr:row>
      <xdr:rowOff>381001</xdr:rowOff>
    </xdr:to>
    <xdr:pic>
      <xdr:nvPicPr>
        <xdr:cNvPr id="6991" name="Рисунок 6990" descr="base_1_386202_39102"/>
        <xdr:cNvPicPr preferRelativeResize="0">
          <a:picLocks noChangeArrowheads="1"/>
        </xdr:cNvPicPr>
      </xdr:nvPicPr>
      <xdr:blipFill>
        <a:blip xmlns:r="http://schemas.openxmlformats.org/officeDocument/2006/relationships" r:embed="rId4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05262526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4803</xdr:row>
      <xdr:rowOff>1</xdr:rowOff>
    </xdr:from>
    <xdr:to>
      <xdr:col>1</xdr:col>
      <xdr:colOff>1133474</xdr:colOff>
      <xdr:row>4803</xdr:row>
      <xdr:rowOff>361951</xdr:rowOff>
    </xdr:to>
    <xdr:pic>
      <xdr:nvPicPr>
        <xdr:cNvPr id="6992" name="Рисунок 6991" descr="base_1_386202_39103"/>
        <xdr:cNvPicPr preferRelativeResize="0">
          <a:picLocks noChangeArrowheads="1"/>
        </xdr:cNvPicPr>
      </xdr:nvPicPr>
      <xdr:blipFill>
        <a:blip xmlns:r="http://schemas.openxmlformats.org/officeDocument/2006/relationships" r:embed="rId4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05795926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4804</xdr:row>
      <xdr:rowOff>1</xdr:rowOff>
    </xdr:from>
    <xdr:to>
      <xdr:col>1</xdr:col>
      <xdr:colOff>1209675</xdr:colOff>
      <xdr:row>4804</xdr:row>
      <xdr:rowOff>400051</xdr:rowOff>
    </xdr:to>
    <xdr:pic>
      <xdr:nvPicPr>
        <xdr:cNvPr id="6993" name="Рисунок 6992" descr="base_1_386202_39104"/>
        <xdr:cNvPicPr preferRelativeResize="0">
          <a:picLocks noChangeArrowheads="1"/>
        </xdr:cNvPicPr>
      </xdr:nvPicPr>
      <xdr:blipFill>
        <a:blip xmlns:r="http://schemas.openxmlformats.org/officeDocument/2006/relationships" r:embed="rId4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06329326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4805</xdr:row>
      <xdr:rowOff>0</xdr:rowOff>
    </xdr:from>
    <xdr:to>
      <xdr:col>1</xdr:col>
      <xdr:colOff>1114425</xdr:colOff>
      <xdr:row>4805</xdr:row>
      <xdr:rowOff>390525</xdr:rowOff>
    </xdr:to>
    <xdr:pic>
      <xdr:nvPicPr>
        <xdr:cNvPr id="6994" name="Рисунок 6993" descr="base_1_386202_39105"/>
        <xdr:cNvPicPr preferRelativeResize="0">
          <a:picLocks noChangeArrowheads="1"/>
        </xdr:cNvPicPr>
      </xdr:nvPicPr>
      <xdr:blipFill>
        <a:blip xmlns:r="http://schemas.openxmlformats.org/officeDocument/2006/relationships" r:embed="rId4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06862725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4806</xdr:row>
      <xdr:rowOff>1</xdr:rowOff>
    </xdr:from>
    <xdr:to>
      <xdr:col>1</xdr:col>
      <xdr:colOff>933450</xdr:colOff>
      <xdr:row>4806</xdr:row>
      <xdr:rowOff>352425</xdr:rowOff>
    </xdr:to>
    <xdr:pic>
      <xdr:nvPicPr>
        <xdr:cNvPr id="6995" name="Рисунок 6994" descr="base_1_386202_39106"/>
        <xdr:cNvPicPr preferRelativeResize="0">
          <a:picLocks noChangeArrowheads="1"/>
        </xdr:cNvPicPr>
      </xdr:nvPicPr>
      <xdr:blipFill>
        <a:blip xmlns:r="http://schemas.openxmlformats.org/officeDocument/2006/relationships" r:embed="rId4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07396126"/>
          <a:ext cx="933451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4807</xdr:row>
      <xdr:rowOff>1</xdr:rowOff>
    </xdr:from>
    <xdr:to>
      <xdr:col>1</xdr:col>
      <xdr:colOff>990600</xdr:colOff>
      <xdr:row>4807</xdr:row>
      <xdr:rowOff>419101</xdr:rowOff>
    </xdr:to>
    <xdr:pic>
      <xdr:nvPicPr>
        <xdr:cNvPr id="6996" name="Рисунок 6995" descr="base_1_386202_39107"/>
        <xdr:cNvPicPr preferRelativeResize="0">
          <a:picLocks noChangeArrowheads="1"/>
        </xdr:cNvPicPr>
      </xdr:nvPicPr>
      <xdr:blipFill>
        <a:blip xmlns:r="http://schemas.openxmlformats.org/officeDocument/2006/relationships" r:embed="rId4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07929526"/>
          <a:ext cx="990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4808</xdr:row>
      <xdr:rowOff>1</xdr:rowOff>
    </xdr:from>
    <xdr:to>
      <xdr:col>1</xdr:col>
      <xdr:colOff>1095374</xdr:colOff>
      <xdr:row>4808</xdr:row>
      <xdr:rowOff>381001</xdr:rowOff>
    </xdr:to>
    <xdr:pic>
      <xdr:nvPicPr>
        <xdr:cNvPr id="6997" name="Рисунок 6996" descr="base_1_386202_39108"/>
        <xdr:cNvPicPr preferRelativeResize="0">
          <a:picLocks noChangeArrowheads="1"/>
        </xdr:cNvPicPr>
      </xdr:nvPicPr>
      <xdr:blipFill>
        <a:blip xmlns:r="http://schemas.openxmlformats.org/officeDocument/2006/relationships" r:embed="rId4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08462926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4809</xdr:row>
      <xdr:rowOff>0</xdr:rowOff>
    </xdr:from>
    <xdr:to>
      <xdr:col>1</xdr:col>
      <xdr:colOff>1162050</xdr:colOff>
      <xdr:row>4809</xdr:row>
      <xdr:rowOff>390525</xdr:rowOff>
    </xdr:to>
    <xdr:pic>
      <xdr:nvPicPr>
        <xdr:cNvPr id="6998" name="Рисунок 6997" descr="base_1_386202_39109"/>
        <xdr:cNvPicPr preferRelativeResize="0">
          <a:picLocks noChangeArrowheads="1"/>
        </xdr:cNvPicPr>
      </xdr:nvPicPr>
      <xdr:blipFill>
        <a:blip xmlns:r="http://schemas.openxmlformats.org/officeDocument/2006/relationships" r:embed="rId4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08996325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4810</xdr:row>
      <xdr:rowOff>0</xdr:rowOff>
    </xdr:from>
    <xdr:to>
      <xdr:col>1</xdr:col>
      <xdr:colOff>1200150</xdr:colOff>
      <xdr:row>4810</xdr:row>
      <xdr:rowOff>428625</xdr:rowOff>
    </xdr:to>
    <xdr:pic>
      <xdr:nvPicPr>
        <xdr:cNvPr id="6999" name="Рисунок 6998" descr="base_1_386202_39110"/>
        <xdr:cNvPicPr preferRelativeResize="0">
          <a:picLocks noChangeArrowheads="1"/>
        </xdr:cNvPicPr>
      </xdr:nvPicPr>
      <xdr:blipFill>
        <a:blip xmlns:r="http://schemas.openxmlformats.org/officeDocument/2006/relationships" r:embed="rId4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09529725"/>
          <a:ext cx="1200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4811</xdr:row>
      <xdr:rowOff>0</xdr:rowOff>
    </xdr:from>
    <xdr:to>
      <xdr:col>1</xdr:col>
      <xdr:colOff>952500</xdr:colOff>
      <xdr:row>4811</xdr:row>
      <xdr:rowOff>428625</xdr:rowOff>
    </xdr:to>
    <xdr:pic>
      <xdr:nvPicPr>
        <xdr:cNvPr id="7000" name="Рисунок 6999" descr="base_1_386202_39111"/>
        <xdr:cNvPicPr preferRelativeResize="0">
          <a:picLocks noChangeArrowheads="1"/>
        </xdr:cNvPicPr>
      </xdr:nvPicPr>
      <xdr:blipFill>
        <a:blip xmlns:r="http://schemas.openxmlformats.org/officeDocument/2006/relationships" r:embed="rId4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10063125"/>
          <a:ext cx="952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4812</xdr:row>
      <xdr:rowOff>0</xdr:rowOff>
    </xdr:from>
    <xdr:to>
      <xdr:col>1</xdr:col>
      <xdr:colOff>1019175</xdr:colOff>
      <xdr:row>4812</xdr:row>
      <xdr:rowOff>409575</xdr:rowOff>
    </xdr:to>
    <xdr:pic>
      <xdr:nvPicPr>
        <xdr:cNvPr id="7001" name="Рисунок 7000" descr="base_1_386202_39112"/>
        <xdr:cNvPicPr preferRelativeResize="0">
          <a:picLocks noChangeArrowheads="1"/>
        </xdr:cNvPicPr>
      </xdr:nvPicPr>
      <xdr:blipFill>
        <a:blip xmlns:r="http://schemas.openxmlformats.org/officeDocument/2006/relationships" r:embed="rId4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10596525"/>
          <a:ext cx="10191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4813</xdr:row>
      <xdr:rowOff>1</xdr:rowOff>
    </xdr:from>
    <xdr:to>
      <xdr:col>1</xdr:col>
      <xdr:colOff>1076325</xdr:colOff>
      <xdr:row>4813</xdr:row>
      <xdr:rowOff>409575</xdr:rowOff>
    </xdr:to>
    <xdr:pic>
      <xdr:nvPicPr>
        <xdr:cNvPr id="7002" name="Рисунок 7001" descr="base_1_386202_39113"/>
        <xdr:cNvPicPr preferRelativeResize="0">
          <a:picLocks noChangeArrowheads="1"/>
        </xdr:cNvPicPr>
      </xdr:nvPicPr>
      <xdr:blipFill>
        <a:blip xmlns:r="http://schemas.openxmlformats.org/officeDocument/2006/relationships" r:embed="rId4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11129926"/>
          <a:ext cx="1076326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4814</xdr:row>
      <xdr:rowOff>1</xdr:rowOff>
    </xdr:from>
    <xdr:to>
      <xdr:col>1</xdr:col>
      <xdr:colOff>1219200</xdr:colOff>
      <xdr:row>4814</xdr:row>
      <xdr:rowOff>400051</xdr:rowOff>
    </xdr:to>
    <xdr:pic>
      <xdr:nvPicPr>
        <xdr:cNvPr id="7003" name="Рисунок 7002" descr="base_1_386202_39114"/>
        <xdr:cNvPicPr preferRelativeResize="0">
          <a:picLocks noChangeArrowheads="1"/>
        </xdr:cNvPicPr>
      </xdr:nvPicPr>
      <xdr:blipFill>
        <a:blip xmlns:r="http://schemas.openxmlformats.org/officeDocument/2006/relationships" r:embed="rId4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11663326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4815</xdr:row>
      <xdr:rowOff>1</xdr:rowOff>
    </xdr:from>
    <xdr:to>
      <xdr:col>1</xdr:col>
      <xdr:colOff>1152525</xdr:colOff>
      <xdr:row>4815</xdr:row>
      <xdr:rowOff>381001</xdr:rowOff>
    </xdr:to>
    <xdr:pic>
      <xdr:nvPicPr>
        <xdr:cNvPr id="7004" name="Рисунок 7003" descr="base_1_386202_39115"/>
        <xdr:cNvPicPr preferRelativeResize="0">
          <a:picLocks noChangeArrowheads="1"/>
        </xdr:cNvPicPr>
      </xdr:nvPicPr>
      <xdr:blipFill>
        <a:blip xmlns:r="http://schemas.openxmlformats.org/officeDocument/2006/relationships" r:embed="rId4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12196726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4816</xdr:row>
      <xdr:rowOff>9526</xdr:rowOff>
    </xdr:from>
    <xdr:to>
      <xdr:col>1</xdr:col>
      <xdr:colOff>1000124</xdr:colOff>
      <xdr:row>4816</xdr:row>
      <xdr:rowOff>400050</xdr:rowOff>
    </xdr:to>
    <xdr:pic>
      <xdr:nvPicPr>
        <xdr:cNvPr id="7005" name="Рисунок 7004" descr="base_1_386202_39116"/>
        <xdr:cNvPicPr preferRelativeResize="0">
          <a:picLocks noChangeArrowheads="1"/>
        </xdr:cNvPicPr>
      </xdr:nvPicPr>
      <xdr:blipFill>
        <a:blip xmlns:r="http://schemas.openxmlformats.org/officeDocument/2006/relationships" r:embed="rId4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12739651"/>
          <a:ext cx="100012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4817</xdr:row>
      <xdr:rowOff>0</xdr:rowOff>
    </xdr:from>
    <xdr:to>
      <xdr:col>1</xdr:col>
      <xdr:colOff>971550</xdr:colOff>
      <xdr:row>4817</xdr:row>
      <xdr:rowOff>371475</xdr:rowOff>
    </xdr:to>
    <xdr:pic>
      <xdr:nvPicPr>
        <xdr:cNvPr id="7006" name="Рисунок 7005" descr="base_1_386202_39117"/>
        <xdr:cNvPicPr preferRelativeResize="0">
          <a:picLocks noChangeArrowheads="1"/>
        </xdr:cNvPicPr>
      </xdr:nvPicPr>
      <xdr:blipFill>
        <a:blip xmlns:r="http://schemas.openxmlformats.org/officeDocument/2006/relationships" r:embed="rId4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1326352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1362073</xdr:colOff>
      <xdr:row>4818</xdr:row>
      <xdr:rowOff>1</xdr:rowOff>
    </xdr:from>
    <xdr:to>
      <xdr:col>1</xdr:col>
      <xdr:colOff>1162049</xdr:colOff>
      <xdr:row>4818</xdr:row>
      <xdr:rowOff>400050</xdr:rowOff>
    </xdr:to>
    <xdr:pic>
      <xdr:nvPicPr>
        <xdr:cNvPr id="7007" name="Рисунок 7006" descr="base_1_386202_39118"/>
        <xdr:cNvPicPr preferRelativeResize="0">
          <a:picLocks noChangeArrowheads="1"/>
        </xdr:cNvPicPr>
      </xdr:nvPicPr>
      <xdr:blipFill>
        <a:blip xmlns:r="http://schemas.openxmlformats.org/officeDocument/2006/relationships" r:embed="rId4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3" y="2413796926"/>
          <a:ext cx="1162051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4819</xdr:row>
      <xdr:rowOff>1</xdr:rowOff>
    </xdr:from>
    <xdr:to>
      <xdr:col>1</xdr:col>
      <xdr:colOff>1190625</xdr:colOff>
      <xdr:row>4819</xdr:row>
      <xdr:rowOff>361951</xdr:rowOff>
    </xdr:to>
    <xdr:pic>
      <xdr:nvPicPr>
        <xdr:cNvPr id="7008" name="Рисунок 7007" descr="base_1_386202_39119"/>
        <xdr:cNvPicPr preferRelativeResize="0">
          <a:picLocks noChangeArrowheads="1"/>
        </xdr:cNvPicPr>
      </xdr:nvPicPr>
      <xdr:blipFill>
        <a:blip xmlns:r="http://schemas.openxmlformats.org/officeDocument/2006/relationships" r:embed="rId4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14330326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4820</xdr:row>
      <xdr:rowOff>0</xdr:rowOff>
    </xdr:from>
    <xdr:to>
      <xdr:col>1</xdr:col>
      <xdr:colOff>1152525</xdr:colOff>
      <xdr:row>4820</xdr:row>
      <xdr:rowOff>381000</xdr:rowOff>
    </xdr:to>
    <xdr:pic>
      <xdr:nvPicPr>
        <xdr:cNvPr id="7009" name="Рисунок 7008" descr="base_1_386202_39120"/>
        <xdr:cNvPicPr preferRelativeResize="0">
          <a:picLocks noChangeArrowheads="1"/>
        </xdr:cNvPicPr>
      </xdr:nvPicPr>
      <xdr:blipFill>
        <a:blip xmlns:r="http://schemas.openxmlformats.org/officeDocument/2006/relationships" r:embed="rId4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1486372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4821</xdr:row>
      <xdr:rowOff>1</xdr:rowOff>
    </xdr:from>
    <xdr:to>
      <xdr:col>1</xdr:col>
      <xdr:colOff>971550</xdr:colOff>
      <xdr:row>4821</xdr:row>
      <xdr:rowOff>381000</xdr:rowOff>
    </xdr:to>
    <xdr:pic>
      <xdr:nvPicPr>
        <xdr:cNvPr id="7010" name="Рисунок 7009" descr="base_1_386202_39121"/>
        <xdr:cNvPicPr preferRelativeResize="0">
          <a:picLocks noChangeArrowheads="1"/>
        </xdr:cNvPicPr>
      </xdr:nvPicPr>
      <xdr:blipFill>
        <a:blip xmlns:r="http://schemas.openxmlformats.org/officeDocument/2006/relationships" r:embed="rId4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15397126"/>
          <a:ext cx="97155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4822</xdr:row>
      <xdr:rowOff>1</xdr:rowOff>
    </xdr:from>
    <xdr:to>
      <xdr:col>1</xdr:col>
      <xdr:colOff>1028700</xdr:colOff>
      <xdr:row>4822</xdr:row>
      <xdr:rowOff>381001</xdr:rowOff>
    </xdr:to>
    <xdr:pic>
      <xdr:nvPicPr>
        <xdr:cNvPr id="7011" name="Рисунок 7010" descr="base_1_386202_39122"/>
        <xdr:cNvPicPr preferRelativeResize="0">
          <a:picLocks noChangeArrowheads="1"/>
        </xdr:cNvPicPr>
      </xdr:nvPicPr>
      <xdr:blipFill>
        <a:blip xmlns:r="http://schemas.openxmlformats.org/officeDocument/2006/relationships" r:embed="rId4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15930526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4823</xdr:row>
      <xdr:rowOff>1</xdr:rowOff>
    </xdr:from>
    <xdr:to>
      <xdr:col>1</xdr:col>
      <xdr:colOff>1047750</xdr:colOff>
      <xdr:row>4823</xdr:row>
      <xdr:rowOff>400051</xdr:rowOff>
    </xdr:to>
    <xdr:pic>
      <xdr:nvPicPr>
        <xdr:cNvPr id="7012" name="Рисунок 7011" descr="base_1_386202_39123"/>
        <xdr:cNvPicPr preferRelativeResize="0">
          <a:picLocks noChangeArrowheads="1"/>
        </xdr:cNvPicPr>
      </xdr:nvPicPr>
      <xdr:blipFill>
        <a:blip xmlns:r="http://schemas.openxmlformats.org/officeDocument/2006/relationships" r:embed="rId4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16463926"/>
          <a:ext cx="1047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4824</xdr:row>
      <xdr:rowOff>0</xdr:rowOff>
    </xdr:from>
    <xdr:to>
      <xdr:col>1</xdr:col>
      <xdr:colOff>1028700</xdr:colOff>
      <xdr:row>4824</xdr:row>
      <xdr:rowOff>409575</xdr:rowOff>
    </xdr:to>
    <xdr:pic>
      <xdr:nvPicPr>
        <xdr:cNvPr id="7013" name="Рисунок 7012" descr="base_1_386202_39124"/>
        <xdr:cNvPicPr preferRelativeResize="0">
          <a:picLocks noChangeArrowheads="1"/>
        </xdr:cNvPicPr>
      </xdr:nvPicPr>
      <xdr:blipFill>
        <a:blip xmlns:r="http://schemas.openxmlformats.org/officeDocument/2006/relationships" r:embed="rId4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416997325"/>
          <a:ext cx="10191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4825</xdr:row>
      <xdr:rowOff>0</xdr:rowOff>
    </xdr:from>
    <xdr:to>
      <xdr:col>1</xdr:col>
      <xdr:colOff>1095374</xdr:colOff>
      <xdr:row>4825</xdr:row>
      <xdr:rowOff>381000</xdr:rowOff>
    </xdr:to>
    <xdr:pic>
      <xdr:nvPicPr>
        <xdr:cNvPr id="7014" name="Рисунок 7013" descr="base_1_386202_39125"/>
        <xdr:cNvPicPr preferRelativeResize="0">
          <a:picLocks noChangeArrowheads="1"/>
        </xdr:cNvPicPr>
      </xdr:nvPicPr>
      <xdr:blipFill>
        <a:blip xmlns:r="http://schemas.openxmlformats.org/officeDocument/2006/relationships" r:embed="rId4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17530725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4826</xdr:row>
      <xdr:rowOff>1</xdr:rowOff>
    </xdr:from>
    <xdr:to>
      <xdr:col>1</xdr:col>
      <xdr:colOff>933450</xdr:colOff>
      <xdr:row>4826</xdr:row>
      <xdr:rowOff>352425</xdr:rowOff>
    </xdr:to>
    <xdr:pic>
      <xdr:nvPicPr>
        <xdr:cNvPr id="7015" name="Рисунок 7014" descr="base_1_386202_39126"/>
        <xdr:cNvPicPr preferRelativeResize="0">
          <a:picLocks noChangeArrowheads="1"/>
        </xdr:cNvPicPr>
      </xdr:nvPicPr>
      <xdr:blipFill>
        <a:blip xmlns:r="http://schemas.openxmlformats.org/officeDocument/2006/relationships" r:embed="rId4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18064126"/>
          <a:ext cx="933451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4827</xdr:row>
      <xdr:rowOff>0</xdr:rowOff>
    </xdr:from>
    <xdr:to>
      <xdr:col>1</xdr:col>
      <xdr:colOff>962025</xdr:colOff>
      <xdr:row>4827</xdr:row>
      <xdr:rowOff>390525</xdr:rowOff>
    </xdr:to>
    <xdr:pic>
      <xdr:nvPicPr>
        <xdr:cNvPr id="7016" name="Рисунок 7015" descr="base_1_386202_39127"/>
        <xdr:cNvPicPr preferRelativeResize="0">
          <a:picLocks noChangeArrowheads="1"/>
        </xdr:cNvPicPr>
      </xdr:nvPicPr>
      <xdr:blipFill>
        <a:blip xmlns:r="http://schemas.openxmlformats.org/officeDocument/2006/relationships" r:embed="rId4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18597525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4828</xdr:row>
      <xdr:rowOff>0</xdr:rowOff>
    </xdr:from>
    <xdr:to>
      <xdr:col>1</xdr:col>
      <xdr:colOff>1028700</xdr:colOff>
      <xdr:row>4828</xdr:row>
      <xdr:rowOff>371475</xdr:rowOff>
    </xdr:to>
    <xdr:pic>
      <xdr:nvPicPr>
        <xdr:cNvPr id="7017" name="Рисунок 7016" descr="base_1_386202_39128"/>
        <xdr:cNvPicPr preferRelativeResize="0">
          <a:picLocks noChangeArrowheads="1"/>
        </xdr:cNvPicPr>
      </xdr:nvPicPr>
      <xdr:blipFill>
        <a:blip xmlns:r="http://schemas.openxmlformats.org/officeDocument/2006/relationships" r:embed="rId4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1913092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4829</xdr:row>
      <xdr:rowOff>0</xdr:rowOff>
    </xdr:from>
    <xdr:to>
      <xdr:col>1</xdr:col>
      <xdr:colOff>1143000</xdr:colOff>
      <xdr:row>4829</xdr:row>
      <xdr:rowOff>409575</xdr:rowOff>
    </xdr:to>
    <xdr:pic>
      <xdr:nvPicPr>
        <xdr:cNvPr id="7018" name="Рисунок 7017" descr="base_1_386202_39129"/>
        <xdr:cNvPicPr preferRelativeResize="0">
          <a:picLocks noChangeArrowheads="1"/>
        </xdr:cNvPicPr>
      </xdr:nvPicPr>
      <xdr:blipFill>
        <a:blip xmlns:r="http://schemas.openxmlformats.org/officeDocument/2006/relationships" r:embed="rId4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19664325"/>
          <a:ext cx="11430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4830</xdr:row>
      <xdr:rowOff>1</xdr:rowOff>
    </xdr:from>
    <xdr:to>
      <xdr:col>1</xdr:col>
      <xdr:colOff>1143000</xdr:colOff>
      <xdr:row>4830</xdr:row>
      <xdr:rowOff>381000</xdr:rowOff>
    </xdr:to>
    <xdr:pic>
      <xdr:nvPicPr>
        <xdr:cNvPr id="7019" name="Рисунок 7018" descr="base_1_386202_39130"/>
        <xdr:cNvPicPr preferRelativeResize="0">
          <a:picLocks noChangeArrowheads="1"/>
        </xdr:cNvPicPr>
      </xdr:nvPicPr>
      <xdr:blipFill>
        <a:blip xmlns:r="http://schemas.openxmlformats.org/officeDocument/2006/relationships" r:embed="rId4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20197726"/>
          <a:ext cx="114300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4831</xdr:row>
      <xdr:rowOff>0</xdr:rowOff>
    </xdr:from>
    <xdr:to>
      <xdr:col>1</xdr:col>
      <xdr:colOff>923924</xdr:colOff>
      <xdr:row>4831</xdr:row>
      <xdr:rowOff>390525</xdr:rowOff>
    </xdr:to>
    <xdr:pic>
      <xdr:nvPicPr>
        <xdr:cNvPr id="7020" name="Рисунок 7019" descr="base_1_386202_39131"/>
        <xdr:cNvPicPr preferRelativeResize="0">
          <a:picLocks noChangeArrowheads="1"/>
        </xdr:cNvPicPr>
      </xdr:nvPicPr>
      <xdr:blipFill>
        <a:blip xmlns:r="http://schemas.openxmlformats.org/officeDocument/2006/relationships" r:embed="rId4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20731125"/>
          <a:ext cx="923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4832</xdr:row>
      <xdr:rowOff>1</xdr:rowOff>
    </xdr:from>
    <xdr:to>
      <xdr:col>1</xdr:col>
      <xdr:colOff>990600</xdr:colOff>
      <xdr:row>4832</xdr:row>
      <xdr:rowOff>361951</xdr:rowOff>
    </xdr:to>
    <xdr:pic>
      <xdr:nvPicPr>
        <xdr:cNvPr id="7021" name="Рисунок 7020" descr="base_1_386202_39132"/>
        <xdr:cNvPicPr preferRelativeResize="0">
          <a:picLocks noChangeArrowheads="1"/>
        </xdr:cNvPicPr>
      </xdr:nvPicPr>
      <xdr:blipFill>
        <a:blip xmlns:r="http://schemas.openxmlformats.org/officeDocument/2006/relationships" r:embed="rId4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21264526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4833</xdr:row>
      <xdr:rowOff>0</xdr:rowOff>
    </xdr:from>
    <xdr:to>
      <xdr:col>1</xdr:col>
      <xdr:colOff>1000124</xdr:colOff>
      <xdr:row>4833</xdr:row>
      <xdr:rowOff>390525</xdr:rowOff>
    </xdr:to>
    <xdr:pic>
      <xdr:nvPicPr>
        <xdr:cNvPr id="7022" name="Рисунок 7021" descr="base_1_386202_39133"/>
        <xdr:cNvPicPr preferRelativeResize="0">
          <a:picLocks noChangeArrowheads="1"/>
        </xdr:cNvPicPr>
      </xdr:nvPicPr>
      <xdr:blipFill>
        <a:blip xmlns:r="http://schemas.openxmlformats.org/officeDocument/2006/relationships" r:embed="rId4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2179792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4834</xdr:row>
      <xdr:rowOff>0</xdr:rowOff>
    </xdr:from>
    <xdr:to>
      <xdr:col>1</xdr:col>
      <xdr:colOff>1162050</xdr:colOff>
      <xdr:row>4834</xdr:row>
      <xdr:rowOff>380999</xdr:rowOff>
    </xdr:to>
    <xdr:pic>
      <xdr:nvPicPr>
        <xdr:cNvPr id="7023" name="Рисунок 7022" descr="base_1_386202_39134"/>
        <xdr:cNvPicPr preferRelativeResize="0">
          <a:picLocks noChangeArrowheads="1"/>
        </xdr:cNvPicPr>
      </xdr:nvPicPr>
      <xdr:blipFill>
        <a:blip xmlns:r="http://schemas.openxmlformats.org/officeDocument/2006/relationships" r:embed="rId4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22331325"/>
          <a:ext cx="116205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4835</xdr:row>
      <xdr:rowOff>0</xdr:rowOff>
    </xdr:from>
    <xdr:to>
      <xdr:col>1</xdr:col>
      <xdr:colOff>1152525</xdr:colOff>
      <xdr:row>4835</xdr:row>
      <xdr:rowOff>352425</xdr:rowOff>
    </xdr:to>
    <xdr:pic>
      <xdr:nvPicPr>
        <xdr:cNvPr id="7024" name="Рисунок 7023" descr="base_1_386202_39135"/>
        <xdr:cNvPicPr preferRelativeResize="0">
          <a:picLocks noChangeArrowheads="1"/>
        </xdr:cNvPicPr>
      </xdr:nvPicPr>
      <xdr:blipFill>
        <a:blip xmlns:r="http://schemas.openxmlformats.org/officeDocument/2006/relationships" r:embed="rId4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22864725"/>
          <a:ext cx="11525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4836</xdr:row>
      <xdr:rowOff>1</xdr:rowOff>
    </xdr:from>
    <xdr:to>
      <xdr:col>1</xdr:col>
      <xdr:colOff>885824</xdr:colOff>
      <xdr:row>4836</xdr:row>
      <xdr:rowOff>400051</xdr:rowOff>
    </xdr:to>
    <xdr:pic>
      <xdr:nvPicPr>
        <xdr:cNvPr id="7025" name="Рисунок 7024" descr="base_1_386202_39136"/>
        <xdr:cNvPicPr preferRelativeResize="0">
          <a:picLocks noChangeArrowheads="1"/>
        </xdr:cNvPicPr>
      </xdr:nvPicPr>
      <xdr:blipFill>
        <a:blip xmlns:r="http://schemas.openxmlformats.org/officeDocument/2006/relationships" r:embed="rId4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23398126"/>
          <a:ext cx="885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4837</xdr:row>
      <xdr:rowOff>1</xdr:rowOff>
    </xdr:from>
    <xdr:to>
      <xdr:col>1</xdr:col>
      <xdr:colOff>971550</xdr:colOff>
      <xdr:row>4837</xdr:row>
      <xdr:rowOff>400051</xdr:rowOff>
    </xdr:to>
    <xdr:pic>
      <xdr:nvPicPr>
        <xdr:cNvPr id="7026" name="Рисунок 7025" descr="base_1_386202_39137"/>
        <xdr:cNvPicPr preferRelativeResize="0">
          <a:picLocks noChangeArrowheads="1"/>
        </xdr:cNvPicPr>
      </xdr:nvPicPr>
      <xdr:blipFill>
        <a:blip xmlns:r="http://schemas.openxmlformats.org/officeDocument/2006/relationships" r:embed="rId4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23931526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4838</xdr:row>
      <xdr:rowOff>0</xdr:rowOff>
    </xdr:from>
    <xdr:to>
      <xdr:col>1</xdr:col>
      <xdr:colOff>1066800</xdr:colOff>
      <xdr:row>4838</xdr:row>
      <xdr:rowOff>390525</xdr:rowOff>
    </xdr:to>
    <xdr:pic>
      <xdr:nvPicPr>
        <xdr:cNvPr id="7027" name="Рисунок 7026" descr="base_1_386202_39138"/>
        <xdr:cNvPicPr preferRelativeResize="0">
          <a:picLocks noChangeArrowheads="1"/>
        </xdr:cNvPicPr>
      </xdr:nvPicPr>
      <xdr:blipFill>
        <a:blip xmlns:r="http://schemas.openxmlformats.org/officeDocument/2006/relationships" r:embed="rId4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24464925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4839</xdr:row>
      <xdr:rowOff>0</xdr:rowOff>
    </xdr:from>
    <xdr:to>
      <xdr:col>1</xdr:col>
      <xdr:colOff>1171575</xdr:colOff>
      <xdr:row>4839</xdr:row>
      <xdr:rowOff>390525</xdr:rowOff>
    </xdr:to>
    <xdr:pic>
      <xdr:nvPicPr>
        <xdr:cNvPr id="7028" name="Рисунок 7027" descr="base_1_386202_39139"/>
        <xdr:cNvPicPr preferRelativeResize="0">
          <a:picLocks noChangeArrowheads="1"/>
        </xdr:cNvPicPr>
      </xdr:nvPicPr>
      <xdr:blipFill>
        <a:blip xmlns:r="http://schemas.openxmlformats.org/officeDocument/2006/relationships" r:embed="rId4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2499832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4840</xdr:row>
      <xdr:rowOff>1</xdr:rowOff>
    </xdr:from>
    <xdr:to>
      <xdr:col>1</xdr:col>
      <xdr:colOff>1085850</xdr:colOff>
      <xdr:row>4840</xdr:row>
      <xdr:rowOff>400051</xdr:rowOff>
    </xdr:to>
    <xdr:pic>
      <xdr:nvPicPr>
        <xdr:cNvPr id="7029" name="Рисунок 7028" descr="base_1_386202_39140"/>
        <xdr:cNvPicPr preferRelativeResize="0">
          <a:picLocks noChangeArrowheads="1"/>
        </xdr:cNvPicPr>
      </xdr:nvPicPr>
      <xdr:blipFill>
        <a:blip xmlns:r="http://schemas.openxmlformats.org/officeDocument/2006/relationships" r:embed="rId4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25531726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4841</xdr:row>
      <xdr:rowOff>0</xdr:rowOff>
    </xdr:from>
    <xdr:to>
      <xdr:col>1</xdr:col>
      <xdr:colOff>923924</xdr:colOff>
      <xdr:row>4841</xdr:row>
      <xdr:rowOff>409575</xdr:rowOff>
    </xdr:to>
    <xdr:pic>
      <xdr:nvPicPr>
        <xdr:cNvPr id="7030" name="Рисунок 7029" descr="base_1_386202_39141"/>
        <xdr:cNvPicPr preferRelativeResize="0">
          <a:picLocks noChangeArrowheads="1"/>
        </xdr:cNvPicPr>
      </xdr:nvPicPr>
      <xdr:blipFill>
        <a:blip xmlns:r="http://schemas.openxmlformats.org/officeDocument/2006/relationships" r:embed="rId4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26065125"/>
          <a:ext cx="923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4842</xdr:row>
      <xdr:rowOff>1</xdr:rowOff>
    </xdr:from>
    <xdr:to>
      <xdr:col>1</xdr:col>
      <xdr:colOff>962025</xdr:colOff>
      <xdr:row>4842</xdr:row>
      <xdr:rowOff>438151</xdr:rowOff>
    </xdr:to>
    <xdr:pic>
      <xdr:nvPicPr>
        <xdr:cNvPr id="7031" name="Рисунок 7030" descr="base_1_386202_39142"/>
        <xdr:cNvPicPr preferRelativeResize="0">
          <a:picLocks noChangeArrowheads="1"/>
        </xdr:cNvPicPr>
      </xdr:nvPicPr>
      <xdr:blipFill>
        <a:blip xmlns:r="http://schemas.openxmlformats.org/officeDocument/2006/relationships" r:embed="rId4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26598526"/>
          <a:ext cx="9620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4843</xdr:row>
      <xdr:rowOff>0</xdr:rowOff>
    </xdr:from>
    <xdr:to>
      <xdr:col>1</xdr:col>
      <xdr:colOff>1066800</xdr:colOff>
      <xdr:row>4843</xdr:row>
      <xdr:rowOff>390525</xdr:rowOff>
    </xdr:to>
    <xdr:pic>
      <xdr:nvPicPr>
        <xdr:cNvPr id="7032" name="Рисунок 7031" descr="base_1_386202_39143"/>
        <xdr:cNvPicPr preferRelativeResize="0">
          <a:picLocks noChangeArrowheads="1"/>
        </xdr:cNvPicPr>
      </xdr:nvPicPr>
      <xdr:blipFill>
        <a:blip xmlns:r="http://schemas.openxmlformats.org/officeDocument/2006/relationships" r:embed="rId4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27131925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4844</xdr:row>
      <xdr:rowOff>0</xdr:rowOff>
    </xdr:from>
    <xdr:to>
      <xdr:col>1</xdr:col>
      <xdr:colOff>1190625</xdr:colOff>
      <xdr:row>4844</xdr:row>
      <xdr:rowOff>428625</xdr:rowOff>
    </xdr:to>
    <xdr:pic>
      <xdr:nvPicPr>
        <xdr:cNvPr id="7033" name="Рисунок 7032" descr="base_1_386202_39144"/>
        <xdr:cNvPicPr preferRelativeResize="0">
          <a:picLocks noChangeArrowheads="1"/>
        </xdr:cNvPicPr>
      </xdr:nvPicPr>
      <xdr:blipFill>
        <a:blip xmlns:r="http://schemas.openxmlformats.org/officeDocument/2006/relationships" r:embed="rId4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27665325"/>
          <a:ext cx="1190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4844</xdr:row>
      <xdr:rowOff>533399</xdr:rowOff>
    </xdr:from>
    <xdr:to>
      <xdr:col>1</xdr:col>
      <xdr:colOff>1104900</xdr:colOff>
      <xdr:row>4845</xdr:row>
      <xdr:rowOff>371474</xdr:rowOff>
    </xdr:to>
    <xdr:pic>
      <xdr:nvPicPr>
        <xdr:cNvPr id="7034" name="Рисунок 7033" descr="base_1_386202_39145"/>
        <xdr:cNvPicPr preferRelativeResize="0">
          <a:picLocks noChangeArrowheads="1"/>
        </xdr:cNvPicPr>
      </xdr:nvPicPr>
      <xdr:blipFill>
        <a:blip xmlns:r="http://schemas.openxmlformats.org/officeDocument/2006/relationships" r:embed="rId4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28198724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4846</xdr:row>
      <xdr:rowOff>0</xdr:rowOff>
    </xdr:from>
    <xdr:to>
      <xdr:col>1</xdr:col>
      <xdr:colOff>923924</xdr:colOff>
      <xdr:row>4846</xdr:row>
      <xdr:rowOff>333375</xdr:rowOff>
    </xdr:to>
    <xdr:pic>
      <xdr:nvPicPr>
        <xdr:cNvPr id="7035" name="Рисунок 7034" descr="base_1_386202_39146"/>
        <xdr:cNvPicPr preferRelativeResize="0">
          <a:picLocks noChangeArrowheads="1"/>
        </xdr:cNvPicPr>
      </xdr:nvPicPr>
      <xdr:blipFill>
        <a:blip xmlns:r="http://schemas.openxmlformats.org/officeDocument/2006/relationships" r:embed="rId4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28732125"/>
          <a:ext cx="9239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4847</xdr:row>
      <xdr:rowOff>1</xdr:rowOff>
    </xdr:from>
    <xdr:to>
      <xdr:col>1</xdr:col>
      <xdr:colOff>962025</xdr:colOff>
      <xdr:row>4847</xdr:row>
      <xdr:rowOff>390525</xdr:rowOff>
    </xdr:to>
    <xdr:pic>
      <xdr:nvPicPr>
        <xdr:cNvPr id="7036" name="Рисунок 7035" descr="base_1_386202_39147"/>
        <xdr:cNvPicPr preferRelativeResize="0">
          <a:picLocks noChangeArrowheads="1"/>
        </xdr:cNvPicPr>
      </xdr:nvPicPr>
      <xdr:blipFill>
        <a:blip xmlns:r="http://schemas.openxmlformats.org/officeDocument/2006/relationships" r:embed="rId4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29265526"/>
          <a:ext cx="96202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4848</xdr:row>
      <xdr:rowOff>0</xdr:rowOff>
    </xdr:from>
    <xdr:to>
      <xdr:col>1</xdr:col>
      <xdr:colOff>1009650</xdr:colOff>
      <xdr:row>4848</xdr:row>
      <xdr:rowOff>352425</xdr:rowOff>
    </xdr:to>
    <xdr:pic>
      <xdr:nvPicPr>
        <xdr:cNvPr id="7037" name="Рисунок 7036" descr="base_1_386202_39148"/>
        <xdr:cNvPicPr preferRelativeResize="0">
          <a:picLocks noChangeArrowheads="1"/>
        </xdr:cNvPicPr>
      </xdr:nvPicPr>
      <xdr:blipFill>
        <a:blip xmlns:r="http://schemas.openxmlformats.org/officeDocument/2006/relationships" r:embed="rId4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29798925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4849</xdr:row>
      <xdr:rowOff>1</xdr:rowOff>
    </xdr:from>
    <xdr:to>
      <xdr:col>1</xdr:col>
      <xdr:colOff>1190625</xdr:colOff>
      <xdr:row>4849</xdr:row>
      <xdr:rowOff>400051</xdr:rowOff>
    </xdr:to>
    <xdr:pic>
      <xdr:nvPicPr>
        <xdr:cNvPr id="7038" name="Рисунок 7037" descr="base_1_386202_39149"/>
        <xdr:cNvPicPr preferRelativeResize="0">
          <a:picLocks noChangeArrowheads="1"/>
        </xdr:cNvPicPr>
      </xdr:nvPicPr>
      <xdr:blipFill>
        <a:blip xmlns:r="http://schemas.openxmlformats.org/officeDocument/2006/relationships" r:embed="rId4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0332326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4849</xdr:row>
      <xdr:rowOff>533399</xdr:rowOff>
    </xdr:from>
    <xdr:to>
      <xdr:col>1</xdr:col>
      <xdr:colOff>1133475</xdr:colOff>
      <xdr:row>4850</xdr:row>
      <xdr:rowOff>371474</xdr:rowOff>
    </xdr:to>
    <xdr:pic>
      <xdr:nvPicPr>
        <xdr:cNvPr id="7039" name="Рисунок 7038" descr="base_1_386202_39150"/>
        <xdr:cNvPicPr preferRelativeResize="0">
          <a:picLocks noChangeArrowheads="1"/>
        </xdr:cNvPicPr>
      </xdr:nvPicPr>
      <xdr:blipFill>
        <a:blip xmlns:r="http://schemas.openxmlformats.org/officeDocument/2006/relationships" r:embed="rId4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0865724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4851</xdr:row>
      <xdr:rowOff>0</xdr:rowOff>
    </xdr:from>
    <xdr:to>
      <xdr:col>1</xdr:col>
      <xdr:colOff>914400</xdr:colOff>
      <xdr:row>4851</xdr:row>
      <xdr:rowOff>390525</xdr:rowOff>
    </xdr:to>
    <xdr:pic>
      <xdr:nvPicPr>
        <xdr:cNvPr id="7040" name="Рисунок 7039" descr="base_1_386202_39151"/>
        <xdr:cNvPicPr preferRelativeResize="0">
          <a:picLocks noChangeArrowheads="1"/>
        </xdr:cNvPicPr>
      </xdr:nvPicPr>
      <xdr:blipFill>
        <a:blip xmlns:r="http://schemas.openxmlformats.org/officeDocument/2006/relationships" r:embed="rId4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1399125"/>
          <a:ext cx="9144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4852</xdr:row>
      <xdr:rowOff>1</xdr:rowOff>
    </xdr:from>
    <xdr:to>
      <xdr:col>1</xdr:col>
      <xdr:colOff>914400</xdr:colOff>
      <xdr:row>4852</xdr:row>
      <xdr:rowOff>342901</xdr:rowOff>
    </xdr:to>
    <xdr:pic>
      <xdr:nvPicPr>
        <xdr:cNvPr id="7041" name="Рисунок 7040" descr="base_1_386202_39152"/>
        <xdr:cNvPicPr preferRelativeResize="0">
          <a:picLocks noChangeArrowheads="1"/>
        </xdr:cNvPicPr>
      </xdr:nvPicPr>
      <xdr:blipFill>
        <a:blip xmlns:r="http://schemas.openxmlformats.org/officeDocument/2006/relationships" r:embed="rId4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1932526"/>
          <a:ext cx="9144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4853</xdr:row>
      <xdr:rowOff>0</xdr:rowOff>
    </xdr:from>
    <xdr:to>
      <xdr:col>1</xdr:col>
      <xdr:colOff>1019174</xdr:colOff>
      <xdr:row>4853</xdr:row>
      <xdr:rowOff>371475</xdr:rowOff>
    </xdr:to>
    <xdr:pic>
      <xdr:nvPicPr>
        <xdr:cNvPr id="7042" name="Рисунок 7041" descr="base_1_386202_39153"/>
        <xdr:cNvPicPr preferRelativeResize="0">
          <a:picLocks noChangeArrowheads="1"/>
        </xdr:cNvPicPr>
      </xdr:nvPicPr>
      <xdr:blipFill>
        <a:blip xmlns:r="http://schemas.openxmlformats.org/officeDocument/2006/relationships" r:embed="rId4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3246592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4854</xdr:row>
      <xdr:rowOff>1</xdr:rowOff>
    </xdr:from>
    <xdr:to>
      <xdr:col>1</xdr:col>
      <xdr:colOff>1162050</xdr:colOff>
      <xdr:row>4854</xdr:row>
      <xdr:rowOff>400051</xdr:rowOff>
    </xdr:to>
    <xdr:pic>
      <xdr:nvPicPr>
        <xdr:cNvPr id="7043" name="Рисунок 7042" descr="base_1_386202_39154"/>
        <xdr:cNvPicPr preferRelativeResize="0">
          <a:picLocks noChangeArrowheads="1"/>
        </xdr:cNvPicPr>
      </xdr:nvPicPr>
      <xdr:blipFill>
        <a:blip xmlns:r="http://schemas.openxmlformats.org/officeDocument/2006/relationships" r:embed="rId4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2999326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4855</xdr:row>
      <xdr:rowOff>0</xdr:rowOff>
    </xdr:from>
    <xdr:to>
      <xdr:col>1</xdr:col>
      <xdr:colOff>1162050</xdr:colOff>
      <xdr:row>4855</xdr:row>
      <xdr:rowOff>390525</xdr:rowOff>
    </xdr:to>
    <xdr:pic>
      <xdr:nvPicPr>
        <xdr:cNvPr id="7044" name="Рисунок 7043" descr="base_1_386202_39155"/>
        <xdr:cNvPicPr preferRelativeResize="0">
          <a:picLocks noChangeArrowheads="1"/>
        </xdr:cNvPicPr>
      </xdr:nvPicPr>
      <xdr:blipFill>
        <a:blip xmlns:r="http://schemas.openxmlformats.org/officeDocument/2006/relationships" r:embed="rId4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3532725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4856</xdr:row>
      <xdr:rowOff>0</xdr:rowOff>
    </xdr:from>
    <xdr:to>
      <xdr:col>1</xdr:col>
      <xdr:colOff>1000124</xdr:colOff>
      <xdr:row>4856</xdr:row>
      <xdr:rowOff>390525</xdr:rowOff>
    </xdr:to>
    <xdr:pic>
      <xdr:nvPicPr>
        <xdr:cNvPr id="7045" name="Рисунок 7044" descr="base_1_386202_39156"/>
        <xdr:cNvPicPr preferRelativeResize="0">
          <a:picLocks noChangeArrowheads="1"/>
        </xdr:cNvPicPr>
      </xdr:nvPicPr>
      <xdr:blipFill>
        <a:blip xmlns:r="http://schemas.openxmlformats.org/officeDocument/2006/relationships" r:embed="rId4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3406612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4857</xdr:row>
      <xdr:rowOff>1</xdr:rowOff>
    </xdr:from>
    <xdr:to>
      <xdr:col>1</xdr:col>
      <xdr:colOff>971550</xdr:colOff>
      <xdr:row>4857</xdr:row>
      <xdr:rowOff>361951</xdr:rowOff>
    </xdr:to>
    <xdr:pic>
      <xdr:nvPicPr>
        <xdr:cNvPr id="7046" name="Рисунок 7045" descr="base_1_386202_39157"/>
        <xdr:cNvPicPr preferRelativeResize="0">
          <a:picLocks noChangeArrowheads="1"/>
        </xdr:cNvPicPr>
      </xdr:nvPicPr>
      <xdr:blipFill>
        <a:blip xmlns:r="http://schemas.openxmlformats.org/officeDocument/2006/relationships" r:embed="rId4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4599526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4858</xdr:row>
      <xdr:rowOff>1</xdr:rowOff>
    </xdr:from>
    <xdr:to>
      <xdr:col>1</xdr:col>
      <xdr:colOff>1123950</xdr:colOff>
      <xdr:row>4858</xdr:row>
      <xdr:rowOff>400051</xdr:rowOff>
    </xdr:to>
    <xdr:pic>
      <xdr:nvPicPr>
        <xdr:cNvPr id="7047" name="Рисунок 7046" descr="base_1_386202_39158"/>
        <xdr:cNvPicPr preferRelativeResize="0">
          <a:picLocks noChangeArrowheads="1"/>
        </xdr:cNvPicPr>
      </xdr:nvPicPr>
      <xdr:blipFill>
        <a:blip xmlns:r="http://schemas.openxmlformats.org/officeDocument/2006/relationships" r:embed="rId4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5132926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4859</xdr:row>
      <xdr:rowOff>0</xdr:rowOff>
    </xdr:from>
    <xdr:to>
      <xdr:col>1</xdr:col>
      <xdr:colOff>1200150</xdr:colOff>
      <xdr:row>4859</xdr:row>
      <xdr:rowOff>371475</xdr:rowOff>
    </xdr:to>
    <xdr:pic>
      <xdr:nvPicPr>
        <xdr:cNvPr id="7048" name="Рисунок 7047" descr="base_1_386202_39159"/>
        <xdr:cNvPicPr preferRelativeResize="0">
          <a:picLocks noChangeArrowheads="1"/>
        </xdr:cNvPicPr>
      </xdr:nvPicPr>
      <xdr:blipFill>
        <a:blip xmlns:r="http://schemas.openxmlformats.org/officeDocument/2006/relationships" r:embed="rId4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5666325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4860</xdr:row>
      <xdr:rowOff>0</xdr:rowOff>
    </xdr:from>
    <xdr:to>
      <xdr:col>1</xdr:col>
      <xdr:colOff>1181100</xdr:colOff>
      <xdr:row>4860</xdr:row>
      <xdr:rowOff>428625</xdr:rowOff>
    </xdr:to>
    <xdr:pic>
      <xdr:nvPicPr>
        <xdr:cNvPr id="7049" name="Рисунок 7048" descr="base_1_386202_39160"/>
        <xdr:cNvPicPr preferRelativeResize="0">
          <a:picLocks noChangeArrowheads="1"/>
        </xdr:cNvPicPr>
      </xdr:nvPicPr>
      <xdr:blipFill>
        <a:blip xmlns:r="http://schemas.openxmlformats.org/officeDocument/2006/relationships" r:embed="rId4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6199725"/>
          <a:ext cx="11811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4861</xdr:row>
      <xdr:rowOff>1</xdr:rowOff>
    </xdr:from>
    <xdr:to>
      <xdr:col>1</xdr:col>
      <xdr:colOff>914400</xdr:colOff>
      <xdr:row>4861</xdr:row>
      <xdr:rowOff>400051</xdr:rowOff>
    </xdr:to>
    <xdr:pic>
      <xdr:nvPicPr>
        <xdr:cNvPr id="7050" name="Рисунок 7049" descr="base_1_386202_39161"/>
        <xdr:cNvPicPr preferRelativeResize="0">
          <a:picLocks noChangeArrowheads="1"/>
        </xdr:cNvPicPr>
      </xdr:nvPicPr>
      <xdr:blipFill>
        <a:blip xmlns:r="http://schemas.openxmlformats.org/officeDocument/2006/relationships" r:embed="rId4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6733126"/>
          <a:ext cx="914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4862</xdr:row>
      <xdr:rowOff>0</xdr:rowOff>
    </xdr:from>
    <xdr:to>
      <xdr:col>1</xdr:col>
      <xdr:colOff>1047750</xdr:colOff>
      <xdr:row>4862</xdr:row>
      <xdr:rowOff>371475</xdr:rowOff>
    </xdr:to>
    <xdr:pic>
      <xdr:nvPicPr>
        <xdr:cNvPr id="7051" name="Рисунок 7050" descr="base_1_386202_39162"/>
        <xdr:cNvPicPr preferRelativeResize="0">
          <a:picLocks noChangeArrowheads="1"/>
        </xdr:cNvPicPr>
      </xdr:nvPicPr>
      <xdr:blipFill>
        <a:blip xmlns:r="http://schemas.openxmlformats.org/officeDocument/2006/relationships" r:embed="rId4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726652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4863</xdr:row>
      <xdr:rowOff>1</xdr:rowOff>
    </xdr:from>
    <xdr:to>
      <xdr:col>1</xdr:col>
      <xdr:colOff>1114425</xdr:colOff>
      <xdr:row>4863</xdr:row>
      <xdr:rowOff>381001</xdr:rowOff>
    </xdr:to>
    <xdr:pic>
      <xdr:nvPicPr>
        <xdr:cNvPr id="7052" name="Рисунок 7051" descr="base_1_386202_39163"/>
        <xdr:cNvPicPr preferRelativeResize="0">
          <a:picLocks noChangeArrowheads="1"/>
        </xdr:cNvPicPr>
      </xdr:nvPicPr>
      <xdr:blipFill>
        <a:blip xmlns:r="http://schemas.openxmlformats.org/officeDocument/2006/relationships" r:embed="rId4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37799926"/>
          <a:ext cx="1114426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4864</xdr:row>
      <xdr:rowOff>1</xdr:rowOff>
    </xdr:from>
    <xdr:to>
      <xdr:col>1</xdr:col>
      <xdr:colOff>1266825</xdr:colOff>
      <xdr:row>4864</xdr:row>
      <xdr:rowOff>419101</xdr:rowOff>
    </xdr:to>
    <xdr:pic>
      <xdr:nvPicPr>
        <xdr:cNvPr id="7053" name="Рисунок 7052" descr="base_1_386202_39164"/>
        <xdr:cNvPicPr preferRelativeResize="0">
          <a:picLocks noChangeArrowheads="1"/>
        </xdr:cNvPicPr>
      </xdr:nvPicPr>
      <xdr:blipFill>
        <a:blip xmlns:r="http://schemas.openxmlformats.org/officeDocument/2006/relationships" r:embed="rId4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8333326"/>
          <a:ext cx="1266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4865</xdr:row>
      <xdr:rowOff>0</xdr:rowOff>
    </xdr:from>
    <xdr:to>
      <xdr:col>1</xdr:col>
      <xdr:colOff>1209675</xdr:colOff>
      <xdr:row>4865</xdr:row>
      <xdr:rowOff>409575</xdr:rowOff>
    </xdr:to>
    <xdr:pic>
      <xdr:nvPicPr>
        <xdr:cNvPr id="7054" name="Рисунок 7053" descr="base_1_386202_39165"/>
        <xdr:cNvPicPr preferRelativeResize="0">
          <a:picLocks noChangeArrowheads="1"/>
        </xdr:cNvPicPr>
      </xdr:nvPicPr>
      <xdr:blipFill>
        <a:blip xmlns:r="http://schemas.openxmlformats.org/officeDocument/2006/relationships" r:embed="rId4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8866725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4866</xdr:row>
      <xdr:rowOff>1</xdr:rowOff>
    </xdr:from>
    <xdr:to>
      <xdr:col>1</xdr:col>
      <xdr:colOff>933450</xdr:colOff>
      <xdr:row>4866</xdr:row>
      <xdr:rowOff>400051</xdr:rowOff>
    </xdr:to>
    <xdr:pic>
      <xdr:nvPicPr>
        <xdr:cNvPr id="7055" name="Рисунок 7054" descr="base_1_386202_39166"/>
        <xdr:cNvPicPr preferRelativeResize="0">
          <a:picLocks noChangeArrowheads="1"/>
        </xdr:cNvPicPr>
      </xdr:nvPicPr>
      <xdr:blipFill>
        <a:blip xmlns:r="http://schemas.openxmlformats.org/officeDocument/2006/relationships" r:embed="rId4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9400126"/>
          <a:ext cx="933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4867</xdr:row>
      <xdr:rowOff>0</xdr:rowOff>
    </xdr:from>
    <xdr:to>
      <xdr:col>1</xdr:col>
      <xdr:colOff>1000125</xdr:colOff>
      <xdr:row>4867</xdr:row>
      <xdr:rowOff>409575</xdr:rowOff>
    </xdr:to>
    <xdr:pic>
      <xdr:nvPicPr>
        <xdr:cNvPr id="7056" name="Рисунок 7055" descr="base_1_386202_39167"/>
        <xdr:cNvPicPr preferRelativeResize="0">
          <a:picLocks noChangeArrowheads="1"/>
        </xdr:cNvPicPr>
      </xdr:nvPicPr>
      <xdr:blipFill>
        <a:blip xmlns:r="http://schemas.openxmlformats.org/officeDocument/2006/relationships" r:embed="rId4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39933525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4868</xdr:row>
      <xdr:rowOff>1</xdr:rowOff>
    </xdr:from>
    <xdr:to>
      <xdr:col>1</xdr:col>
      <xdr:colOff>1123950</xdr:colOff>
      <xdr:row>4868</xdr:row>
      <xdr:rowOff>342901</xdr:rowOff>
    </xdr:to>
    <xdr:pic>
      <xdr:nvPicPr>
        <xdr:cNvPr id="7057" name="Рисунок 7056" descr="base_1_386202_39168"/>
        <xdr:cNvPicPr preferRelativeResize="0">
          <a:picLocks noChangeArrowheads="1"/>
        </xdr:cNvPicPr>
      </xdr:nvPicPr>
      <xdr:blipFill>
        <a:blip xmlns:r="http://schemas.openxmlformats.org/officeDocument/2006/relationships" r:embed="rId4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40466926"/>
          <a:ext cx="1123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4869</xdr:row>
      <xdr:rowOff>0</xdr:rowOff>
    </xdr:from>
    <xdr:to>
      <xdr:col>1</xdr:col>
      <xdr:colOff>1247775</xdr:colOff>
      <xdr:row>4869</xdr:row>
      <xdr:rowOff>409575</xdr:rowOff>
    </xdr:to>
    <xdr:pic>
      <xdr:nvPicPr>
        <xdr:cNvPr id="7058" name="Рисунок 7057" descr="base_1_386202_39169"/>
        <xdr:cNvPicPr preferRelativeResize="0">
          <a:picLocks noChangeArrowheads="1"/>
        </xdr:cNvPicPr>
      </xdr:nvPicPr>
      <xdr:blipFill>
        <a:blip xmlns:r="http://schemas.openxmlformats.org/officeDocument/2006/relationships" r:embed="rId4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41000325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4870</xdr:row>
      <xdr:rowOff>0</xdr:rowOff>
    </xdr:from>
    <xdr:to>
      <xdr:col>1</xdr:col>
      <xdr:colOff>1123950</xdr:colOff>
      <xdr:row>4870</xdr:row>
      <xdr:rowOff>361950</xdr:rowOff>
    </xdr:to>
    <xdr:pic>
      <xdr:nvPicPr>
        <xdr:cNvPr id="7059" name="Рисунок 7058" descr="base_1_386202_39170"/>
        <xdr:cNvPicPr preferRelativeResize="0">
          <a:picLocks noChangeArrowheads="1"/>
        </xdr:cNvPicPr>
      </xdr:nvPicPr>
      <xdr:blipFill>
        <a:blip xmlns:r="http://schemas.openxmlformats.org/officeDocument/2006/relationships" r:embed="rId4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41533725"/>
          <a:ext cx="1123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4871</xdr:row>
      <xdr:rowOff>1</xdr:rowOff>
    </xdr:from>
    <xdr:to>
      <xdr:col>1</xdr:col>
      <xdr:colOff>962024</xdr:colOff>
      <xdr:row>4871</xdr:row>
      <xdr:rowOff>419101</xdr:rowOff>
    </xdr:to>
    <xdr:pic>
      <xdr:nvPicPr>
        <xdr:cNvPr id="7060" name="Рисунок 7059" descr="base_1_386202_39171"/>
        <xdr:cNvPicPr preferRelativeResize="0">
          <a:picLocks noChangeArrowheads="1"/>
        </xdr:cNvPicPr>
      </xdr:nvPicPr>
      <xdr:blipFill>
        <a:blip xmlns:r="http://schemas.openxmlformats.org/officeDocument/2006/relationships" r:embed="rId4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42067126"/>
          <a:ext cx="9620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4872</xdr:row>
      <xdr:rowOff>1</xdr:rowOff>
    </xdr:from>
    <xdr:to>
      <xdr:col>1</xdr:col>
      <xdr:colOff>1000125</xdr:colOff>
      <xdr:row>4872</xdr:row>
      <xdr:rowOff>400051</xdr:rowOff>
    </xdr:to>
    <xdr:pic>
      <xdr:nvPicPr>
        <xdr:cNvPr id="7061" name="Рисунок 7060" descr="base_1_386202_39172"/>
        <xdr:cNvPicPr preferRelativeResize="0">
          <a:picLocks noChangeArrowheads="1"/>
        </xdr:cNvPicPr>
      </xdr:nvPicPr>
      <xdr:blipFill>
        <a:blip xmlns:r="http://schemas.openxmlformats.org/officeDocument/2006/relationships" r:embed="rId4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42600526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4873</xdr:row>
      <xdr:rowOff>0</xdr:rowOff>
    </xdr:from>
    <xdr:to>
      <xdr:col>1</xdr:col>
      <xdr:colOff>1123950</xdr:colOff>
      <xdr:row>4873</xdr:row>
      <xdr:rowOff>371475</xdr:rowOff>
    </xdr:to>
    <xdr:pic>
      <xdr:nvPicPr>
        <xdr:cNvPr id="7062" name="Рисунок 7061" descr="base_1_386202_39173"/>
        <xdr:cNvPicPr preferRelativeResize="0">
          <a:picLocks noChangeArrowheads="1"/>
        </xdr:cNvPicPr>
      </xdr:nvPicPr>
      <xdr:blipFill>
        <a:blip xmlns:r="http://schemas.openxmlformats.org/officeDocument/2006/relationships" r:embed="rId4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43133925"/>
          <a:ext cx="112395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4874</xdr:row>
      <xdr:rowOff>0</xdr:rowOff>
    </xdr:from>
    <xdr:to>
      <xdr:col>1</xdr:col>
      <xdr:colOff>1209675</xdr:colOff>
      <xdr:row>4874</xdr:row>
      <xdr:rowOff>390525</xdr:rowOff>
    </xdr:to>
    <xdr:pic>
      <xdr:nvPicPr>
        <xdr:cNvPr id="7063" name="Рисунок 7062" descr="base_1_386202_39174"/>
        <xdr:cNvPicPr preferRelativeResize="0">
          <a:picLocks noChangeArrowheads="1"/>
        </xdr:cNvPicPr>
      </xdr:nvPicPr>
      <xdr:blipFill>
        <a:blip xmlns:r="http://schemas.openxmlformats.org/officeDocument/2006/relationships" r:embed="rId4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4366732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4875</xdr:row>
      <xdr:rowOff>0</xdr:rowOff>
    </xdr:from>
    <xdr:to>
      <xdr:col>1</xdr:col>
      <xdr:colOff>1171575</xdr:colOff>
      <xdr:row>4875</xdr:row>
      <xdr:rowOff>381000</xdr:rowOff>
    </xdr:to>
    <xdr:pic>
      <xdr:nvPicPr>
        <xdr:cNvPr id="7064" name="Рисунок 7063" descr="base_1_386202_39175"/>
        <xdr:cNvPicPr preferRelativeResize="0">
          <a:picLocks noChangeArrowheads="1"/>
        </xdr:cNvPicPr>
      </xdr:nvPicPr>
      <xdr:blipFill>
        <a:blip xmlns:r="http://schemas.openxmlformats.org/officeDocument/2006/relationships" r:embed="rId4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44200725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4876</xdr:row>
      <xdr:rowOff>1</xdr:rowOff>
    </xdr:from>
    <xdr:to>
      <xdr:col>1</xdr:col>
      <xdr:colOff>952500</xdr:colOff>
      <xdr:row>4876</xdr:row>
      <xdr:rowOff>371475</xdr:rowOff>
    </xdr:to>
    <xdr:pic>
      <xdr:nvPicPr>
        <xdr:cNvPr id="7065" name="Рисунок 7064" descr="base_1_386202_39176"/>
        <xdr:cNvPicPr preferRelativeResize="0">
          <a:picLocks noChangeArrowheads="1"/>
        </xdr:cNvPicPr>
      </xdr:nvPicPr>
      <xdr:blipFill>
        <a:blip xmlns:r="http://schemas.openxmlformats.org/officeDocument/2006/relationships" r:embed="rId4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44734126"/>
          <a:ext cx="95250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4877</xdr:row>
      <xdr:rowOff>0</xdr:rowOff>
    </xdr:from>
    <xdr:to>
      <xdr:col>1</xdr:col>
      <xdr:colOff>971550</xdr:colOff>
      <xdr:row>4877</xdr:row>
      <xdr:rowOff>428625</xdr:rowOff>
    </xdr:to>
    <xdr:pic>
      <xdr:nvPicPr>
        <xdr:cNvPr id="7066" name="Рисунок 7065" descr="base_1_386202_39177"/>
        <xdr:cNvPicPr preferRelativeResize="0">
          <a:picLocks noChangeArrowheads="1"/>
        </xdr:cNvPicPr>
      </xdr:nvPicPr>
      <xdr:blipFill>
        <a:blip xmlns:r="http://schemas.openxmlformats.org/officeDocument/2006/relationships" r:embed="rId4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45267525"/>
          <a:ext cx="9715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4878</xdr:row>
      <xdr:rowOff>1</xdr:rowOff>
    </xdr:from>
    <xdr:to>
      <xdr:col>1</xdr:col>
      <xdr:colOff>1152525</xdr:colOff>
      <xdr:row>4878</xdr:row>
      <xdr:rowOff>390525</xdr:rowOff>
    </xdr:to>
    <xdr:pic>
      <xdr:nvPicPr>
        <xdr:cNvPr id="7067" name="Рисунок 7066" descr="base_1_386202_39178"/>
        <xdr:cNvPicPr preferRelativeResize="0">
          <a:picLocks noChangeArrowheads="1"/>
        </xdr:cNvPicPr>
      </xdr:nvPicPr>
      <xdr:blipFill>
        <a:blip xmlns:r="http://schemas.openxmlformats.org/officeDocument/2006/relationships" r:embed="rId4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45800926"/>
          <a:ext cx="1152526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4879</xdr:row>
      <xdr:rowOff>0</xdr:rowOff>
    </xdr:from>
    <xdr:to>
      <xdr:col>1</xdr:col>
      <xdr:colOff>1209675</xdr:colOff>
      <xdr:row>4879</xdr:row>
      <xdr:rowOff>409575</xdr:rowOff>
    </xdr:to>
    <xdr:pic>
      <xdr:nvPicPr>
        <xdr:cNvPr id="7068" name="Рисунок 7067" descr="base_1_386202_39179"/>
        <xdr:cNvPicPr preferRelativeResize="0">
          <a:picLocks noChangeArrowheads="1"/>
        </xdr:cNvPicPr>
      </xdr:nvPicPr>
      <xdr:blipFill>
        <a:blip xmlns:r="http://schemas.openxmlformats.org/officeDocument/2006/relationships" r:embed="rId4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46334325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4880</xdr:row>
      <xdr:rowOff>0</xdr:rowOff>
    </xdr:from>
    <xdr:to>
      <xdr:col>1</xdr:col>
      <xdr:colOff>1171575</xdr:colOff>
      <xdr:row>4880</xdr:row>
      <xdr:rowOff>428625</xdr:rowOff>
    </xdr:to>
    <xdr:pic>
      <xdr:nvPicPr>
        <xdr:cNvPr id="7069" name="Рисунок 7068" descr="base_1_386202_39180"/>
        <xdr:cNvPicPr preferRelativeResize="0">
          <a:picLocks noChangeArrowheads="1"/>
        </xdr:cNvPicPr>
      </xdr:nvPicPr>
      <xdr:blipFill>
        <a:blip xmlns:r="http://schemas.openxmlformats.org/officeDocument/2006/relationships" r:embed="rId4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46867725"/>
          <a:ext cx="1171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4881</xdr:row>
      <xdr:rowOff>1</xdr:rowOff>
    </xdr:from>
    <xdr:to>
      <xdr:col>1</xdr:col>
      <xdr:colOff>952500</xdr:colOff>
      <xdr:row>4881</xdr:row>
      <xdr:rowOff>400051</xdr:rowOff>
    </xdr:to>
    <xdr:pic>
      <xdr:nvPicPr>
        <xdr:cNvPr id="7070" name="Рисунок 7069" descr="base_1_386202_39181"/>
        <xdr:cNvPicPr preferRelativeResize="0">
          <a:picLocks noChangeArrowheads="1"/>
        </xdr:cNvPicPr>
      </xdr:nvPicPr>
      <xdr:blipFill>
        <a:blip xmlns:r="http://schemas.openxmlformats.org/officeDocument/2006/relationships" r:embed="rId4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47401126"/>
          <a:ext cx="952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4882</xdr:row>
      <xdr:rowOff>0</xdr:rowOff>
    </xdr:from>
    <xdr:to>
      <xdr:col>1</xdr:col>
      <xdr:colOff>962025</xdr:colOff>
      <xdr:row>4882</xdr:row>
      <xdr:rowOff>428625</xdr:rowOff>
    </xdr:to>
    <xdr:pic>
      <xdr:nvPicPr>
        <xdr:cNvPr id="7071" name="Рисунок 7070" descr="base_1_386202_39182"/>
        <xdr:cNvPicPr preferRelativeResize="0">
          <a:picLocks noChangeArrowheads="1"/>
        </xdr:cNvPicPr>
      </xdr:nvPicPr>
      <xdr:blipFill>
        <a:blip xmlns:r="http://schemas.openxmlformats.org/officeDocument/2006/relationships" r:embed="rId4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47934525"/>
          <a:ext cx="962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4883</xdr:row>
      <xdr:rowOff>1</xdr:rowOff>
    </xdr:from>
    <xdr:to>
      <xdr:col>1</xdr:col>
      <xdr:colOff>1114424</xdr:colOff>
      <xdr:row>4883</xdr:row>
      <xdr:rowOff>400051</xdr:rowOff>
    </xdr:to>
    <xdr:pic>
      <xdr:nvPicPr>
        <xdr:cNvPr id="7072" name="Рисунок 7071" descr="base_1_386202_39183"/>
        <xdr:cNvPicPr preferRelativeResize="0">
          <a:picLocks noChangeArrowheads="1"/>
        </xdr:cNvPicPr>
      </xdr:nvPicPr>
      <xdr:blipFill>
        <a:blip xmlns:r="http://schemas.openxmlformats.org/officeDocument/2006/relationships" r:embed="rId4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48467926"/>
          <a:ext cx="11144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4884</xdr:row>
      <xdr:rowOff>1</xdr:rowOff>
    </xdr:from>
    <xdr:to>
      <xdr:col>1</xdr:col>
      <xdr:colOff>1209675</xdr:colOff>
      <xdr:row>4884</xdr:row>
      <xdr:rowOff>400051</xdr:rowOff>
    </xdr:to>
    <xdr:pic>
      <xdr:nvPicPr>
        <xdr:cNvPr id="7073" name="Рисунок 7072" descr="base_1_386202_39184"/>
        <xdr:cNvPicPr preferRelativeResize="0">
          <a:picLocks noChangeArrowheads="1"/>
        </xdr:cNvPicPr>
      </xdr:nvPicPr>
      <xdr:blipFill>
        <a:blip xmlns:r="http://schemas.openxmlformats.org/officeDocument/2006/relationships" r:embed="rId4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49001326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4885</xdr:row>
      <xdr:rowOff>1</xdr:rowOff>
    </xdr:from>
    <xdr:to>
      <xdr:col>1</xdr:col>
      <xdr:colOff>1162050</xdr:colOff>
      <xdr:row>4885</xdr:row>
      <xdr:rowOff>419101</xdr:rowOff>
    </xdr:to>
    <xdr:pic>
      <xdr:nvPicPr>
        <xdr:cNvPr id="7074" name="Рисунок 7073" descr="base_1_386202_39185"/>
        <xdr:cNvPicPr preferRelativeResize="0">
          <a:picLocks noChangeArrowheads="1"/>
        </xdr:cNvPicPr>
      </xdr:nvPicPr>
      <xdr:blipFill>
        <a:blip xmlns:r="http://schemas.openxmlformats.org/officeDocument/2006/relationships" r:embed="rId4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49534726"/>
          <a:ext cx="1162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4886</xdr:row>
      <xdr:rowOff>1</xdr:rowOff>
    </xdr:from>
    <xdr:to>
      <xdr:col>1</xdr:col>
      <xdr:colOff>990600</xdr:colOff>
      <xdr:row>4886</xdr:row>
      <xdr:rowOff>438151</xdr:rowOff>
    </xdr:to>
    <xdr:pic>
      <xdr:nvPicPr>
        <xdr:cNvPr id="7075" name="Рисунок 7074" descr="base_1_386202_39186"/>
        <xdr:cNvPicPr preferRelativeResize="0">
          <a:picLocks noChangeArrowheads="1"/>
        </xdr:cNvPicPr>
      </xdr:nvPicPr>
      <xdr:blipFill>
        <a:blip xmlns:r="http://schemas.openxmlformats.org/officeDocument/2006/relationships" r:embed="rId4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0068126"/>
          <a:ext cx="990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4887</xdr:row>
      <xdr:rowOff>1</xdr:rowOff>
    </xdr:from>
    <xdr:to>
      <xdr:col>1</xdr:col>
      <xdr:colOff>1019175</xdr:colOff>
      <xdr:row>4887</xdr:row>
      <xdr:rowOff>400051</xdr:rowOff>
    </xdr:to>
    <xdr:pic>
      <xdr:nvPicPr>
        <xdr:cNvPr id="7076" name="Рисунок 7075" descr="base_1_386202_39187"/>
        <xdr:cNvPicPr preferRelativeResize="0">
          <a:picLocks noChangeArrowheads="1"/>
        </xdr:cNvPicPr>
      </xdr:nvPicPr>
      <xdr:blipFill>
        <a:blip xmlns:r="http://schemas.openxmlformats.org/officeDocument/2006/relationships" r:embed="rId4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0601526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4888</xdr:row>
      <xdr:rowOff>0</xdr:rowOff>
    </xdr:from>
    <xdr:to>
      <xdr:col>1</xdr:col>
      <xdr:colOff>1095374</xdr:colOff>
      <xdr:row>4888</xdr:row>
      <xdr:rowOff>409575</xdr:rowOff>
    </xdr:to>
    <xdr:pic>
      <xdr:nvPicPr>
        <xdr:cNvPr id="7077" name="Рисунок 7076" descr="base_1_386202_39188"/>
        <xdr:cNvPicPr preferRelativeResize="0">
          <a:picLocks noChangeArrowheads="1"/>
        </xdr:cNvPicPr>
      </xdr:nvPicPr>
      <xdr:blipFill>
        <a:blip xmlns:r="http://schemas.openxmlformats.org/officeDocument/2006/relationships" r:embed="rId4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51134925"/>
          <a:ext cx="1095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4889</xdr:row>
      <xdr:rowOff>0</xdr:rowOff>
    </xdr:from>
    <xdr:to>
      <xdr:col>1</xdr:col>
      <xdr:colOff>1200150</xdr:colOff>
      <xdr:row>4889</xdr:row>
      <xdr:rowOff>428625</xdr:rowOff>
    </xdr:to>
    <xdr:pic>
      <xdr:nvPicPr>
        <xdr:cNvPr id="7078" name="Рисунок 7077" descr="base_1_386202_39189"/>
        <xdr:cNvPicPr preferRelativeResize="0">
          <a:picLocks noChangeArrowheads="1"/>
        </xdr:cNvPicPr>
      </xdr:nvPicPr>
      <xdr:blipFill>
        <a:blip xmlns:r="http://schemas.openxmlformats.org/officeDocument/2006/relationships" r:embed="rId4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1668325"/>
          <a:ext cx="1200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4890</xdr:row>
      <xdr:rowOff>0</xdr:rowOff>
    </xdr:from>
    <xdr:to>
      <xdr:col>1</xdr:col>
      <xdr:colOff>1133475</xdr:colOff>
      <xdr:row>4890</xdr:row>
      <xdr:rowOff>361950</xdr:rowOff>
    </xdr:to>
    <xdr:pic>
      <xdr:nvPicPr>
        <xdr:cNvPr id="7079" name="Рисунок 7078" descr="base_1_386202_39190"/>
        <xdr:cNvPicPr preferRelativeResize="0">
          <a:picLocks noChangeArrowheads="1"/>
        </xdr:cNvPicPr>
      </xdr:nvPicPr>
      <xdr:blipFill>
        <a:blip xmlns:r="http://schemas.openxmlformats.org/officeDocument/2006/relationships" r:embed="rId4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2201725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4891</xdr:row>
      <xdr:rowOff>1</xdr:rowOff>
    </xdr:from>
    <xdr:to>
      <xdr:col>1</xdr:col>
      <xdr:colOff>981074</xdr:colOff>
      <xdr:row>4891</xdr:row>
      <xdr:rowOff>419101</xdr:rowOff>
    </xdr:to>
    <xdr:pic>
      <xdr:nvPicPr>
        <xdr:cNvPr id="7080" name="Рисунок 7079" descr="base_1_386202_39191"/>
        <xdr:cNvPicPr preferRelativeResize="0">
          <a:picLocks noChangeArrowheads="1"/>
        </xdr:cNvPicPr>
      </xdr:nvPicPr>
      <xdr:blipFill>
        <a:blip xmlns:r="http://schemas.openxmlformats.org/officeDocument/2006/relationships" r:embed="rId4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52735126"/>
          <a:ext cx="981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4892</xdr:row>
      <xdr:rowOff>0</xdr:rowOff>
    </xdr:from>
    <xdr:to>
      <xdr:col>1</xdr:col>
      <xdr:colOff>952500</xdr:colOff>
      <xdr:row>4892</xdr:row>
      <xdr:rowOff>409575</xdr:rowOff>
    </xdr:to>
    <xdr:pic>
      <xdr:nvPicPr>
        <xdr:cNvPr id="7081" name="Рисунок 7080" descr="base_1_386202_39192"/>
        <xdr:cNvPicPr preferRelativeResize="0">
          <a:picLocks noChangeArrowheads="1"/>
        </xdr:cNvPicPr>
      </xdr:nvPicPr>
      <xdr:blipFill>
        <a:blip xmlns:r="http://schemas.openxmlformats.org/officeDocument/2006/relationships" r:embed="rId4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3268525"/>
          <a:ext cx="9525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4893</xdr:row>
      <xdr:rowOff>0</xdr:rowOff>
    </xdr:from>
    <xdr:to>
      <xdr:col>1</xdr:col>
      <xdr:colOff>1123950</xdr:colOff>
      <xdr:row>4893</xdr:row>
      <xdr:rowOff>352425</xdr:rowOff>
    </xdr:to>
    <xdr:pic>
      <xdr:nvPicPr>
        <xdr:cNvPr id="7082" name="Рисунок 7081" descr="base_1_386202_39193"/>
        <xdr:cNvPicPr preferRelativeResize="0">
          <a:picLocks noChangeArrowheads="1"/>
        </xdr:cNvPicPr>
      </xdr:nvPicPr>
      <xdr:blipFill>
        <a:blip xmlns:r="http://schemas.openxmlformats.org/officeDocument/2006/relationships" r:embed="rId4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53801925"/>
          <a:ext cx="112395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4894</xdr:row>
      <xdr:rowOff>0</xdr:rowOff>
    </xdr:from>
    <xdr:to>
      <xdr:col>1</xdr:col>
      <xdr:colOff>1228725</xdr:colOff>
      <xdr:row>4894</xdr:row>
      <xdr:rowOff>390525</xdr:rowOff>
    </xdr:to>
    <xdr:pic>
      <xdr:nvPicPr>
        <xdr:cNvPr id="7083" name="Рисунок 7082" descr="base_1_386202_39194"/>
        <xdr:cNvPicPr preferRelativeResize="0">
          <a:picLocks noChangeArrowheads="1"/>
        </xdr:cNvPicPr>
      </xdr:nvPicPr>
      <xdr:blipFill>
        <a:blip xmlns:r="http://schemas.openxmlformats.org/officeDocument/2006/relationships" r:embed="rId4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433532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4895</xdr:row>
      <xdr:rowOff>0</xdr:rowOff>
    </xdr:from>
    <xdr:to>
      <xdr:col>1</xdr:col>
      <xdr:colOff>1171575</xdr:colOff>
      <xdr:row>4895</xdr:row>
      <xdr:rowOff>438150</xdr:rowOff>
    </xdr:to>
    <xdr:pic>
      <xdr:nvPicPr>
        <xdr:cNvPr id="7084" name="Рисунок 7083" descr="base_1_386202_39195"/>
        <xdr:cNvPicPr preferRelativeResize="0">
          <a:picLocks noChangeArrowheads="1"/>
        </xdr:cNvPicPr>
      </xdr:nvPicPr>
      <xdr:blipFill>
        <a:blip xmlns:r="http://schemas.openxmlformats.org/officeDocument/2006/relationships" r:embed="rId4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4868725"/>
          <a:ext cx="1171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4896</xdr:row>
      <xdr:rowOff>1</xdr:rowOff>
    </xdr:from>
    <xdr:to>
      <xdr:col>1</xdr:col>
      <xdr:colOff>914400</xdr:colOff>
      <xdr:row>4896</xdr:row>
      <xdr:rowOff>438151</xdr:rowOff>
    </xdr:to>
    <xdr:pic>
      <xdr:nvPicPr>
        <xdr:cNvPr id="7085" name="Рисунок 7084" descr="base_1_386202_39196"/>
        <xdr:cNvPicPr preferRelativeResize="0">
          <a:picLocks noChangeArrowheads="1"/>
        </xdr:cNvPicPr>
      </xdr:nvPicPr>
      <xdr:blipFill>
        <a:blip xmlns:r="http://schemas.openxmlformats.org/officeDocument/2006/relationships" r:embed="rId4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5402126"/>
          <a:ext cx="9144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4897</xdr:row>
      <xdr:rowOff>0</xdr:rowOff>
    </xdr:from>
    <xdr:to>
      <xdr:col>1</xdr:col>
      <xdr:colOff>1000125</xdr:colOff>
      <xdr:row>4897</xdr:row>
      <xdr:rowOff>409575</xdr:rowOff>
    </xdr:to>
    <xdr:pic>
      <xdr:nvPicPr>
        <xdr:cNvPr id="7086" name="Рисунок 7085" descr="base_1_386202_39197"/>
        <xdr:cNvPicPr preferRelativeResize="0">
          <a:picLocks noChangeArrowheads="1"/>
        </xdr:cNvPicPr>
      </xdr:nvPicPr>
      <xdr:blipFill>
        <a:blip xmlns:r="http://schemas.openxmlformats.org/officeDocument/2006/relationships" r:embed="rId4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5935525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4898</xdr:row>
      <xdr:rowOff>0</xdr:rowOff>
    </xdr:from>
    <xdr:to>
      <xdr:col>1</xdr:col>
      <xdr:colOff>1162050</xdr:colOff>
      <xdr:row>4898</xdr:row>
      <xdr:rowOff>390525</xdr:rowOff>
    </xdr:to>
    <xdr:pic>
      <xdr:nvPicPr>
        <xdr:cNvPr id="7087" name="Рисунок 7086" descr="base_1_386202_39198"/>
        <xdr:cNvPicPr preferRelativeResize="0">
          <a:picLocks noChangeArrowheads="1"/>
        </xdr:cNvPicPr>
      </xdr:nvPicPr>
      <xdr:blipFill>
        <a:blip xmlns:r="http://schemas.openxmlformats.org/officeDocument/2006/relationships" r:embed="rId4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6468925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4899</xdr:row>
      <xdr:rowOff>1</xdr:rowOff>
    </xdr:from>
    <xdr:to>
      <xdr:col>1</xdr:col>
      <xdr:colOff>1257300</xdr:colOff>
      <xdr:row>4899</xdr:row>
      <xdr:rowOff>400051</xdr:rowOff>
    </xdr:to>
    <xdr:pic>
      <xdr:nvPicPr>
        <xdr:cNvPr id="7088" name="Рисунок 7087" descr="base_1_386202_39199"/>
        <xdr:cNvPicPr preferRelativeResize="0">
          <a:picLocks noChangeArrowheads="1"/>
        </xdr:cNvPicPr>
      </xdr:nvPicPr>
      <xdr:blipFill>
        <a:blip xmlns:r="http://schemas.openxmlformats.org/officeDocument/2006/relationships" r:embed="rId4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7002326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4899</xdr:row>
      <xdr:rowOff>533399</xdr:rowOff>
    </xdr:from>
    <xdr:to>
      <xdr:col>1</xdr:col>
      <xdr:colOff>1228725</xdr:colOff>
      <xdr:row>4900</xdr:row>
      <xdr:rowOff>409574</xdr:rowOff>
    </xdr:to>
    <xdr:pic>
      <xdr:nvPicPr>
        <xdr:cNvPr id="7089" name="Рисунок 7088" descr="base_1_386202_39200"/>
        <xdr:cNvPicPr preferRelativeResize="0">
          <a:picLocks noChangeArrowheads="1"/>
        </xdr:cNvPicPr>
      </xdr:nvPicPr>
      <xdr:blipFill>
        <a:blip xmlns:r="http://schemas.openxmlformats.org/officeDocument/2006/relationships" r:embed="rId4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7535724"/>
          <a:ext cx="12287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4901</xdr:row>
      <xdr:rowOff>0</xdr:rowOff>
    </xdr:from>
    <xdr:to>
      <xdr:col>1</xdr:col>
      <xdr:colOff>962024</xdr:colOff>
      <xdr:row>4901</xdr:row>
      <xdr:rowOff>428625</xdr:rowOff>
    </xdr:to>
    <xdr:pic>
      <xdr:nvPicPr>
        <xdr:cNvPr id="7090" name="Рисунок 7089" descr="base_1_386202_39201"/>
        <xdr:cNvPicPr preferRelativeResize="0">
          <a:picLocks noChangeArrowheads="1"/>
        </xdr:cNvPicPr>
      </xdr:nvPicPr>
      <xdr:blipFill>
        <a:blip xmlns:r="http://schemas.openxmlformats.org/officeDocument/2006/relationships" r:embed="rId4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58069125"/>
          <a:ext cx="962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4902</xdr:row>
      <xdr:rowOff>0</xdr:rowOff>
    </xdr:from>
    <xdr:to>
      <xdr:col>1</xdr:col>
      <xdr:colOff>990600</xdr:colOff>
      <xdr:row>4902</xdr:row>
      <xdr:rowOff>428625</xdr:rowOff>
    </xdr:to>
    <xdr:pic>
      <xdr:nvPicPr>
        <xdr:cNvPr id="7091" name="Рисунок 7090" descr="base_1_386202_39202"/>
        <xdr:cNvPicPr preferRelativeResize="0">
          <a:picLocks noChangeArrowheads="1"/>
        </xdr:cNvPicPr>
      </xdr:nvPicPr>
      <xdr:blipFill>
        <a:blip xmlns:r="http://schemas.openxmlformats.org/officeDocument/2006/relationships" r:embed="rId4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8602525"/>
          <a:ext cx="9906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4903</xdr:row>
      <xdr:rowOff>1</xdr:rowOff>
    </xdr:from>
    <xdr:to>
      <xdr:col>1</xdr:col>
      <xdr:colOff>1171574</xdr:colOff>
      <xdr:row>4903</xdr:row>
      <xdr:rowOff>381000</xdr:rowOff>
    </xdr:to>
    <xdr:pic>
      <xdr:nvPicPr>
        <xdr:cNvPr id="7092" name="Рисунок 7091" descr="base_1_386202_39203"/>
        <xdr:cNvPicPr preferRelativeResize="0">
          <a:picLocks noChangeArrowheads="1"/>
        </xdr:cNvPicPr>
      </xdr:nvPicPr>
      <xdr:blipFill>
        <a:blip xmlns:r="http://schemas.openxmlformats.org/officeDocument/2006/relationships" r:embed="rId4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59135926"/>
          <a:ext cx="117157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4904</xdr:row>
      <xdr:rowOff>1</xdr:rowOff>
    </xdr:from>
    <xdr:to>
      <xdr:col>1</xdr:col>
      <xdr:colOff>1200150</xdr:colOff>
      <xdr:row>4904</xdr:row>
      <xdr:rowOff>390525</xdr:rowOff>
    </xdr:to>
    <xdr:pic>
      <xdr:nvPicPr>
        <xdr:cNvPr id="7093" name="Рисунок 7092" descr="base_1_386202_39204"/>
        <xdr:cNvPicPr preferRelativeResize="0">
          <a:picLocks noChangeArrowheads="1"/>
        </xdr:cNvPicPr>
      </xdr:nvPicPr>
      <xdr:blipFill>
        <a:blip xmlns:r="http://schemas.openxmlformats.org/officeDocument/2006/relationships" r:embed="rId4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59669326"/>
          <a:ext cx="120015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4905</xdr:row>
      <xdr:rowOff>1</xdr:rowOff>
    </xdr:from>
    <xdr:to>
      <xdr:col>1</xdr:col>
      <xdr:colOff>1162050</xdr:colOff>
      <xdr:row>4905</xdr:row>
      <xdr:rowOff>419100</xdr:rowOff>
    </xdr:to>
    <xdr:pic>
      <xdr:nvPicPr>
        <xdr:cNvPr id="7094" name="Рисунок 7093" descr="base_1_386202_39205"/>
        <xdr:cNvPicPr preferRelativeResize="0">
          <a:picLocks noChangeArrowheads="1"/>
        </xdr:cNvPicPr>
      </xdr:nvPicPr>
      <xdr:blipFill>
        <a:blip xmlns:r="http://schemas.openxmlformats.org/officeDocument/2006/relationships" r:embed="rId4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60202726"/>
          <a:ext cx="1162050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4906</xdr:row>
      <xdr:rowOff>1</xdr:rowOff>
    </xdr:from>
    <xdr:to>
      <xdr:col>1</xdr:col>
      <xdr:colOff>952500</xdr:colOff>
      <xdr:row>4906</xdr:row>
      <xdr:rowOff>400051</xdr:rowOff>
    </xdr:to>
    <xdr:pic>
      <xdr:nvPicPr>
        <xdr:cNvPr id="7095" name="Рисунок 7094" descr="base_1_386202_39206"/>
        <xdr:cNvPicPr preferRelativeResize="0">
          <a:picLocks noChangeArrowheads="1"/>
        </xdr:cNvPicPr>
      </xdr:nvPicPr>
      <xdr:blipFill>
        <a:blip xmlns:r="http://schemas.openxmlformats.org/officeDocument/2006/relationships" r:embed="rId4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60736126"/>
          <a:ext cx="952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4907</xdr:row>
      <xdr:rowOff>1</xdr:rowOff>
    </xdr:from>
    <xdr:to>
      <xdr:col>1</xdr:col>
      <xdr:colOff>962025</xdr:colOff>
      <xdr:row>4907</xdr:row>
      <xdr:rowOff>400051</xdr:rowOff>
    </xdr:to>
    <xdr:pic>
      <xdr:nvPicPr>
        <xdr:cNvPr id="7096" name="Рисунок 7095" descr="base_1_386202_39207"/>
        <xdr:cNvPicPr preferRelativeResize="0">
          <a:picLocks noChangeArrowheads="1"/>
        </xdr:cNvPicPr>
      </xdr:nvPicPr>
      <xdr:blipFill>
        <a:blip xmlns:r="http://schemas.openxmlformats.org/officeDocument/2006/relationships" r:embed="rId4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61269526"/>
          <a:ext cx="962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4908</xdr:row>
      <xdr:rowOff>1</xdr:rowOff>
    </xdr:from>
    <xdr:to>
      <xdr:col>1</xdr:col>
      <xdr:colOff>1133475</xdr:colOff>
      <xdr:row>4908</xdr:row>
      <xdr:rowOff>381000</xdr:rowOff>
    </xdr:to>
    <xdr:pic>
      <xdr:nvPicPr>
        <xdr:cNvPr id="7097" name="Рисунок 7096" descr="base_1_386202_39208"/>
        <xdr:cNvPicPr preferRelativeResize="0">
          <a:picLocks noChangeArrowheads="1"/>
        </xdr:cNvPicPr>
      </xdr:nvPicPr>
      <xdr:blipFill>
        <a:blip xmlns:r="http://schemas.openxmlformats.org/officeDocument/2006/relationships" r:embed="rId4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61802926"/>
          <a:ext cx="1133476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4909</xdr:row>
      <xdr:rowOff>1</xdr:rowOff>
    </xdr:from>
    <xdr:to>
      <xdr:col>1</xdr:col>
      <xdr:colOff>1200150</xdr:colOff>
      <xdr:row>4909</xdr:row>
      <xdr:rowOff>428625</xdr:rowOff>
    </xdr:to>
    <xdr:pic>
      <xdr:nvPicPr>
        <xdr:cNvPr id="7098" name="Рисунок 7097" descr="base_1_386202_39209"/>
        <xdr:cNvPicPr preferRelativeResize="0">
          <a:picLocks noChangeArrowheads="1"/>
        </xdr:cNvPicPr>
      </xdr:nvPicPr>
      <xdr:blipFill>
        <a:blip xmlns:r="http://schemas.openxmlformats.org/officeDocument/2006/relationships" r:embed="rId4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62336326"/>
          <a:ext cx="1200150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4910</xdr:row>
      <xdr:rowOff>1</xdr:rowOff>
    </xdr:from>
    <xdr:to>
      <xdr:col>1</xdr:col>
      <xdr:colOff>1181100</xdr:colOff>
      <xdr:row>4910</xdr:row>
      <xdr:rowOff>409575</xdr:rowOff>
    </xdr:to>
    <xdr:pic>
      <xdr:nvPicPr>
        <xdr:cNvPr id="7099" name="Рисунок 7098" descr="base_1_386202_39210"/>
        <xdr:cNvPicPr preferRelativeResize="0">
          <a:picLocks noChangeArrowheads="1"/>
        </xdr:cNvPicPr>
      </xdr:nvPicPr>
      <xdr:blipFill>
        <a:blip xmlns:r="http://schemas.openxmlformats.org/officeDocument/2006/relationships" r:embed="rId4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62869726"/>
          <a:ext cx="1181100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4911</xdr:row>
      <xdr:rowOff>0</xdr:rowOff>
    </xdr:from>
    <xdr:to>
      <xdr:col>1</xdr:col>
      <xdr:colOff>942974</xdr:colOff>
      <xdr:row>4911</xdr:row>
      <xdr:rowOff>333375</xdr:rowOff>
    </xdr:to>
    <xdr:pic>
      <xdr:nvPicPr>
        <xdr:cNvPr id="7100" name="Рисунок 7099" descr="base_1_386202_39211"/>
        <xdr:cNvPicPr preferRelativeResize="0">
          <a:picLocks noChangeArrowheads="1"/>
        </xdr:cNvPicPr>
      </xdr:nvPicPr>
      <xdr:blipFill>
        <a:blip xmlns:r="http://schemas.openxmlformats.org/officeDocument/2006/relationships" r:embed="rId4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63403125"/>
          <a:ext cx="9429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4912</xdr:row>
      <xdr:rowOff>1</xdr:rowOff>
    </xdr:from>
    <xdr:to>
      <xdr:col>1</xdr:col>
      <xdr:colOff>1000125</xdr:colOff>
      <xdr:row>4912</xdr:row>
      <xdr:rowOff>342901</xdr:rowOff>
    </xdr:to>
    <xdr:pic>
      <xdr:nvPicPr>
        <xdr:cNvPr id="7101" name="Рисунок 7100" descr="base_1_386202_39212"/>
        <xdr:cNvPicPr preferRelativeResize="0">
          <a:picLocks noChangeArrowheads="1"/>
        </xdr:cNvPicPr>
      </xdr:nvPicPr>
      <xdr:blipFill>
        <a:blip xmlns:r="http://schemas.openxmlformats.org/officeDocument/2006/relationships" r:embed="rId4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63936526"/>
          <a:ext cx="10001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4913</xdr:row>
      <xdr:rowOff>1</xdr:rowOff>
    </xdr:from>
    <xdr:to>
      <xdr:col>1</xdr:col>
      <xdr:colOff>1066800</xdr:colOff>
      <xdr:row>4913</xdr:row>
      <xdr:rowOff>381001</xdr:rowOff>
    </xdr:to>
    <xdr:pic>
      <xdr:nvPicPr>
        <xdr:cNvPr id="7102" name="Рисунок 7101" descr="base_1_386202_39213"/>
        <xdr:cNvPicPr preferRelativeResize="0">
          <a:picLocks noChangeArrowheads="1"/>
        </xdr:cNvPicPr>
      </xdr:nvPicPr>
      <xdr:blipFill>
        <a:blip xmlns:r="http://schemas.openxmlformats.org/officeDocument/2006/relationships" r:embed="rId4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64469926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4914</xdr:row>
      <xdr:rowOff>1</xdr:rowOff>
    </xdr:from>
    <xdr:to>
      <xdr:col>1</xdr:col>
      <xdr:colOff>1200150</xdr:colOff>
      <xdr:row>4914</xdr:row>
      <xdr:rowOff>381001</xdr:rowOff>
    </xdr:to>
    <xdr:pic>
      <xdr:nvPicPr>
        <xdr:cNvPr id="7103" name="Рисунок 7102" descr="base_1_386202_39214"/>
        <xdr:cNvPicPr preferRelativeResize="0">
          <a:picLocks noChangeArrowheads="1"/>
        </xdr:cNvPicPr>
      </xdr:nvPicPr>
      <xdr:blipFill>
        <a:blip xmlns:r="http://schemas.openxmlformats.org/officeDocument/2006/relationships" r:embed="rId4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65003326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4915</xdr:row>
      <xdr:rowOff>0</xdr:rowOff>
    </xdr:from>
    <xdr:to>
      <xdr:col>1</xdr:col>
      <xdr:colOff>1171575</xdr:colOff>
      <xdr:row>4915</xdr:row>
      <xdr:rowOff>409575</xdr:rowOff>
    </xdr:to>
    <xdr:pic>
      <xdr:nvPicPr>
        <xdr:cNvPr id="7104" name="Рисунок 7103" descr="base_1_386202_39215"/>
        <xdr:cNvPicPr preferRelativeResize="0">
          <a:picLocks noChangeArrowheads="1"/>
        </xdr:cNvPicPr>
      </xdr:nvPicPr>
      <xdr:blipFill>
        <a:blip xmlns:r="http://schemas.openxmlformats.org/officeDocument/2006/relationships" r:embed="rId4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65536725"/>
          <a:ext cx="1171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4916</xdr:row>
      <xdr:rowOff>0</xdr:rowOff>
    </xdr:from>
    <xdr:to>
      <xdr:col>1</xdr:col>
      <xdr:colOff>942974</xdr:colOff>
      <xdr:row>4916</xdr:row>
      <xdr:rowOff>390525</xdr:rowOff>
    </xdr:to>
    <xdr:pic>
      <xdr:nvPicPr>
        <xdr:cNvPr id="7105" name="Рисунок 7104" descr="base_1_386202_39216"/>
        <xdr:cNvPicPr preferRelativeResize="0">
          <a:picLocks noChangeArrowheads="1"/>
        </xdr:cNvPicPr>
      </xdr:nvPicPr>
      <xdr:blipFill>
        <a:blip xmlns:r="http://schemas.openxmlformats.org/officeDocument/2006/relationships" r:embed="rId4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66070125"/>
          <a:ext cx="942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4917</xdr:row>
      <xdr:rowOff>1</xdr:rowOff>
    </xdr:from>
    <xdr:to>
      <xdr:col>1</xdr:col>
      <xdr:colOff>1019175</xdr:colOff>
      <xdr:row>4917</xdr:row>
      <xdr:rowOff>381001</xdr:rowOff>
    </xdr:to>
    <xdr:pic>
      <xdr:nvPicPr>
        <xdr:cNvPr id="7106" name="Рисунок 7105" descr="base_1_386202_39217"/>
        <xdr:cNvPicPr preferRelativeResize="0">
          <a:picLocks noChangeArrowheads="1"/>
        </xdr:cNvPicPr>
      </xdr:nvPicPr>
      <xdr:blipFill>
        <a:blip xmlns:r="http://schemas.openxmlformats.org/officeDocument/2006/relationships" r:embed="rId4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66603526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4918</xdr:row>
      <xdr:rowOff>0</xdr:rowOff>
    </xdr:from>
    <xdr:to>
      <xdr:col>1</xdr:col>
      <xdr:colOff>1123950</xdr:colOff>
      <xdr:row>4918</xdr:row>
      <xdr:rowOff>352425</xdr:rowOff>
    </xdr:to>
    <xdr:pic>
      <xdr:nvPicPr>
        <xdr:cNvPr id="7107" name="Рисунок 7106" descr="base_1_386202_39218"/>
        <xdr:cNvPicPr preferRelativeResize="0">
          <a:picLocks noChangeArrowheads="1"/>
        </xdr:cNvPicPr>
      </xdr:nvPicPr>
      <xdr:blipFill>
        <a:blip xmlns:r="http://schemas.openxmlformats.org/officeDocument/2006/relationships" r:embed="rId4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67136925"/>
          <a:ext cx="1123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4919</xdr:row>
      <xdr:rowOff>0</xdr:rowOff>
    </xdr:from>
    <xdr:to>
      <xdr:col>1</xdr:col>
      <xdr:colOff>1190625</xdr:colOff>
      <xdr:row>4919</xdr:row>
      <xdr:rowOff>409575</xdr:rowOff>
    </xdr:to>
    <xdr:pic>
      <xdr:nvPicPr>
        <xdr:cNvPr id="7108" name="Рисунок 7107" descr="base_1_386202_39219"/>
        <xdr:cNvPicPr preferRelativeResize="0">
          <a:picLocks noChangeArrowheads="1"/>
        </xdr:cNvPicPr>
      </xdr:nvPicPr>
      <xdr:blipFill>
        <a:blip xmlns:r="http://schemas.openxmlformats.org/officeDocument/2006/relationships" r:embed="rId4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67670325"/>
          <a:ext cx="1190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4920</xdr:row>
      <xdr:rowOff>0</xdr:rowOff>
    </xdr:from>
    <xdr:to>
      <xdr:col>1</xdr:col>
      <xdr:colOff>1162051</xdr:colOff>
      <xdr:row>4920</xdr:row>
      <xdr:rowOff>400050</xdr:rowOff>
    </xdr:to>
    <xdr:pic>
      <xdr:nvPicPr>
        <xdr:cNvPr id="7109" name="Рисунок 7108" descr="base_1_386202_39220"/>
        <xdr:cNvPicPr preferRelativeResize="0">
          <a:picLocks noChangeArrowheads="1"/>
        </xdr:cNvPicPr>
      </xdr:nvPicPr>
      <xdr:blipFill>
        <a:blip xmlns:r="http://schemas.openxmlformats.org/officeDocument/2006/relationships" r:embed="rId4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2468203725"/>
          <a:ext cx="1162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4921</xdr:row>
      <xdr:rowOff>0</xdr:rowOff>
    </xdr:from>
    <xdr:to>
      <xdr:col>1</xdr:col>
      <xdr:colOff>981074</xdr:colOff>
      <xdr:row>4921</xdr:row>
      <xdr:rowOff>371475</xdr:rowOff>
    </xdr:to>
    <xdr:pic>
      <xdr:nvPicPr>
        <xdr:cNvPr id="7110" name="Рисунок 7109" descr="base_1_386202_39221"/>
        <xdr:cNvPicPr preferRelativeResize="0">
          <a:picLocks noChangeArrowheads="1"/>
        </xdr:cNvPicPr>
      </xdr:nvPicPr>
      <xdr:blipFill>
        <a:blip xmlns:r="http://schemas.openxmlformats.org/officeDocument/2006/relationships" r:embed="rId4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6871807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4922</xdr:row>
      <xdr:rowOff>0</xdr:rowOff>
    </xdr:from>
    <xdr:to>
      <xdr:col>1</xdr:col>
      <xdr:colOff>981075</xdr:colOff>
      <xdr:row>4922</xdr:row>
      <xdr:rowOff>390525</xdr:rowOff>
    </xdr:to>
    <xdr:pic>
      <xdr:nvPicPr>
        <xdr:cNvPr id="7111" name="Рисунок 7110" descr="base_1_386202_39222"/>
        <xdr:cNvPicPr preferRelativeResize="0">
          <a:picLocks noChangeArrowheads="1"/>
        </xdr:cNvPicPr>
      </xdr:nvPicPr>
      <xdr:blipFill>
        <a:blip xmlns:r="http://schemas.openxmlformats.org/officeDocument/2006/relationships" r:embed="rId4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6923242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4923</xdr:row>
      <xdr:rowOff>0</xdr:rowOff>
    </xdr:from>
    <xdr:to>
      <xdr:col>1</xdr:col>
      <xdr:colOff>1104900</xdr:colOff>
      <xdr:row>4923</xdr:row>
      <xdr:rowOff>371475</xdr:rowOff>
    </xdr:to>
    <xdr:pic>
      <xdr:nvPicPr>
        <xdr:cNvPr id="7112" name="Рисунок 7111" descr="base_1_386202_39223"/>
        <xdr:cNvPicPr preferRelativeResize="0">
          <a:picLocks noChangeArrowheads="1"/>
        </xdr:cNvPicPr>
      </xdr:nvPicPr>
      <xdr:blipFill>
        <a:blip xmlns:r="http://schemas.openxmlformats.org/officeDocument/2006/relationships" r:embed="rId4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6974677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4924</xdr:row>
      <xdr:rowOff>1</xdr:rowOff>
    </xdr:from>
    <xdr:to>
      <xdr:col>1</xdr:col>
      <xdr:colOff>1190625</xdr:colOff>
      <xdr:row>4924</xdr:row>
      <xdr:rowOff>361951</xdr:rowOff>
    </xdr:to>
    <xdr:pic>
      <xdr:nvPicPr>
        <xdr:cNvPr id="7113" name="Рисунок 7112" descr="base_1_386202_39224"/>
        <xdr:cNvPicPr preferRelativeResize="0">
          <a:picLocks noChangeArrowheads="1"/>
        </xdr:cNvPicPr>
      </xdr:nvPicPr>
      <xdr:blipFill>
        <a:blip xmlns:r="http://schemas.openxmlformats.org/officeDocument/2006/relationships" r:embed="rId4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70261126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4924</xdr:row>
      <xdr:rowOff>514349</xdr:rowOff>
    </xdr:from>
    <xdr:to>
      <xdr:col>1</xdr:col>
      <xdr:colOff>1152525</xdr:colOff>
      <xdr:row>4925</xdr:row>
      <xdr:rowOff>371474</xdr:rowOff>
    </xdr:to>
    <xdr:pic>
      <xdr:nvPicPr>
        <xdr:cNvPr id="7114" name="Рисунок 7113" descr="base_1_386202_39225"/>
        <xdr:cNvPicPr preferRelativeResize="0">
          <a:picLocks noChangeArrowheads="1"/>
        </xdr:cNvPicPr>
      </xdr:nvPicPr>
      <xdr:blipFill>
        <a:blip xmlns:r="http://schemas.openxmlformats.org/officeDocument/2006/relationships" r:embed="rId4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70775474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4926</xdr:row>
      <xdr:rowOff>0</xdr:rowOff>
    </xdr:from>
    <xdr:to>
      <xdr:col>1</xdr:col>
      <xdr:colOff>923924</xdr:colOff>
      <xdr:row>4926</xdr:row>
      <xdr:rowOff>352425</xdr:rowOff>
    </xdr:to>
    <xdr:pic>
      <xdr:nvPicPr>
        <xdr:cNvPr id="7115" name="Рисунок 7114" descr="base_1_386202_39226"/>
        <xdr:cNvPicPr preferRelativeResize="0">
          <a:picLocks noChangeArrowheads="1"/>
        </xdr:cNvPicPr>
      </xdr:nvPicPr>
      <xdr:blipFill>
        <a:blip xmlns:r="http://schemas.openxmlformats.org/officeDocument/2006/relationships" r:embed="rId4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71289825"/>
          <a:ext cx="923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4927</xdr:row>
      <xdr:rowOff>1</xdr:rowOff>
    </xdr:from>
    <xdr:to>
      <xdr:col>1</xdr:col>
      <xdr:colOff>971550</xdr:colOff>
      <xdr:row>4927</xdr:row>
      <xdr:rowOff>400051</xdr:rowOff>
    </xdr:to>
    <xdr:pic>
      <xdr:nvPicPr>
        <xdr:cNvPr id="7116" name="Рисунок 7115" descr="base_1_386202_39227"/>
        <xdr:cNvPicPr preferRelativeResize="0">
          <a:picLocks noChangeArrowheads="1"/>
        </xdr:cNvPicPr>
      </xdr:nvPicPr>
      <xdr:blipFill>
        <a:blip xmlns:r="http://schemas.openxmlformats.org/officeDocument/2006/relationships" r:embed="rId4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71804176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4928</xdr:row>
      <xdr:rowOff>0</xdr:rowOff>
    </xdr:from>
    <xdr:to>
      <xdr:col>1</xdr:col>
      <xdr:colOff>1057274</xdr:colOff>
      <xdr:row>4928</xdr:row>
      <xdr:rowOff>371475</xdr:rowOff>
    </xdr:to>
    <xdr:pic>
      <xdr:nvPicPr>
        <xdr:cNvPr id="7117" name="Рисунок 7116" descr="base_1_386202_39228"/>
        <xdr:cNvPicPr preferRelativeResize="0">
          <a:picLocks noChangeArrowheads="1"/>
        </xdr:cNvPicPr>
      </xdr:nvPicPr>
      <xdr:blipFill>
        <a:blip xmlns:r="http://schemas.openxmlformats.org/officeDocument/2006/relationships" r:embed="rId4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72318525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4929</xdr:row>
      <xdr:rowOff>1</xdr:rowOff>
    </xdr:from>
    <xdr:to>
      <xdr:col>1</xdr:col>
      <xdr:colOff>1162050</xdr:colOff>
      <xdr:row>4929</xdr:row>
      <xdr:rowOff>361951</xdr:rowOff>
    </xdr:to>
    <xdr:pic>
      <xdr:nvPicPr>
        <xdr:cNvPr id="7118" name="Рисунок 7117" descr="base_1_386202_39229"/>
        <xdr:cNvPicPr preferRelativeResize="0">
          <a:picLocks noChangeArrowheads="1"/>
        </xdr:cNvPicPr>
      </xdr:nvPicPr>
      <xdr:blipFill>
        <a:blip xmlns:r="http://schemas.openxmlformats.org/officeDocument/2006/relationships" r:embed="rId4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72832876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4930</xdr:row>
      <xdr:rowOff>1</xdr:rowOff>
    </xdr:from>
    <xdr:to>
      <xdr:col>1</xdr:col>
      <xdr:colOff>1152525</xdr:colOff>
      <xdr:row>4930</xdr:row>
      <xdr:rowOff>381001</xdr:rowOff>
    </xdr:to>
    <xdr:pic>
      <xdr:nvPicPr>
        <xdr:cNvPr id="7119" name="Рисунок 7118" descr="base_1_386202_39230"/>
        <xdr:cNvPicPr preferRelativeResize="0">
          <a:picLocks noChangeArrowheads="1"/>
        </xdr:cNvPicPr>
      </xdr:nvPicPr>
      <xdr:blipFill>
        <a:blip xmlns:r="http://schemas.openxmlformats.org/officeDocument/2006/relationships" r:embed="rId4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73347226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4931</xdr:row>
      <xdr:rowOff>1</xdr:rowOff>
    </xdr:from>
    <xdr:to>
      <xdr:col>1</xdr:col>
      <xdr:colOff>971550</xdr:colOff>
      <xdr:row>4931</xdr:row>
      <xdr:rowOff>361951</xdr:rowOff>
    </xdr:to>
    <xdr:pic>
      <xdr:nvPicPr>
        <xdr:cNvPr id="7120" name="Рисунок 7119" descr="base_1_386202_39231"/>
        <xdr:cNvPicPr preferRelativeResize="0">
          <a:picLocks noChangeArrowheads="1"/>
        </xdr:cNvPicPr>
      </xdr:nvPicPr>
      <xdr:blipFill>
        <a:blip xmlns:r="http://schemas.openxmlformats.org/officeDocument/2006/relationships" r:embed="rId4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73861576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4932</xdr:row>
      <xdr:rowOff>0</xdr:rowOff>
    </xdr:from>
    <xdr:to>
      <xdr:col>1</xdr:col>
      <xdr:colOff>942975</xdr:colOff>
      <xdr:row>4932</xdr:row>
      <xdr:rowOff>390525</xdr:rowOff>
    </xdr:to>
    <xdr:pic>
      <xdr:nvPicPr>
        <xdr:cNvPr id="7121" name="Рисунок 7120" descr="base_1_386202_39232"/>
        <xdr:cNvPicPr preferRelativeResize="0">
          <a:picLocks noChangeArrowheads="1"/>
        </xdr:cNvPicPr>
      </xdr:nvPicPr>
      <xdr:blipFill>
        <a:blip xmlns:r="http://schemas.openxmlformats.org/officeDocument/2006/relationships" r:embed="rId4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74375925"/>
          <a:ext cx="942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4933</xdr:row>
      <xdr:rowOff>1</xdr:rowOff>
    </xdr:from>
    <xdr:to>
      <xdr:col>1</xdr:col>
      <xdr:colOff>1076324</xdr:colOff>
      <xdr:row>4933</xdr:row>
      <xdr:rowOff>381001</xdr:rowOff>
    </xdr:to>
    <xdr:pic>
      <xdr:nvPicPr>
        <xdr:cNvPr id="7122" name="Рисунок 7121" descr="base_1_386202_39233"/>
        <xdr:cNvPicPr preferRelativeResize="0">
          <a:picLocks noChangeArrowheads="1"/>
        </xdr:cNvPicPr>
      </xdr:nvPicPr>
      <xdr:blipFill>
        <a:blip xmlns:r="http://schemas.openxmlformats.org/officeDocument/2006/relationships" r:embed="rId4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74890276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4934</xdr:row>
      <xdr:rowOff>1</xdr:rowOff>
    </xdr:from>
    <xdr:to>
      <xdr:col>1</xdr:col>
      <xdr:colOff>1152525</xdr:colOff>
      <xdr:row>4934</xdr:row>
      <xdr:rowOff>342901</xdr:rowOff>
    </xdr:to>
    <xdr:pic>
      <xdr:nvPicPr>
        <xdr:cNvPr id="7123" name="Рисунок 7122" descr="base_1_386202_39234"/>
        <xdr:cNvPicPr preferRelativeResize="0">
          <a:picLocks noChangeArrowheads="1"/>
        </xdr:cNvPicPr>
      </xdr:nvPicPr>
      <xdr:blipFill>
        <a:blip xmlns:r="http://schemas.openxmlformats.org/officeDocument/2006/relationships" r:embed="rId4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75404626"/>
          <a:ext cx="11525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4935</xdr:row>
      <xdr:rowOff>0</xdr:rowOff>
    </xdr:from>
    <xdr:to>
      <xdr:col>1</xdr:col>
      <xdr:colOff>1190625</xdr:colOff>
      <xdr:row>4935</xdr:row>
      <xdr:rowOff>371475</xdr:rowOff>
    </xdr:to>
    <xdr:pic>
      <xdr:nvPicPr>
        <xdr:cNvPr id="7124" name="Рисунок 7123" descr="base_1_386202_39235"/>
        <xdr:cNvPicPr preferRelativeResize="0">
          <a:picLocks noChangeArrowheads="1"/>
        </xdr:cNvPicPr>
      </xdr:nvPicPr>
      <xdr:blipFill>
        <a:blip xmlns:r="http://schemas.openxmlformats.org/officeDocument/2006/relationships" r:embed="rId4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7591897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4936</xdr:row>
      <xdr:rowOff>1</xdr:rowOff>
    </xdr:from>
    <xdr:to>
      <xdr:col>1</xdr:col>
      <xdr:colOff>962024</xdr:colOff>
      <xdr:row>4936</xdr:row>
      <xdr:rowOff>361951</xdr:rowOff>
    </xdr:to>
    <xdr:pic>
      <xdr:nvPicPr>
        <xdr:cNvPr id="7125" name="Рисунок 7124" descr="base_1_386202_39236"/>
        <xdr:cNvPicPr preferRelativeResize="0">
          <a:picLocks noChangeArrowheads="1"/>
        </xdr:cNvPicPr>
      </xdr:nvPicPr>
      <xdr:blipFill>
        <a:blip xmlns:r="http://schemas.openxmlformats.org/officeDocument/2006/relationships" r:embed="rId4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76433326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4937</xdr:row>
      <xdr:rowOff>1</xdr:rowOff>
    </xdr:from>
    <xdr:to>
      <xdr:col>1</xdr:col>
      <xdr:colOff>981075</xdr:colOff>
      <xdr:row>4937</xdr:row>
      <xdr:rowOff>361951</xdr:rowOff>
    </xdr:to>
    <xdr:pic>
      <xdr:nvPicPr>
        <xdr:cNvPr id="7126" name="Рисунок 7125" descr="base_1_386202_39237"/>
        <xdr:cNvPicPr preferRelativeResize="0">
          <a:picLocks noChangeArrowheads="1"/>
        </xdr:cNvPicPr>
      </xdr:nvPicPr>
      <xdr:blipFill>
        <a:blip xmlns:r="http://schemas.openxmlformats.org/officeDocument/2006/relationships" r:embed="rId4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76947676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4938</xdr:row>
      <xdr:rowOff>0</xdr:rowOff>
    </xdr:from>
    <xdr:to>
      <xdr:col>1</xdr:col>
      <xdr:colOff>1114424</xdr:colOff>
      <xdr:row>4938</xdr:row>
      <xdr:rowOff>333375</xdr:rowOff>
    </xdr:to>
    <xdr:pic>
      <xdr:nvPicPr>
        <xdr:cNvPr id="7127" name="Рисунок 7126" descr="base_1_386202_39238"/>
        <xdr:cNvPicPr preferRelativeResize="0">
          <a:picLocks noChangeArrowheads="1"/>
        </xdr:cNvPicPr>
      </xdr:nvPicPr>
      <xdr:blipFill>
        <a:blip xmlns:r="http://schemas.openxmlformats.org/officeDocument/2006/relationships" r:embed="rId4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77462025"/>
          <a:ext cx="1114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4939</xdr:row>
      <xdr:rowOff>0</xdr:rowOff>
    </xdr:from>
    <xdr:to>
      <xdr:col>1</xdr:col>
      <xdr:colOff>1228725</xdr:colOff>
      <xdr:row>4939</xdr:row>
      <xdr:rowOff>400050</xdr:rowOff>
    </xdr:to>
    <xdr:pic>
      <xdr:nvPicPr>
        <xdr:cNvPr id="7128" name="Рисунок 7127" descr="base_1_386202_39239"/>
        <xdr:cNvPicPr preferRelativeResize="0">
          <a:picLocks noChangeArrowheads="1"/>
        </xdr:cNvPicPr>
      </xdr:nvPicPr>
      <xdr:blipFill>
        <a:blip xmlns:r="http://schemas.openxmlformats.org/officeDocument/2006/relationships" r:embed="rId4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77976375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4940</xdr:row>
      <xdr:rowOff>1</xdr:rowOff>
    </xdr:from>
    <xdr:to>
      <xdr:col>1</xdr:col>
      <xdr:colOff>1181100</xdr:colOff>
      <xdr:row>4940</xdr:row>
      <xdr:rowOff>400051</xdr:rowOff>
    </xdr:to>
    <xdr:pic>
      <xdr:nvPicPr>
        <xdr:cNvPr id="7129" name="Рисунок 7128" descr="base_1_386202_39240"/>
        <xdr:cNvPicPr preferRelativeResize="0">
          <a:picLocks noChangeArrowheads="1"/>
        </xdr:cNvPicPr>
      </xdr:nvPicPr>
      <xdr:blipFill>
        <a:blip xmlns:r="http://schemas.openxmlformats.org/officeDocument/2006/relationships" r:embed="rId4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78490726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4941</xdr:row>
      <xdr:rowOff>0</xdr:rowOff>
    </xdr:from>
    <xdr:to>
      <xdr:col>1</xdr:col>
      <xdr:colOff>904874</xdr:colOff>
      <xdr:row>4941</xdr:row>
      <xdr:rowOff>333375</xdr:rowOff>
    </xdr:to>
    <xdr:pic>
      <xdr:nvPicPr>
        <xdr:cNvPr id="7130" name="Рисунок 7129" descr="base_1_386202_39241"/>
        <xdr:cNvPicPr preferRelativeResize="0">
          <a:picLocks noChangeArrowheads="1"/>
        </xdr:cNvPicPr>
      </xdr:nvPicPr>
      <xdr:blipFill>
        <a:blip xmlns:r="http://schemas.openxmlformats.org/officeDocument/2006/relationships" r:embed="rId4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79005075"/>
          <a:ext cx="9048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4942</xdr:row>
      <xdr:rowOff>0</xdr:rowOff>
    </xdr:from>
    <xdr:to>
      <xdr:col>1</xdr:col>
      <xdr:colOff>990600</xdr:colOff>
      <xdr:row>4942</xdr:row>
      <xdr:rowOff>352425</xdr:rowOff>
    </xdr:to>
    <xdr:pic>
      <xdr:nvPicPr>
        <xdr:cNvPr id="7131" name="Рисунок 7130" descr="base_1_386202_39242"/>
        <xdr:cNvPicPr preferRelativeResize="0">
          <a:picLocks noChangeArrowheads="1"/>
        </xdr:cNvPicPr>
      </xdr:nvPicPr>
      <xdr:blipFill>
        <a:blip xmlns:r="http://schemas.openxmlformats.org/officeDocument/2006/relationships" r:embed="rId4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7951942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4943</xdr:row>
      <xdr:rowOff>0</xdr:rowOff>
    </xdr:from>
    <xdr:to>
      <xdr:col>1</xdr:col>
      <xdr:colOff>1047750</xdr:colOff>
      <xdr:row>4943</xdr:row>
      <xdr:rowOff>352425</xdr:rowOff>
    </xdr:to>
    <xdr:pic>
      <xdr:nvPicPr>
        <xdr:cNvPr id="7132" name="Рисунок 7131" descr="base_1_386202_39243"/>
        <xdr:cNvPicPr preferRelativeResize="0">
          <a:picLocks noChangeArrowheads="1"/>
        </xdr:cNvPicPr>
      </xdr:nvPicPr>
      <xdr:blipFill>
        <a:blip xmlns:r="http://schemas.openxmlformats.org/officeDocument/2006/relationships" r:embed="rId4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003377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4944</xdr:row>
      <xdr:rowOff>0</xdr:rowOff>
    </xdr:from>
    <xdr:to>
      <xdr:col>1</xdr:col>
      <xdr:colOff>1219200</xdr:colOff>
      <xdr:row>4944</xdr:row>
      <xdr:rowOff>371475</xdr:rowOff>
    </xdr:to>
    <xdr:pic>
      <xdr:nvPicPr>
        <xdr:cNvPr id="7133" name="Рисунок 7132" descr="base_1_386202_39244"/>
        <xdr:cNvPicPr preferRelativeResize="0">
          <a:picLocks noChangeArrowheads="1"/>
        </xdr:cNvPicPr>
      </xdr:nvPicPr>
      <xdr:blipFill>
        <a:blip xmlns:r="http://schemas.openxmlformats.org/officeDocument/2006/relationships" r:embed="rId4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054812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4945</xdr:row>
      <xdr:rowOff>0</xdr:rowOff>
    </xdr:from>
    <xdr:to>
      <xdr:col>1</xdr:col>
      <xdr:colOff>1209675</xdr:colOff>
      <xdr:row>4945</xdr:row>
      <xdr:rowOff>352425</xdr:rowOff>
    </xdr:to>
    <xdr:pic>
      <xdr:nvPicPr>
        <xdr:cNvPr id="7134" name="Рисунок 7133" descr="base_1_386202_39245"/>
        <xdr:cNvPicPr preferRelativeResize="0">
          <a:picLocks noChangeArrowheads="1"/>
        </xdr:cNvPicPr>
      </xdr:nvPicPr>
      <xdr:blipFill>
        <a:blip xmlns:r="http://schemas.openxmlformats.org/officeDocument/2006/relationships" r:embed="rId4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1062475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4946</xdr:row>
      <xdr:rowOff>1</xdr:rowOff>
    </xdr:from>
    <xdr:to>
      <xdr:col>1</xdr:col>
      <xdr:colOff>1000124</xdr:colOff>
      <xdr:row>4946</xdr:row>
      <xdr:rowOff>342901</xdr:rowOff>
    </xdr:to>
    <xdr:pic>
      <xdr:nvPicPr>
        <xdr:cNvPr id="7135" name="Рисунок 7134" descr="base_1_386202_39246"/>
        <xdr:cNvPicPr preferRelativeResize="0">
          <a:picLocks noChangeArrowheads="1"/>
        </xdr:cNvPicPr>
      </xdr:nvPicPr>
      <xdr:blipFill>
        <a:blip xmlns:r="http://schemas.openxmlformats.org/officeDocument/2006/relationships" r:embed="rId4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81576826"/>
          <a:ext cx="10001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4947</xdr:row>
      <xdr:rowOff>0</xdr:rowOff>
    </xdr:from>
    <xdr:to>
      <xdr:col>1</xdr:col>
      <xdr:colOff>990600</xdr:colOff>
      <xdr:row>4947</xdr:row>
      <xdr:rowOff>371475</xdr:rowOff>
    </xdr:to>
    <xdr:pic>
      <xdr:nvPicPr>
        <xdr:cNvPr id="7136" name="Рисунок 7135" descr="base_1_386202_39247"/>
        <xdr:cNvPicPr preferRelativeResize="0">
          <a:picLocks noChangeArrowheads="1"/>
        </xdr:cNvPicPr>
      </xdr:nvPicPr>
      <xdr:blipFill>
        <a:blip xmlns:r="http://schemas.openxmlformats.org/officeDocument/2006/relationships" r:embed="rId4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209117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1352550</xdr:colOff>
      <xdr:row>4947</xdr:row>
      <xdr:rowOff>485776</xdr:rowOff>
    </xdr:from>
    <xdr:to>
      <xdr:col>1</xdr:col>
      <xdr:colOff>1133475</xdr:colOff>
      <xdr:row>4948</xdr:row>
      <xdr:rowOff>371476</xdr:rowOff>
    </xdr:to>
    <xdr:pic>
      <xdr:nvPicPr>
        <xdr:cNvPr id="7137" name="Рисунок 7136" descr="base_1_386202_39248"/>
        <xdr:cNvPicPr preferRelativeResize="0">
          <a:picLocks noChangeArrowheads="1"/>
        </xdr:cNvPicPr>
      </xdr:nvPicPr>
      <xdr:blipFill>
        <a:blip xmlns:r="http://schemas.openxmlformats.org/officeDocument/2006/relationships" r:embed="rId4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2482576951"/>
          <a:ext cx="1143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4949</xdr:row>
      <xdr:rowOff>1</xdr:rowOff>
    </xdr:from>
    <xdr:to>
      <xdr:col>1</xdr:col>
      <xdr:colOff>1219200</xdr:colOff>
      <xdr:row>4949</xdr:row>
      <xdr:rowOff>400051</xdr:rowOff>
    </xdr:to>
    <xdr:pic>
      <xdr:nvPicPr>
        <xdr:cNvPr id="7138" name="Рисунок 7137" descr="base_1_386202_39249"/>
        <xdr:cNvPicPr preferRelativeResize="0">
          <a:picLocks noChangeArrowheads="1"/>
        </xdr:cNvPicPr>
      </xdr:nvPicPr>
      <xdr:blipFill>
        <a:blip xmlns:r="http://schemas.openxmlformats.org/officeDocument/2006/relationships" r:embed="rId4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3119876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4950</xdr:row>
      <xdr:rowOff>1</xdr:rowOff>
    </xdr:from>
    <xdr:to>
      <xdr:col>1</xdr:col>
      <xdr:colOff>1219200</xdr:colOff>
      <xdr:row>4950</xdr:row>
      <xdr:rowOff>400051</xdr:rowOff>
    </xdr:to>
    <xdr:pic>
      <xdr:nvPicPr>
        <xdr:cNvPr id="7139" name="Рисунок 7138" descr="base_1_386202_39250"/>
        <xdr:cNvPicPr preferRelativeResize="0">
          <a:picLocks noChangeArrowheads="1"/>
        </xdr:cNvPicPr>
      </xdr:nvPicPr>
      <xdr:blipFill>
        <a:blip xmlns:r="http://schemas.openxmlformats.org/officeDocument/2006/relationships" r:embed="rId4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3634226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4951</xdr:row>
      <xdr:rowOff>1</xdr:rowOff>
    </xdr:from>
    <xdr:to>
      <xdr:col>1</xdr:col>
      <xdr:colOff>1076324</xdr:colOff>
      <xdr:row>4951</xdr:row>
      <xdr:rowOff>361951</xdr:rowOff>
    </xdr:to>
    <xdr:pic>
      <xdr:nvPicPr>
        <xdr:cNvPr id="7140" name="Рисунок 7139" descr="base_1_386202_39251"/>
        <xdr:cNvPicPr preferRelativeResize="0">
          <a:picLocks noChangeArrowheads="1"/>
        </xdr:cNvPicPr>
      </xdr:nvPicPr>
      <xdr:blipFill>
        <a:blip xmlns:r="http://schemas.openxmlformats.org/officeDocument/2006/relationships" r:embed="rId4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84148576"/>
          <a:ext cx="1076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4952</xdr:row>
      <xdr:rowOff>0</xdr:rowOff>
    </xdr:from>
    <xdr:to>
      <xdr:col>1</xdr:col>
      <xdr:colOff>1066800</xdr:colOff>
      <xdr:row>4952</xdr:row>
      <xdr:rowOff>371475</xdr:rowOff>
    </xdr:to>
    <xdr:pic>
      <xdr:nvPicPr>
        <xdr:cNvPr id="7141" name="Рисунок 7140" descr="base_1_386202_39252"/>
        <xdr:cNvPicPr preferRelativeResize="0">
          <a:picLocks noChangeArrowheads="1"/>
        </xdr:cNvPicPr>
      </xdr:nvPicPr>
      <xdr:blipFill>
        <a:blip xmlns:r="http://schemas.openxmlformats.org/officeDocument/2006/relationships" r:embed="rId4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4662925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4953</xdr:row>
      <xdr:rowOff>0</xdr:rowOff>
    </xdr:from>
    <xdr:to>
      <xdr:col>1</xdr:col>
      <xdr:colOff>1143000</xdr:colOff>
      <xdr:row>4953</xdr:row>
      <xdr:rowOff>390525</xdr:rowOff>
    </xdr:to>
    <xdr:pic>
      <xdr:nvPicPr>
        <xdr:cNvPr id="7142" name="Рисунок 7141" descr="base_1_386202_39253"/>
        <xdr:cNvPicPr preferRelativeResize="0">
          <a:picLocks noChangeArrowheads="1"/>
        </xdr:cNvPicPr>
      </xdr:nvPicPr>
      <xdr:blipFill>
        <a:blip xmlns:r="http://schemas.openxmlformats.org/officeDocument/2006/relationships" r:embed="rId4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5177275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4954</xdr:row>
      <xdr:rowOff>0</xdr:rowOff>
    </xdr:from>
    <xdr:to>
      <xdr:col>1</xdr:col>
      <xdr:colOff>1247775</xdr:colOff>
      <xdr:row>4954</xdr:row>
      <xdr:rowOff>371475</xdr:rowOff>
    </xdr:to>
    <xdr:pic>
      <xdr:nvPicPr>
        <xdr:cNvPr id="7143" name="Рисунок 7142" descr="base_1_386202_39254"/>
        <xdr:cNvPicPr preferRelativeResize="0">
          <a:picLocks noChangeArrowheads="1"/>
        </xdr:cNvPicPr>
      </xdr:nvPicPr>
      <xdr:blipFill>
        <a:blip xmlns:r="http://schemas.openxmlformats.org/officeDocument/2006/relationships" r:embed="rId4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5691625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4955</xdr:row>
      <xdr:rowOff>9524</xdr:rowOff>
    </xdr:from>
    <xdr:to>
      <xdr:col>1</xdr:col>
      <xdr:colOff>1266825</xdr:colOff>
      <xdr:row>4955</xdr:row>
      <xdr:rowOff>380999</xdr:rowOff>
    </xdr:to>
    <xdr:pic>
      <xdr:nvPicPr>
        <xdr:cNvPr id="7144" name="Рисунок 7143" descr="base_1_386202_39255"/>
        <xdr:cNvPicPr preferRelativeResize="0">
          <a:picLocks noChangeArrowheads="1"/>
        </xdr:cNvPicPr>
      </xdr:nvPicPr>
      <xdr:blipFill>
        <a:blip xmlns:r="http://schemas.openxmlformats.org/officeDocument/2006/relationships" r:embed="rId4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486215499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4956</xdr:row>
      <xdr:rowOff>0</xdr:rowOff>
    </xdr:from>
    <xdr:to>
      <xdr:col>1</xdr:col>
      <xdr:colOff>981076</xdr:colOff>
      <xdr:row>4956</xdr:row>
      <xdr:rowOff>361949</xdr:rowOff>
    </xdr:to>
    <xdr:pic>
      <xdr:nvPicPr>
        <xdr:cNvPr id="7145" name="Рисунок 7144" descr="base_1_386202_39256"/>
        <xdr:cNvPicPr preferRelativeResize="0">
          <a:picLocks noChangeArrowheads="1"/>
        </xdr:cNvPicPr>
      </xdr:nvPicPr>
      <xdr:blipFill>
        <a:blip xmlns:r="http://schemas.openxmlformats.org/officeDocument/2006/relationships" r:embed="rId4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6720325"/>
          <a:ext cx="981076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4957</xdr:row>
      <xdr:rowOff>0</xdr:rowOff>
    </xdr:from>
    <xdr:to>
      <xdr:col>1</xdr:col>
      <xdr:colOff>1047750</xdr:colOff>
      <xdr:row>4957</xdr:row>
      <xdr:rowOff>409575</xdr:rowOff>
    </xdr:to>
    <xdr:pic>
      <xdr:nvPicPr>
        <xdr:cNvPr id="7146" name="Рисунок 7145" descr="base_1_386202_39257"/>
        <xdr:cNvPicPr preferRelativeResize="0">
          <a:picLocks noChangeArrowheads="1"/>
        </xdr:cNvPicPr>
      </xdr:nvPicPr>
      <xdr:blipFill>
        <a:blip xmlns:r="http://schemas.openxmlformats.org/officeDocument/2006/relationships" r:embed="rId4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7234675"/>
          <a:ext cx="10477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4958</xdr:row>
      <xdr:rowOff>1</xdr:rowOff>
    </xdr:from>
    <xdr:to>
      <xdr:col>1</xdr:col>
      <xdr:colOff>1085850</xdr:colOff>
      <xdr:row>4958</xdr:row>
      <xdr:rowOff>342901</xdr:rowOff>
    </xdr:to>
    <xdr:pic>
      <xdr:nvPicPr>
        <xdr:cNvPr id="7147" name="Рисунок 7146" descr="base_1_386202_39258"/>
        <xdr:cNvPicPr preferRelativeResize="0">
          <a:picLocks noChangeArrowheads="1"/>
        </xdr:cNvPicPr>
      </xdr:nvPicPr>
      <xdr:blipFill>
        <a:blip xmlns:r="http://schemas.openxmlformats.org/officeDocument/2006/relationships" r:embed="rId4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7749026"/>
          <a:ext cx="10858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4959</xdr:row>
      <xdr:rowOff>1</xdr:rowOff>
    </xdr:from>
    <xdr:to>
      <xdr:col>1</xdr:col>
      <xdr:colOff>1171575</xdr:colOff>
      <xdr:row>4959</xdr:row>
      <xdr:rowOff>400051</xdr:rowOff>
    </xdr:to>
    <xdr:pic>
      <xdr:nvPicPr>
        <xdr:cNvPr id="7148" name="Рисунок 7147" descr="base_1_386202_39259"/>
        <xdr:cNvPicPr preferRelativeResize="0">
          <a:picLocks noChangeArrowheads="1"/>
        </xdr:cNvPicPr>
      </xdr:nvPicPr>
      <xdr:blipFill>
        <a:blip xmlns:r="http://schemas.openxmlformats.org/officeDocument/2006/relationships" r:embed="rId4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8263376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4960</xdr:row>
      <xdr:rowOff>0</xdr:rowOff>
    </xdr:from>
    <xdr:to>
      <xdr:col>1</xdr:col>
      <xdr:colOff>1114425</xdr:colOff>
      <xdr:row>4960</xdr:row>
      <xdr:rowOff>381000</xdr:rowOff>
    </xdr:to>
    <xdr:pic>
      <xdr:nvPicPr>
        <xdr:cNvPr id="7149" name="Рисунок 7148" descr="base_1_386202_39260"/>
        <xdr:cNvPicPr preferRelativeResize="0">
          <a:picLocks noChangeArrowheads="1"/>
        </xdr:cNvPicPr>
      </xdr:nvPicPr>
      <xdr:blipFill>
        <a:blip xmlns:r="http://schemas.openxmlformats.org/officeDocument/2006/relationships" r:embed="rId4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8777725"/>
          <a:ext cx="11144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4961</xdr:row>
      <xdr:rowOff>1</xdr:rowOff>
    </xdr:from>
    <xdr:to>
      <xdr:col>1</xdr:col>
      <xdr:colOff>962024</xdr:colOff>
      <xdr:row>4961</xdr:row>
      <xdr:rowOff>381001</xdr:rowOff>
    </xdr:to>
    <xdr:pic>
      <xdr:nvPicPr>
        <xdr:cNvPr id="7150" name="Рисунок 7149" descr="base_1_386202_39261"/>
        <xdr:cNvPicPr preferRelativeResize="0">
          <a:picLocks noChangeArrowheads="1"/>
        </xdr:cNvPicPr>
      </xdr:nvPicPr>
      <xdr:blipFill>
        <a:blip xmlns:r="http://schemas.openxmlformats.org/officeDocument/2006/relationships" r:embed="rId4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89292076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4962</xdr:row>
      <xdr:rowOff>0</xdr:rowOff>
    </xdr:from>
    <xdr:to>
      <xdr:col>1</xdr:col>
      <xdr:colOff>981075</xdr:colOff>
      <xdr:row>4962</xdr:row>
      <xdr:rowOff>390525</xdr:rowOff>
    </xdr:to>
    <xdr:pic>
      <xdr:nvPicPr>
        <xdr:cNvPr id="7151" name="Рисунок 7150" descr="base_1_386202_39262"/>
        <xdr:cNvPicPr preferRelativeResize="0">
          <a:picLocks noChangeArrowheads="1"/>
        </xdr:cNvPicPr>
      </xdr:nvPicPr>
      <xdr:blipFill>
        <a:blip xmlns:r="http://schemas.openxmlformats.org/officeDocument/2006/relationships" r:embed="rId4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8980642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4963</xdr:row>
      <xdr:rowOff>0</xdr:rowOff>
    </xdr:from>
    <xdr:to>
      <xdr:col>1</xdr:col>
      <xdr:colOff>1057274</xdr:colOff>
      <xdr:row>4963</xdr:row>
      <xdr:rowOff>333375</xdr:rowOff>
    </xdr:to>
    <xdr:pic>
      <xdr:nvPicPr>
        <xdr:cNvPr id="7152" name="Рисунок 7151" descr="base_1_386202_39263"/>
        <xdr:cNvPicPr preferRelativeResize="0">
          <a:picLocks noChangeArrowheads="1"/>
        </xdr:cNvPicPr>
      </xdr:nvPicPr>
      <xdr:blipFill>
        <a:blip xmlns:r="http://schemas.openxmlformats.org/officeDocument/2006/relationships" r:embed="rId4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90320775"/>
          <a:ext cx="10572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4964</xdr:row>
      <xdr:rowOff>0</xdr:rowOff>
    </xdr:from>
    <xdr:to>
      <xdr:col>1</xdr:col>
      <xdr:colOff>1114425</xdr:colOff>
      <xdr:row>4964</xdr:row>
      <xdr:rowOff>352425</xdr:rowOff>
    </xdr:to>
    <xdr:pic>
      <xdr:nvPicPr>
        <xdr:cNvPr id="7153" name="Рисунок 7152" descr="base_1_386202_39264"/>
        <xdr:cNvPicPr preferRelativeResize="0">
          <a:picLocks noChangeArrowheads="1"/>
        </xdr:cNvPicPr>
      </xdr:nvPicPr>
      <xdr:blipFill>
        <a:blip xmlns:r="http://schemas.openxmlformats.org/officeDocument/2006/relationships" r:embed="rId4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90835125"/>
          <a:ext cx="1114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4965</xdr:row>
      <xdr:rowOff>0</xdr:rowOff>
    </xdr:from>
    <xdr:to>
      <xdr:col>1</xdr:col>
      <xdr:colOff>1123950</xdr:colOff>
      <xdr:row>4965</xdr:row>
      <xdr:rowOff>361950</xdr:rowOff>
    </xdr:to>
    <xdr:pic>
      <xdr:nvPicPr>
        <xdr:cNvPr id="7154" name="Рисунок 7153" descr="base_1_386202_39265"/>
        <xdr:cNvPicPr preferRelativeResize="0">
          <a:picLocks noChangeArrowheads="1"/>
        </xdr:cNvPicPr>
      </xdr:nvPicPr>
      <xdr:blipFill>
        <a:blip xmlns:r="http://schemas.openxmlformats.org/officeDocument/2006/relationships" r:embed="rId4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91349475"/>
          <a:ext cx="1123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4966</xdr:row>
      <xdr:rowOff>1</xdr:rowOff>
    </xdr:from>
    <xdr:to>
      <xdr:col>1</xdr:col>
      <xdr:colOff>952500</xdr:colOff>
      <xdr:row>4966</xdr:row>
      <xdr:rowOff>361950</xdr:rowOff>
    </xdr:to>
    <xdr:pic>
      <xdr:nvPicPr>
        <xdr:cNvPr id="7155" name="Рисунок 7154" descr="base_1_386202_39266"/>
        <xdr:cNvPicPr preferRelativeResize="0">
          <a:picLocks noChangeArrowheads="1"/>
        </xdr:cNvPicPr>
      </xdr:nvPicPr>
      <xdr:blipFill>
        <a:blip xmlns:r="http://schemas.openxmlformats.org/officeDocument/2006/relationships" r:embed="rId4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91863826"/>
          <a:ext cx="952500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4967</xdr:row>
      <xdr:rowOff>0</xdr:rowOff>
    </xdr:from>
    <xdr:to>
      <xdr:col>1</xdr:col>
      <xdr:colOff>933450</xdr:colOff>
      <xdr:row>4967</xdr:row>
      <xdr:rowOff>371475</xdr:rowOff>
    </xdr:to>
    <xdr:pic>
      <xdr:nvPicPr>
        <xdr:cNvPr id="7156" name="Рисунок 7155" descr="base_1_386202_39267"/>
        <xdr:cNvPicPr preferRelativeResize="0">
          <a:picLocks noChangeArrowheads="1"/>
        </xdr:cNvPicPr>
      </xdr:nvPicPr>
      <xdr:blipFill>
        <a:blip xmlns:r="http://schemas.openxmlformats.org/officeDocument/2006/relationships" r:embed="rId4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92378175"/>
          <a:ext cx="933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4968</xdr:row>
      <xdr:rowOff>0</xdr:rowOff>
    </xdr:from>
    <xdr:to>
      <xdr:col>1</xdr:col>
      <xdr:colOff>1038224</xdr:colOff>
      <xdr:row>4968</xdr:row>
      <xdr:rowOff>371475</xdr:rowOff>
    </xdr:to>
    <xdr:pic>
      <xdr:nvPicPr>
        <xdr:cNvPr id="7157" name="Рисунок 7156" descr="base_1_386202_39268"/>
        <xdr:cNvPicPr preferRelativeResize="0">
          <a:picLocks noChangeArrowheads="1"/>
        </xdr:cNvPicPr>
      </xdr:nvPicPr>
      <xdr:blipFill>
        <a:blip xmlns:r="http://schemas.openxmlformats.org/officeDocument/2006/relationships" r:embed="rId4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92892525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4969</xdr:row>
      <xdr:rowOff>0</xdr:rowOff>
    </xdr:from>
    <xdr:to>
      <xdr:col>1</xdr:col>
      <xdr:colOff>1152525</xdr:colOff>
      <xdr:row>4969</xdr:row>
      <xdr:rowOff>371475</xdr:rowOff>
    </xdr:to>
    <xdr:pic>
      <xdr:nvPicPr>
        <xdr:cNvPr id="7158" name="Рисунок 7157" descr="base_1_386202_39269"/>
        <xdr:cNvPicPr preferRelativeResize="0">
          <a:picLocks noChangeArrowheads="1"/>
        </xdr:cNvPicPr>
      </xdr:nvPicPr>
      <xdr:blipFill>
        <a:blip xmlns:r="http://schemas.openxmlformats.org/officeDocument/2006/relationships" r:embed="rId4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93406875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4969</xdr:row>
      <xdr:rowOff>514349</xdr:rowOff>
    </xdr:from>
    <xdr:to>
      <xdr:col>1</xdr:col>
      <xdr:colOff>1095375</xdr:colOff>
      <xdr:row>4970</xdr:row>
      <xdr:rowOff>333374</xdr:rowOff>
    </xdr:to>
    <xdr:pic>
      <xdr:nvPicPr>
        <xdr:cNvPr id="7159" name="Рисунок 7158" descr="base_1_386202_39270"/>
        <xdr:cNvPicPr preferRelativeResize="0">
          <a:picLocks noChangeArrowheads="1"/>
        </xdr:cNvPicPr>
      </xdr:nvPicPr>
      <xdr:blipFill>
        <a:blip xmlns:r="http://schemas.openxmlformats.org/officeDocument/2006/relationships" r:embed="rId4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93921224"/>
          <a:ext cx="1095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4971</xdr:row>
      <xdr:rowOff>1</xdr:rowOff>
    </xdr:from>
    <xdr:to>
      <xdr:col>1</xdr:col>
      <xdr:colOff>866774</xdr:colOff>
      <xdr:row>4971</xdr:row>
      <xdr:rowOff>323851</xdr:rowOff>
    </xdr:to>
    <xdr:pic>
      <xdr:nvPicPr>
        <xdr:cNvPr id="7160" name="Рисунок 7159" descr="base_1_386202_39271"/>
        <xdr:cNvPicPr preferRelativeResize="0">
          <a:picLocks noChangeArrowheads="1"/>
        </xdr:cNvPicPr>
      </xdr:nvPicPr>
      <xdr:blipFill>
        <a:blip xmlns:r="http://schemas.openxmlformats.org/officeDocument/2006/relationships" r:embed="rId4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94435576"/>
          <a:ext cx="866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4972</xdr:row>
      <xdr:rowOff>1</xdr:rowOff>
    </xdr:from>
    <xdr:to>
      <xdr:col>1</xdr:col>
      <xdr:colOff>952500</xdr:colOff>
      <xdr:row>4972</xdr:row>
      <xdr:rowOff>342901</xdr:rowOff>
    </xdr:to>
    <xdr:pic>
      <xdr:nvPicPr>
        <xdr:cNvPr id="7161" name="Рисунок 7160" descr="base_1_386202_39272"/>
        <xdr:cNvPicPr preferRelativeResize="0">
          <a:picLocks noChangeArrowheads="1"/>
        </xdr:cNvPicPr>
      </xdr:nvPicPr>
      <xdr:blipFill>
        <a:blip xmlns:r="http://schemas.openxmlformats.org/officeDocument/2006/relationships" r:embed="rId4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94949926"/>
          <a:ext cx="952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4973</xdr:row>
      <xdr:rowOff>0</xdr:rowOff>
    </xdr:from>
    <xdr:to>
      <xdr:col>1</xdr:col>
      <xdr:colOff>1028700</xdr:colOff>
      <xdr:row>4973</xdr:row>
      <xdr:rowOff>371475</xdr:rowOff>
    </xdr:to>
    <xdr:pic>
      <xdr:nvPicPr>
        <xdr:cNvPr id="7162" name="Рисунок 7161" descr="base_1_386202_39273"/>
        <xdr:cNvPicPr preferRelativeResize="0">
          <a:picLocks noChangeArrowheads="1"/>
        </xdr:cNvPicPr>
      </xdr:nvPicPr>
      <xdr:blipFill>
        <a:blip xmlns:r="http://schemas.openxmlformats.org/officeDocument/2006/relationships" r:embed="rId4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9546427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4974</xdr:row>
      <xdr:rowOff>0</xdr:rowOff>
    </xdr:from>
    <xdr:to>
      <xdr:col>1</xdr:col>
      <xdr:colOff>1171575</xdr:colOff>
      <xdr:row>4974</xdr:row>
      <xdr:rowOff>352425</xdr:rowOff>
    </xdr:to>
    <xdr:pic>
      <xdr:nvPicPr>
        <xdr:cNvPr id="7163" name="Рисунок 7162" descr="base_1_386202_39274"/>
        <xdr:cNvPicPr preferRelativeResize="0">
          <a:picLocks noChangeArrowheads="1"/>
        </xdr:cNvPicPr>
      </xdr:nvPicPr>
      <xdr:blipFill>
        <a:blip xmlns:r="http://schemas.openxmlformats.org/officeDocument/2006/relationships" r:embed="rId4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95978625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4975</xdr:row>
      <xdr:rowOff>0</xdr:rowOff>
    </xdr:from>
    <xdr:to>
      <xdr:col>1</xdr:col>
      <xdr:colOff>1123950</xdr:colOff>
      <xdr:row>4975</xdr:row>
      <xdr:rowOff>342900</xdr:rowOff>
    </xdr:to>
    <xdr:pic>
      <xdr:nvPicPr>
        <xdr:cNvPr id="7164" name="Рисунок 7163" descr="base_1_386202_39275"/>
        <xdr:cNvPicPr preferRelativeResize="0">
          <a:picLocks noChangeArrowheads="1"/>
        </xdr:cNvPicPr>
      </xdr:nvPicPr>
      <xdr:blipFill>
        <a:blip xmlns:r="http://schemas.openxmlformats.org/officeDocument/2006/relationships" r:embed="rId4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96492975"/>
          <a:ext cx="1123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4976</xdr:row>
      <xdr:rowOff>0</xdr:rowOff>
    </xdr:from>
    <xdr:to>
      <xdr:col>1</xdr:col>
      <xdr:colOff>885824</xdr:colOff>
      <xdr:row>4976</xdr:row>
      <xdr:rowOff>371475</xdr:rowOff>
    </xdr:to>
    <xdr:pic>
      <xdr:nvPicPr>
        <xdr:cNvPr id="7165" name="Рисунок 7164" descr="base_1_386202_39276"/>
        <xdr:cNvPicPr preferRelativeResize="0">
          <a:picLocks noChangeArrowheads="1"/>
        </xdr:cNvPicPr>
      </xdr:nvPicPr>
      <xdr:blipFill>
        <a:blip xmlns:r="http://schemas.openxmlformats.org/officeDocument/2006/relationships" r:embed="rId4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97007325"/>
          <a:ext cx="885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4977</xdr:row>
      <xdr:rowOff>0</xdr:rowOff>
    </xdr:from>
    <xdr:to>
      <xdr:col>1</xdr:col>
      <xdr:colOff>990600</xdr:colOff>
      <xdr:row>4977</xdr:row>
      <xdr:rowOff>371475</xdr:rowOff>
    </xdr:to>
    <xdr:pic>
      <xdr:nvPicPr>
        <xdr:cNvPr id="7166" name="Рисунок 7165" descr="base_1_386202_39277"/>
        <xdr:cNvPicPr preferRelativeResize="0">
          <a:picLocks noChangeArrowheads="1"/>
        </xdr:cNvPicPr>
      </xdr:nvPicPr>
      <xdr:blipFill>
        <a:blip xmlns:r="http://schemas.openxmlformats.org/officeDocument/2006/relationships" r:embed="rId4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9752167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4978</xdr:row>
      <xdr:rowOff>1</xdr:rowOff>
    </xdr:from>
    <xdr:to>
      <xdr:col>1</xdr:col>
      <xdr:colOff>1028700</xdr:colOff>
      <xdr:row>4978</xdr:row>
      <xdr:rowOff>333375</xdr:rowOff>
    </xdr:to>
    <xdr:pic>
      <xdr:nvPicPr>
        <xdr:cNvPr id="7167" name="Рисунок 7166" descr="base_1_386202_39278"/>
        <xdr:cNvPicPr preferRelativeResize="0">
          <a:picLocks noChangeArrowheads="1"/>
        </xdr:cNvPicPr>
      </xdr:nvPicPr>
      <xdr:blipFill>
        <a:blip xmlns:r="http://schemas.openxmlformats.org/officeDocument/2006/relationships" r:embed="rId4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98036026"/>
          <a:ext cx="1028700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4979</xdr:row>
      <xdr:rowOff>1</xdr:rowOff>
    </xdr:from>
    <xdr:to>
      <xdr:col>1</xdr:col>
      <xdr:colOff>1152525</xdr:colOff>
      <xdr:row>4979</xdr:row>
      <xdr:rowOff>323851</xdr:rowOff>
    </xdr:to>
    <xdr:pic>
      <xdr:nvPicPr>
        <xdr:cNvPr id="7168" name="Рисунок 7167" descr="base_1_386202_39279"/>
        <xdr:cNvPicPr preferRelativeResize="0">
          <a:picLocks noChangeArrowheads="1"/>
        </xdr:cNvPicPr>
      </xdr:nvPicPr>
      <xdr:blipFill>
        <a:blip xmlns:r="http://schemas.openxmlformats.org/officeDocument/2006/relationships" r:embed="rId4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98550376"/>
          <a:ext cx="1152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4980</xdr:row>
      <xdr:rowOff>0</xdr:rowOff>
    </xdr:from>
    <xdr:to>
      <xdr:col>1</xdr:col>
      <xdr:colOff>1162050</xdr:colOff>
      <xdr:row>4980</xdr:row>
      <xdr:rowOff>381000</xdr:rowOff>
    </xdr:to>
    <xdr:pic>
      <xdr:nvPicPr>
        <xdr:cNvPr id="7169" name="Рисунок 7168" descr="base_1_386202_39280"/>
        <xdr:cNvPicPr preferRelativeResize="0">
          <a:picLocks noChangeArrowheads="1"/>
        </xdr:cNvPicPr>
      </xdr:nvPicPr>
      <xdr:blipFill>
        <a:blip xmlns:r="http://schemas.openxmlformats.org/officeDocument/2006/relationships" r:embed="rId4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499064725"/>
          <a:ext cx="1162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4981</xdr:row>
      <xdr:rowOff>1</xdr:rowOff>
    </xdr:from>
    <xdr:to>
      <xdr:col>1</xdr:col>
      <xdr:colOff>962024</xdr:colOff>
      <xdr:row>4981</xdr:row>
      <xdr:rowOff>342901</xdr:rowOff>
    </xdr:to>
    <xdr:pic>
      <xdr:nvPicPr>
        <xdr:cNvPr id="7170" name="Рисунок 7169" descr="base_1_386202_39281"/>
        <xdr:cNvPicPr preferRelativeResize="0">
          <a:picLocks noChangeArrowheads="1"/>
        </xdr:cNvPicPr>
      </xdr:nvPicPr>
      <xdr:blipFill>
        <a:blip xmlns:r="http://schemas.openxmlformats.org/officeDocument/2006/relationships" r:embed="rId4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499579076"/>
          <a:ext cx="962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4982</xdr:row>
      <xdr:rowOff>0</xdr:rowOff>
    </xdr:from>
    <xdr:to>
      <xdr:col>1</xdr:col>
      <xdr:colOff>962025</xdr:colOff>
      <xdr:row>4982</xdr:row>
      <xdr:rowOff>352425</xdr:rowOff>
    </xdr:to>
    <xdr:pic>
      <xdr:nvPicPr>
        <xdr:cNvPr id="7171" name="Рисунок 7170" descr="base_1_386202_39282"/>
        <xdr:cNvPicPr preferRelativeResize="0">
          <a:picLocks noChangeArrowheads="1"/>
        </xdr:cNvPicPr>
      </xdr:nvPicPr>
      <xdr:blipFill>
        <a:blip xmlns:r="http://schemas.openxmlformats.org/officeDocument/2006/relationships" r:embed="rId4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0093425"/>
          <a:ext cx="9620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4983</xdr:row>
      <xdr:rowOff>1</xdr:rowOff>
    </xdr:from>
    <xdr:to>
      <xdr:col>1</xdr:col>
      <xdr:colOff>1085850</xdr:colOff>
      <xdr:row>4983</xdr:row>
      <xdr:rowOff>323850</xdr:rowOff>
    </xdr:to>
    <xdr:pic>
      <xdr:nvPicPr>
        <xdr:cNvPr id="7172" name="Рисунок 7171" descr="base_1_386202_39283"/>
        <xdr:cNvPicPr preferRelativeResize="0">
          <a:picLocks noChangeArrowheads="1"/>
        </xdr:cNvPicPr>
      </xdr:nvPicPr>
      <xdr:blipFill>
        <a:blip xmlns:r="http://schemas.openxmlformats.org/officeDocument/2006/relationships" r:embed="rId4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00607776"/>
          <a:ext cx="1085851" cy="32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4984</xdr:row>
      <xdr:rowOff>1</xdr:rowOff>
    </xdr:from>
    <xdr:to>
      <xdr:col>1</xdr:col>
      <xdr:colOff>1238250</xdr:colOff>
      <xdr:row>4984</xdr:row>
      <xdr:rowOff>333375</xdr:rowOff>
    </xdr:to>
    <xdr:pic>
      <xdr:nvPicPr>
        <xdr:cNvPr id="7173" name="Рисунок 7172" descr="base_1_386202_39284"/>
        <xdr:cNvPicPr preferRelativeResize="0">
          <a:picLocks noChangeArrowheads="1"/>
        </xdr:cNvPicPr>
      </xdr:nvPicPr>
      <xdr:blipFill>
        <a:blip xmlns:r="http://schemas.openxmlformats.org/officeDocument/2006/relationships" r:embed="rId4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1122126"/>
          <a:ext cx="1238250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4985</xdr:row>
      <xdr:rowOff>0</xdr:rowOff>
    </xdr:from>
    <xdr:to>
      <xdr:col>1</xdr:col>
      <xdr:colOff>1143000</xdr:colOff>
      <xdr:row>4985</xdr:row>
      <xdr:rowOff>342900</xdr:rowOff>
    </xdr:to>
    <xdr:pic>
      <xdr:nvPicPr>
        <xdr:cNvPr id="7174" name="Рисунок 7173" descr="base_1_386202_39285"/>
        <xdr:cNvPicPr preferRelativeResize="0">
          <a:picLocks noChangeArrowheads="1"/>
        </xdr:cNvPicPr>
      </xdr:nvPicPr>
      <xdr:blipFill>
        <a:blip xmlns:r="http://schemas.openxmlformats.org/officeDocument/2006/relationships" r:embed="rId4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1636475"/>
          <a:ext cx="11430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4986</xdr:row>
      <xdr:rowOff>1</xdr:rowOff>
    </xdr:from>
    <xdr:to>
      <xdr:col>1</xdr:col>
      <xdr:colOff>933450</xdr:colOff>
      <xdr:row>4986</xdr:row>
      <xdr:rowOff>342901</xdr:rowOff>
    </xdr:to>
    <xdr:pic>
      <xdr:nvPicPr>
        <xdr:cNvPr id="7175" name="Рисунок 7174" descr="base_1_386202_39286"/>
        <xdr:cNvPicPr preferRelativeResize="0">
          <a:picLocks noChangeArrowheads="1"/>
        </xdr:cNvPicPr>
      </xdr:nvPicPr>
      <xdr:blipFill>
        <a:blip xmlns:r="http://schemas.openxmlformats.org/officeDocument/2006/relationships" r:embed="rId4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2150826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4987</xdr:row>
      <xdr:rowOff>0</xdr:rowOff>
    </xdr:from>
    <xdr:to>
      <xdr:col>1</xdr:col>
      <xdr:colOff>962025</xdr:colOff>
      <xdr:row>4987</xdr:row>
      <xdr:rowOff>314325</xdr:rowOff>
    </xdr:to>
    <xdr:pic>
      <xdr:nvPicPr>
        <xdr:cNvPr id="7176" name="Рисунок 7175" descr="base_1_386202_39287"/>
        <xdr:cNvPicPr preferRelativeResize="0">
          <a:picLocks noChangeArrowheads="1"/>
        </xdr:cNvPicPr>
      </xdr:nvPicPr>
      <xdr:blipFill>
        <a:blip xmlns:r="http://schemas.openxmlformats.org/officeDocument/2006/relationships" r:embed="rId4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2665175"/>
          <a:ext cx="9620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4988</xdr:row>
      <xdr:rowOff>0</xdr:rowOff>
    </xdr:from>
    <xdr:to>
      <xdr:col>1</xdr:col>
      <xdr:colOff>1066800</xdr:colOff>
      <xdr:row>4988</xdr:row>
      <xdr:rowOff>371475</xdr:rowOff>
    </xdr:to>
    <xdr:pic>
      <xdr:nvPicPr>
        <xdr:cNvPr id="7177" name="Рисунок 7176" descr="base_1_386202_39288"/>
        <xdr:cNvPicPr preferRelativeResize="0">
          <a:picLocks noChangeArrowheads="1"/>
        </xdr:cNvPicPr>
      </xdr:nvPicPr>
      <xdr:blipFill>
        <a:blip xmlns:r="http://schemas.openxmlformats.org/officeDocument/2006/relationships" r:embed="rId4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3179525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4989</xdr:row>
      <xdr:rowOff>0</xdr:rowOff>
    </xdr:from>
    <xdr:to>
      <xdr:col>1</xdr:col>
      <xdr:colOff>1181100</xdr:colOff>
      <xdr:row>4989</xdr:row>
      <xdr:rowOff>333375</xdr:rowOff>
    </xdr:to>
    <xdr:pic>
      <xdr:nvPicPr>
        <xdr:cNvPr id="7178" name="Рисунок 7177" descr="base_1_386202_39289"/>
        <xdr:cNvPicPr preferRelativeResize="0">
          <a:picLocks noChangeArrowheads="1"/>
        </xdr:cNvPicPr>
      </xdr:nvPicPr>
      <xdr:blipFill>
        <a:blip xmlns:r="http://schemas.openxmlformats.org/officeDocument/2006/relationships" r:embed="rId4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3693875"/>
          <a:ext cx="1181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4989</xdr:row>
      <xdr:rowOff>514349</xdr:rowOff>
    </xdr:from>
    <xdr:to>
      <xdr:col>1</xdr:col>
      <xdr:colOff>1114425</xdr:colOff>
      <xdr:row>4990</xdr:row>
      <xdr:rowOff>371474</xdr:rowOff>
    </xdr:to>
    <xdr:pic>
      <xdr:nvPicPr>
        <xdr:cNvPr id="7179" name="Рисунок 7178" descr="base_1_386202_39290"/>
        <xdr:cNvPicPr preferRelativeResize="0">
          <a:picLocks noChangeArrowheads="1"/>
        </xdr:cNvPicPr>
      </xdr:nvPicPr>
      <xdr:blipFill>
        <a:blip xmlns:r="http://schemas.openxmlformats.org/officeDocument/2006/relationships" r:embed="rId4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4208224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4991</xdr:row>
      <xdr:rowOff>0</xdr:rowOff>
    </xdr:from>
    <xdr:to>
      <xdr:col>1</xdr:col>
      <xdr:colOff>942974</xdr:colOff>
      <xdr:row>4991</xdr:row>
      <xdr:rowOff>333375</xdr:rowOff>
    </xdr:to>
    <xdr:pic>
      <xdr:nvPicPr>
        <xdr:cNvPr id="7180" name="Рисунок 7179" descr="base_1_386202_39291"/>
        <xdr:cNvPicPr preferRelativeResize="0">
          <a:picLocks noChangeArrowheads="1"/>
        </xdr:cNvPicPr>
      </xdr:nvPicPr>
      <xdr:blipFill>
        <a:blip xmlns:r="http://schemas.openxmlformats.org/officeDocument/2006/relationships" r:embed="rId4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04722575"/>
          <a:ext cx="9429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4992</xdr:row>
      <xdr:rowOff>1</xdr:rowOff>
    </xdr:from>
    <xdr:to>
      <xdr:col>1</xdr:col>
      <xdr:colOff>990600</xdr:colOff>
      <xdr:row>4992</xdr:row>
      <xdr:rowOff>361951</xdr:rowOff>
    </xdr:to>
    <xdr:pic>
      <xdr:nvPicPr>
        <xdr:cNvPr id="7181" name="Рисунок 7180" descr="base_1_386202_39292"/>
        <xdr:cNvPicPr preferRelativeResize="0">
          <a:picLocks noChangeArrowheads="1"/>
        </xdr:cNvPicPr>
      </xdr:nvPicPr>
      <xdr:blipFill>
        <a:blip xmlns:r="http://schemas.openxmlformats.org/officeDocument/2006/relationships" r:embed="rId4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5236926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4993</xdr:row>
      <xdr:rowOff>1</xdr:rowOff>
    </xdr:from>
    <xdr:to>
      <xdr:col>1</xdr:col>
      <xdr:colOff>1085850</xdr:colOff>
      <xdr:row>4993</xdr:row>
      <xdr:rowOff>342901</xdr:rowOff>
    </xdr:to>
    <xdr:pic>
      <xdr:nvPicPr>
        <xdr:cNvPr id="7182" name="Рисунок 7181" descr="base_1_386202_39293"/>
        <xdr:cNvPicPr preferRelativeResize="0">
          <a:picLocks noChangeArrowheads="1"/>
        </xdr:cNvPicPr>
      </xdr:nvPicPr>
      <xdr:blipFill>
        <a:blip xmlns:r="http://schemas.openxmlformats.org/officeDocument/2006/relationships" r:embed="rId4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5751276"/>
          <a:ext cx="10858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4994</xdr:row>
      <xdr:rowOff>0</xdr:rowOff>
    </xdr:from>
    <xdr:to>
      <xdr:col>1</xdr:col>
      <xdr:colOff>1181100</xdr:colOff>
      <xdr:row>4994</xdr:row>
      <xdr:rowOff>371475</xdr:rowOff>
    </xdr:to>
    <xdr:pic>
      <xdr:nvPicPr>
        <xdr:cNvPr id="7183" name="Рисунок 7182" descr="base_1_386202_39294"/>
        <xdr:cNvPicPr preferRelativeResize="0">
          <a:picLocks noChangeArrowheads="1"/>
        </xdr:cNvPicPr>
      </xdr:nvPicPr>
      <xdr:blipFill>
        <a:blip xmlns:r="http://schemas.openxmlformats.org/officeDocument/2006/relationships" r:embed="rId4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6265625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4995</xdr:row>
      <xdr:rowOff>0</xdr:rowOff>
    </xdr:from>
    <xdr:to>
      <xdr:col>1</xdr:col>
      <xdr:colOff>1114425</xdr:colOff>
      <xdr:row>4995</xdr:row>
      <xdr:rowOff>361950</xdr:rowOff>
    </xdr:to>
    <xdr:pic>
      <xdr:nvPicPr>
        <xdr:cNvPr id="7184" name="Рисунок 7183" descr="base_1_386202_39295"/>
        <xdr:cNvPicPr preferRelativeResize="0">
          <a:picLocks noChangeArrowheads="1"/>
        </xdr:cNvPicPr>
      </xdr:nvPicPr>
      <xdr:blipFill>
        <a:blip xmlns:r="http://schemas.openxmlformats.org/officeDocument/2006/relationships" r:embed="rId4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6779975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4996</xdr:row>
      <xdr:rowOff>1</xdr:rowOff>
    </xdr:from>
    <xdr:to>
      <xdr:col>1</xdr:col>
      <xdr:colOff>942974</xdr:colOff>
      <xdr:row>4996</xdr:row>
      <xdr:rowOff>361951</xdr:rowOff>
    </xdr:to>
    <xdr:pic>
      <xdr:nvPicPr>
        <xdr:cNvPr id="7185" name="Рисунок 7184" descr="base_1_386202_39296"/>
        <xdr:cNvPicPr preferRelativeResize="0">
          <a:picLocks noChangeArrowheads="1"/>
        </xdr:cNvPicPr>
      </xdr:nvPicPr>
      <xdr:blipFill>
        <a:blip xmlns:r="http://schemas.openxmlformats.org/officeDocument/2006/relationships" r:embed="rId4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07294326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4997</xdr:row>
      <xdr:rowOff>1</xdr:rowOff>
    </xdr:from>
    <xdr:to>
      <xdr:col>1</xdr:col>
      <xdr:colOff>1000125</xdr:colOff>
      <xdr:row>4997</xdr:row>
      <xdr:rowOff>381001</xdr:rowOff>
    </xdr:to>
    <xdr:pic>
      <xdr:nvPicPr>
        <xdr:cNvPr id="7186" name="Рисунок 7185" descr="base_1_386202_39297"/>
        <xdr:cNvPicPr preferRelativeResize="0">
          <a:picLocks noChangeArrowheads="1"/>
        </xdr:cNvPicPr>
      </xdr:nvPicPr>
      <xdr:blipFill>
        <a:blip xmlns:r="http://schemas.openxmlformats.org/officeDocument/2006/relationships" r:embed="rId4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7808676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4998</xdr:row>
      <xdr:rowOff>1</xdr:rowOff>
    </xdr:from>
    <xdr:to>
      <xdr:col>1</xdr:col>
      <xdr:colOff>1057274</xdr:colOff>
      <xdr:row>4998</xdr:row>
      <xdr:rowOff>381001</xdr:rowOff>
    </xdr:to>
    <xdr:pic>
      <xdr:nvPicPr>
        <xdr:cNvPr id="7187" name="Рисунок 7186" descr="base_1_386202_39298"/>
        <xdr:cNvPicPr preferRelativeResize="0">
          <a:picLocks noChangeArrowheads="1"/>
        </xdr:cNvPicPr>
      </xdr:nvPicPr>
      <xdr:blipFill>
        <a:blip xmlns:r="http://schemas.openxmlformats.org/officeDocument/2006/relationships" r:embed="rId4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08323026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4999</xdr:row>
      <xdr:rowOff>0</xdr:rowOff>
    </xdr:from>
    <xdr:to>
      <xdr:col>1</xdr:col>
      <xdr:colOff>1190625</xdr:colOff>
      <xdr:row>4999</xdr:row>
      <xdr:rowOff>390525</xdr:rowOff>
    </xdr:to>
    <xdr:pic>
      <xdr:nvPicPr>
        <xdr:cNvPr id="7188" name="Рисунок 7187" descr="base_1_386202_39299"/>
        <xdr:cNvPicPr preferRelativeResize="0">
          <a:picLocks noChangeArrowheads="1"/>
        </xdr:cNvPicPr>
      </xdr:nvPicPr>
      <xdr:blipFill>
        <a:blip xmlns:r="http://schemas.openxmlformats.org/officeDocument/2006/relationships" r:embed="rId4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883737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5000</xdr:row>
      <xdr:rowOff>0</xdr:rowOff>
    </xdr:from>
    <xdr:to>
      <xdr:col>1</xdr:col>
      <xdr:colOff>1123950</xdr:colOff>
      <xdr:row>5000</xdr:row>
      <xdr:rowOff>400050</xdr:rowOff>
    </xdr:to>
    <xdr:pic>
      <xdr:nvPicPr>
        <xdr:cNvPr id="7189" name="Рисунок 7188" descr="base_1_386202_39300"/>
        <xdr:cNvPicPr preferRelativeResize="0">
          <a:picLocks noChangeArrowheads="1"/>
        </xdr:cNvPicPr>
      </xdr:nvPicPr>
      <xdr:blipFill>
        <a:blip xmlns:r="http://schemas.openxmlformats.org/officeDocument/2006/relationships" r:embed="rId4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9351725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5001</xdr:row>
      <xdr:rowOff>1</xdr:rowOff>
    </xdr:from>
    <xdr:to>
      <xdr:col>1</xdr:col>
      <xdr:colOff>933450</xdr:colOff>
      <xdr:row>5001</xdr:row>
      <xdr:rowOff>342901</xdr:rowOff>
    </xdr:to>
    <xdr:pic>
      <xdr:nvPicPr>
        <xdr:cNvPr id="7190" name="Рисунок 7189" descr="base_1_386202_39301"/>
        <xdr:cNvPicPr preferRelativeResize="0">
          <a:picLocks noChangeArrowheads="1"/>
        </xdr:cNvPicPr>
      </xdr:nvPicPr>
      <xdr:blipFill>
        <a:blip xmlns:r="http://schemas.openxmlformats.org/officeDocument/2006/relationships" r:embed="rId4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09866076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5002</xdr:row>
      <xdr:rowOff>1</xdr:rowOff>
    </xdr:from>
    <xdr:to>
      <xdr:col>1</xdr:col>
      <xdr:colOff>971550</xdr:colOff>
      <xdr:row>5002</xdr:row>
      <xdr:rowOff>381001</xdr:rowOff>
    </xdr:to>
    <xdr:pic>
      <xdr:nvPicPr>
        <xdr:cNvPr id="7191" name="Рисунок 7190" descr="base_1_386202_39302"/>
        <xdr:cNvPicPr preferRelativeResize="0">
          <a:picLocks noChangeArrowheads="1"/>
        </xdr:cNvPicPr>
      </xdr:nvPicPr>
      <xdr:blipFill>
        <a:blip xmlns:r="http://schemas.openxmlformats.org/officeDocument/2006/relationships" r:embed="rId4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038042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5003</xdr:row>
      <xdr:rowOff>1</xdr:rowOff>
    </xdr:from>
    <xdr:to>
      <xdr:col>1</xdr:col>
      <xdr:colOff>1066800</xdr:colOff>
      <xdr:row>5003</xdr:row>
      <xdr:rowOff>381001</xdr:rowOff>
    </xdr:to>
    <xdr:pic>
      <xdr:nvPicPr>
        <xdr:cNvPr id="7192" name="Рисунок 7191" descr="base_1_386202_39303"/>
        <xdr:cNvPicPr preferRelativeResize="0">
          <a:picLocks noChangeArrowheads="1"/>
        </xdr:cNvPicPr>
      </xdr:nvPicPr>
      <xdr:blipFill>
        <a:blip xmlns:r="http://schemas.openxmlformats.org/officeDocument/2006/relationships" r:embed="rId4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0894776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5004</xdr:row>
      <xdr:rowOff>1</xdr:rowOff>
    </xdr:from>
    <xdr:to>
      <xdr:col>1</xdr:col>
      <xdr:colOff>1200150</xdr:colOff>
      <xdr:row>5004</xdr:row>
      <xdr:rowOff>361951</xdr:rowOff>
    </xdr:to>
    <xdr:pic>
      <xdr:nvPicPr>
        <xdr:cNvPr id="7193" name="Рисунок 7192" descr="base_1_386202_39304"/>
        <xdr:cNvPicPr preferRelativeResize="0">
          <a:picLocks noChangeArrowheads="1"/>
        </xdr:cNvPicPr>
      </xdr:nvPicPr>
      <xdr:blipFill>
        <a:blip xmlns:r="http://schemas.openxmlformats.org/officeDocument/2006/relationships" r:embed="rId5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1409126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5004</xdr:row>
      <xdr:rowOff>514349</xdr:rowOff>
    </xdr:from>
    <xdr:to>
      <xdr:col>1</xdr:col>
      <xdr:colOff>1152525</xdr:colOff>
      <xdr:row>5005</xdr:row>
      <xdr:rowOff>371474</xdr:rowOff>
    </xdr:to>
    <xdr:pic>
      <xdr:nvPicPr>
        <xdr:cNvPr id="7194" name="Рисунок 7193" descr="base_1_386202_39305"/>
        <xdr:cNvPicPr preferRelativeResize="0">
          <a:picLocks noChangeArrowheads="1"/>
        </xdr:cNvPicPr>
      </xdr:nvPicPr>
      <xdr:blipFill>
        <a:blip xmlns:r="http://schemas.openxmlformats.org/officeDocument/2006/relationships" r:embed="rId5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1923474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5006</xdr:row>
      <xdr:rowOff>0</xdr:rowOff>
    </xdr:from>
    <xdr:to>
      <xdr:col>1</xdr:col>
      <xdr:colOff>962024</xdr:colOff>
      <xdr:row>5006</xdr:row>
      <xdr:rowOff>352425</xdr:rowOff>
    </xdr:to>
    <xdr:pic>
      <xdr:nvPicPr>
        <xdr:cNvPr id="7195" name="Рисунок 7194" descr="base_1_386202_39306"/>
        <xdr:cNvPicPr preferRelativeResize="0">
          <a:picLocks noChangeArrowheads="1"/>
        </xdr:cNvPicPr>
      </xdr:nvPicPr>
      <xdr:blipFill>
        <a:blip xmlns:r="http://schemas.openxmlformats.org/officeDocument/2006/relationships" r:embed="rId5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12437825"/>
          <a:ext cx="9620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5007</xdr:row>
      <xdr:rowOff>1</xdr:rowOff>
    </xdr:from>
    <xdr:to>
      <xdr:col>1</xdr:col>
      <xdr:colOff>1000125</xdr:colOff>
      <xdr:row>5007</xdr:row>
      <xdr:rowOff>381001</xdr:rowOff>
    </xdr:to>
    <xdr:pic>
      <xdr:nvPicPr>
        <xdr:cNvPr id="7196" name="Рисунок 7195" descr="base_1_386202_39307"/>
        <xdr:cNvPicPr preferRelativeResize="0">
          <a:picLocks noChangeArrowheads="1"/>
        </xdr:cNvPicPr>
      </xdr:nvPicPr>
      <xdr:blipFill>
        <a:blip xmlns:r="http://schemas.openxmlformats.org/officeDocument/2006/relationships" r:embed="rId5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2952176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5008</xdr:row>
      <xdr:rowOff>1</xdr:rowOff>
    </xdr:from>
    <xdr:to>
      <xdr:col>1</xdr:col>
      <xdr:colOff>1085850</xdr:colOff>
      <xdr:row>5008</xdr:row>
      <xdr:rowOff>400051</xdr:rowOff>
    </xdr:to>
    <xdr:pic>
      <xdr:nvPicPr>
        <xdr:cNvPr id="7197" name="Рисунок 7196" descr="base_1_386202_39308"/>
        <xdr:cNvPicPr preferRelativeResize="0">
          <a:picLocks noChangeArrowheads="1"/>
        </xdr:cNvPicPr>
      </xdr:nvPicPr>
      <xdr:blipFill>
        <a:blip xmlns:r="http://schemas.openxmlformats.org/officeDocument/2006/relationships" r:embed="rId5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3466526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1352550</xdr:colOff>
      <xdr:row>5008</xdr:row>
      <xdr:rowOff>504826</xdr:rowOff>
    </xdr:from>
    <xdr:to>
      <xdr:col>1</xdr:col>
      <xdr:colOff>1209675</xdr:colOff>
      <xdr:row>5009</xdr:row>
      <xdr:rowOff>400050</xdr:rowOff>
    </xdr:to>
    <xdr:pic>
      <xdr:nvPicPr>
        <xdr:cNvPr id="7198" name="Рисунок 7197" descr="base_1_386202_39309"/>
        <xdr:cNvPicPr preferRelativeResize="0">
          <a:picLocks noChangeArrowheads="1"/>
        </xdr:cNvPicPr>
      </xdr:nvPicPr>
      <xdr:blipFill>
        <a:blip xmlns:r="http://schemas.openxmlformats.org/officeDocument/2006/relationships" r:embed="rId5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2513971351"/>
          <a:ext cx="1219200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5009</xdr:row>
      <xdr:rowOff>514349</xdr:rowOff>
    </xdr:from>
    <xdr:to>
      <xdr:col>1</xdr:col>
      <xdr:colOff>1171575</xdr:colOff>
      <xdr:row>5010</xdr:row>
      <xdr:rowOff>390524</xdr:rowOff>
    </xdr:to>
    <xdr:pic>
      <xdr:nvPicPr>
        <xdr:cNvPr id="7199" name="Рисунок 7198" descr="base_1_386202_39310"/>
        <xdr:cNvPicPr preferRelativeResize="0">
          <a:picLocks noChangeArrowheads="1"/>
        </xdr:cNvPicPr>
      </xdr:nvPicPr>
      <xdr:blipFill>
        <a:blip xmlns:r="http://schemas.openxmlformats.org/officeDocument/2006/relationships" r:embed="rId5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4495224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5011</xdr:row>
      <xdr:rowOff>0</xdr:rowOff>
    </xdr:from>
    <xdr:to>
      <xdr:col>1</xdr:col>
      <xdr:colOff>1085850</xdr:colOff>
      <xdr:row>5011</xdr:row>
      <xdr:rowOff>390525</xdr:rowOff>
    </xdr:to>
    <xdr:pic>
      <xdr:nvPicPr>
        <xdr:cNvPr id="7200" name="Рисунок 7199" descr="base_1_386202_39311"/>
        <xdr:cNvPicPr preferRelativeResize="0">
          <a:picLocks noChangeArrowheads="1"/>
        </xdr:cNvPicPr>
      </xdr:nvPicPr>
      <xdr:blipFill>
        <a:blip xmlns:r="http://schemas.openxmlformats.org/officeDocument/2006/relationships" r:embed="rId5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5009575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5012</xdr:row>
      <xdr:rowOff>0</xdr:rowOff>
    </xdr:from>
    <xdr:to>
      <xdr:col>1</xdr:col>
      <xdr:colOff>1057275</xdr:colOff>
      <xdr:row>5012</xdr:row>
      <xdr:rowOff>390525</xdr:rowOff>
    </xdr:to>
    <xdr:pic>
      <xdr:nvPicPr>
        <xdr:cNvPr id="7201" name="Рисунок 7200" descr="base_1_386202_39312"/>
        <xdr:cNvPicPr preferRelativeResize="0">
          <a:picLocks noChangeArrowheads="1"/>
        </xdr:cNvPicPr>
      </xdr:nvPicPr>
      <xdr:blipFill>
        <a:blip xmlns:r="http://schemas.openxmlformats.org/officeDocument/2006/relationships" r:embed="rId5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552392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5013</xdr:row>
      <xdr:rowOff>0</xdr:rowOff>
    </xdr:from>
    <xdr:to>
      <xdr:col>1</xdr:col>
      <xdr:colOff>1143000</xdr:colOff>
      <xdr:row>5013</xdr:row>
      <xdr:rowOff>390525</xdr:rowOff>
    </xdr:to>
    <xdr:pic>
      <xdr:nvPicPr>
        <xdr:cNvPr id="7202" name="Рисунок 7201" descr="base_1_386202_39313"/>
        <xdr:cNvPicPr preferRelativeResize="0">
          <a:picLocks noChangeArrowheads="1"/>
        </xdr:cNvPicPr>
      </xdr:nvPicPr>
      <xdr:blipFill>
        <a:blip xmlns:r="http://schemas.openxmlformats.org/officeDocument/2006/relationships" r:embed="rId5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6038275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5014</xdr:row>
      <xdr:rowOff>1</xdr:rowOff>
    </xdr:from>
    <xdr:to>
      <xdr:col>1</xdr:col>
      <xdr:colOff>1228725</xdr:colOff>
      <xdr:row>5014</xdr:row>
      <xdr:rowOff>361951</xdr:rowOff>
    </xdr:to>
    <xdr:pic>
      <xdr:nvPicPr>
        <xdr:cNvPr id="7203" name="Рисунок 7202" descr="base_1_386202_39314"/>
        <xdr:cNvPicPr preferRelativeResize="0">
          <a:picLocks noChangeArrowheads="1"/>
        </xdr:cNvPicPr>
      </xdr:nvPicPr>
      <xdr:blipFill>
        <a:blip xmlns:r="http://schemas.openxmlformats.org/officeDocument/2006/relationships" r:embed="rId5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6552626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5014</xdr:row>
      <xdr:rowOff>514349</xdr:rowOff>
    </xdr:from>
    <xdr:to>
      <xdr:col>1</xdr:col>
      <xdr:colOff>1200150</xdr:colOff>
      <xdr:row>5015</xdr:row>
      <xdr:rowOff>409574</xdr:rowOff>
    </xdr:to>
    <xdr:pic>
      <xdr:nvPicPr>
        <xdr:cNvPr id="7204" name="Рисунок 7203" descr="base_1_386202_39315"/>
        <xdr:cNvPicPr preferRelativeResize="0">
          <a:picLocks noChangeArrowheads="1"/>
        </xdr:cNvPicPr>
      </xdr:nvPicPr>
      <xdr:blipFill>
        <a:blip xmlns:r="http://schemas.openxmlformats.org/officeDocument/2006/relationships" r:embed="rId5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7066974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5016</xdr:row>
      <xdr:rowOff>1</xdr:rowOff>
    </xdr:from>
    <xdr:to>
      <xdr:col>1</xdr:col>
      <xdr:colOff>1009650</xdr:colOff>
      <xdr:row>5016</xdr:row>
      <xdr:rowOff>381001</xdr:rowOff>
    </xdr:to>
    <xdr:pic>
      <xdr:nvPicPr>
        <xdr:cNvPr id="7205" name="Рисунок 7204" descr="base_1_386202_39316"/>
        <xdr:cNvPicPr preferRelativeResize="0">
          <a:picLocks noChangeArrowheads="1"/>
        </xdr:cNvPicPr>
      </xdr:nvPicPr>
      <xdr:blipFill>
        <a:blip xmlns:r="http://schemas.openxmlformats.org/officeDocument/2006/relationships" r:embed="rId5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7581326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5017</xdr:row>
      <xdr:rowOff>0</xdr:rowOff>
    </xdr:from>
    <xdr:to>
      <xdr:col>1</xdr:col>
      <xdr:colOff>1076325</xdr:colOff>
      <xdr:row>5017</xdr:row>
      <xdr:rowOff>428625</xdr:rowOff>
    </xdr:to>
    <xdr:pic>
      <xdr:nvPicPr>
        <xdr:cNvPr id="7206" name="Рисунок 7205" descr="base_1_386202_39317"/>
        <xdr:cNvPicPr preferRelativeResize="0">
          <a:picLocks noChangeArrowheads="1"/>
        </xdr:cNvPicPr>
      </xdr:nvPicPr>
      <xdr:blipFill>
        <a:blip xmlns:r="http://schemas.openxmlformats.org/officeDocument/2006/relationships" r:embed="rId5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8095675"/>
          <a:ext cx="10763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5018</xdr:row>
      <xdr:rowOff>1</xdr:rowOff>
    </xdr:from>
    <xdr:to>
      <xdr:col>1</xdr:col>
      <xdr:colOff>1152524</xdr:colOff>
      <xdr:row>5018</xdr:row>
      <xdr:rowOff>381001</xdr:rowOff>
    </xdr:to>
    <xdr:pic>
      <xdr:nvPicPr>
        <xdr:cNvPr id="7207" name="Рисунок 7206" descr="base_1_386202_39318"/>
        <xdr:cNvPicPr preferRelativeResize="0">
          <a:picLocks noChangeArrowheads="1"/>
        </xdr:cNvPicPr>
      </xdr:nvPicPr>
      <xdr:blipFill>
        <a:blip xmlns:r="http://schemas.openxmlformats.org/officeDocument/2006/relationships" r:embed="rId5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18610026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5019</xdr:row>
      <xdr:rowOff>1</xdr:rowOff>
    </xdr:from>
    <xdr:to>
      <xdr:col>1</xdr:col>
      <xdr:colOff>1304925</xdr:colOff>
      <xdr:row>5019</xdr:row>
      <xdr:rowOff>400051</xdr:rowOff>
    </xdr:to>
    <xdr:pic>
      <xdr:nvPicPr>
        <xdr:cNvPr id="7208" name="Рисунок 7207" descr="base_1_386202_39319"/>
        <xdr:cNvPicPr preferRelativeResize="0">
          <a:picLocks noChangeArrowheads="1"/>
        </xdr:cNvPicPr>
      </xdr:nvPicPr>
      <xdr:blipFill>
        <a:blip xmlns:r="http://schemas.openxmlformats.org/officeDocument/2006/relationships" r:embed="rId5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9124376"/>
          <a:ext cx="1304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5019</xdr:row>
      <xdr:rowOff>514349</xdr:rowOff>
    </xdr:from>
    <xdr:to>
      <xdr:col>1</xdr:col>
      <xdr:colOff>1219200</xdr:colOff>
      <xdr:row>5020</xdr:row>
      <xdr:rowOff>409574</xdr:rowOff>
    </xdr:to>
    <xdr:pic>
      <xdr:nvPicPr>
        <xdr:cNvPr id="7209" name="Рисунок 7208" descr="base_1_386202_39320"/>
        <xdr:cNvPicPr preferRelativeResize="0">
          <a:picLocks noChangeArrowheads="1"/>
        </xdr:cNvPicPr>
      </xdr:nvPicPr>
      <xdr:blipFill>
        <a:blip xmlns:r="http://schemas.openxmlformats.org/officeDocument/2006/relationships" r:embed="rId5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19638724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5021</xdr:row>
      <xdr:rowOff>1</xdr:rowOff>
    </xdr:from>
    <xdr:to>
      <xdr:col>1</xdr:col>
      <xdr:colOff>1019174</xdr:colOff>
      <xdr:row>5021</xdr:row>
      <xdr:rowOff>361951</xdr:rowOff>
    </xdr:to>
    <xdr:pic>
      <xdr:nvPicPr>
        <xdr:cNvPr id="7210" name="Рисунок 7209" descr="base_1_386202_39321"/>
        <xdr:cNvPicPr preferRelativeResize="0">
          <a:picLocks noChangeArrowheads="1"/>
        </xdr:cNvPicPr>
      </xdr:nvPicPr>
      <xdr:blipFill>
        <a:blip xmlns:r="http://schemas.openxmlformats.org/officeDocument/2006/relationships" r:embed="rId5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20153076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5022</xdr:row>
      <xdr:rowOff>1</xdr:rowOff>
    </xdr:from>
    <xdr:to>
      <xdr:col>1</xdr:col>
      <xdr:colOff>1057275</xdr:colOff>
      <xdr:row>5022</xdr:row>
      <xdr:rowOff>381001</xdr:rowOff>
    </xdr:to>
    <xdr:pic>
      <xdr:nvPicPr>
        <xdr:cNvPr id="7211" name="Рисунок 7210" descr="base_1_386202_39322"/>
        <xdr:cNvPicPr preferRelativeResize="0">
          <a:picLocks noChangeArrowheads="1"/>
        </xdr:cNvPicPr>
      </xdr:nvPicPr>
      <xdr:blipFill>
        <a:blip xmlns:r="http://schemas.openxmlformats.org/officeDocument/2006/relationships" r:embed="rId5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0667426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5023</xdr:row>
      <xdr:rowOff>1</xdr:rowOff>
    </xdr:from>
    <xdr:to>
      <xdr:col>1</xdr:col>
      <xdr:colOff>1190624</xdr:colOff>
      <xdr:row>5023</xdr:row>
      <xdr:rowOff>352425</xdr:rowOff>
    </xdr:to>
    <xdr:pic>
      <xdr:nvPicPr>
        <xdr:cNvPr id="7212" name="Рисунок 7211" descr="base_1_386202_39323"/>
        <xdr:cNvPicPr preferRelativeResize="0">
          <a:picLocks noChangeArrowheads="1"/>
        </xdr:cNvPicPr>
      </xdr:nvPicPr>
      <xdr:blipFill>
        <a:blip xmlns:r="http://schemas.openxmlformats.org/officeDocument/2006/relationships" r:embed="rId5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21181776"/>
          <a:ext cx="1190625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5024</xdr:row>
      <xdr:rowOff>1</xdr:rowOff>
    </xdr:from>
    <xdr:to>
      <xdr:col>1</xdr:col>
      <xdr:colOff>1219200</xdr:colOff>
      <xdr:row>5024</xdr:row>
      <xdr:rowOff>381001</xdr:rowOff>
    </xdr:to>
    <xdr:pic>
      <xdr:nvPicPr>
        <xdr:cNvPr id="7213" name="Рисунок 7212" descr="base_1_386202_39324"/>
        <xdr:cNvPicPr preferRelativeResize="0">
          <a:picLocks noChangeArrowheads="1"/>
        </xdr:cNvPicPr>
      </xdr:nvPicPr>
      <xdr:blipFill>
        <a:blip xmlns:r="http://schemas.openxmlformats.org/officeDocument/2006/relationships" r:embed="rId5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1696126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5025</xdr:row>
      <xdr:rowOff>1</xdr:rowOff>
    </xdr:from>
    <xdr:to>
      <xdr:col>1</xdr:col>
      <xdr:colOff>1209675</xdr:colOff>
      <xdr:row>5025</xdr:row>
      <xdr:rowOff>361951</xdr:rowOff>
    </xdr:to>
    <xdr:pic>
      <xdr:nvPicPr>
        <xdr:cNvPr id="7214" name="Рисунок 7213" descr="base_1_386202_39325"/>
        <xdr:cNvPicPr preferRelativeResize="0">
          <a:picLocks noChangeArrowheads="1"/>
        </xdr:cNvPicPr>
      </xdr:nvPicPr>
      <xdr:blipFill>
        <a:blip xmlns:r="http://schemas.openxmlformats.org/officeDocument/2006/relationships" r:embed="rId5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2210476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5026</xdr:row>
      <xdr:rowOff>0</xdr:rowOff>
    </xdr:from>
    <xdr:to>
      <xdr:col>1</xdr:col>
      <xdr:colOff>1095374</xdr:colOff>
      <xdr:row>5026</xdr:row>
      <xdr:rowOff>390525</xdr:rowOff>
    </xdr:to>
    <xdr:pic>
      <xdr:nvPicPr>
        <xdr:cNvPr id="7215" name="Рисунок 7214" descr="base_1_386202_39326"/>
        <xdr:cNvPicPr preferRelativeResize="0">
          <a:picLocks noChangeArrowheads="1"/>
        </xdr:cNvPicPr>
      </xdr:nvPicPr>
      <xdr:blipFill>
        <a:blip xmlns:r="http://schemas.openxmlformats.org/officeDocument/2006/relationships" r:embed="rId5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22724825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5027</xdr:row>
      <xdr:rowOff>0</xdr:rowOff>
    </xdr:from>
    <xdr:to>
      <xdr:col>1</xdr:col>
      <xdr:colOff>1038225</xdr:colOff>
      <xdr:row>5027</xdr:row>
      <xdr:rowOff>409575</xdr:rowOff>
    </xdr:to>
    <xdr:pic>
      <xdr:nvPicPr>
        <xdr:cNvPr id="7216" name="Рисунок 7215" descr="base_1_386202_39327"/>
        <xdr:cNvPicPr preferRelativeResize="0">
          <a:picLocks noChangeArrowheads="1"/>
        </xdr:cNvPicPr>
      </xdr:nvPicPr>
      <xdr:blipFill>
        <a:blip xmlns:r="http://schemas.openxmlformats.org/officeDocument/2006/relationships" r:embed="rId5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3239175"/>
          <a:ext cx="1038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5028</xdr:row>
      <xdr:rowOff>0</xdr:rowOff>
    </xdr:from>
    <xdr:to>
      <xdr:col>1</xdr:col>
      <xdr:colOff>1123950</xdr:colOff>
      <xdr:row>5028</xdr:row>
      <xdr:rowOff>352425</xdr:rowOff>
    </xdr:to>
    <xdr:pic>
      <xdr:nvPicPr>
        <xdr:cNvPr id="7217" name="Рисунок 7216" descr="base_1_386202_39328"/>
        <xdr:cNvPicPr preferRelativeResize="0">
          <a:picLocks noChangeArrowheads="1"/>
        </xdr:cNvPicPr>
      </xdr:nvPicPr>
      <xdr:blipFill>
        <a:blip xmlns:r="http://schemas.openxmlformats.org/officeDocument/2006/relationships" r:embed="rId5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3753525"/>
          <a:ext cx="1123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5029</xdr:row>
      <xdr:rowOff>1</xdr:rowOff>
    </xdr:from>
    <xdr:to>
      <xdr:col>1</xdr:col>
      <xdr:colOff>1209675</xdr:colOff>
      <xdr:row>5029</xdr:row>
      <xdr:rowOff>400051</xdr:rowOff>
    </xdr:to>
    <xdr:pic>
      <xdr:nvPicPr>
        <xdr:cNvPr id="7218" name="Рисунок 7217" descr="base_1_386202_39329"/>
        <xdr:cNvPicPr preferRelativeResize="0">
          <a:picLocks noChangeArrowheads="1"/>
        </xdr:cNvPicPr>
      </xdr:nvPicPr>
      <xdr:blipFill>
        <a:blip xmlns:r="http://schemas.openxmlformats.org/officeDocument/2006/relationships" r:embed="rId5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4267876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5030</xdr:row>
      <xdr:rowOff>0</xdr:rowOff>
    </xdr:from>
    <xdr:to>
      <xdr:col>1</xdr:col>
      <xdr:colOff>1133475</xdr:colOff>
      <xdr:row>5030</xdr:row>
      <xdr:rowOff>419100</xdr:rowOff>
    </xdr:to>
    <xdr:pic>
      <xdr:nvPicPr>
        <xdr:cNvPr id="7219" name="Рисунок 7218" descr="base_1_386202_39330"/>
        <xdr:cNvPicPr preferRelativeResize="0">
          <a:picLocks noChangeArrowheads="1"/>
        </xdr:cNvPicPr>
      </xdr:nvPicPr>
      <xdr:blipFill>
        <a:blip xmlns:r="http://schemas.openxmlformats.org/officeDocument/2006/relationships" r:embed="rId5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4782225"/>
          <a:ext cx="1133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5031</xdr:row>
      <xdr:rowOff>1</xdr:rowOff>
    </xdr:from>
    <xdr:to>
      <xdr:col>1</xdr:col>
      <xdr:colOff>1019174</xdr:colOff>
      <xdr:row>5031</xdr:row>
      <xdr:rowOff>381001</xdr:rowOff>
    </xdr:to>
    <xdr:pic>
      <xdr:nvPicPr>
        <xdr:cNvPr id="7220" name="Рисунок 7219" descr="base_1_386202_39331"/>
        <xdr:cNvPicPr preferRelativeResize="0">
          <a:picLocks noChangeArrowheads="1"/>
        </xdr:cNvPicPr>
      </xdr:nvPicPr>
      <xdr:blipFill>
        <a:blip xmlns:r="http://schemas.openxmlformats.org/officeDocument/2006/relationships" r:embed="rId5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25296576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5032</xdr:row>
      <xdr:rowOff>0</xdr:rowOff>
    </xdr:from>
    <xdr:to>
      <xdr:col>1</xdr:col>
      <xdr:colOff>1028700</xdr:colOff>
      <xdr:row>5032</xdr:row>
      <xdr:rowOff>409575</xdr:rowOff>
    </xdr:to>
    <xdr:pic>
      <xdr:nvPicPr>
        <xdr:cNvPr id="7221" name="Рисунок 7220" descr="base_1_386202_39332"/>
        <xdr:cNvPicPr preferRelativeResize="0">
          <a:picLocks noChangeArrowheads="1"/>
        </xdr:cNvPicPr>
      </xdr:nvPicPr>
      <xdr:blipFill>
        <a:blip xmlns:r="http://schemas.openxmlformats.org/officeDocument/2006/relationships" r:embed="rId5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5810925"/>
          <a:ext cx="1028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5033</xdr:row>
      <xdr:rowOff>0</xdr:rowOff>
    </xdr:from>
    <xdr:to>
      <xdr:col>1</xdr:col>
      <xdr:colOff>1123950</xdr:colOff>
      <xdr:row>5033</xdr:row>
      <xdr:rowOff>390525</xdr:rowOff>
    </xdr:to>
    <xdr:pic>
      <xdr:nvPicPr>
        <xdr:cNvPr id="7222" name="Рисунок 7221" descr="base_1_386202_39333"/>
        <xdr:cNvPicPr preferRelativeResize="0">
          <a:picLocks noChangeArrowheads="1"/>
        </xdr:cNvPicPr>
      </xdr:nvPicPr>
      <xdr:blipFill>
        <a:blip xmlns:r="http://schemas.openxmlformats.org/officeDocument/2006/relationships" r:embed="rId5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6325275"/>
          <a:ext cx="1123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5034</xdr:row>
      <xdr:rowOff>0</xdr:rowOff>
    </xdr:from>
    <xdr:to>
      <xdr:col>1</xdr:col>
      <xdr:colOff>1219200</xdr:colOff>
      <xdr:row>5034</xdr:row>
      <xdr:rowOff>409575</xdr:rowOff>
    </xdr:to>
    <xdr:pic>
      <xdr:nvPicPr>
        <xdr:cNvPr id="7223" name="Рисунок 7222" descr="base_1_386202_39334"/>
        <xdr:cNvPicPr preferRelativeResize="0">
          <a:picLocks noChangeArrowheads="1"/>
        </xdr:cNvPicPr>
      </xdr:nvPicPr>
      <xdr:blipFill>
        <a:blip xmlns:r="http://schemas.openxmlformats.org/officeDocument/2006/relationships" r:embed="rId5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6839625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5034</xdr:row>
      <xdr:rowOff>514349</xdr:rowOff>
    </xdr:from>
    <xdr:to>
      <xdr:col>1</xdr:col>
      <xdr:colOff>1209675</xdr:colOff>
      <xdr:row>5035</xdr:row>
      <xdr:rowOff>371474</xdr:rowOff>
    </xdr:to>
    <xdr:pic>
      <xdr:nvPicPr>
        <xdr:cNvPr id="7224" name="Рисунок 7223" descr="base_1_386202_39335"/>
        <xdr:cNvPicPr preferRelativeResize="0">
          <a:picLocks noChangeArrowheads="1"/>
        </xdr:cNvPicPr>
      </xdr:nvPicPr>
      <xdr:blipFill>
        <a:blip xmlns:r="http://schemas.openxmlformats.org/officeDocument/2006/relationships" r:embed="rId5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7353974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5036</xdr:row>
      <xdr:rowOff>1</xdr:rowOff>
    </xdr:from>
    <xdr:to>
      <xdr:col>1</xdr:col>
      <xdr:colOff>971550</xdr:colOff>
      <xdr:row>5036</xdr:row>
      <xdr:rowOff>381001</xdr:rowOff>
    </xdr:to>
    <xdr:pic>
      <xdr:nvPicPr>
        <xdr:cNvPr id="7225" name="Рисунок 7224" descr="base_1_386202_39336"/>
        <xdr:cNvPicPr preferRelativeResize="0">
          <a:picLocks noChangeArrowheads="1"/>
        </xdr:cNvPicPr>
      </xdr:nvPicPr>
      <xdr:blipFill>
        <a:blip xmlns:r="http://schemas.openxmlformats.org/officeDocument/2006/relationships" r:embed="rId5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786832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5037</xdr:row>
      <xdr:rowOff>1</xdr:rowOff>
    </xdr:from>
    <xdr:to>
      <xdr:col>1</xdr:col>
      <xdr:colOff>1019175</xdr:colOff>
      <xdr:row>5037</xdr:row>
      <xdr:rowOff>381001</xdr:rowOff>
    </xdr:to>
    <xdr:pic>
      <xdr:nvPicPr>
        <xdr:cNvPr id="7226" name="Рисунок 7225" descr="base_1_386202_39337"/>
        <xdr:cNvPicPr preferRelativeResize="0">
          <a:picLocks noChangeArrowheads="1"/>
        </xdr:cNvPicPr>
      </xdr:nvPicPr>
      <xdr:blipFill>
        <a:blip xmlns:r="http://schemas.openxmlformats.org/officeDocument/2006/relationships" r:embed="rId5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8382676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5038</xdr:row>
      <xdr:rowOff>0</xdr:rowOff>
    </xdr:from>
    <xdr:to>
      <xdr:col>1</xdr:col>
      <xdr:colOff>1114424</xdr:colOff>
      <xdr:row>5038</xdr:row>
      <xdr:rowOff>371475</xdr:rowOff>
    </xdr:to>
    <xdr:pic>
      <xdr:nvPicPr>
        <xdr:cNvPr id="7227" name="Рисунок 7226" descr="base_1_386202_39338"/>
        <xdr:cNvPicPr preferRelativeResize="0">
          <a:picLocks noChangeArrowheads="1"/>
        </xdr:cNvPicPr>
      </xdr:nvPicPr>
      <xdr:blipFill>
        <a:blip xmlns:r="http://schemas.openxmlformats.org/officeDocument/2006/relationships" r:embed="rId5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28897025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5039</xdr:row>
      <xdr:rowOff>1</xdr:rowOff>
    </xdr:from>
    <xdr:to>
      <xdr:col>1</xdr:col>
      <xdr:colOff>1219200</xdr:colOff>
      <xdr:row>5039</xdr:row>
      <xdr:rowOff>342901</xdr:rowOff>
    </xdr:to>
    <xdr:pic>
      <xdr:nvPicPr>
        <xdr:cNvPr id="7228" name="Рисунок 7227" descr="base_1_386202_39339"/>
        <xdr:cNvPicPr preferRelativeResize="0">
          <a:picLocks noChangeArrowheads="1"/>
        </xdr:cNvPicPr>
      </xdr:nvPicPr>
      <xdr:blipFill>
        <a:blip xmlns:r="http://schemas.openxmlformats.org/officeDocument/2006/relationships" r:embed="rId5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9411376"/>
          <a:ext cx="1219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5039</xdr:row>
      <xdr:rowOff>514349</xdr:rowOff>
    </xdr:from>
    <xdr:to>
      <xdr:col>1</xdr:col>
      <xdr:colOff>1200150</xdr:colOff>
      <xdr:row>5040</xdr:row>
      <xdr:rowOff>352424</xdr:rowOff>
    </xdr:to>
    <xdr:pic>
      <xdr:nvPicPr>
        <xdr:cNvPr id="7229" name="Рисунок 7228" descr="base_1_386202_39340"/>
        <xdr:cNvPicPr preferRelativeResize="0">
          <a:picLocks noChangeArrowheads="1"/>
        </xdr:cNvPicPr>
      </xdr:nvPicPr>
      <xdr:blipFill>
        <a:blip xmlns:r="http://schemas.openxmlformats.org/officeDocument/2006/relationships" r:embed="rId5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29925724"/>
          <a:ext cx="1200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5041</xdr:row>
      <xdr:rowOff>1</xdr:rowOff>
    </xdr:from>
    <xdr:to>
      <xdr:col>1</xdr:col>
      <xdr:colOff>990600</xdr:colOff>
      <xdr:row>5041</xdr:row>
      <xdr:rowOff>361951</xdr:rowOff>
    </xdr:to>
    <xdr:pic>
      <xdr:nvPicPr>
        <xdr:cNvPr id="7230" name="Рисунок 7229" descr="base_1_386202_39341"/>
        <xdr:cNvPicPr preferRelativeResize="0">
          <a:picLocks noChangeArrowheads="1"/>
        </xdr:cNvPicPr>
      </xdr:nvPicPr>
      <xdr:blipFill>
        <a:blip xmlns:r="http://schemas.openxmlformats.org/officeDocument/2006/relationships" r:embed="rId5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30440076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5042</xdr:row>
      <xdr:rowOff>0</xdr:rowOff>
    </xdr:from>
    <xdr:to>
      <xdr:col>1</xdr:col>
      <xdr:colOff>1047750</xdr:colOff>
      <xdr:row>5042</xdr:row>
      <xdr:rowOff>352425</xdr:rowOff>
    </xdr:to>
    <xdr:pic>
      <xdr:nvPicPr>
        <xdr:cNvPr id="7231" name="Рисунок 7230" descr="base_1_386202_39342"/>
        <xdr:cNvPicPr preferRelativeResize="0">
          <a:picLocks noChangeArrowheads="1"/>
        </xdr:cNvPicPr>
      </xdr:nvPicPr>
      <xdr:blipFill>
        <a:blip xmlns:r="http://schemas.openxmlformats.org/officeDocument/2006/relationships" r:embed="rId5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3095442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5043</xdr:row>
      <xdr:rowOff>1</xdr:rowOff>
    </xdr:from>
    <xdr:to>
      <xdr:col>1</xdr:col>
      <xdr:colOff>1114424</xdr:colOff>
      <xdr:row>5043</xdr:row>
      <xdr:rowOff>361951</xdr:rowOff>
    </xdr:to>
    <xdr:pic>
      <xdr:nvPicPr>
        <xdr:cNvPr id="7232" name="Рисунок 7231" descr="base_1_386202_39343"/>
        <xdr:cNvPicPr preferRelativeResize="0">
          <a:picLocks noChangeArrowheads="1"/>
        </xdr:cNvPicPr>
      </xdr:nvPicPr>
      <xdr:blipFill>
        <a:blip xmlns:r="http://schemas.openxmlformats.org/officeDocument/2006/relationships" r:embed="rId5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31468776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5044</xdr:row>
      <xdr:rowOff>1</xdr:rowOff>
    </xdr:from>
    <xdr:to>
      <xdr:col>1</xdr:col>
      <xdr:colOff>1266825</xdr:colOff>
      <xdr:row>5044</xdr:row>
      <xdr:rowOff>400051</xdr:rowOff>
    </xdr:to>
    <xdr:pic>
      <xdr:nvPicPr>
        <xdr:cNvPr id="7233" name="Рисунок 7232" descr="base_1_386202_39344"/>
        <xdr:cNvPicPr preferRelativeResize="0">
          <a:picLocks noChangeArrowheads="1"/>
        </xdr:cNvPicPr>
      </xdr:nvPicPr>
      <xdr:blipFill>
        <a:blip xmlns:r="http://schemas.openxmlformats.org/officeDocument/2006/relationships" r:embed="rId5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31983126"/>
          <a:ext cx="1266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5045</xdr:row>
      <xdr:rowOff>0</xdr:rowOff>
    </xdr:from>
    <xdr:to>
      <xdr:col>1</xdr:col>
      <xdr:colOff>1247775</xdr:colOff>
      <xdr:row>5045</xdr:row>
      <xdr:rowOff>361950</xdr:rowOff>
    </xdr:to>
    <xdr:pic>
      <xdr:nvPicPr>
        <xdr:cNvPr id="7234" name="Рисунок 7233" descr="base_1_386202_39345"/>
        <xdr:cNvPicPr preferRelativeResize="0">
          <a:picLocks noChangeArrowheads="1"/>
        </xdr:cNvPicPr>
      </xdr:nvPicPr>
      <xdr:blipFill>
        <a:blip xmlns:r="http://schemas.openxmlformats.org/officeDocument/2006/relationships" r:embed="rId5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32497475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5046</xdr:row>
      <xdr:rowOff>1</xdr:rowOff>
    </xdr:from>
    <xdr:to>
      <xdr:col>1</xdr:col>
      <xdr:colOff>971550</xdr:colOff>
      <xdr:row>5046</xdr:row>
      <xdr:rowOff>361951</xdr:rowOff>
    </xdr:to>
    <xdr:pic>
      <xdr:nvPicPr>
        <xdr:cNvPr id="7235" name="Рисунок 7234" descr="base_1_386202_39346"/>
        <xdr:cNvPicPr preferRelativeResize="0">
          <a:picLocks noChangeArrowheads="1"/>
        </xdr:cNvPicPr>
      </xdr:nvPicPr>
      <xdr:blipFill>
        <a:blip xmlns:r="http://schemas.openxmlformats.org/officeDocument/2006/relationships" r:embed="rId5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33011826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5047</xdr:row>
      <xdr:rowOff>0</xdr:rowOff>
    </xdr:from>
    <xdr:to>
      <xdr:col>1</xdr:col>
      <xdr:colOff>1047750</xdr:colOff>
      <xdr:row>5047</xdr:row>
      <xdr:rowOff>333375</xdr:rowOff>
    </xdr:to>
    <xdr:pic>
      <xdr:nvPicPr>
        <xdr:cNvPr id="7236" name="Рисунок 7235" descr="base_1_386202_39347"/>
        <xdr:cNvPicPr preferRelativeResize="0">
          <a:picLocks noChangeArrowheads="1"/>
        </xdr:cNvPicPr>
      </xdr:nvPicPr>
      <xdr:blipFill>
        <a:blip xmlns:r="http://schemas.openxmlformats.org/officeDocument/2006/relationships" r:embed="rId5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33526175"/>
          <a:ext cx="10477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5048</xdr:row>
      <xdr:rowOff>1</xdr:rowOff>
    </xdr:from>
    <xdr:to>
      <xdr:col>1</xdr:col>
      <xdr:colOff>1143000</xdr:colOff>
      <xdr:row>5048</xdr:row>
      <xdr:rowOff>381001</xdr:rowOff>
    </xdr:to>
    <xdr:pic>
      <xdr:nvPicPr>
        <xdr:cNvPr id="7237" name="Рисунок 7236" descr="base_1_386202_39348"/>
        <xdr:cNvPicPr preferRelativeResize="0">
          <a:picLocks noChangeArrowheads="1"/>
        </xdr:cNvPicPr>
      </xdr:nvPicPr>
      <xdr:blipFill>
        <a:blip xmlns:r="http://schemas.openxmlformats.org/officeDocument/2006/relationships" r:embed="rId5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34040526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5049</xdr:row>
      <xdr:rowOff>0</xdr:rowOff>
    </xdr:from>
    <xdr:to>
      <xdr:col>1</xdr:col>
      <xdr:colOff>1238250</xdr:colOff>
      <xdr:row>5049</xdr:row>
      <xdr:rowOff>390525</xdr:rowOff>
    </xdr:to>
    <xdr:pic>
      <xdr:nvPicPr>
        <xdr:cNvPr id="7238" name="Рисунок 7237" descr="base_1_386202_39349"/>
        <xdr:cNvPicPr preferRelativeResize="0">
          <a:picLocks noChangeArrowheads="1"/>
        </xdr:cNvPicPr>
      </xdr:nvPicPr>
      <xdr:blipFill>
        <a:blip xmlns:r="http://schemas.openxmlformats.org/officeDocument/2006/relationships" r:embed="rId5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34554875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5049</xdr:row>
      <xdr:rowOff>514349</xdr:rowOff>
    </xdr:from>
    <xdr:to>
      <xdr:col>1</xdr:col>
      <xdr:colOff>1247775</xdr:colOff>
      <xdr:row>5050</xdr:row>
      <xdr:rowOff>371474</xdr:rowOff>
    </xdr:to>
    <xdr:pic>
      <xdr:nvPicPr>
        <xdr:cNvPr id="7239" name="Рисунок 7238" descr="base_1_386202_39350"/>
        <xdr:cNvPicPr preferRelativeResize="0">
          <a:picLocks noChangeArrowheads="1"/>
        </xdr:cNvPicPr>
      </xdr:nvPicPr>
      <xdr:blipFill>
        <a:blip xmlns:r="http://schemas.openxmlformats.org/officeDocument/2006/relationships" r:embed="rId5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35069224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5051</xdr:row>
      <xdr:rowOff>0</xdr:rowOff>
    </xdr:from>
    <xdr:to>
      <xdr:col>1</xdr:col>
      <xdr:colOff>990600</xdr:colOff>
      <xdr:row>5051</xdr:row>
      <xdr:rowOff>371475</xdr:rowOff>
    </xdr:to>
    <xdr:pic>
      <xdr:nvPicPr>
        <xdr:cNvPr id="7240" name="Рисунок 7239" descr="base_1_386202_39351"/>
        <xdr:cNvPicPr preferRelativeResize="0">
          <a:picLocks noChangeArrowheads="1"/>
        </xdr:cNvPicPr>
      </xdr:nvPicPr>
      <xdr:blipFill>
        <a:blip xmlns:r="http://schemas.openxmlformats.org/officeDocument/2006/relationships" r:embed="rId5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3558357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5052</xdr:row>
      <xdr:rowOff>0</xdr:rowOff>
    </xdr:from>
    <xdr:to>
      <xdr:col>1</xdr:col>
      <xdr:colOff>981075</xdr:colOff>
      <xdr:row>5052</xdr:row>
      <xdr:rowOff>352425</xdr:rowOff>
    </xdr:to>
    <xdr:pic>
      <xdr:nvPicPr>
        <xdr:cNvPr id="7241" name="Рисунок 7240" descr="base_1_386202_39352"/>
        <xdr:cNvPicPr preferRelativeResize="0">
          <a:picLocks noChangeArrowheads="1"/>
        </xdr:cNvPicPr>
      </xdr:nvPicPr>
      <xdr:blipFill>
        <a:blip xmlns:r="http://schemas.openxmlformats.org/officeDocument/2006/relationships" r:embed="rId5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36097925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5053</xdr:row>
      <xdr:rowOff>1</xdr:rowOff>
    </xdr:from>
    <xdr:to>
      <xdr:col>1</xdr:col>
      <xdr:colOff>1123950</xdr:colOff>
      <xdr:row>5053</xdr:row>
      <xdr:rowOff>371475</xdr:rowOff>
    </xdr:to>
    <xdr:pic>
      <xdr:nvPicPr>
        <xdr:cNvPr id="7242" name="Рисунок 7241" descr="base_1_386202_39353"/>
        <xdr:cNvPicPr preferRelativeResize="0">
          <a:picLocks noChangeArrowheads="1"/>
        </xdr:cNvPicPr>
      </xdr:nvPicPr>
      <xdr:blipFill>
        <a:blip xmlns:r="http://schemas.openxmlformats.org/officeDocument/2006/relationships" r:embed="rId5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36612276"/>
          <a:ext cx="112395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5054</xdr:row>
      <xdr:rowOff>1</xdr:rowOff>
    </xdr:from>
    <xdr:to>
      <xdr:col>1</xdr:col>
      <xdr:colOff>1247775</xdr:colOff>
      <xdr:row>5054</xdr:row>
      <xdr:rowOff>409575</xdr:rowOff>
    </xdr:to>
    <xdr:pic>
      <xdr:nvPicPr>
        <xdr:cNvPr id="7243" name="Рисунок 7242" descr="base_1_386202_39354"/>
        <xdr:cNvPicPr preferRelativeResize="0">
          <a:picLocks noChangeArrowheads="1"/>
        </xdr:cNvPicPr>
      </xdr:nvPicPr>
      <xdr:blipFill>
        <a:blip xmlns:r="http://schemas.openxmlformats.org/officeDocument/2006/relationships" r:embed="rId5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37126626"/>
          <a:ext cx="1247775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5054</xdr:row>
      <xdr:rowOff>514349</xdr:rowOff>
    </xdr:from>
    <xdr:to>
      <xdr:col>1</xdr:col>
      <xdr:colOff>1181100</xdr:colOff>
      <xdr:row>5055</xdr:row>
      <xdr:rowOff>390525</xdr:rowOff>
    </xdr:to>
    <xdr:pic>
      <xdr:nvPicPr>
        <xdr:cNvPr id="7244" name="Рисунок 7243" descr="base_1_386202_39355"/>
        <xdr:cNvPicPr preferRelativeResize="0">
          <a:picLocks noChangeArrowheads="1"/>
        </xdr:cNvPicPr>
      </xdr:nvPicPr>
      <xdr:blipFill>
        <a:blip xmlns:r="http://schemas.openxmlformats.org/officeDocument/2006/relationships" r:embed="rId5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37640974"/>
          <a:ext cx="1181100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5056</xdr:row>
      <xdr:rowOff>1</xdr:rowOff>
    </xdr:from>
    <xdr:to>
      <xdr:col>1</xdr:col>
      <xdr:colOff>1057274</xdr:colOff>
      <xdr:row>5056</xdr:row>
      <xdr:rowOff>381001</xdr:rowOff>
    </xdr:to>
    <xdr:pic>
      <xdr:nvPicPr>
        <xdr:cNvPr id="7245" name="Рисунок 7244" descr="base_1_386202_39356"/>
        <xdr:cNvPicPr preferRelativeResize="0">
          <a:picLocks noChangeArrowheads="1"/>
        </xdr:cNvPicPr>
      </xdr:nvPicPr>
      <xdr:blipFill>
        <a:blip xmlns:r="http://schemas.openxmlformats.org/officeDocument/2006/relationships" r:embed="rId5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38155326"/>
          <a:ext cx="1057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5057</xdr:row>
      <xdr:rowOff>1</xdr:rowOff>
    </xdr:from>
    <xdr:to>
      <xdr:col>1</xdr:col>
      <xdr:colOff>1047750</xdr:colOff>
      <xdr:row>5057</xdr:row>
      <xdr:rowOff>400051</xdr:rowOff>
    </xdr:to>
    <xdr:pic>
      <xdr:nvPicPr>
        <xdr:cNvPr id="7246" name="Рисунок 7245" descr="base_1_386202_39357"/>
        <xdr:cNvPicPr preferRelativeResize="0">
          <a:picLocks noChangeArrowheads="1"/>
        </xdr:cNvPicPr>
      </xdr:nvPicPr>
      <xdr:blipFill>
        <a:blip xmlns:r="http://schemas.openxmlformats.org/officeDocument/2006/relationships" r:embed="rId5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38669676"/>
          <a:ext cx="1047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5058</xdr:row>
      <xdr:rowOff>1</xdr:rowOff>
    </xdr:from>
    <xdr:to>
      <xdr:col>1</xdr:col>
      <xdr:colOff>1171575</xdr:colOff>
      <xdr:row>5058</xdr:row>
      <xdr:rowOff>361951</xdr:rowOff>
    </xdr:to>
    <xdr:pic>
      <xdr:nvPicPr>
        <xdr:cNvPr id="7247" name="Рисунок 7246" descr="base_1_386202_39358"/>
        <xdr:cNvPicPr preferRelativeResize="0">
          <a:picLocks noChangeArrowheads="1"/>
        </xdr:cNvPicPr>
      </xdr:nvPicPr>
      <xdr:blipFill>
        <a:blip xmlns:r="http://schemas.openxmlformats.org/officeDocument/2006/relationships" r:embed="rId5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39184026"/>
          <a:ext cx="11715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5059</xdr:row>
      <xdr:rowOff>1</xdr:rowOff>
    </xdr:from>
    <xdr:to>
      <xdr:col>1</xdr:col>
      <xdr:colOff>1266824</xdr:colOff>
      <xdr:row>5059</xdr:row>
      <xdr:rowOff>409575</xdr:rowOff>
    </xdr:to>
    <xdr:pic>
      <xdr:nvPicPr>
        <xdr:cNvPr id="7248" name="Рисунок 7247" descr="base_1_386202_39359"/>
        <xdr:cNvPicPr preferRelativeResize="0">
          <a:picLocks noChangeArrowheads="1"/>
        </xdr:cNvPicPr>
      </xdr:nvPicPr>
      <xdr:blipFill>
        <a:blip xmlns:r="http://schemas.openxmlformats.org/officeDocument/2006/relationships" r:embed="rId5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39698376"/>
          <a:ext cx="1266825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5059</xdr:row>
      <xdr:rowOff>514349</xdr:rowOff>
    </xdr:from>
    <xdr:to>
      <xdr:col>1</xdr:col>
      <xdr:colOff>1276350</xdr:colOff>
      <xdr:row>5060</xdr:row>
      <xdr:rowOff>428625</xdr:rowOff>
    </xdr:to>
    <xdr:pic>
      <xdr:nvPicPr>
        <xdr:cNvPr id="7249" name="Рисунок 7248" descr="base_1_386202_39360"/>
        <xdr:cNvPicPr preferRelativeResize="0">
          <a:picLocks noChangeArrowheads="1"/>
        </xdr:cNvPicPr>
      </xdr:nvPicPr>
      <xdr:blipFill>
        <a:blip xmlns:r="http://schemas.openxmlformats.org/officeDocument/2006/relationships" r:embed="rId5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0212724"/>
          <a:ext cx="1276350" cy="428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5061</xdr:row>
      <xdr:rowOff>1</xdr:rowOff>
    </xdr:from>
    <xdr:to>
      <xdr:col>1</xdr:col>
      <xdr:colOff>962024</xdr:colOff>
      <xdr:row>5061</xdr:row>
      <xdr:rowOff>381001</xdr:rowOff>
    </xdr:to>
    <xdr:pic>
      <xdr:nvPicPr>
        <xdr:cNvPr id="7250" name="Рисунок 7249" descr="base_1_386202_39361"/>
        <xdr:cNvPicPr preferRelativeResize="0">
          <a:picLocks noChangeArrowheads="1"/>
        </xdr:cNvPicPr>
      </xdr:nvPicPr>
      <xdr:blipFill>
        <a:blip xmlns:r="http://schemas.openxmlformats.org/officeDocument/2006/relationships" r:embed="rId5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40727076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5062</xdr:row>
      <xdr:rowOff>1</xdr:rowOff>
    </xdr:from>
    <xdr:to>
      <xdr:col>1</xdr:col>
      <xdr:colOff>1000125</xdr:colOff>
      <xdr:row>5062</xdr:row>
      <xdr:rowOff>381001</xdr:rowOff>
    </xdr:to>
    <xdr:pic>
      <xdr:nvPicPr>
        <xdr:cNvPr id="7251" name="Рисунок 7250" descr="base_1_386202_39362"/>
        <xdr:cNvPicPr preferRelativeResize="0">
          <a:picLocks noChangeArrowheads="1"/>
        </xdr:cNvPicPr>
      </xdr:nvPicPr>
      <xdr:blipFill>
        <a:blip xmlns:r="http://schemas.openxmlformats.org/officeDocument/2006/relationships" r:embed="rId5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1241426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5063</xdr:row>
      <xdr:rowOff>0</xdr:rowOff>
    </xdr:from>
    <xdr:to>
      <xdr:col>1</xdr:col>
      <xdr:colOff>1104900</xdr:colOff>
      <xdr:row>5063</xdr:row>
      <xdr:rowOff>390525</xdr:rowOff>
    </xdr:to>
    <xdr:pic>
      <xdr:nvPicPr>
        <xdr:cNvPr id="7252" name="Рисунок 7251" descr="base_1_386202_39363"/>
        <xdr:cNvPicPr preferRelativeResize="0">
          <a:picLocks noChangeArrowheads="1"/>
        </xdr:cNvPicPr>
      </xdr:nvPicPr>
      <xdr:blipFill>
        <a:blip xmlns:r="http://schemas.openxmlformats.org/officeDocument/2006/relationships" r:embed="rId5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1755775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5064</xdr:row>
      <xdr:rowOff>1</xdr:rowOff>
    </xdr:from>
    <xdr:to>
      <xdr:col>1</xdr:col>
      <xdr:colOff>1209675</xdr:colOff>
      <xdr:row>5064</xdr:row>
      <xdr:rowOff>381001</xdr:rowOff>
    </xdr:to>
    <xdr:pic>
      <xdr:nvPicPr>
        <xdr:cNvPr id="7253" name="Рисунок 7252" descr="base_1_386202_39364"/>
        <xdr:cNvPicPr preferRelativeResize="0">
          <a:picLocks noChangeArrowheads="1"/>
        </xdr:cNvPicPr>
      </xdr:nvPicPr>
      <xdr:blipFill>
        <a:blip xmlns:r="http://schemas.openxmlformats.org/officeDocument/2006/relationships" r:embed="rId5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2270126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5064</xdr:row>
      <xdr:rowOff>514349</xdr:rowOff>
    </xdr:from>
    <xdr:to>
      <xdr:col>1</xdr:col>
      <xdr:colOff>1190625</xdr:colOff>
      <xdr:row>5065</xdr:row>
      <xdr:rowOff>409574</xdr:rowOff>
    </xdr:to>
    <xdr:pic>
      <xdr:nvPicPr>
        <xdr:cNvPr id="7254" name="Рисунок 7253" descr="base_1_386202_39365"/>
        <xdr:cNvPicPr preferRelativeResize="0">
          <a:picLocks noChangeArrowheads="1"/>
        </xdr:cNvPicPr>
      </xdr:nvPicPr>
      <xdr:blipFill>
        <a:blip xmlns:r="http://schemas.openxmlformats.org/officeDocument/2006/relationships" r:embed="rId5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2784474"/>
          <a:ext cx="1190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5066</xdr:row>
      <xdr:rowOff>0</xdr:rowOff>
    </xdr:from>
    <xdr:to>
      <xdr:col>1</xdr:col>
      <xdr:colOff>942974</xdr:colOff>
      <xdr:row>5066</xdr:row>
      <xdr:rowOff>371475</xdr:rowOff>
    </xdr:to>
    <xdr:pic>
      <xdr:nvPicPr>
        <xdr:cNvPr id="7255" name="Рисунок 7254" descr="base_1_386202_39366"/>
        <xdr:cNvPicPr preferRelativeResize="0">
          <a:picLocks noChangeArrowheads="1"/>
        </xdr:cNvPicPr>
      </xdr:nvPicPr>
      <xdr:blipFill>
        <a:blip xmlns:r="http://schemas.openxmlformats.org/officeDocument/2006/relationships" r:embed="rId5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43298825"/>
          <a:ext cx="942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5067</xdr:row>
      <xdr:rowOff>1</xdr:rowOff>
    </xdr:from>
    <xdr:to>
      <xdr:col>1</xdr:col>
      <xdr:colOff>1047750</xdr:colOff>
      <xdr:row>5067</xdr:row>
      <xdr:rowOff>361951</xdr:rowOff>
    </xdr:to>
    <xdr:pic>
      <xdr:nvPicPr>
        <xdr:cNvPr id="7256" name="Рисунок 7255" descr="base_1_386202_39367"/>
        <xdr:cNvPicPr preferRelativeResize="0">
          <a:picLocks noChangeArrowheads="1"/>
        </xdr:cNvPicPr>
      </xdr:nvPicPr>
      <xdr:blipFill>
        <a:blip xmlns:r="http://schemas.openxmlformats.org/officeDocument/2006/relationships" r:embed="rId5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3813176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5068</xdr:row>
      <xdr:rowOff>1</xdr:rowOff>
    </xdr:from>
    <xdr:to>
      <xdr:col>1</xdr:col>
      <xdr:colOff>1104900</xdr:colOff>
      <xdr:row>5068</xdr:row>
      <xdr:rowOff>381001</xdr:rowOff>
    </xdr:to>
    <xdr:pic>
      <xdr:nvPicPr>
        <xdr:cNvPr id="7257" name="Рисунок 7256" descr="base_1_386202_39368"/>
        <xdr:cNvPicPr preferRelativeResize="0">
          <a:picLocks noChangeArrowheads="1"/>
        </xdr:cNvPicPr>
      </xdr:nvPicPr>
      <xdr:blipFill>
        <a:blip xmlns:r="http://schemas.openxmlformats.org/officeDocument/2006/relationships" r:embed="rId5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4327526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5069</xdr:row>
      <xdr:rowOff>0</xdr:rowOff>
    </xdr:from>
    <xdr:to>
      <xdr:col>1</xdr:col>
      <xdr:colOff>1219200</xdr:colOff>
      <xdr:row>5069</xdr:row>
      <xdr:rowOff>409575</xdr:rowOff>
    </xdr:to>
    <xdr:pic>
      <xdr:nvPicPr>
        <xdr:cNvPr id="7258" name="Рисунок 7257" descr="base_1_386202_39369"/>
        <xdr:cNvPicPr preferRelativeResize="0">
          <a:picLocks noChangeArrowheads="1"/>
        </xdr:cNvPicPr>
      </xdr:nvPicPr>
      <xdr:blipFill>
        <a:blip xmlns:r="http://schemas.openxmlformats.org/officeDocument/2006/relationships" r:embed="rId5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4841875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5070</xdr:row>
      <xdr:rowOff>0</xdr:rowOff>
    </xdr:from>
    <xdr:to>
      <xdr:col>1</xdr:col>
      <xdr:colOff>1152525</xdr:colOff>
      <xdr:row>5070</xdr:row>
      <xdr:rowOff>381000</xdr:rowOff>
    </xdr:to>
    <xdr:pic>
      <xdr:nvPicPr>
        <xdr:cNvPr id="7259" name="Рисунок 7258" descr="base_1_386202_39370"/>
        <xdr:cNvPicPr preferRelativeResize="0">
          <a:picLocks noChangeArrowheads="1"/>
        </xdr:cNvPicPr>
      </xdr:nvPicPr>
      <xdr:blipFill>
        <a:blip xmlns:r="http://schemas.openxmlformats.org/officeDocument/2006/relationships" r:embed="rId5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535622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5071</xdr:row>
      <xdr:rowOff>0</xdr:rowOff>
    </xdr:from>
    <xdr:to>
      <xdr:col>1</xdr:col>
      <xdr:colOff>1019174</xdr:colOff>
      <xdr:row>5071</xdr:row>
      <xdr:rowOff>371475</xdr:rowOff>
    </xdr:to>
    <xdr:pic>
      <xdr:nvPicPr>
        <xdr:cNvPr id="7260" name="Рисунок 7259" descr="base_1_386202_39371"/>
        <xdr:cNvPicPr preferRelativeResize="0">
          <a:picLocks noChangeArrowheads="1"/>
        </xdr:cNvPicPr>
      </xdr:nvPicPr>
      <xdr:blipFill>
        <a:blip xmlns:r="http://schemas.openxmlformats.org/officeDocument/2006/relationships" r:embed="rId5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4587057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5072</xdr:row>
      <xdr:rowOff>1</xdr:rowOff>
    </xdr:from>
    <xdr:to>
      <xdr:col>1</xdr:col>
      <xdr:colOff>981075</xdr:colOff>
      <xdr:row>5072</xdr:row>
      <xdr:rowOff>381001</xdr:rowOff>
    </xdr:to>
    <xdr:pic>
      <xdr:nvPicPr>
        <xdr:cNvPr id="7261" name="Рисунок 7260" descr="base_1_386202_39372"/>
        <xdr:cNvPicPr preferRelativeResize="0">
          <a:picLocks noChangeArrowheads="1"/>
        </xdr:cNvPicPr>
      </xdr:nvPicPr>
      <xdr:blipFill>
        <a:blip xmlns:r="http://schemas.openxmlformats.org/officeDocument/2006/relationships" r:embed="rId5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6384926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5073</xdr:row>
      <xdr:rowOff>0</xdr:rowOff>
    </xdr:from>
    <xdr:to>
      <xdr:col>1</xdr:col>
      <xdr:colOff>1085850</xdr:colOff>
      <xdr:row>5073</xdr:row>
      <xdr:rowOff>390525</xdr:rowOff>
    </xdr:to>
    <xdr:pic>
      <xdr:nvPicPr>
        <xdr:cNvPr id="7262" name="Рисунок 7261" descr="base_1_386202_39373"/>
        <xdr:cNvPicPr preferRelativeResize="0">
          <a:picLocks noChangeArrowheads="1"/>
        </xdr:cNvPicPr>
      </xdr:nvPicPr>
      <xdr:blipFill>
        <a:blip xmlns:r="http://schemas.openxmlformats.org/officeDocument/2006/relationships" r:embed="rId5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6899275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5074</xdr:row>
      <xdr:rowOff>0</xdr:rowOff>
    </xdr:from>
    <xdr:to>
      <xdr:col>1</xdr:col>
      <xdr:colOff>1200150</xdr:colOff>
      <xdr:row>5074</xdr:row>
      <xdr:rowOff>390525</xdr:rowOff>
    </xdr:to>
    <xdr:pic>
      <xdr:nvPicPr>
        <xdr:cNvPr id="7263" name="Рисунок 7262" descr="base_1_386202_39374"/>
        <xdr:cNvPicPr preferRelativeResize="0">
          <a:picLocks noChangeArrowheads="1"/>
        </xdr:cNvPicPr>
      </xdr:nvPicPr>
      <xdr:blipFill>
        <a:blip xmlns:r="http://schemas.openxmlformats.org/officeDocument/2006/relationships" r:embed="rId5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741362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5075</xdr:row>
      <xdr:rowOff>0</xdr:rowOff>
    </xdr:from>
    <xdr:to>
      <xdr:col>1</xdr:col>
      <xdr:colOff>1133475</xdr:colOff>
      <xdr:row>5075</xdr:row>
      <xdr:rowOff>381000</xdr:rowOff>
    </xdr:to>
    <xdr:pic>
      <xdr:nvPicPr>
        <xdr:cNvPr id="7264" name="Рисунок 7263" descr="base_1_386202_39380"/>
        <xdr:cNvPicPr preferRelativeResize="0">
          <a:picLocks noChangeArrowheads="1"/>
        </xdr:cNvPicPr>
      </xdr:nvPicPr>
      <xdr:blipFill>
        <a:blip xmlns:r="http://schemas.openxmlformats.org/officeDocument/2006/relationships" r:embed="rId5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7927975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5076</xdr:row>
      <xdr:rowOff>1</xdr:rowOff>
    </xdr:from>
    <xdr:to>
      <xdr:col>1</xdr:col>
      <xdr:colOff>933450</xdr:colOff>
      <xdr:row>5076</xdr:row>
      <xdr:rowOff>381001</xdr:rowOff>
    </xdr:to>
    <xdr:pic>
      <xdr:nvPicPr>
        <xdr:cNvPr id="7265" name="Рисунок 7264" descr="base_1_386202_39381"/>
        <xdr:cNvPicPr preferRelativeResize="0">
          <a:picLocks noChangeArrowheads="1"/>
        </xdr:cNvPicPr>
      </xdr:nvPicPr>
      <xdr:blipFill>
        <a:blip xmlns:r="http://schemas.openxmlformats.org/officeDocument/2006/relationships" r:embed="rId5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8423276"/>
          <a:ext cx="933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5077</xdr:row>
      <xdr:rowOff>1</xdr:rowOff>
    </xdr:from>
    <xdr:to>
      <xdr:col>1</xdr:col>
      <xdr:colOff>971550</xdr:colOff>
      <xdr:row>5077</xdr:row>
      <xdr:rowOff>381001</xdr:rowOff>
    </xdr:to>
    <xdr:pic>
      <xdr:nvPicPr>
        <xdr:cNvPr id="7266" name="Рисунок 7265" descr="base_1_386202_39382"/>
        <xdr:cNvPicPr preferRelativeResize="0">
          <a:picLocks noChangeArrowheads="1"/>
        </xdr:cNvPicPr>
      </xdr:nvPicPr>
      <xdr:blipFill>
        <a:blip xmlns:r="http://schemas.openxmlformats.org/officeDocument/2006/relationships" r:embed="rId5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891857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5078</xdr:row>
      <xdr:rowOff>1</xdr:rowOff>
    </xdr:from>
    <xdr:to>
      <xdr:col>1</xdr:col>
      <xdr:colOff>1085850</xdr:colOff>
      <xdr:row>5078</xdr:row>
      <xdr:rowOff>361951</xdr:rowOff>
    </xdr:to>
    <xdr:pic>
      <xdr:nvPicPr>
        <xdr:cNvPr id="7267" name="Рисунок 7266" descr="base_1_386202_39383"/>
        <xdr:cNvPicPr preferRelativeResize="0">
          <a:picLocks noChangeArrowheads="1"/>
        </xdr:cNvPicPr>
      </xdr:nvPicPr>
      <xdr:blipFill>
        <a:blip xmlns:r="http://schemas.openxmlformats.org/officeDocument/2006/relationships" r:embed="rId5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9413876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5079</xdr:row>
      <xdr:rowOff>1</xdr:rowOff>
    </xdr:from>
    <xdr:to>
      <xdr:col>1</xdr:col>
      <xdr:colOff>1209675</xdr:colOff>
      <xdr:row>5079</xdr:row>
      <xdr:rowOff>400051</xdr:rowOff>
    </xdr:to>
    <xdr:pic>
      <xdr:nvPicPr>
        <xdr:cNvPr id="7268" name="Рисунок 7267" descr="base_1_386202_39384"/>
        <xdr:cNvPicPr preferRelativeResize="0">
          <a:picLocks noChangeArrowheads="1"/>
        </xdr:cNvPicPr>
      </xdr:nvPicPr>
      <xdr:blipFill>
        <a:blip xmlns:r="http://schemas.openxmlformats.org/officeDocument/2006/relationships" r:embed="rId5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49909176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5079</xdr:row>
      <xdr:rowOff>495299</xdr:rowOff>
    </xdr:from>
    <xdr:to>
      <xdr:col>1</xdr:col>
      <xdr:colOff>1219200</xdr:colOff>
      <xdr:row>5080</xdr:row>
      <xdr:rowOff>409574</xdr:rowOff>
    </xdr:to>
    <xdr:pic>
      <xdr:nvPicPr>
        <xdr:cNvPr id="7269" name="Рисунок 7268" descr="base_1_386202_39385"/>
        <xdr:cNvPicPr preferRelativeResize="0">
          <a:picLocks noChangeArrowheads="1"/>
        </xdr:cNvPicPr>
      </xdr:nvPicPr>
      <xdr:blipFill>
        <a:blip xmlns:r="http://schemas.openxmlformats.org/officeDocument/2006/relationships" r:embed="rId5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0404474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5081</xdr:row>
      <xdr:rowOff>0</xdr:rowOff>
    </xdr:from>
    <xdr:to>
      <xdr:col>1</xdr:col>
      <xdr:colOff>990600</xdr:colOff>
      <xdr:row>5081</xdr:row>
      <xdr:rowOff>371475</xdr:rowOff>
    </xdr:to>
    <xdr:pic>
      <xdr:nvPicPr>
        <xdr:cNvPr id="7270" name="Рисунок 7269" descr="base_1_386202_39386"/>
        <xdr:cNvPicPr preferRelativeResize="0">
          <a:picLocks noChangeArrowheads="1"/>
        </xdr:cNvPicPr>
      </xdr:nvPicPr>
      <xdr:blipFill>
        <a:blip xmlns:r="http://schemas.openxmlformats.org/officeDocument/2006/relationships" r:embed="rId5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089977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5082</xdr:row>
      <xdr:rowOff>1</xdr:rowOff>
    </xdr:from>
    <xdr:to>
      <xdr:col>1</xdr:col>
      <xdr:colOff>1028700</xdr:colOff>
      <xdr:row>5082</xdr:row>
      <xdr:rowOff>381001</xdr:rowOff>
    </xdr:to>
    <xdr:pic>
      <xdr:nvPicPr>
        <xdr:cNvPr id="7271" name="Рисунок 7270" descr="base_1_386202_39387"/>
        <xdr:cNvPicPr preferRelativeResize="0">
          <a:picLocks noChangeArrowheads="1"/>
        </xdr:cNvPicPr>
      </xdr:nvPicPr>
      <xdr:blipFill>
        <a:blip xmlns:r="http://schemas.openxmlformats.org/officeDocument/2006/relationships" r:embed="rId5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1395076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5083</xdr:row>
      <xdr:rowOff>1</xdr:rowOff>
    </xdr:from>
    <xdr:to>
      <xdr:col>1</xdr:col>
      <xdr:colOff>1104900</xdr:colOff>
      <xdr:row>5083</xdr:row>
      <xdr:rowOff>361950</xdr:rowOff>
    </xdr:to>
    <xdr:pic>
      <xdr:nvPicPr>
        <xdr:cNvPr id="7272" name="Рисунок 7271" descr="base_1_386202_39388"/>
        <xdr:cNvPicPr preferRelativeResize="0">
          <a:picLocks noChangeArrowheads="1"/>
        </xdr:cNvPicPr>
      </xdr:nvPicPr>
      <xdr:blipFill>
        <a:blip xmlns:r="http://schemas.openxmlformats.org/officeDocument/2006/relationships" r:embed="rId5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51890376"/>
          <a:ext cx="1104901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5084</xdr:row>
      <xdr:rowOff>0</xdr:rowOff>
    </xdr:from>
    <xdr:to>
      <xdr:col>1</xdr:col>
      <xdr:colOff>1190625</xdr:colOff>
      <xdr:row>5084</xdr:row>
      <xdr:rowOff>371475</xdr:rowOff>
    </xdr:to>
    <xdr:pic>
      <xdr:nvPicPr>
        <xdr:cNvPr id="7273" name="Рисунок 7272" descr="base_1_386202_39389"/>
        <xdr:cNvPicPr preferRelativeResize="0">
          <a:picLocks noChangeArrowheads="1"/>
        </xdr:cNvPicPr>
      </xdr:nvPicPr>
      <xdr:blipFill>
        <a:blip xmlns:r="http://schemas.openxmlformats.org/officeDocument/2006/relationships" r:embed="rId5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238567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5085</xdr:row>
      <xdr:rowOff>0</xdr:rowOff>
    </xdr:from>
    <xdr:to>
      <xdr:col>1</xdr:col>
      <xdr:colOff>1143000</xdr:colOff>
      <xdr:row>5085</xdr:row>
      <xdr:rowOff>361950</xdr:rowOff>
    </xdr:to>
    <xdr:pic>
      <xdr:nvPicPr>
        <xdr:cNvPr id="7274" name="Рисунок 7273" descr="base_1_386202_39390"/>
        <xdr:cNvPicPr preferRelativeResize="0">
          <a:picLocks noChangeArrowheads="1"/>
        </xdr:cNvPicPr>
      </xdr:nvPicPr>
      <xdr:blipFill>
        <a:blip xmlns:r="http://schemas.openxmlformats.org/officeDocument/2006/relationships" r:embed="rId5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2880975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5086</xdr:row>
      <xdr:rowOff>0</xdr:rowOff>
    </xdr:from>
    <xdr:to>
      <xdr:col>1</xdr:col>
      <xdr:colOff>971550</xdr:colOff>
      <xdr:row>5086</xdr:row>
      <xdr:rowOff>371475</xdr:rowOff>
    </xdr:to>
    <xdr:pic>
      <xdr:nvPicPr>
        <xdr:cNvPr id="7275" name="Рисунок 7274" descr="base_1_386202_39391"/>
        <xdr:cNvPicPr preferRelativeResize="0">
          <a:picLocks noChangeArrowheads="1"/>
        </xdr:cNvPicPr>
      </xdr:nvPicPr>
      <xdr:blipFill>
        <a:blip xmlns:r="http://schemas.openxmlformats.org/officeDocument/2006/relationships" r:embed="rId5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337627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5087</xdr:row>
      <xdr:rowOff>1</xdr:rowOff>
    </xdr:from>
    <xdr:to>
      <xdr:col>1</xdr:col>
      <xdr:colOff>1009650</xdr:colOff>
      <xdr:row>5087</xdr:row>
      <xdr:rowOff>381001</xdr:rowOff>
    </xdr:to>
    <xdr:pic>
      <xdr:nvPicPr>
        <xdr:cNvPr id="7276" name="Рисунок 7275" descr="base_1_386202_39392"/>
        <xdr:cNvPicPr preferRelativeResize="0">
          <a:picLocks noChangeArrowheads="1"/>
        </xdr:cNvPicPr>
      </xdr:nvPicPr>
      <xdr:blipFill>
        <a:blip xmlns:r="http://schemas.openxmlformats.org/officeDocument/2006/relationships" r:embed="rId5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3871576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1085850</xdr:colOff>
      <xdr:row>5088</xdr:row>
      <xdr:rowOff>390525</xdr:rowOff>
    </xdr:to>
    <xdr:pic>
      <xdr:nvPicPr>
        <xdr:cNvPr id="7277" name="Рисунок 7276" descr="base_1_386202_39393"/>
        <xdr:cNvPicPr preferRelativeResize="0">
          <a:picLocks noChangeArrowheads="1"/>
        </xdr:cNvPicPr>
      </xdr:nvPicPr>
      <xdr:blipFill>
        <a:blip xmlns:r="http://schemas.openxmlformats.org/officeDocument/2006/relationships" r:embed="rId5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4366875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1190625</xdr:colOff>
      <xdr:row>5089</xdr:row>
      <xdr:rowOff>352425</xdr:rowOff>
    </xdr:to>
    <xdr:pic>
      <xdr:nvPicPr>
        <xdr:cNvPr id="7278" name="Рисунок 7277" descr="base_1_386202_39394"/>
        <xdr:cNvPicPr preferRelativeResize="0">
          <a:picLocks noChangeArrowheads="1"/>
        </xdr:cNvPicPr>
      </xdr:nvPicPr>
      <xdr:blipFill>
        <a:blip xmlns:r="http://schemas.openxmlformats.org/officeDocument/2006/relationships" r:embed="rId5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4862175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5089</xdr:row>
      <xdr:rowOff>495299</xdr:rowOff>
    </xdr:from>
    <xdr:to>
      <xdr:col>1</xdr:col>
      <xdr:colOff>1114425</xdr:colOff>
      <xdr:row>5090</xdr:row>
      <xdr:rowOff>390524</xdr:rowOff>
    </xdr:to>
    <xdr:pic>
      <xdr:nvPicPr>
        <xdr:cNvPr id="7279" name="Рисунок 7278" descr="base_1_386202_39395"/>
        <xdr:cNvPicPr preferRelativeResize="0">
          <a:picLocks noChangeArrowheads="1"/>
        </xdr:cNvPicPr>
      </xdr:nvPicPr>
      <xdr:blipFill>
        <a:blip xmlns:r="http://schemas.openxmlformats.org/officeDocument/2006/relationships" r:embed="rId5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5357474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5091</xdr:row>
      <xdr:rowOff>1</xdr:rowOff>
    </xdr:from>
    <xdr:to>
      <xdr:col>1</xdr:col>
      <xdr:colOff>962024</xdr:colOff>
      <xdr:row>5091</xdr:row>
      <xdr:rowOff>361951</xdr:rowOff>
    </xdr:to>
    <xdr:pic>
      <xdr:nvPicPr>
        <xdr:cNvPr id="7280" name="Рисунок 7279" descr="base_1_386202_39396"/>
        <xdr:cNvPicPr preferRelativeResize="0">
          <a:picLocks noChangeArrowheads="1"/>
        </xdr:cNvPicPr>
      </xdr:nvPicPr>
      <xdr:blipFill>
        <a:blip xmlns:r="http://schemas.openxmlformats.org/officeDocument/2006/relationships" r:embed="rId5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55852776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5092</xdr:row>
      <xdr:rowOff>1</xdr:rowOff>
    </xdr:from>
    <xdr:to>
      <xdr:col>1</xdr:col>
      <xdr:colOff>1009650</xdr:colOff>
      <xdr:row>5092</xdr:row>
      <xdr:rowOff>400051</xdr:rowOff>
    </xdr:to>
    <xdr:pic>
      <xdr:nvPicPr>
        <xdr:cNvPr id="7281" name="Рисунок 7280" descr="base_1_386202_39397"/>
        <xdr:cNvPicPr preferRelativeResize="0">
          <a:picLocks noChangeArrowheads="1"/>
        </xdr:cNvPicPr>
      </xdr:nvPicPr>
      <xdr:blipFill>
        <a:blip xmlns:r="http://schemas.openxmlformats.org/officeDocument/2006/relationships" r:embed="rId5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6348076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5093</xdr:row>
      <xdr:rowOff>0</xdr:rowOff>
    </xdr:from>
    <xdr:to>
      <xdr:col>1</xdr:col>
      <xdr:colOff>1133474</xdr:colOff>
      <xdr:row>5093</xdr:row>
      <xdr:rowOff>409575</xdr:rowOff>
    </xdr:to>
    <xdr:pic>
      <xdr:nvPicPr>
        <xdr:cNvPr id="7282" name="Рисунок 7281" descr="base_1_386202_39398"/>
        <xdr:cNvPicPr preferRelativeResize="0">
          <a:picLocks noChangeArrowheads="1"/>
        </xdr:cNvPicPr>
      </xdr:nvPicPr>
      <xdr:blipFill>
        <a:blip xmlns:r="http://schemas.openxmlformats.org/officeDocument/2006/relationships" r:embed="rId5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56843375"/>
          <a:ext cx="11334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5094</xdr:row>
      <xdr:rowOff>0</xdr:rowOff>
    </xdr:from>
    <xdr:to>
      <xdr:col>1</xdr:col>
      <xdr:colOff>1238250</xdr:colOff>
      <xdr:row>5094</xdr:row>
      <xdr:rowOff>352425</xdr:rowOff>
    </xdr:to>
    <xdr:pic>
      <xdr:nvPicPr>
        <xdr:cNvPr id="7283" name="Рисунок 7282" descr="base_1_386202_39399"/>
        <xdr:cNvPicPr preferRelativeResize="0">
          <a:picLocks noChangeArrowheads="1"/>
        </xdr:cNvPicPr>
      </xdr:nvPicPr>
      <xdr:blipFill>
        <a:blip xmlns:r="http://schemas.openxmlformats.org/officeDocument/2006/relationships" r:embed="rId5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7338675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5094</xdr:row>
      <xdr:rowOff>495299</xdr:rowOff>
    </xdr:from>
    <xdr:to>
      <xdr:col>1</xdr:col>
      <xdr:colOff>1143000</xdr:colOff>
      <xdr:row>5095</xdr:row>
      <xdr:rowOff>390524</xdr:rowOff>
    </xdr:to>
    <xdr:pic>
      <xdr:nvPicPr>
        <xdr:cNvPr id="7284" name="Рисунок 7283" descr="base_1_386202_39400"/>
        <xdr:cNvPicPr preferRelativeResize="0">
          <a:picLocks noChangeArrowheads="1"/>
        </xdr:cNvPicPr>
      </xdr:nvPicPr>
      <xdr:blipFill>
        <a:blip xmlns:r="http://schemas.openxmlformats.org/officeDocument/2006/relationships" r:embed="rId5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7833974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5096</xdr:row>
      <xdr:rowOff>1</xdr:rowOff>
    </xdr:from>
    <xdr:to>
      <xdr:col>1</xdr:col>
      <xdr:colOff>990600</xdr:colOff>
      <xdr:row>5096</xdr:row>
      <xdr:rowOff>381001</xdr:rowOff>
    </xdr:to>
    <xdr:pic>
      <xdr:nvPicPr>
        <xdr:cNvPr id="7285" name="Рисунок 7284" descr="base_1_386202_39401"/>
        <xdr:cNvPicPr preferRelativeResize="0">
          <a:picLocks noChangeArrowheads="1"/>
        </xdr:cNvPicPr>
      </xdr:nvPicPr>
      <xdr:blipFill>
        <a:blip xmlns:r="http://schemas.openxmlformats.org/officeDocument/2006/relationships" r:embed="rId5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8329276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5097</xdr:row>
      <xdr:rowOff>0</xdr:rowOff>
    </xdr:from>
    <xdr:to>
      <xdr:col>1</xdr:col>
      <xdr:colOff>1095375</xdr:colOff>
      <xdr:row>5097</xdr:row>
      <xdr:rowOff>409575</xdr:rowOff>
    </xdr:to>
    <xdr:pic>
      <xdr:nvPicPr>
        <xdr:cNvPr id="7286" name="Рисунок 7285" descr="base_1_386202_39402"/>
        <xdr:cNvPicPr preferRelativeResize="0">
          <a:picLocks noChangeArrowheads="1"/>
        </xdr:cNvPicPr>
      </xdr:nvPicPr>
      <xdr:blipFill>
        <a:blip xmlns:r="http://schemas.openxmlformats.org/officeDocument/2006/relationships" r:embed="rId5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8824575"/>
          <a:ext cx="1095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5098</xdr:row>
      <xdr:rowOff>0</xdr:rowOff>
    </xdr:from>
    <xdr:to>
      <xdr:col>1</xdr:col>
      <xdr:colOff>1133474</xdr:colOff>
      <xdr:row>5098</xdr:row>
      <xdr:rowOff>409575</xdr:rowOff>
    </xdr:to>
    <xdr:pic>
      <xdr:nvPicPr>
        <xdr:cNvPr id="7287" name="Рисунок 7286" descr="base_1_386202_39403"/>
        <xdr:cNvPicPr preferRelativeResize="0">
          <a:picLocks noChangeArrowheads="1"/>
        </xdr:cNvPicPr>
      </xdr:nvPicPr>
      <xdr:blipFill>
        <a:blip xmlns:r="http://schemas.openxmlformats.org/officeDocument/2006/relationships" r:embed="rId5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59319875"/>
          <a:ext cx="11334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5099</xdr:row>
      <xdr:rowOff>1</xdr:rowOff>
    </xdr:from>
    <xdr:to>
      <xdr:col>1</xdr:col>
      <xdr:colOff>1200150</xdr:colOff>
      <xdr:row>5099</xdr:row>
      <xdr:rowOff>381001</xdr:rowOff>
    </xdr:to>
    <xdr:pic>
      <xdr:nvPicPr>
        <xdr:cNvPr id="7288" name="Рисунок 7287" descr="base_1_386202_39404"/>
        <xdr:cNvPicPr preferRelativeResize="0">
          <a:picLocks noChangeArrowheads="1"/>
        </xdr:cNvPicPr>
      </xdr:nvPicPr>
      <xdr:blipFill>
        <a:blip xmlns:r="http://schemas.openxmlformats.org/officeDocument/2006/relationships" r:embed="rId5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59815176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5099</xdr:row>
      <xdr:rowOff>495299</xdr:rowOff>
    </xdr:from>
    <xdr:to>
      <xdr:col>1</xdr:col>
      <xdr:colOff>1162050</xdr:colOff>
      <xdr:row>5100</xdr:row>
      <xdr:rowOff>390524</xdr:rowOff>
    </xdr:to>
    <xdr:pic>
      <xdr:nvPicPr>
        <xdr:cNvPr id="7289" name="Рисунок 7288" descr="base_1_386202_39405"/>
        <xdr:cNvPicPr preferRelativeResize="0">
          <a:picLocks noChangeArrowheads="1"/>
        </xdr:cNvPicPr>
      </xdr:nvPicPr>
      <xdr:blipFill>
        <a:blip xmlns:r="http://schemas.openxmlformats.org/officeDocument/2006/relationships" r:embed="rId5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0310474"/>
          <a:ext cx="1162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5101</xdr:row>
      <xdr:rowOff>1</xdr:rowOff>
    </xdr:from>
    <xdr:to>
      <xdr:col>1</xdr:col>
      <xdr:colOff>971550</xdr:colOff>
      <xdr:row>5101</xdr:row>
      <xdr:rowOff>381001</xdr:rowOff>
    </xdr:to>
    <xdr:pic>
      <xdr:nvPicPr>
        <xdr:cNvPr id="7290" name="Рисунок 7289" descr="base_1_386202_39406"/>
        <xdr:cNvPicPr preferRelativeResize="0">
          <a:picLocks noChangeArrowheads="1"/>
        </xdr:cNvPicPr>
      </xdr:nvPicPr>
      <xdr:blipFill>
        <a:blip xmlns:r="http://schemas.openxmlformats.org/officeDocument/2006/relationships" r:embed="rId5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080577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5102</xdr:row>
      <xdr:rowOff>1</xdr:rowOff>
    </xdr:from>
    <xdr:to>
      <xdr:col>1</xdr:col>
      <xdr:colOff>1019175</xdr:colOff>
      <xdr:row>5102</xdr:row>
      <xdr:rowOff>400051</xdr:rowOff>
    </xdr:to>
    <xdr:pic>
      <xdr:nvPicPr>
        <xdr:cNvPr id="7291" name="Рисунок 7290" descr="base_1_386202_39407"/>
        <xdr:cNvPicPr preferRelativeResize="0">
          <a:picLocks noChangeArrowheads="1"/>
        </xdr:cNvPicPr>
      </xdr:nvPicPr>
      <xdr:blipFill>
        <a:blip xmlns:r="http://schemas.openxmlformats.org/officeDocument/2006/relationships" r:embed="rId5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1301076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5103</xdr:row>
      <xdr:rowOff>1</xdr:rowOff>
    </xdr:from>
    <xdr:to>
      <xdr:col>1</xdr:col>
      <xdr:colOff>1104900</xdr:colOff>
      <xdr:row>5103</xdr:row>
      <xdr:rowOff>400051</xdr:rowOff>
    </xdr:to>
    <xdr:pic>
      <xdr:nvPicPr>
        <xdr:cNvPr id="7292" name="Рисунок 7291" descr="base_1_386202_39408"/>
        <xdr:cNvPicPr preferRelativeResize="0">
          <a:picLocks noChangeArrowheads="1"/>
        </xdr:cNvPicPr>
      </xdr:nvPicPr>
      <xdr:blipFill>
        <a:blip xmlns:r="http://schemas.openxmlformats.org/officeDocument/2006/relationships" r:embed="rId5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1796376"/>
          <a:ext cx="1104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5104</xdr:row>
      <xdr:rowOff>1</xdr:rowOff>
    </xdr:from>
    <xdr:to>
      <xdr:col>1</xdr:col>
      <xdr:colOff>1200150</xdr:colOff>
      <xdr:row>5104</xdr:row>
      <xdr:rowOff>361951</xdr:rowOff>
    </xdr:to>
    <xdr:pic>
      <xdr:nvPicPr>
        <xdr:cNvPr id="7293" name="Рисунок 7292" descr="base_1_386202_39409"/>
        <xdr:cNvPicPr preferRelativeResize="0">
          <a:picLocks noChangeArrowheads="1"/>
        </xdr:cNvPicPr>
      </xdr:nvPicPr>
      <xdr:blipFill>
        <a:blip xmlns:r="http://schemas.openxmlformats.org/officeDocument/2006/relationships" r:embed="rId5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2291676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5104</xdr:row>
      <xdr:rowOff>495299</xdr:rowOff>
    </xdr:from>
    <xdr:to>
      <xdr:col>1</xdr:col>
      <xdr:colOff>1152525</xdr:colOff>
      <xdr:row>5105</xdr:row>
      <xdr:rowOff>390524</xdr:rowOff>
    </xdr:to>
    <xdr:pic>
      <xdr:nvPicPr>
        <xdr:cNvPr id="7294" name="Рисунок 7293" descr="base_1_386202_39410"/>
        <xdr:cNvPicPr preferRelativeResize="0">
          <a:picLocks noChangeArrowheads="1"/>
        </xdr:cNvPicPr>
      </xdr:nvPicPr>
      <xdr:blipFill>
        <a:blip xmlns:r="http://schemas.openxmlformats.org/officeDocument/2006/relationships" r:embed="rId5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2786974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5106</xdr:row>
      <xdr:rowOff>0</xdr:rowOff>
    </xdr:from>
    <xdr:to>
      <xdr:col>1</xdr:col>
      <xdr:colOff>990600</xdr:colOff>
      <xdr:row>5106</xdr:row>
      <xdr:rowOff>390525</xdr:rowOff>
    </xdr:to>
    <xdr:pic>
      <xdr:nvPicPr>
        <xdr:cNvPr id="7295" name="Рисунок 7294" descr="base_1_386202_39411"/>
        <xdr:cNvPicPr preferRelativeResize="0">
          <a:picLocks noChangeArrowheads="1"/>
        </xdr:cNvPicPr>
      </xdr:nvPicPr>
      <xdr:blipFill>
        <a:blip xmlns:r="http://schemas.openxmlformats.org/officeDocument/2006/relationships" r:embed="rId5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3282275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5107</xdr:row>
      <xdr:rowOff>1</xdr:rowOff>
    </xdr:from>
    <xdr:to>
      <xdr:col>1</xdr:col>
      <xdr:colOff>1019175</xdr:colOff>
      <xdr:row>5107</xdr:row>
      <xdr:rowOff>419101</xdr:rowOff>
    </xdr:to>
    <xdr:pic>
      <xdr:nvPicPr>
        <xdr:cNvPr id="7296" name="Рисунок 7295" descr="base_1_386202_39412"/>
        <xdr:cNvPicPr preferRelativeResize="0">
          <a:picLocks noChangeArrowheads="1"/>
        </xdr:cNvPicPr>
      </xdr:nvPicPr>
      <xdr:blipFill>
        <a:blip xmlns:r="http://schemas.openxmlformats.org/officeDocument/2006/relationships" r:embed="rId5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3777576"/>
          <a:ext cx="10191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5108</xdr:row>
      <xdr:rowOff>1</xdr:rowOff>
    </xdr:from>
    <xdr:to>
      <xdr:col>1</xdr:col>
      <xdr:colOff>1171574</xdr:colOff>
      <xdr:row>5108</xdr:row>
      <xdr:rowOff>381001</xdr:rowOff>
    </xdr:to>
    <xdr:pic>
      <xdr:nvPicPr>
        <xdr:cNvPr id="7297" name="Рисунок 7296" descr="base_1_386202_39413"/>
        <xdr:cNvPicPr preferRelativeResize="0">
          <a:picLocks noChangeArrowheads="1"/>
        </xdr:cNvPicPr>
      </xdr:nvPicPr>
      <xdr:blipFill>
        <a:blip xmlns:r="http://schemas.openxmlformats.org/officeDocument/2006/relationships" r:embed="rId5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64272876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5109</xdr:row>
      <xdr:rowOff>1</xdr:rowOff>
    </xdr:from>
    <xdr:to>
      <xdr:col>1</xdr:col>
      <xdr:colOff>1247775</xdr:colOff>
      <xdr:row>5109</xdr:row>
      <xdr:rowOff>381001</xdr:rowOff>
    </xdr:to>
    <xdr:pic>
      <xdr:nvPicPr>
        <xdr:cNvPr id="7298" name="Рисунок 7297" descr="base_1_386202_39414"/>
        <xdr:cNvPicPr preferRelativeResize="0">
          <a:picLocks noChangeArrowheads="1"/>
        </xdr:cNvPicPr>
      </xdr:nvPicPr>
      <xdr:blipFill>
        <a:blip xmlns:r="http://schemas.openxmlformats.org/officeDocument/2006/relationships" r:embed="rId5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4768176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5110</xdr:row>
      <xdr:rowOff>0</xdr:rowOff>
    </xdr:from>
    <xdr:to>
      <xdr:col>1</xdr:col>
      <xdr:colOff>1190625</xdr:colOff>
      <xdr:row>5110</xdr:row>
      <xdr:rowOff>381000</xdr:rowOff>
    </xdr:to>
    <xdr:pic>
      <xdr:nvPicPr>
        <xdr:cNvPr id="7299" name="Рисунок 7298" descr="base_1_386202_39415"/>
        <xdr:cNvPicPr preferRelativeResize="0">
          <a:picLocks noChangeArrowheads="1"/>
        </xdr:cNvPicPr>
      </xdr:nvPicPr>
      <xdr:blipFill>
        <a:blip xmlns:r="http://schemas.openxmlformats.org/officeDocument/2006/relationships" r:embed="rId5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5263475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5111</xdr:row>
      <xdr:rowOff>0</xdr:rowOff>
    </xdr:from>
    <xdr:to>
      <xdr:col>1</xdr:col>
      <xdr:colOff>942974</xdr:colOff>
      <xdr:row>5111</xdr:row>
      <xdr:rowOff>333375</xdr:rowOff>
    </xdr:to>
    <xdr:pic>
      <xdr:nvPicPr>
        <xdr:cNvPr id="7300" name="Рисунок 7299" descr="base_1_386202_39416"/>
        <xdr:cNvPicPr preferRelativeResize="0">
          <a:picLocks noChangeArrowheads="1"/>
        </xdr:cNvPicPr>
      </xdr:nvPicPr>
      <xdr:blipFill>
        <a:blip xmlns:r="http://schemas.openxmlformats.org/officeDocument/2006/relationships" r:embed="rId5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65758775"/>
          <a:ext cx="9429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5112</xdr:row>
      <xdr:rowOff>1</xdr:rowOff>
    </xdr:from>
    <xdr:to>
      <xdr:col>1</xdr:col>
      <xdr:colOff>952500</xdr:colOff>
      <xdr:row>5112</xdr:row>
      <xdr:rowOff>361951</xdr:rowOff>
    </xdr:to>
    <xdr:pic>
      <xdr:nvPicPr>
        <xdr:cNvPr id="7301" name="Рисунок 7300" descr="base_1_386202_39417"/>
        <xdr:cNvPicPr preferRelativeResize="0">
          <a:picLocks noChangeArrowheads="1"/>
        </xdr:cNvPicPr>
      </xdr:nvPicPr>
      <xdr:blipFill>
        <a:blip xmlns:r="http://schemas.openxmlformats.org/officeDocument/2006/relationships" r:embed="rId5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6254076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5113</xdr:row>
      <xdr:rowOff>0</xdr:rowOff>
    </xdr:from>
    <xdr:to>
      <xdr:col>1</xdr:col>
      <xdr:colOff>1076324</xdr:colOff>
      <xdr:row>5113</xdr:row>
      <xdr:rowOff>371475</xdr:rowOff>
    </xdr:to>
    <xdr:pic>
      <xdr:nvPicPr>
        <xdr:cNvPr id="7302" name="Рисунок 7301" descr="base_1_386202_39418"/>
        <xdr:cNvPicPr preferRelativeResize="0">
          <a:picLocks noChangeArrowheads="1"/>
        </xdr:cNvPicPr>
      </xdr:nvPicPr>
      <xdr:blipFill>
        <a:blip xmlns:r="http://schemas.openxmlformats.org/officeDocument/2006/relationships" r:embed="rId5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66749375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5114</xdr:row>
      <xdr:rowOff>1</xdr:rowOff>
    </xdr:from>
    <xdr:to>
      <xdr:col>1</xdr:col>
      <xdr:colOff>1219200</xdr:colOff>
      <xdr:row>5114</xdr:row>
      <xdr:rowOff>381001</xdr:rowOff>
    </xdr:to>
    <xdr:pic>
      <xdr:nvPicPr>
        <xdr:cNvPr id="7303" name="Рисунок 7302" descr="base_1_386202_39419"/>
        <xdr:cNvPicPr preferRelativeResize="0">
          <a:picLocks noChangeArrowheads="1"/>
        </xdr:cNvPicPr>
      </xdr:nvPicPr>
      <xdr:blipFill>
        <a:blip xmlns:r="http://schemas.openxmlformats.org/officeDocument/2006/relationships" r:embed="rId5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7244676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5114</xdr:row>
      <xdr:rowOff>495299</xdr:rowOff>
    </xdr:from>
    <xdr:to>
      <xdr:col>1</xdr:col>
      <xdr:colOff>1143000</xdr:colOff>
      <xdr:row>5115</xdr:row>
      <xdr:rowOff>371474</xdr:rowOff>
    </xdr:to>
    <xdr:pic>
      <xdr:nvPicPr>
        <xdr:cNvPr id="7304" name="Рисунок 7303" descr="base_1_386202_39420"/>
        <xdr:cNvPicPr preferRelativeResize="0">
          <a:picLocks noChangeArrowheads="1"/>
        </xdr:cNvPicPr>
      </xdr:nvPicPr>
      <xdr:blipFill>
        <a:blip xmlns:r="http://schemas.openxmlformats.org/officeDocument/2006/relationships" r:embed="rId5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7739974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5116</xdr:row>
      <xdr:rowOff>0</xdr:rowOff>
    </xdr:from>
    <xdr:to>
      <xdr:col>1</xdr:col>
      <xdr:colOff>981074</xdr:colOff>
      <xdr:row>5116</xdr:row>
      <xdr:rowOff>333375</xdr:rowOff>
    </xdr:to>
    <xdr:pic>
      <xdr:nvPicPr>
        <xdr:cNvPr id="7305" name="Рисунок 7304" descr="base_1_386202_39421"/>
        <xdr:cNvPicPr preferRelativeResize="0">
          <a:picLocks noChangeArrowheads="1"/>
        </xdr:cNvPicPr>
      </xdr:nvPicPr>
      <xdr:blipFill>
        <a:blip xmlns:r="http://schemas.openxmlformats.org/officeDocument/2006/relationships" r:embed="rId5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68235275"/>
          <a:ext cx="981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5117</xdr:row>
      <xdr:rowOff>1</xdr:rowOff>
    </xdr:from>
    <xdr:to>
      <xdr:col>1</xdr:col>
      <xdr:colOff>1009650</xdr:colOff>
      <xdr:row>5117</xdr:row>
      <xdr:rowOff>361951</xdr:rowOff>
    </xdr:to>
    <xdr:pic>
      <xdr:nvPicPr>
        <xdr:cNvPr id="7306" name="Рисунок 7305" descr="base_1_386202_39422"/>
        <xdr:cNvPicPr preferRelativeResize="0">
          <a:picLocks noChangeArrowheads="1"/>
        </xdr:cNvPicPr>
      </xdr:nvPicPr>
      <xdr:blipFill>
        <a:blip xmlns:r="http://schemas.openxmlformats.org/officeDocument/2006/relationships" r:embed="rId5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8730576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5118</xdr:row>
      <xdr:rowOff>0</xdr:rowOff>
    </xdr:from>
    <xdr:to>
      <xdr:col>1</xdr:col>
      <xdr:colOff>1095374</xdr:colOff>
      <xdr:row>5118</xdr:row>
      <xdr:rowOff>371475</xdr:rowOff>
    </xdr:to>
    <xdr:pic>
      <xdr:nvPicPr>
        <xdr:cNvPr id="7307" name="Рисунок 7306" descr="base_1_386202_39423"/>
        <xdr:cNvPicPr preferRelativeResize="0">
          <a:picLocks noChangeArrowheads="1"/>
        </xdr:cNvPicPr>
      </xdr:nvPicPr>
      <xdr:blipFill>
        <a:blip xmlns:r="http://schemas.openxmlformats.org/officeDocument/2006/relationships" r:embed="rId5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69225875"/>
          <a:ext cx="1095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5119</xdr:row>
      <xdr:rowOff>1</xdr:rowOff>
    </xdr:from>
    <xdr:to>
      <xdr:col>1</xdr:col>
      <xdr:colOff>1190625</xdr:colOff>
      <xdr:row>5119</xdr:row>
      <xdr:rowOff>381001</xdr:rowOff>
    </xdr:to>
    <xdr:pic>
      <xdr:nvPicPr>
        <xdr:cNvPr id="7308" name="Рисунок 7307" descr="base_1_386202_39424"/>
        <xdr:cNvPicPr preferRelativeResize="0">
          <a:picLocks noChangeArrowheads="1"/>
        </xdr:cNvPicPr>
      </xdr:nvPicPr>
      <xdr:blipFill>
        <a:blip xmlns:r="http://schemas.openxmlformats.org/officeDocument/2006/relationships" r:embed="rId5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69721176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5119</xdr:row>
      <xdr:rowOff>495299</xdr:rowOff>
    </xdr:from>
    <xdr:to>
      <xdr:col>1</xdr:col>
      <xdr:colOff>1104900</xdr:colOff>
      <xdr:row>5120</xdr:row>
      <xdr:rowOff>409574</xdr:rowOff>
    </xdr:to>
    <xdr:pic>
      <xdr:nvPicPr>
        <xdr:cNvPr id="7309" name="Рисунок 7308" descr="base_1_386202_39425"/>
        <xdr:cNvPicPr preferRelativeResize="0">
          <a:picLocks noChangeArrowheads="1"/>
        </xdr:cNvPicPr>
      </xdr:nvPicPr>
      <xdr:blipFill>
        <a:blip xmlns:r="http://schemas.openxmlformats.org/officeDocument/2006/relationships" r:embed="rId5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70216474"/>
          <a:ext cx="11049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5121</xdr:row>
      <xdr:rowOff>0</xdr:rowOff>
    </xdr:from>
    <xdr:to>
      <xdr:col>1</xdr:col>
      <xdr:colOff>952500</xdr:colOff>
      <xdr:row>5121</xdr:row>
      <xdr:rowOff>352425</xdr:rowOff>
    </xdr:to>
    <xdr:pic>
      <xdr:nvPicPr>
        <xdr:cNvPr id="7310" name="Рисунок 7309" descr="base_1_386202_39426"/>
        <xdr:cNvPicPr preferRelativeResize="0">
          <a:picLocks noChangeArrowheads="1"/>
        </xdr:cNvPicPr>
      </xdr:nvPicPr>
      <xdr:blipFill>
        <a:blip xmlns:r="http://schemas.openxmlformats.org/officeDocument/2006/relationships" r:embed="rId5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70711775"/>
          <a:ext cx="9525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5122</xdr:row>
      <xdr:rowOff>0</xdr:rowOff>
    </xdr:from>
    <xdr:to>
      <xdr:col>1</xdr:col>
      <xdr:colOff>1019175</xdr:colOff>
      <xdr:row>5122</xdr:row>
      <xdr:rowOff>371475</xdr:rowOff>
    </xdr:to>
    <xdr:pic>
      <xdr:nvPicPr>
        <xdr:cNvPr id="7311" name="Рисунок 7310" descr="base_1_386202_39427"/>
        <xdr:cNvPicPr preferRelativeResize="0">
          <a:picLocks noChangeArrowheads="1"/>
        </xdr:cNvPicPr>
      </xdr:nvPicPr>
      <xdr:blipFill>
        <a:blip xmlns:r="http://schemas.openxmlformats.org/officeDocument/2006/relationships" r:embed="rId5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7120707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5123</xdr:row>
      <xdr:rowOff>0</xdr:rowOff>
    </xdr:from>
    <xdr:to>
      <xdr:col>1</xdr:col>
      <xdr:colOff>1152524</xdr:colOff>
      <xdr:row>5123</xdr:row>
      <xdr:rowOff>352425</xdr:rowOff>
    </xdr:to>
    <xdr:pic>
      <xdr:nvPicPr>
        <xdr:cNvPr id="7312" name="Рисунок 7311" descr="base_1_386202_39428"/>
        <xdr:cNvPicPr preferRelativeResize="0">
          <a:picLocks noChangeArrowheads="1"/>
        </xdr:cNvPicPr>
      </xdr:nvPicPr>
      <xdr:blipFill>
        <a:blip xmlns:r="http://schemas.openxmlformats.org/officeDocument/2006/relationships" r:embed="rId5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71702375"/>
          <a:ext cx="11525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5124</xdr:row>
      <xdr:rowOff>1</xdr:rowOff>
    </xdr:from>
    <xdr:to>
      <xdr:col>1</xdr:col>
      <xdr:colOff>1143000</xdr:colOff>
      <xdr:row>5124</xdr:row>
      <xdr:rowOff>390525</xdr:rowOff>
    </xdr:to>
    <xdr:pic>
      <xdr:nvPicPr>
        <xdr:cNvPr id="7313" name="Рисунок 7312" descr="base_1_386202_39429"/>
        <xdr:cNvPicPr preferRelativeResize="0">
          <a:picLocks noChangeArrowheads="1"/>
        </xdr:cNvPicPr>
      </xdr:nvPicPr>
      <xdr:blipFill>
        <a:blip xmlns:r="http://schemas.openxmlformats.org/officeDocument/2006/relationships" r:embed="rId5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72197676"/>
          <a:ext cx="114300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5125</xdr:row>
      <xdr:rowOff>0</xdr:rowOff>
    </xdr:from>
    <xdr:to>
      <xdr:col>1</xdr:col>
      <xdr:colOff>1123950</xdr:colOff>
      <xdr:row>5125</xdr:row>
      <xdr:rowOff>400050</xdr:rowOff>
    </xdr:to>
    <xdr:pic>
      <xdr:nvPicPr>
        <xdr:cNvPr id="7314" name="Рисунок 7313" descr="base_1_386202_39430"/>
        <xdr:cNvPicPr preferRelativeResize="0">
          <a:picLocks noChangeArrowheads="1"/>
        </xdr:cNvPicPr>
      </xdr:nvPicPr>
      <xdr:blipFill>
        <a:blip xmlns:r="http://schemas.openxmlformats.org/officeDocument/2006/relationships" r:embed="rId5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72692975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5126</xdr:row>
      <xdr:rowOff>0</xdr:rowOff>
    </xdr:from>
    <xdr:to>
      <xdr:col>1</xdr:col>
      <xdr:colOff>952500</xdr:colOff>
      <xdr:row>5126</xdr:row>
      <xdr:rowOff>371475</xdr:rowOff>
    </xdr:to>
    <xdr:pic>
      <xdr:nvPicPr>
        <xdr:cNvPr id="7315" name="Рисунок 7314" descr="base_1_386202_39431"/>
        <xdr:cNvPicPr preferRelativeResize="0">
          <a:picLocks noChangeArrowheads="1"/>
        </xdr:cNvPicPr>
      </xdr:nvPicPr>
      <xdr:blipFill>
        <a:blip xmlns:r="http://schemas.openxmlformats.org/officeDocument/2006/relationships" r:embed="rId5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73188275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5127</xdr:row>
      <xdr:rowOff>1</xdr:rowOff>
    </xdr:from>
    <xdr:to>
      <xdr:col>1</xdr:col>
      <xdr:colOff>971550</xdr:colOff>
      <xdr:row>5127</xdr:row>
      <xdr:rowOff>381001</xdr:rowOff>
    </xdr:to>
    <xdr:pic>
      <xdr:nvPicPr>
        <xdr:cNvPr id="7316" name="Рисунок 7315" descr="base_1_386202_39432"/>
        <xdr:cNvPicPr preferRelativeResize="0">
          <a:picLocks noChangeArrowheads="1"/>
        </xdr:cNvPicPr>
      </xdr:nvPicPr>
      <xdr:blipFill>
        <a:blip xmlns:r="http://schemas.openxmlformats.org/officeDocument/2006/relationships" r:embed="rId5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7368357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5128</xdr:row>
      <xdr:rowOff>0</xdr:rowOff>
    </xdr:from>
    <xdr:to>
      <xdr:col>1</xdr:col>
      <xdr:colOff>1104900</xdr:colOff>
      <xdr:row>5128</xdr:row>
      <xdr:rowOff>390525</xdr:rowOff>
    </xdr:to>
    <xdr:pic>
      <xdr:nvPicPr>
        <xdr:cNvPr id="7317" name="Рисунок 7316" descr="base_1_386202_39433"/>
        <xdr:cNvPicPr preferRelativeResize="0">
          <a:picLocks noChangeArrowheads="1"/>
        </xdr:cNvPicPr>
      </xdr:nvPicPr>
      <xdr:blipFill>
        <a:blip xmlns:r="http://schemas.openxmlformats.org/officeDocument/2006/relationships" r:embed="rId5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74178875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5129</xdr:row>
      <xdr:rowOff>0</xdr:rowOff>
    </xdr:from>
    <xdr:to>
      <xdr:col>1</xdr:col>
      <xdr:colOff>1152525</xdr:colOff>
      <xdr:row>5129</xdr:row>
      <xdr:rowOff>400050</xdr:rowOff>
    </xdr:to>
    <xdr:pic>
      <xdr:nvPicPr>
        <xdr:cNvPr id="7318" name="Рисунок 7317" descr="base_1_386202_39434"/>
        <xdr:cNvPicPr preferRelativeResize="0">
          <a:picLocks noChangeArrowheads="1"/>
        </xdr:cNvPicPr>
      </xdr:nvPicPr>
      <xdr:blipFill>
        <a:blip xmlns:r="http://schemas.openxmlformats.org/officeDocument/2006/relationships" r:embed="rId5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74674175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5130</xdr:row>
      <xdr:rowOff>0</xdr:rowOff>
    </xdr:from>
    <xdr:to>
      <xdr:col>1</xdr:col>
      <xdr:colOff>1152524</xdr:colOff>
      <xdr:row>5130</xdr:row>
      <xdr:rowOff>381000</xdr:rowOff>
    </xdr:to>
    <xdr:pic>
      <xdr:nvPicPr>
        <xdr:cNvPr id="7319" name="Рисунок 7318" descr="base_1_386202_39435"/>
        <xdr:cNvPicPr preferRelativeResize="0">
          <a:picLocks noChangeArrowheads="1"/>
        </xdr:cNvPicPr>
      </xdr:nvPicPr>
      <xdr:blipFill>
        <a:blip xmlns:r="http://schemas.openxmlformats.org/officeDocument/2006/relationships" r:embed="rId5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75169475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5131</xdr:row>
      <xdr:rowOff>1</xdr:rowOff>
    </xdr:from>
    <xdr:to>
      <xdr:col>1</xdr:col>
      <xdr:colOff>914400</xdr:colOff>
      <xdr:row>5131</xdr:row>
      <xdr:rowOff>361951</xdr:rowOff>
    </xdr:to>
    <xdr:pic>
      <xdr:nvPicPr>
        <xdr:cNvPr id="7320" name="Рисунок 7319" descr="base_1_386202_39436"/>
        <xdr:cNvPicPr preferRelativeResize="0">
          <a:picLocks noChangeArrowheads="1"/>
        </xdr:cNvPicPr>
      </xdr:nvPicPr>
      <xdr:blipFill>
        <a:blip xmlns:r="http://schemas.openxmlformats.org/officeDocument/2006/relationships" r:embed="rId5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75664776"/>
          <a:ext cx="914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5132</xdr:row>
      <xdr:rowOff>0</xdr:rowOff>
    </xdr:from>
    <xdr:to>
      <xdr:col>1</xdr:col>
      <xdr:colOff>933450</xdr:colOff>
      <xdr:row>5132</xdr:row>
      <xdr:rowOff>352425</xdr:rowOff>
    </xdr:to>
    <xdr:pic>
      <xdr:nvPicPr>
        <xdr:cNvPr id="7321" name="Рисунок 7320" descr="base_1_386202_39437"/>
        <xdr:cNvPicPr preferRelativeResize="0">
          <a:picLocks noChangeArrowheads="1"/>
        </xdr:cNvPicPr>
      </xdr:nvPicPr>
      <xdr:blipFill>
        <a:blip xmlns:r="http://schemas.openxmlformats.org/officeDocument/2006/relationships" r:embed="rId5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76160075"/>
          <a:ext cx="9334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5133</xdr:row>
      <xdr:rowOff>1</xdr:rowOff>
    </xdr:from>
    <xdr:to>
      <xdr:col>1</xdr:col>
      <xdr:colOff>1019175</xdr:colOff>
      <xdr:row>5133</xdr:row>
      <xdr:rowOff>371475</xdr:rowOff>
    </xdr:to>
    <xdr:pic>
      <xdr:nvPicPr>
        <xdr:cNvPr id="7322" name="Рисунок 7321" descr="base_1_386202_39438"/>
        <xdr:cNvPicPr preferRelativeResize="0">
          <a:picLocks noChangeArrowheads="1"/>
        </xdr:cNvPicPr>
      </xdr:nvPicPr>
      <xdr:blipFill>
        <a:blip xmlns:r="http://schemas.openxmlformats.org/officeDocument/2006/relationships" r:embed="rId5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76655376"/>
          <a:ext cx="101917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5134</xdr:row>
      <xdr:rowOff>0</xdr:rowOff>
    </xdr:from>
    <xdr:to>
      <xdr:col>1</xdr:col>
      <xdr:colOff>1171575</xdr:colOff>
      <xdr:row>5134</xdr:row>
      <xdr:rowOff>371475</xdr:rowOff>
    </xdr:to>
    <xdr:pic>
      <xdr:nvPicPr>
        <xdr:cNvPr id="7323" name="Рисунок 7322" descr="base_1_386202_39439"/>
        <xdr:cNvPicPr preferRelativeResize="0">
          <a:picLocks noChangeArrowheads="1"/>
        </xdr:cNvPicPr>
      </xdr:nvPicPr>
      <xdr:blipFill>
        <a:blip xmlns:r="http://schemas.openxmlformats.org/officeDocument/2006/relationships" r:embed="rId5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7715067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5135</xdr:row>
      <xdr:rowOff>28574</xdr:rowOff>
    </xdr:from>
    <xdr:to>
      <xdr:col>1</xdr:col>
      <xdr:colOff>1152525</xdr:colOff>
      <xdr:row>5135</xdr:row>
      <xdr:rowOff>400049</xdr:rowOff>
    </xdr:to>
    <xdr:pic>
      <xdr:nvPicPr>
        <xdr:cNvPr id="7324" name="Рисунок 7323" descr="base_1_386202_39440"/>
        <xdr:cNvPicPr preferRelativeResize="0">
          <a:picLocks noChangeArrowheads="1"/>
        </xdr:cNvPicPr>
      </xdr:nvPicPr>
      <xdr:blipFill>
        <a:blip xmlns:r="http://schemas.openxmlformats.org/officeDocument/2006/relationships" r:embed="rId5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577674549"/>
          <a:ext cx="1133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5136</xdr:row>
      <xdr:rowOff>1</xdr:rowOff>
    </xdr:from>
    <xdr:to>
      <xdr:col>1</xdr:col>
      <xdr:colOff>962024</xdr:colOff>
      <xdr:row>5136</xdr:row>
      <xdr:rowOff>361951</xdr:rowOff>
    </xdr:to>
    <xdr:pic>
      <xdr:nvPicPr>
        <xdr:cNvPr id="7325" name="Рисунок 7324" descr="base_1_386202_39441"/>
        <xdr:cNvPicPr preferRelativeResize="0">
          <a:picLocks noChangeArrowheads="1"/>
        </xdr:cNvPicPr>
      </xdr:nvPicPr>
      <xdr:blipFill>
        <a:blip xmlns:r="http://schemas.openxmlformats.org/officeDocument/2006/relationships" r:embed="rId5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78141276"/>
          <a:ext cx="962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5137</xdr:row>
      <xdr:rowOff>0</xdr:rowOff>
    </xdr:from>
    <xdr:to>
      <xdr:col>1</xdr:col>
      <xdr:colOff>952500</xdr:colOff>
      <xdr:row>5137</xdr:row>
      <xdr:rowOff>352425</xdr:rowOff>
    </xdr:to>
    <xdr:pic>
      <xdr:nvPicPr>
        <xdr:cNvPr id="7326" name="Рисунок 7325" descr="base_1_386202_39442"/>
        <xdr:cNvPicPr preferRelativeResize="0">
          <a:picLocks noChangeArrowheads="1"/>
        </xdr:cNvPicPr>
      </xdr:nvPicPr>
      <xdr:blipFill>
        <a:blip xmlns:r="http://schemas.openxmlformats.org/officeDocument/2006/relationships" r:embed="rId5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78636575"/>
          <a:ext cx="9525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5138</xdr:row>
      <xdr:rowOff>0</xdr:rowOff>
    </xdr:from>
    <xdr:to>
      <xdr:col>1</xdr:col>
      <xdr:colOff>1028700</xdr:colOff>
      <xdr:row>5138</xdr:row>
      <xdr:rowOff>390525</xdr:rowOff>
    </xdr:to>
    <xdr:pic>
      <xdr:nvPicPr>
        <xdr:cNvPr id="7327" name="Рисунок 7326" descr="base_1_386202_39443"/>
        <xdr:cNvPicPr preferRelativeResize="0">
          <a:picLocks noChangeArrowheads="1"/>
        </xdr:cNvPicPr>
      </xdr:nvPicPr>
      <xdr:blipFill>
        <a:blip xmlns:r="http://schemas.openxmlformats.org/officeDocument/2006/relationships" r:embed="rId5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79131875"/>
          <a:ext cx="1028701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5139</xdr:row>
      <xdr:rowOff>1</xdr:rowOff>
    </xdr:from>
    <xdr:to>
      <xdr:col>1</xdr:col>
      <xdr:colOff>1133475</xdr:colOff>
      <xdr:row>5139</xdr:row>
      <xdr:rowOff>361951</xdr:rowOff>
    </xdr:to>
    <xdr:pic>
      <xdr:nvPicPr>
        <xdr:cNvPr id="7328" name="Рисунок 7327" descr="base_1_386202_39444"/>
        <xdr:cNvPicPr preferRelativeResize="0">
          <a:picLocks noChangeArrowheads="1"/>
        </xdr:cNvPicPr>
      </xdr:nvPicPr>
      <xdr:blipFill>
        <a:blip xmlns:r="http://schemas.openxmlformats.org/officeDocument/2006/relationships" r:embed="rId5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79627176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5140</xdr:row>
      <xdr:rowOff>0</xdr:rowOff>
    </xdr:from>
    <xdr:to>
      <xdr:col>1</xdr:col>
      <xdr:colOff>1104900</xdr:colOff>
      <xdr:row>5140</xdr:row>
      <xdr:rowOff>342900</xdr:rowOff>
    </xdr:to>
    <xdr:pic>
      <xdr:nvPicPr>
        <xdr:cNvPr id="7329" name="Рисунок 7328" descr="base_1_386202_39445"/>
        <xdr:cNvPicPr preferRelativeResize="0">
          <a:picLocks noChangeArrowheads="1"/>
        </xdr:cNvPicPr>
      </xdr:nvPicPr>
      <xdr:blipFill>
        <a:blip xmlns:r="http://schemas.openxmlformats.org/officeDocument/2006/relationships" r:embed="rId5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80122475"/>
          <a:ext cx="1104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5141</xdr:row>
      <xdr:rowOff>0</xdr:rowOff>
    </xdr:from>
    <xdr:to>
      <xdr:col>1</xdr:col>
      <xdr:colOff>981074</xdr:colOff>
      <xdr:row>5141</xdr:row>
      <xdr:rowOff>390525</xdr:rowOff>
    </xdr:to>
    <xdr:pic>
      <xdr:nvPicPr>
        <xdr:cNvPr id="7330" name="Рисунок 7329" descr="base_1_386202_39446"/>
        <xdr:cNvPicPr preferRelativeResize="0">
          <a:picLocks noChangeArrowheads="1"/>
        </xdr:cNvPicPr>
      </xdr:nvPicPr>
      <xdr:blipFill>
        <a:blip xmlns:r="http://schemas.openxmlformats.org/officeDocument/2006/relationships" r:embed="rId5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8061777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5142</xdr:row>
      <xdr:rowOff>1</xdr:rowOff>
    </xdr:from>
    <xdr:to>
      <xdr:col>1</xdr:col>
      <xdr:colOff>962024</xdr:colOff>
      <xdr:row>5142</xdr:row>
      <xdr:rowOff>361950</xdr:rowOff>
    </xdr:to>
    <xdr:pic>
      <xdr:nvPicPr>
        <xdr:cNvPr id="7331" name="Рисунок 7330" descr="base_1_386202_39447"/>
        <xdr:cNvPicPr preferRelativeResize="0">
          <a:picLocks noChangeArrowheads="1"/>
        </xdr:cNvPicPr>
      </xdr:nvPicPr>
      <xdr:blipFill>
        <a:blip xmlns:r="http://schemas.openxmlformats.org/officeDocument/2006/relationships" r:embed="rId5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81113076"/>
          <a:ext cx="962025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5143</xdr:row>
      <xdr:rowOff>0</xdr:rowOff>
    </xdr:from>
    <xdr:to>
      <xdr:col>1</xdr:col>
      <xdr:colOff>990600</xdr:colOff>
      <xdr:row>5143</xdr:row>
      <xdr:rowOff>352425</xdr:rowOff>
    </xdr:to>
    <xdr:pic>
      <xdr:nvPicPr>
        <xdr:cNvPr id="7332" name="Рисунок 7331" descr="base_1_386202_39448"/>
        <xdr:cNvPicPr preferRelativeResize="0">
          <a:picLocks noChangeArrowheads="1"/>
        </xdr:cNvPicPr>
      </xdr:nvPicPr>
      <xdr:blipFill>
        <a:blip xmlns:r="http://schemas.openxmlformats.org/officeDocument/2006/relationships" r:embed="rId5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8160837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5144</xdr:row>
      <xdr:rowOff>0</xdr:rowOff>
    </xdr:from>
    <xdr:to>
      <xdr:col>1</xdr:col>
      <xdr:colOff>1209675</xdr:colOff>
      <xdr:row>5144</xdr:row>
      <xdr:rowOff>371475</xdr:rowOff>
    </xdr:to>
    <xdr:pic>
      <xdr:nvPicPr>
        <xdr:cNvPr id="7333" name="Рисунок 7332" descr="base_1_386202_39449"/>
        <xdr:cNvPicPr preferRelativeResize="0">
          <a:picLocks noChangeArrowheads="1"/>
        </xdr:cNvPicPr>
      </xdr:nvPicPr>
      <xdr:blipFill>
        <a:blip xmlns:r="http://schemas.openxmlformats.org/officeDocument/2006/relationships" r:embed="rId5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8210367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5145</xdr:row>
      <xdr:rowOff>0</xdr:rowOff>
    </xdr:from>
    <xdr:to>
      <xdr:col>1</xdr:col>
      <xdr:colOff>1152525</xdr:colOff>
      <xdr:row>5145</xdr:row>
      <xdr:rowOff>342900</xdr:rowOff>
    </xdr:to>
    <xdr:pic>
      <xdr:nvPicPr>
        <xdr:cNvPr id="7334" name="Рисунок 7333" descr="base_1_386202_39450"/>
        <xdr:cNvPicPr preferRelativeResize="0">
          <a:picLocks noChangeArrowheads="1"/>
        </xdr:cNvPicPr>
      </xdr:nvPicPr>
      <xdr:blipFill>
        <a:blip xmlns:r="http://schemas.openxmlformats.org/officeDocument/2006/relationships" r:embed="rId5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82598975"/>
          <a:ext cx="11525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5146</xdr:row>
      <xdr:rowOff>0</xdr:rowOff>
    </xdr:from>
    <xdr:to>
      <xdr:col>1</xdr:col>
      <xdr:colOff>1009650</xdr:colOff>
      <xdr:row>5146</xdr:row>
      <xdr:rowOff>371475</xdr:rowOff>
    </xdr:to>
    <xdr:pic>
      <xdr:nvPicPr>
        <xdr:cNvPr id="7335" name="Рисунок 7334" descr="base_1_386202_39451"/>
        <xdr:cNvPicPr preferRelativeResize="0">
          <a:picLocks noChangeArrowheads="1"/>
        </xdr:cNvPicPr>
      </xdr:nvPicPr>
      <xdr:blipFill>
        <a:blip xmlns:r="http://schemas.openxmlformats.org/officeDocument/2006/relationships" r:embed="rId5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8309427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5147</xdr:row>
      <xdr:rowOff>1</xdr:rowOff>
    </xdr:from>
    <xdr:to>
      <xdr:col>1</xdr:col>
      <xdr:colOff>990600</xdr:colOff>
      <xdr:row>5147</xdr:row>
      <xdr:rowOff>400051</xdr:rowOff>
    </xdr:to>
    <xdr:pic>
      <xdr:nvPicPr>
        <xdr:cNvPr id="7336" name="Рисунок 7335" descr="base_1_386202_39452"/>
        <xdr:cNvPicPr preferRelativeResize="0">
          <a:picLocks noChangeArrowheads="1"/>
        </xdr:cNvPicPr>
      </xdr:nvPicPr>
      <xdr:blipFill>
        <a:blip xmlns:r="http://schemas.openxmlformats.org/officeDocument/2006/relationships" r:embed="rId5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83589576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5148</xdr:row>
      <xdr:rowOff>0</xdr:rowOff>
    </xdr:from>
    <xdr:to>
      <xdr:col>1</xdr:col>
      <xdr:colOff>1104900</xdr:colOff>
      <xdr:row>5148</xdr:row>
      <xdr:rowOff>371475</xdr:rowOff>
    </xdr:to>
    <xdr:pic>
      <xdr:nvPicPr>
        <xdr:cNvPr id="7337" name="Рисунок 7336" descr="base_1_386202_39453"/>
        <xdr:cNvPicPr preferRelativeResize="0">
          <a:picLocks noChangeArrowheads="1"/>
        </xdr:cNvPicPr>
      </xdr:nvPicPr>
      <xdr:blipFill>
        <a:blip xmlns:r="http://schemas.openxmlformats.org/officeDocument/2006/relationships" r:embed="rId5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8408487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5149</xdr:row>
      <xdr:rowOff>0</xdr:rowOff>
    </xdr:from>
    <xdr:to>
      <xdr:col>1</xdr:col>
      <xdr:colOff>1238250</xdr:colOff>
      <xdr:row>5149</xdr:row>
      <xdr:rowOff>390525</xdr:rowOff>
    </xdr:to>
    <xdr:pic>
      <xdr:nvPicPr>
        <xdr:cNvPr id="7338" name="Рисунок 7337" descr="base_1_386202_39454"/>
        <xdr:cNvPicPr preferRelativeResize="0">
          <a:picLocks noChangeArrowheads="1"/>
        </xdr:cNvPicPr>
      </xdr:nvPicPr>
      <xdr:blipFill>
        <a:blip xmlns:r="http://schemas.openxmlformats.org/officeDocument/2006/relationships" r:embed="rId5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84580175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5150</xdr:row>
      <xdr:rowOff>0</xdr:rowOff>
    </xdr:from>
    <xdr:to>
      <xdr:col>1</xdr:col>
      <xdr:colOff>1162050</xdr:colOff>
      <xdr:row>5150</xdr:row>
      <xdr:rowOff>342900</xdr:rowOff>
    </xdr:to>
    <xdr:pic>
      <xdr:nvPicPr>
        <xdr:cNvPr id="7339" name="Рисунок 7338" descr="base_1_386202_39455"/>
        <xdr:cNvPicPr preferRelativeResize="0">
          <a:picLocks noChangeArrowheads="1"/>
        </xdr:cNvPicPr>
      </xdr:nvPicPr>
      <xdr:blipFill>
        <a:blip xmlns:r="http://schemas.openxmlformats.org/officeDocument/2006/relationships" r:embed="rId5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85075475"/>
          <a:ext cx="1162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5151</xdr:row>
      <xdr:rowOff>0</xdr:rowOff>
    </xdr:from>
    <xdr:to>
      <xdr:col>1</xdr:col>
      <xdr:colOff>1000124</xdr:colOff>
      <xdr:row>5151</xdr:row>
      <xdr:rowOff>352425</xdr:rowOff>
    </xdr:to>
    <xdr:pic>
      <xdr:nvPicPr>
        <xdr:cNvPr id="7340" name="Рисунок 7339" descr="base_1_386202_39456"/>
        <xdr:cNvPicPr preferRelativeResize="0">
          <a:picLocks noChangeArrowheads="1"/>
        </xdr:cNvPicPr>
      </xdr:nvPicPr>
      <xdr:blipFill>
        <a:blip xmlns:r="http://schemas.openxmlformats.org/officeDocument/2006/relationships" r:embed="rId5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85570775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5152</xdr:row>
      <xdr:rowOff>1</xdr:rowOff>
    </xdr:from>
    <xdr:to>
      <xdr:col>1</xdr:col>
      <xdr:colOff>1028700</xdr:colOff>
      <xdr:row>5152</xdr:row>
      <xdr:rowOff>381001</xdr:rowOff>
    </xdr:to>
    <xdr:pic>
      <xdr:nvPicPr>
        <xdr:cNvPr id="7341" name="Рисунок 7340" descr="base_1_386202_39457"/>
        <xdr:cNvPicPr preferRelativeResize="0">
          <a:picLocks noChangeArrowheads="1"/>
        </xdr:cNvPicPr>
      </xdr:nvPicPr>
      <xdr:blipFill>
        <a:blip xmlns:r="http://schemas.openxmlformats.org/officeDocument/2006/relationships" r:embed="rId5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86066076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5153</xdr:row>
      <xdr:rowOff>1</xdr:rowOff>
    </xdr:from>
    <xdr:to>
      <xdr:col>1</xdr:col>
      <xdr:colOff>1133474</xdr:colOff>
      <xdr:row>5153</xdr:row>
      <xdr:rowOff>381001</xdr:rowOff>
    </xdr:to>
    <xdr:pic>
      <xdr:nvPicPr>
        <xdr:cNvPr id="7342" name="Рисунок 7341" descr="base_1_386202_39458"/>
        <xdr:cNvPicPr preferRelativeResize="0">
          <a:picLocks noChangeArrowheads="1"/>
        </xdr:cNvPicPr>
      </xdr:nvPicPr>
      <xdr:blipFill>
        <a:blip xmlns:r="http://schemas.openxmlformats.org/officeDocument/2006/relationships" r:embed="rId5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86561376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5154</xdr:row>
      <xdr:rowOff>0</xdr:rowOff>
    </xdr:from>
    <xdr:to>
      <xdr:col>1</xdr:col>
      <xdr:colOff>1228725</xdr:colOff>
      <xdr:row>5154</xdr:row>
      <xdr:rowOff>371475</xdr:rowOff>
    </xdr:to>
    <xdr:pic>
      <xdr:nvPicPr>
        <xdr:cNvPr id="7343" name="Рисунок 7342" descr="base_1_386202_39459"/>
        <xdr:cNvPicPr preferRelativeResize="0">
          <a:picLocks noChangeArrowheads="1"/>
        </xdr:cNvPicPr>
      </xdr:nvPicPr>
      <xdr:blipFill>
        <a:blip xmlns:r="http://schemas.openxmlformats.org/officeDocument/2006/relationships" r:embed="rId5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87056675"/>
          <a:ext cx="12287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5155</xdr:row>
      <xdr:rowOff>0</xdr:rowOff>
    </xdr:from>
    <xdr:to>
      <xdr:col>1</xdr:col>
      <xdr:colOff>1143000</xdr:colOff>
      <xdr:row>5155</xdr:row>
      <xdr:rowOff>361950</xdr:rowOff>
    </xdr:to>
    <xdr:pic>
      <xdr:nvPicPr>
        <xdr:cNvPr id="7344" name="Рисунок 7343" descr="base_1_386202_39460"/>
        <xdr:cNvPicPr preferRelativeResize="0">
          <a:picLocks noChangeArrowheads="1"/>
        </xdr:cNvPicPr>
      </xdr:nvPicPr>
      <xdr:blipFill>
        <a:blip xmlns:r="http://schemas.openxmlformats.org/officeDocument/2006/relationships" r:embed="rId5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87551975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5156</xdr:row>
      <xdr:rowOff>0</xdr:rowOff>
    </xdr:from>
    <xdr:to>
      <xdr:col>1</xdr:col>
      <xdr:colOff>923924</xdr:colOff>
      <xdr:row>5156</xdr:row>
      <xdr:rowOff>390525</xdr:rowOff>
    </xdr:to>
    <xdr:pic>
      <xdr:nvPicPr>
        <xdr:cNvPr id="7345" name="Рисунок 7344" descr="base_1_386202_39461"/>
        <xdr:cNvPicPr preferRelativeResize="0">
          <a:picLocks noChangeArrowheads="1"/>
        </xdr:cNvPicPr>
      </xdr:nvPicPr>
      <xdr:blipFill>
        <a:blip xmlns:r="http://schemas.openxmlformats.org/officeDocument/2006/relationships" r:embed="rId5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88047275"/>
          <a:ext cx="923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5157</xdr:row>
      <xdr:rowOff>0</xdr:rowOff>
    </xdr:from>
    <xdr:to>
      <xdr:col>1</xdr:col>
      <xdr:colOff>981075</xdr:colOff>
      <xdr:row>5157</xdr:row>
      <xdr:rowOff>390525</xdr:rowOff>
    </xdr:to>
    <xdr:pic>
      <xdr:nvPicPr>
        <xdr:cNvPr id="7346" name="Рисунок 7345" descr="base_1_386202_39462"/>
        <xdr:cNvPicPr preferRelativeResize="0">
          <a:picLocks noChangeArrowheads="1"/>
        </xdr:cNvPicPr>
      </xdr:nvPicPr>
      <xdr:blipFill>
        <a:blip xmlns:r="http://schemas.openxmlformats.org/officeDocument/2006/relationships" r:embed="rId5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8854257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5158</xdr:row>
      <xdr:rowOff>0</xdr:rowOff>
    </xdr:from>
    <xdr:to>
      <xdr:col>1</xdr:col>
      <xdr:colOff>1114424</xdr:colOff>
      <xdr:row>5158</xdr:row>
      <xdr:rowOff>409575</xdr:rowOff>
    </xdr:to>
    <xdr:pic>
      <xdr:nvPicPr>
        <xdr:cNvPr id="7347" name="Рисунок 7346" descr="base_1_386202_39463"/>
        <xdr:cNvPicPr preferRelativeResize="0">
          <a:picLocks noChangeArrowheads="1"/>
        </xdr:cNvPicPr>
      </xdr:nvPicPr>
      <xdr:blipFill>
        <a:blip xmlns:r="http://schemas.openxmlformats.org/officeDocument/2006/relationships" r:embed="rId5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89037875"/>
          <a:ext cx="11144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5159</xdr:row>
      <xdr:rowOff>0</xdr:rowOff>
    </xdr:from>
    <xdr:to>
      <xdr:col>1</xdr:col>
      <xdr:colOff>1247775</xdr:colOff>
      <xdr:row>5159</xdr:row>
      <xdr:rowOff>371475</xdr:rowOff>
    </xdr:to>
    <xdr:pic>
      <xdr:nvPicPr>
        <xdr:cNvPr id="7348" name="Рисунок 7347" descr="base_1_386202_39464"/>
        <xdr:cNvPicPr preferRelativeResize="0">
          <a:picLocks noChangeArrowheads="1"/>
        </xdr:cNvPicPr>
      </xdr:nvPicPr>
      <xdr:blipFill>
        <a:blip xmlns:r="http://schemas.openxmlformats.org/officeDocument/2006/relationships" r:embed="rId5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89533175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5160</xdr:row>
      <xdr:rowOff>0</xdr:rowOff>
    </xdr:from>
    <xdr:to>
      <xdr:col>1</xdr:col>
      <xdr:colOff>1123950</xdr:colOff>
      <xdr:row>5160</xdr:row>
      <xdr:rowOff>381000</xdr:rowOff>
    </xdr:to>
    <xdr:pic>
      <xdr:nvPicPr>
        <xdr:cNvPr id="7349" name="Рисунок 7348" descr="base_1_386202_39465"/>
        <xdr:cNvPicPr preferRelativeResize="0">
          <a:picLocks noChangeArrowheads="1"/>
        </xdr:cNvPicPr>
      </xdr:nvPicPr>
      <xdr:blipFill>
        <a:blip xmlns:r="http://schemas.openxmlformats.org/officeDocument/2006/relationships" r:embed="rId5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90028475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5161</xdr:row>
      <xdr:rowOff>0</xdr:rowOff>
    </xdr:from>
    <xdr:to>
      <xdr:col>1</xdr:col>
      <xdr:colOff>981074</xdr:colOff>
      <xdr:row>5161</xdr:row>
      <xdr:rowOff>352425</xdr:rowOff>
    </xdr:to>
    <xdr:pic>
      <xdr:nvPicPr>
        <xdr:cNvPr id="7350" name="Рисунок 7349" descr="base_1_386202_39466"/>
        <xdr:cNvPicPr preferRelativeResize="0">
          <a:picLocks noChangeArrowheads="1"/>
        </xdr:cNvPicPr>
      </xdr:nvPicPr>
      <xdr:blipFill>
        <a:blip xmlns:r="http://schemas.openxmlformats.org/officeDocument/2006/relationships" r:embed="rId5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90523775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5162</xdr:row>
      <xdr:rowOff>1</xdr:rowOff>
    </xdr:from>
    <xdr:to>
      <xdr:col>1</xdr:col>
      <xdr:colOff>971550</xdr:colOff>
      <xdr:row>5162</xdr:row>
      <xdr:rowOff>381001</xdr:rowOff>
    </xdr:to>
    <xdr:pic>
      <xdr:nvPicPr>
        <xdr:cNvPr id="7351" name="Рисунок 7350" descr="base_1_386202_39467"/>
        <xdr:cNvPicPr preferRelativeResize="0">
          <a:picLocks noChangeArrowheads="1"/>
        </xdr:cNvPicPr>
      </xdr:nvPicPr>
      <xdr:blipFill>
        <a:blip xmlns:r="http://schemas.openxmlformats.org/officeDocument/2006/relationships" r:embed="rId5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9101907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5163</xdr:row>
      <xdr:rowOff>0</xdr:rowOff>
    </xdr:from>
    <xdr:to>
      <xdr:col>1</xdr:col>
      <xdr:colOff>1123950</xdr:colOff>
      <xdr:row>5163</xdr:row>
      <xdr:rowOff>371475</xdr:rowOff>
    </xdr:to>
    <xdr:pic>
      <xdr:nvPicPr>
        <xdr:cNvPr id="7352" name="Рисунок 7351" descr="base_1_386202_39468"/>
        <xdr:cNvPicPr preferRelativeResize="0">
          <a:picLocks noChangeArrowheads="1"/>
        </xdr:cNvPicPr>
      </xdr:nvPicPr>
      <xdr:blipFill>
        <a:blip xmlns:r="http://schemas.openxmlformats.org/officeDocument/2006/relationships" r:embed="rId5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91514375"/>
          <a:ext cx="1123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5164</xdr:row>
      <xdr:rowOff>1</xdr:rowOff>
    </xdr:from>
    <xdr:to>
      <xdr:col>1</xdr:col>
      <xdr:colOff>1190625</xdr:colOff>
      <xdr:row>5164</xdr:row>
      <xdr:rowOff>381001</xdr:rowOff>
    </xdr:to>
    <xdr:pic>
      <xdr:nvPicPr>
        <xdr:cNvPr id="7353" name="Рисунок 7352" descr="base_1_386202_39469"/>
        <xdr:cNvPicPr preferRelativeResize="0">
          <a:picLocks noChangeArrowheads="1"/>
        </xdr:cNvPicPr>
      </xdr:nvPicPr>
      <xdr:blipFill>
        <a:blip xmlns:r="http://schemas.openxmlformats.org/officeDocument/2006/relationships" r:embed="rId5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92009676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5165</xdr:row>
      <xdr:rowOff>0</xdr:rowOff>
    </xdr:from>
    <xdr:to>
      <xdr:col>1</xdr:col>
      <xdr:colOff>1143000</xdr:colOff>
      <xdr:row>5165</xdr:row>
      <xdr:rowOff>361950</xdr:rowOff>
    </xdr:to>
    <xdr:pic>
      <xdr:nvPicPr>
        <xdr:cNvPr id="7354" name="Рисунок 7353" descr="base_1_386202_39470"/>
        <xdr:cNvPicPr preferRelativeResize="0">
          <a:picLocks noChangeArrowheads="1"/>
        </xdr:cNvPicPr>
      </xdr:nvPicPr>
      <xdr:blipFill>
        <a:blip xmlns:r="http://schemas.openxmlformats.org/officeDocument/2006/relationships" r:embed="rId5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92504975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5166</xdr:row>
      <xdr:rowOff>1</xdr:rowOff>
    </xdr:from>
    <xdr:to>
      <xdr:col>1</xdr:col>
      <xdr:colOff>990600</xdr:colOff>
      <xdr:row>5166</xdr:row>
      <xdr:rowOff>381001</xdr:rowOff>
    </xdr:to>
    <xdr:pic>
      <xdr:nvPicPr>
        <xdr:cNvPr id="7355" name="Рисунок 7354" descr="base_1_386202_39471"/>
        <xdr:cNvPicPr preferRelativeResize="0">
          <a:picLocks noChangeArrowheads="1"/>
        </xdr:cNvPicPr>
      </xdr:nvPicPr>
      <xdr:blipFill>
        <a:blip xmlns:r="http://schemas.openxmlformats.org/officeDocument/2006/relationships" r:embed="rId5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93000276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5167</xdr:row>
      <xdr:rowOff>1</xdr:rowOff>
    </xdr:from>
    <xdr:to>
      <xdr:col>1</xdr:col>
      <xdr:colOff>1000125</xdr:colOff>
      <xdr:row>5167</xdr:row>
      <xdr:rowOff>361951</xdr:rowOff>
    </xdr:to>
    <xdr:pic>
      <xdr:nvPicPr>
        <xdr:cNvPr id="7356" name="Рисунок 7355" descr="base_1_386202_39472"/>
        <xdr:cNvPicPr preferRelativeResize="0">
          <a:picLocks noChangeArrowheads="1"/>
        </xdr:cNvPicPr>
      </xdr:nvPicPr>
      <xdr:blipFill>
        <a:blip xmlns:r="http://schemas.openxmlformats.org/officeDocument/2006/relationships" r:embed="rId5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93495576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5168</xdr:row>
      <xdr:rowOff>1</xdr:rowOff>
    </xdr:from>
    <xdr:to>
      <xdr:col>1</xdr:col>
      <xdr:colOff>1143000</xdr:colOff>
      <xdr:row>5168</xdr:row>
      <xdr:rowOff>381001</xdr:rowOff>
    </xdr:to>
    <xdr:pic>
      <xdr:nvPicPr>
        <xdr:cNvPr id="7357" name="Рисунок 7356" descr="base_1_386202_39473"/>
        <xdr:cNvPicPr preferRelativeResize="0">
          <a:picLocks noChangeArrowheads="1"/>
        </xdr:cNvPicPr>
      </xdr:nvPicPr>
      <xdr:blipFill>
        <a:blip xmlns:r="http://schemas.openxmlformats.org/officeDocument/2006/relationships" r:embed="rId5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93990876"/>
          <a:ext cx="1143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5169</xdr:row>
      <xdr:rowOff>0</xdr:rowOff>
    </xdr:from>
    <xdr:to>
      <xdr:col>1</xdr:col>
      <xdr:colOff>1219200</xdr:colOff>
      <xdr:row>5169</xdr:row>
      <xdr:rowOff>371475</xdr:rowOff>
    </xdr:to>
    <xdr:pic>
      <xdr:nvPicPr>
        <xdr:cNvPr id="7358" name="Рисунок 7357" descr="base_1_386202_39474"/>
        <xdr:cNvPicPr preferRelativeResize="0">
          <a:picLocks noChangeArrowheads="1"/>
        </xdr:cNvPicPr>
      </xdr:nvPicPr>
      <xdr:blipFill>
        <a:blip xmlns:r="http://schemas.openxmlformats.org/officeDocument/2006/relationships" r:embed="rId5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9448617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5169</xdr:row>
      <xdr:rowOff>495299</xdr:rowOff>
    </xdr:from>
    <xdr:to>
      <xdr:col>1</xdr:col>
      <xdr:colOff>1162050</xdr:colOff>
      <xdr:row>5170</xdr:row>
      <xdr:rowOff>371474</xdr:rowOff>
    </xdr:to>
    <xdr:pic>
      <xdr:nvPicPr>
        <xdr:cNvPr id="7359" name="Рисунок 7358" descr="base_1_386202_39475"/>
        <xdr:cNvPicPr preferRelativeResize="0">
          <a:picLocks noChangeArrowheads="1"/>
        </xdr:cNvPicPr>
      </xdr:nvPicPr>
      <xdr:blipFill>
        <a:blip xmlns:r="http://schemas.openxmlformats.org/officeDocument/2006/relationships" r:embed="rId5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94981474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5171</xdr:row>
      <xdr:rowOff>0</xdr:rowOff>
    </xdr:from>
    <xdr:to>
      <xdr:col>1</xdr:col>
      <xdr:colOff>1000124</xdr:colOff>
      <xdr:row>5171</xdr:row>
      <xdr:rowOff>371475</xdr:rowOff>
    </xdr:to>
    <xdr:pic>
      <xdr:nvPicPr>
        <xdr:cNvPr id="7360" name="Рисунок 7359" descr="base_1_386202_39476"/>
        <xdr:cNvPicPr preferRelativeResize="0">
          <a:picLocks noChangeArrowheads="1"/>
        </xdr:cNvPicPr>
      </xdr:nvPicPr>
      <xdr:blipFill>
        <a:blip xmlns:r="http://schemas.openxmlformats.org/officeDocument/2006/relationships" r:embed="rId5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95476775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5172</xdr:row>
      <xdr:rowOff>0</xdr:rowOff>
    </xdr:from>
    <xdr:to>
      <xdr:col>1</xdr:col>
      <xdr:colOff>1028700</xdr:colOff>
      <xdr:row>5172</xdr:row>
      <xdr:rowOff>390525</xdr:rowOff>
    </xdr:to>
    <xdr:pic>
      <xdr:nvPicPr>
        <xdr:cNvPr id="7361" name="Рисунок 7360" descr="base_1_386202_39477"/>
        <xdr:cNvPicPr preferRelativeResize="0">
          <a:picLocks noChangeArrowheads="1"/>
        </xdr:cNvPicPr>
      </xdr:nvPicPr>
      <xdr:blipFill>
        <a:blip xmlns:r="http://schemas.openxmlformats.org/officeDocument/2006/relationships" r:embed="rId5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95972075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5173</xdr:row>
      <xdr:rowOff>0</xdr:rowOff>
    </xdr:from>
    <xdr:to>
      <xdr:col>1</xdr:col>
      <xdr:colOff>1133474</xdr:colOff>
      <xdr:row>5173</xdr:row>
      <xdr:rowOff>390525</xdr:rowOff>
    </xdr:to>
    <xdr:pic>
      <xdr:nvPicPr>
        <xdr:cNvPr id="7362" name="Рисунок 7361" descr="base_1_386202_39478"/>
        <xdr:cNvPicPr preferRelativeResize="0">
          <a:picLocks noChangeArrowheads="1"/>
        </xdr:cNvPicPr>
      </xdr:nvPicPr>
      <xdr:blipFill>
        <a:blip xmlns:r="http://schemas.openxmlformats.org/officeDocument/2006/relationships" r:embed="rId5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96467375"/>
          <a:ext cx="1133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5174</xdr:row>
      <xdr:rowOff>1</xdr:rowOff>
    </xdr:from>
    <xdr:to>
      <xdr:col>1</xdr:col>
      <xdr:colOff>1266825</xdr:colOff>
      <xdr:row>5174</xdr:row>
      <xdr:rowOff>381001</xdr:rowOff>
    </xdr:to>
    <xdr:pic>
      <xdr:nvPicPr>
        <xdr:cNvPr id="7363" name="Рисунок 7362" descr="base_1_386202_39479"/>
        <xdr:cNvPicPr preferRelativeResize="0">
          <a:picLocks noChangeArrowheads="1"/>
        </xdr:cNvPicPr>
      </xdr:nvPicPr>
      <xdr:blipFill>
        <a:blip xmlns:r="http://schemas.openxmlformats.org/officeDocument/2006/relationships" r:embed="rId5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96962676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5175</xdr:row>
      <xdr:rowOff>0</xdr:rowOff>
    </xdr:from>
    <xdr:to>
      <xdr:col>1</xdr:col>
      <xdr:colOff>1219200</xdr:colOff>
      <xdr:row>5175</xdr:row>
      <xdr:rowOff>400050</xdr:rowOff>
    </xdr:to>
    <xdr:pic>
      <xdr:nvPicPr>
        <xdr:cNvPr id="7364" name="Рисунок 7363" descr="base_1_386202_39480"/>
        <xdr:cNvPicPr preferRelativeResize="0">
          <a:picLocks noChangeArrowheads="1"/>
        </xdr:cNvPicPr>
      </xdr:nvPicPr>
      <xdr:blipFill>
        <a:blip xmlns:r="http://schemas.openxmlformats.org/officeDocument/2006/relationships" r:embed="rId5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97457975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5176</xdr:row>
      <xdr:rowOff>0</xdr:rowOff>
    </xdr:from>
    <xdr:to>
      <xdr:col>1</xdr:col>
      <xdr:colOff>1000124</xdr:colOff>
      <xdr:row>5176</xdr:row>
      <xdr:rowOff>371475</xdr:rowOff>
    </xdr:to>
    <xdr:pic>
      <xdr:nvPicPr>
        <xdr:cNvPr id="7365" name="Рисунок 7364" descr="base_1_386202_39481"/>
        <xdr:cNvPicPr preferRelativeResize="0">
          <a:picLocks noChangeArrowheads="1"/>
        </xdr:cNvPicPr>
      </xdr:nvPicPr>
      <xdr:blipFill>
        <a:blip xmlns:r="http://schemas.openxmlformats.org/officeDocument/2006/relationships" r:embed="rId5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97953275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5177</xdr:row>
      <xdr:rowOff>0</xdr:rowOff>
    </xdr:from>
    <xdr:to>
      <xdr:col>1</xdr:col>
      <xdr:colOff>1047750</xdr:colOff>
      <xdr:row>5177</xdr:row>
      <xdr:rowOff>409575</xdr:rowOff>
    </xdr:to>
    <xdr:pic>
      <xdr:nvPicPr>
        <xdr:cNvPr id="7366" name="Рисунок 7365" descr="base_1_386202_39482"/>
        <xdr:cNvPicPr preferRelativeResize="0">
          <a:picLocks noChangeArrowheads="1"/>
        </xdr:cNvPicPr>
      </xdr:nvPicPr>
      <xdr:blipFill>
        <a:blip xmlns:r="http://schemas.openxmlformats.org/officeDocument/2006/relationships" r:embed="rId5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98448575"/>
          <a:ext cx="10477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5178</xdr:row>
      <xdr:rowOff>1</xdr:rowOff>
    </xdr:from>
    <xdr:to>
      <xdr:col>1</xdr:col>
      <xdr:colOff>1171574</xdr:colOff>
      <xdr:row>5178</xdr:row>
      <xdr:rowOff>400051</xdr:rowOff>
    </xdr:to>
    <xdr:pic>
      <xdr:nvPicPr>
        <xdr:cNvPr id="7367" name="Рисунок 7366" descr="base_1_386202_39483"/>
        <xdr:cNvPicPr preferRelativeResize="0">
          <a:picLocks noChangeArrowheads="1"/>
        </xdr:cNvPicPr>
      </xdr:nvPicPr>
      <xdr:blipFill>
        <a:blip xmlns:r="http://schemas.openxmlformats.org/officeDocument/2006/relationships" r:embed="rId5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598943876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5179</xdr:row>
      <xdr:rowOff>1</xdr:rowOff>
    </xdr:from>
    <xdr:to>
      <xdr:col>1</xdr:col>
      <xdr:colOff>1238250</xdr:colOff>
      <xdr:row>5179</xdr:row>
      <xdr:rowOff>400051</xdr:rowOff>
    </xdr:to>
    <xdr:pic>
      <xdr:nvPicPr>
        <xdr:cNvPr id="7368" name="Рисунок 7367" descr="base_1_386202_39484"/>
        <xdr:cNvPicPr preferRelativeResize="0">
          <a:picLocks noChangeArrowheads="1"/>
        </xdr:cNvPicPr>
      </xdr:nvPicPr>
      <xdr:blipFill>
        <a:blip xmlns:r="http://schemas.openxmlformats.org/officeDocument/2006/relationships" r:embed="rId5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99439176"/>
          <a:ext cx="1238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5180</xdr:row>
      <xdr:rowOff>0</xdr:rowOff>
    </xdr:from>
    <xdr:to>
      <xdr:col>1</xdr:col>
      <xdr:colOff>1152525</xdr:colOff>
      <xdr:row>5180</xdr:row>
      <xdr:rowOff>371475</xdr:rowOff>
    </xdr:to>
    <xdr:pic>
      <xdr:nvPicPr>
        <xdr:cNvPr id="7369" name="Рисунок 7368" descr="base_1_386202_39485"/>
        <xdr:cNvPicPr preferRelativeResize="0">
          <a:picLocks noChangeArrowheads="1"/>
        </xdr:cNvPicPr>
      </xdr:nvPicPr>
      <xdr:blipFill>
        <a:blip xmlns:r="http://schemas.openxmlformats.org/officeDocument/2006/relationships" r:embed="rId5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599934475"/>
          <a:ext cx="1152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5181</xdr:row>
      <xdr:rowOff>1</xdr:rowOff>
    </xdr:from>
    <xdr:to>
      <xdr:col>1</xdr:col>
      <xdr:colOff>1028700</xdr:colOff>
      <xdr:row>5181</xdr:row>
      <xdr:rowOff>361951</xdr:rowOff>
    </xdr:to>
    <xdr:pic>
      <xdr:nvPicPr>
        <xdr:cNvPr id="7370" name="Рисунок 7369" descr="base_1_386202_39486"/>
        <xdr:cNvPicPr preferRelativeResize="0">
          <a:picLocks noChangeArrowheads="1"/>
        </xdr:cNvPicPr>
      </xdr:nvPicPr>
      <xdr:blipFill>
        <a:blip xmlns:r="http://schemas.openxmlformats.org/officeDocument/2006/relationships" r:embed="rId5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0429776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5182</xdr:row>
      <xdr:rowOff>0</xdr:rowOff>
    </xdr:from>
    <xdr:to>
      <xdr:col>1</xdr:col>
      <xdr:colOff>1047750</xdr:colOff>
      <xdr:row>5182</xdr:row>
      <xdr:rowOff>352425</xdr:rowOff>
    </xdr:to>
    <xdr:pic>
      <xdr:nvPicPr>
        <xdr:cNvPr id="7371" name="Рисунок 7370" descr="base_1_386202_39487"/>
        <xdr:cNvPicPr preferRelativeResize="0">
          <a:picLocks noChangeArrowheads="1"/>
        </xdr:cNvPicPr>
      </xdr:nvPicPr>
      <xdr:blipFill>
        <a:blip xmlns:r="http://schemas.openxmlformats.org/officeDocument/2006/relationships" r:embed="rId5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092507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5183</xdr:row>
      <xdr:rowOff>1</xdr:rowOff>
    </xdr:from>
    <xdr:to>
      <xdr:col>1</xdr:col>
      <xdr:colOff>1162050</xdr:colOff>
      <xdr:row>5183</xdr:row>
      <xdr:rowOff>419101</xdr:rowOff>
    </xdr:to>
    <xdr:pic>
      <xdr:nvPicPr>
        <xdr:cNvPr id="7372" name="Рисунок 7371" descr="base_1_386202_39488"/>
        <xdr:cNvPicPr preferRelativeResize="0">
          <a:picLocks noChangeArrowheads="1"/>
        </xdr:cNvPicPr>
      </xdr:nvPicPr>
      <xdr:blipFill>
        <a:blip xmlns:r="http://schemas.openxmlformats.org/officeDocument/2006/relationships" r:embed="rId5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1420376"/>
          <a:ext cx="1162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5184</xdr:row>
      <xdr:rowOff>1</xdr:rowOff>
    </xdr:from>
    <xdr:to>
      <xdr:col>1</xdr:col>
      <xdr:colOff>1238250</xdr:colOff>
      <xdr:row>5184</xdr:row>
      <xdr:rowOff>342901</xdr:rowOff>
    </xdr:to>
    <xdr:pic>
      <xdr:nvPicPr>
        <xdr:cNvPr id="7373" name="Рисунок 7372" descr="base_1_386202_39489"/>
        <xdr:cNvPicPr preferRelativeResize="0">
          <a:picLocks noChangeArrowheads="1"/>
        </xdr:cNvPicPr>
      </xdr:nvPicPr>
      <xdr:blipFill>
        <a:blip xmlns:r="http://schemas.openxmlformats.org/officeDocument/2006/relationships" r:embed="rId5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1915676"/>
          <a:ext cx="1238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5185</xdr:row>
      <xdr:rowOff>1</xdr:rowOff>
    </xdr:from>
    <xdr:to>
      <xdr:col>1</xdr:col>
      <xdr:colOff>1228725</xdr:colOff>
      <xdr:row>5185</xdr:row>
      <xdr:rowOff>419101</xdr:rowOff>
    </xdr:to>
    <xdr:pic>
      <xdr:nvPicPr>
        <xdr:cNvPr id="7374" name="Рисунок 7373" descr="base_1_386202_39490"/>
        <xdr:cNvPicPr preferRelativeResize="0">
          <a:picLocks noChangeArrowheads="1"/>
        </xdr:cNvPicPr>
      </xdr:nvPicPr>
      <xdr:blipFill>
        <a:blip xmlns:r="http://schemas.openxmlformats.org/officeDocument/2006/relationships" r:embed="rId5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2410976"/>
          <a:ext cx="12287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5186</xdr:row>
      <xdr:rowOff>1</xdr:rowOff>
    </xdr:from>
    <xdr:to>
      <xdr:col>1</xdr:col>
      <xdr:colOff>981074</xdr:colOff>
      <xdr:row>5186</xdr:row>
      <xdr:rowOff>400051</xdr:rowOff>
    </xdr:to>
    <xdr:pic>
      <xdr:nvPicPr>
        <xdr:cNvPr id="7375" name="Рисунок 7374" descr="base_1_386202_39491"/>
        <xdr:cNvPicPr preferRelativeResize="0">
          <a:picLocks noChangeArrowheads="1"/>
        </xdr:cNvPicPr>
      </xdr:nvPicPr>
      <xdr:blipFill>
        <a:blip xmlns:r="http://schemas.openxmlformats.org/officeDocument/2006/relationships" r:embed="rId5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02906276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5187</xdr:row>
      <xdr:rowOff>0</xdr:rowOff>
    </xdr:from>
    <xdr:to>
      <xdr:col>1</xdr:col>
      <xdr:colOff>1009650</xdr:colOff>
      <xdr:row>5187</xdr:row>
      <xdr:rowOff>352425</xdr:rowOff>
    </xdr:to>
    <xdr:pic>
      <xdr:nvPicPr>
        <xdr:cNvPr id="7376" name="Рисунок 7375" descr="base_1_386202_39492"/>
        <xdr:cNvPicPr preferRelativeResize="0">
          <a:picLocks noChangeArrowheads="1"/>
        </xdr:cNvPicPr>
      </xdr:nvPicPr>
      <xdr:blipFill>
        <a:blip xmlns:r="http://schemas.openxmlformats.org/officeDocument/2006/relationships" r:embed="rId5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3401575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5188</xdr:row>
      <xdr:rowOff>1</xdr:rowOff>
    </xdr:from>
    <xdr:to>
      <xdr:col>1</xdr:col>
      <xdr:colOff>1104900</xdr:colOff>
      <xdr:row>5188</xdr:row>
      <xdr:rowOff>400051</xdr:rowOff>
    </xdr:to>
    <xdr:pic>
      <xdr:nvPicPr>
        <xdr:cNvPr id="7377" name="Рисунок 7376" descr="base_1_386202_39493"/>
        <xdr:cNvPicPr preferRelativeResize="0">
          <a:picLocks noChangeArrowheads="1"/>
        </xdr:cNvPicPr>
      </xdr:nvPicPr>
      <xdr:blipFill>
        <a:blip xmlns:r="http://schemas.openxmlformats.org/officeDocument/2006/relationships" r:embed="rId5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3896876"/>
          <a:ext cx="1104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5189</xdr:row>
      <xdr:rowOff>0</xdr:rowOff>
    </xdr:from>
    <xdr:to>
      <xdr:col>1</xdr:col>
      <xdr:colOff>1181100</xdr:colOff>
      <xdr:row>5189</xdr:row>
      <xdr:rowOff>371475</xdr:rowOff>
    </xdr:to>
    <xdr:pic>
      <xdr:nvPicPr>
        <xdr:cNvPr id="7378" name="Рисунок 7377" descr="base_1_386202_39494"/>
        <xdr:cNvPicPr preferRelativeResize="0">
          <a:picLocks noChangeArrowheads="1"/>
        </xdr:cNvPicPr>
      </xdr:nvPicPr>
      <xdr:blipFill>
        <a:blip xmlns:r="http://schemas.openxmlformats.org/officeDocument/2006/relationships" r:embed="rId5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4392175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5190</xdr:row>
      <xdr:rowOff>0</xdr:rowOff>
    </xdr:from>
    <xdr:to>
      <xdr:col>1</xdr:col>
      <xdr:colOff>1181100</xdr:colOff>
      <xdr:row>5190</xdr:row>
      <xdr:rowOff>333375</xdr:rowOff>
    </xdr:to>
    <xdr:pic>
      <xdr:nvPicPr>
        <xdr:cNvPr id="7379" name="Рисунок 7378" descr="base_1_386202_39495"/>
        <xdr:cNvPicPr preferRelativeResize="0">
          <a:picLocks noChangeArrowheads="1"/>
        </xdr:cNvPicPr>
      </xdr:nvPicPr>
      <xdr:blipFill>
        <a:blip xmlns:r="http://schemas.openxmlformats.org/officeDocument/2006/relationships" r:embed="rId5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4887475"/>
          <a:ext cx="1181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5191</xdr:row>
      <xdr:rowOff>1</xdr:rowOff>
    </xdr:from>
    <xdr:to>
      <xdr:col>1</xdr:col>
      <xdr:colOff>1000124</xdr:colOff>
      <xdr:row>5191</xdr:row>
      <xdr:rowOff>400051</xdr:rowOff>
    </xdr:to>
    <xdr:pic>
      <xdr:nvPicPr>
        <xdr:cNvPr id="7380" name="Рисунок 7379" descr="base_1_386202_39496"/>
        <xdr:cNvPicPr preferRelativeResize="0">
          <a:picLocks noChangeArrowheads="1"/>
        </xdr:cNvPicPr>
      </xdr:nvPicPr>
      <xdr:blipFill>
        <a:blip xmlns:r="http://schemas.openxmlformats.org/officeDocument/2006/relationships" r:embed="rId5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05382776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5192</xdr:row>
      <xdr:rowOff>0</xdr:rowOff>
    </xdr:from>
    <xdr:to>
      <xdr:col>1</xdr:col>
      <xdr:colOff>942975</xdr:colOff>
      <xdr:row>5192</xdr:row>
      <xdr:rowOff>371475</xdr:rowOff>
    </xdr:to>
    <xdr:pic>
      <xdr:nvPicPr>
        <xdr:cNvPr id="7381" name="Рисунок 7380" descr="base_1_386202_39497"/>
        <xdr:cNvPicPr preferRelativeResize="0">
          <a:picLocks noChangeArrowheads="1"/>
        </xdr:cNvPicPr>
      </xdr:nvPicPr>
      <xdr:blipFill>
        <a:blip xmlns:r="http://schemas.openxmlformats.org/officeDocument/2006/relationships" r:embed="rId5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5878075"/>
          <a:ext cx="942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5193</xdr:row>
      <xdr:rowOff>0</xdr:rowOff>
    </xdr:from>
    <xdr:to>
      <xdr:col>1</xdr:col>
      <xdr:colOff>1114424</xdr:colOff>
      <xdr:row>5193</xdr:row>
      <xdr:rowOff>390525</xdr:rowOff>
    </xdr:to>
    <xdr:pic>
      <xdr:nvPicPr>
        <xdr:cNvPr id="7382" name="Рисунок 7381" descr="base_1_386202_39498"/>
        <xdr:cNvPicPr preferRelativeResize="0">
          <a:picLocks noChangeArrowheads="1"/>
        </xdr:cNvPicPr>
      </xdr:nvPicPr>
      <xdr:blipFill>
        <a:blip xmlns:r="http://schemas.openxmlformats.org/officeDocument/2006/relationships" r:embed="rId5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06373375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5194</xdr:row>
      <xdr:rowOff>0</xdr:rowOff>
    </xdr:from>
    <xdr:to>
      <xdr:col>1</xdr:col>
      <xdr:colOff>1190625</xdr:colOff>
      <xdr:row>5194</xdr:row>
      <xdr:rowOff>371475</xdr:rowOff>
    </xdr:to>
    <xdr:pic>
      <xdr:nvPicPr>
        <xdr:cNvPr id="7383" name="Рисунок 7382" descr="base_1_386202_39499"/>
        <xdr:cNvPicPr preferRelativeResize="0">
          <a:picLocks noChangeArrowheads="1"/>
        </xdr:cNvPicPr>
      </xdr:nvPicPr>
      <xdr:blipFill>
        <a:blip xmlns:r="http://schemas.openxmlformats.org/officeDocument/2006/relationships" r:embed="rId5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6868675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5194</xdr:row>
      <xdr:rowOff>495299</xdr:rowOff>
    </xdr:from>
    <xdr:to>
      <xdr:col>1</xdr:col>
      <xdr:colOff>1190625</xdr:colOff>
      <xdr:row>5195</xdr:row>
      <xdr:rowOff>371474</xdr:rowOff>
    </xdr:to>
    <xdr:pic>
      <xdr:nvPicPr>
        <xdr:cNvPr id="7384" name="Рисунок 7383" descr="base_1_386202_39500"/>
        <xdr:cNvPicPr preferRelativeResize="0">
          <a:picLocks noChangeArrowheads="1"/>
        </xdr:cNvPicPr>
      </xdr:nvPicPr>
      <xdr:blipFill>
        <a:blip xmlns:r="http://schemas.openxmlformats.org/officeDocument/2006/relationships" r:embed="rId5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7363974"/>
          <a:ext cx="1190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5196</xdr:row>
      <xdr:rowOff>1</xdr:rowOff>
    </xdr:from>
    <xdr:to>
      <xdr:col>1</xdr:col>
      <xdr:colOff>914400</xdr:colOff>
      <xdr:row>5196</xdr:row>
      <xdr:rowOff>361951</xdr:rowOff>
    </xdr:to>
    <xdr:pic>
      <xdr:nvPicPr>
        <xdr:cNvPr id="7385" name="Рисунок 7384" descr="base_1_386202_39501"/>
        <xdr:cNvPicPr preferRelativeResize="0">
          <a:picLocks noChangeArrowheads="1"/>
        </xdr:cNvPicPr>
      </xdr:nvPicPr>
      <xdr:blipFill>
        <a:blip xmlns:r="http://schemas.openxmlformats.org/officeDocument/2006/relationships" r:embed="rId5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7859276"/>
          <a:ext cx="914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5197</xdr:row>
      <xdr:rowOff>1</xdr:rowOff>
    </xdr:from>
    <xdr:to>
      <xdr:col>1</xdr:col>
      <xdr:colOff>1028700</xdr:colOff>
      <xdr:row>5197</xdr:row>
      <xdr:rowOff>381001</xdr:rowOff>
    </xdr:to>
    <xdr:pic>
      <xdr:nvPicPr>
        <xdr:cNvPr id="7386" name="Рисунок 7385" descr="base_1_386202_39502"/>
        <xdr:cNvPicPr preferRelativeResize="0">
          <a:picLocks noChangeArrowheads="1"/>
        </xdr:cNvPicPr>
      </xdr:nvPicPr>
      <xdr:blipFill>
        <a:blip xmlns:r="http://schemas.openxmlformats.org/officeDocument/2006/relationships" r:embed="rId5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8354576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5198</xdr:row>
      <xdr:rowOff>0</xdr:rowOff>
    </xdr:from>
    <xdr:to>
      <xdr:col>1</xdr:col>
      <xdr:colOff>1114424</xdr:colOff>
      <xdr:row>5198</xdr:row>
      <xdr:rowOff>390525</xdr:rowOff>
    </xdr:to>
    <xdr:pic>
      <xdr:nvPicPr>
        <xdr:cNvPr id="7387" name="Рисунок 7386" descr="base_1_386202_39503"/>
        <xdr:cNvPicPr preferRelativeResize="0">
          <a:picLocks noChangeArrowheads="1"/>
        </xdr:cNvPicPr>
      </xdr:nvPicPr>
      <xdr:blipFill>
        <a:blip xmlns:r="http://schemas.openxmlformats.org/officeDocument/2006/relationships" r:embed="rId5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08849875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5199</xdr:row>
      <xdr:rowOff>1</xdr:rowOff>
    </xdr:from>
    <xdr:to>
      <xdr:col>1</xdr:col>
      <xdr:colOff>1209675</xdr:colOff>
      <xdr:row>5199</xdr:row>
      <xdr:rowOff>361951</xdr:rowOff>
    </xdr:to>
    <xdr:pic>
      <xdr:nvPicPr>
        <xdr:cNvPr id="7388" name="Рисунок 7387" descr="base_1_386202_39504"/>
        <xdr:cNvPicPr preferRelativeResize="0">
          <a:picLocks noChangeArrowheads="1"/>
        </xdr:cNvPicPr>
      </xdr:nvPicPr>
      <xdr:blipFill>
        <a:blip xmlns:r="http://schemas.openxmlformats.org/officeDocument/2006/relationships" r:embed="rId5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9345176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5199</xdr:row>
      <xdr:rowOff>495299</xdr:rowOff>
    </xdr:from>
    <xdr:to>
      <xdr:col>1</xdr:col>
      <xdr:colOff>1171575</xdr:colOff>
      <xdr:row>5200</xdr:row>
      <xdr:rowOff>371474</xdr:rowOff>
    </xdr:to>
    <xdr:pic>
      <xdr:nvPicPr>
        <xdr:cNvPr id="7389" name="Рисунок 7388" descr="base_1_386202_39505"/>
        <xdr:cNvPicPr preferRelativeResize="0">
          <a:picLocks noChangeArrowheads="1"/>
        </xdr:cNvPicPr>
      </xdr:nvPicPr>
      <xdr:blipFill>
        <a:blip xmlns:r="http://schemas.openxmlformats.org/officeDocument/2006/relationships" r:embed="rId5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09840474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5201</xdr:row>
      <xdr:rowOff>1</xdr:rowOff>
    </xdr:from>
    <xdr:to>
      <xdr:col>1</xdr:col>
      <xdr:colOff>990600</xdr:colOff>
      <xdr:row>5201</xdr:row>
      <xdr:rowOff>381001</xdr:rowOff>
    </xdr:to>
    <xdr:pic>
      <xdr:nvPicPr>
        <xdr:cNvPr id="7390" name="Рисунок 7389" descr="base_1_386202_39506"/>
        <xdr:cNvPicPr preferRelativeResize="0">
          <a:picLocks noChangeArrowheads="1"/>
        </xdr:cNvPicPr>
      </xdr:nvPicPr>
      <xdr:blipFill>
        <a:blip xmlns:r="http://schemas.openxmlformats.org/officeDocument/2006/relationships" r:embed="rId5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10335776"/>
          <a:ext cx="990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5202</xdr:row>
      <xdr:rowOff>1</xdr:rowOff>
    </xdr:from>
    <xdr:to>
      <xdr:col>1</xdr:col>
      <xdr:colOff>981075</xdr:colOff>
      <xdr:row>5202</xdr:row>
      <xdr:rowOff>438151</xdr:rowOff>
    </xdr:to>
    <xdr:pic>
      <xdr:nvPicPr>
        <xdr:cNvPr id="7391" name="Рисунок 7390" descr="base_1_386202_39507"/>
        <xdr:cNvPicPr preferRelativeResize="0">
          <a:picLocks noChangeArrowheads="1"/>
        </xdr:cNvPicPr>
      </xdr:nvPicPr>
      <xdr:blipFill>
        <a:blip xmlns:r="http://schemas.openxmlformats.org/officeDocument/2006/relationships" r:embed="rId5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10831076"/>
          <a:ext cx="981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5203</xdr:row>
      <xdr:rowOff>0</xdr:rowOff>
    </xdr:from>
    <xdr:to>
      <xdr:col>1</xdr:col>
      <xdr:colOff>1057274</xdr:colOff>
      <xdr:row>5203</xdr:row>
      <xdr:rowOff>390525</xdr:rowOff>
    </xdr:to>
    <xdr:pic>
      <xdr:nvPicPr>
        <xdr:cNvPr id="7392" name="Рисунок 7391" descr="base_1_386202_39508"/>
        <xdr:cNvPicPr preferRelativeResize="0">
          <a:picLocks noChangeArrowheads="1"/>
        </xdr:cNvPicPr>
      </xdr:nvPicPr>
      <xdr:blipFill>
        <a:blip xmlns:r="http://schemas.openxmlformats.org/officeDocument/2006/relationships" r:embed="rId5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1132637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5204</xdr:row>
      <xdr:rowOff>0</xdr:rowOff>
    </xdr:from>
    <xdr:to>
      <xdr:col>1</xdr:col>
      <xdr:colOff>1171575</xdr:colOff>
      <xdr:row>5204</xdr:row>
      <xdr:rowOff>352425</xdr:rowOff>
    </xdr:to>
    <xdr:pic>
      <xdr:nvPicPr>
        <xdr:cNvPr id="7393" name="Рисунок 7392" descr="base_1_386202_39509"/>
        <xdr:cNvPicPr preferRelativeResize="0">
          <a:picLocks noChangeArrowheads="1"/>
        </xdr:cNvPicPr>
      </xdr:nvPicPr>
      <xdr:blipFill>
        <a:blip xmlns:r="http://schemas.openxmlformats.org/officeDocument/2006/relationships" r:embed="rId5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11821675"/>
          <a:ext cx="11715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5205</xdr:row>
      <xdr:rowOff>0</xdr:rowOff>
    </xdr:from>
    <xdr:to>
      <xdr:col>1</xdr:col>
      <xdr:colOff>1162050</xdr:colOff>
      <xdr:row>5205</xdr:row>
      <xdr:rowOff>371475</xdr:rowOff>
    </xdr:to>
    <xdr:pic>
      <xdr:nvPicPr>
        <xdr:cNvPr id="7394" name="Рисунок 7393" descr="base_1_386202_39510"/>
        <xdr:cNvPicPr preferRelativeResize="0">
          <a:picLocks noChangeArrowheads="1"/>
        </xdr:cNvPicPr>
      </xdr:nvPicPr>
      <xdr:blipFill>
        <a:blip xmlns:r="http://schemas.openxmlformats.org/officeDocument/2006/relationships" r:embed="rId5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12316975"/>
          <a:ext cx="1162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5206</xdr:row>
      <xdr:rowOff>1</xdr:rowOff>
    </xdr:from>
    <xdr:to>
      <xdr:col>1</xdr:col>
      <xdr:colOff>981074</xdr:colOff>
      <xdr:row>5206</xdr:row>
      <xdr:rowOff>361951</xdr:rowOff>
    </xdr:to>
    <xdr:pic>
      <xdr:nvPicPr>
        <xdr:cNvPr id="7395" name="Рисунок 7394" descr="base_1_386202_39511"/>
        <xdr:cNvPicPr preferRelativeResize="0">
          <a:picLocks noChangeArrowheads="1"/>
        </xdr:cNvPicPr>
      </xdr:nvPicPr>
      <xdr:blipFill>
        <a:blip xmlns:r="http://schemas.openxmlformats.org/officeDocument/2006/relationships" r:embed="rId5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12812276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5207</xdr:row>
      <xdr:rowOff>1</xdr:rowOff>
    </xdr:from>
    <xdr:to>
      <xdr:col>1</xdr:col>
      <xdr:colOff>1009650</xdr:colOff>
      <xdr:row>5207</xdr:row>
      <xdr:rowOff>342901</xdr:rowOff>
    </xdr:to>
    <xdr:pic>
      <xdr:nvPicPr>
        <xdr:cNvPr id="7396" name="Рисунок 7395" descr="base_1_386202_39512"/>
        <xdr:cNvPicPr preferRelativeResize="0">
          <a:picLocks noChangeArrowheads="1"/>
        </xdr:cNvPicPr>
      </xdr:nvPicPr>
      <xdr:blipFill>
        <a:blip xmlns:r="http://schemas.openxmlformats.org/officeDocument/2006/relationships" r:embed="rId5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13307576"/>
          <a:ext cx="10096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5208</xdr:row>
      <xdr:rowOff>1</xdr:rowOff>
    </xdr:from>
    <xdr:to>
      <xdr:col>1</xdr:col>
      <xdr:colOff>1085850</xdr:colOff>
      <xdr:row>5208</xdr:row>
      <xdr:rowOff>381001</xdr:rowOff>
    </xdr:to>
    <xdr:pic>
      <xdr:nvPicPr>
        <xdr:cNvPr id="7397" name="Рисунок 7396" descr="base_1_386202_39513"/>
        <xdr:cNvPicPr preferRelativeResize="0">
          <a:picLocks noChangeArrowheads="1"/>
        </xdr:cNvPicPr>
      </xdr:nvPicPr>
      <xdr:blipFill>
        <a:blip xmlns:r="http://schemas.openxmlformats.org/officeDocument/2006/relationships" r:embed="rId5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13802876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5209</xdr:row>
      <xdr:rowOff>1</xdr:rowOff>
    </xdr:from>
    <xdr:to>
      <xdr:col>1</xdr:col>
      <xdr:colOff>1171575</xdr:colOff>
      <xdr:row>5209</xdr:row>
      <xdr:rowOff>400051</xdr:rowOff>
    </xdr:to>
    <xdr:pic>
      <xdr:nvPicPr>
        <xdr:cNvPr id="7398" name="Рисунок 7397" descr="base_1_386202_39514"/>
        <xdr:cNvPicPr preferRelativeResize="0">
          <a:picLocks noChangeArrowheads="1"/>
        </xdr:cNvPicPr>
      </xdr:nvPicPr>
      <xdr:blipFill>
        <a:blip xmlns:r="http://schemas.openxmlformats.org/officeDocument/2006/relationships" r:embed="rId5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14298176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5210</xdr:row>
      <xdr:rowOff>0</xdr:rowOff>
    </xdr:from>
    <xdr:to>
      <xdr:col>1</xdr:col>
      <xdr:colOff>1143000</xdr:colOff>
      <xdr:row>5210</xdr:row>
      <xdr:rowOff>390525</xdr:rowOff>
    </xdr:to>
    <xdr:pic>
      <xdr:nvPicPr>
        <xdr:cNvPr id="7399" name="Рисунок 7398" descr="base_1_386202_39515"/>
        <xdr:cNvPicPr preferRelativeResize="0">
          <a:picLocks noChangeArrowheads="1"/>
        </xdr:cNvPicPr>
      </xdr:nvPicPr>
      <xdr:blipFill>
        <a:blip xmlns:r="http://schemas.openxmlformats.org/officeDocument/2006/relationships" r:embed="rId5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14793475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5211</xdr:row>
      <xdr:rowOff>0</xdr:rowOff>
    </xdr:from>
    <xdr:to>
      <xdr:col>1</xdr:col>
      <xdr:colOff>981074</xdr:colOff>
      <xdr:row>5211</xdr:row>
      <xdr:rowOff>371475</xdr:rowOff>
    </xdr:to>
    <xdr:pic>
      <xdr:nvPicPr>
        <xdr:cNvPr id="7400" name="Рисунок 7399" descr="base_1_386202_39516"/>
        <xdr:cNvPicPr preferRelativeResize="0">
          <a:picLocks noChangeArrowheads="1"/>
        </xdr:cNvPicPr>
      </xdr:nvPicPr>
      <xdr:blipFill>
        <a:blip xmlns:r="http://schemas.openxmlformats.org/officeDocument/2006/relationships" r:embed="rId5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1528877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5212</xdr:row>
      <xdr:rowOff>1</xdr:rowOff>
    </xdr:from>
    <xdr:to>
      <xdr:col>1</xdr:col>
      <xdr:colOff>1019175</xdr:colOff>
      <xdr:row>5212</xdr:row>
      <xdr:rowOff>361951</xdr:rowOff>
    </xdr:to>
    <xdr:pic>
      <xdr:nvPicPr>
        <xdr:cNvPr id="7401" name="Рисунок 7400" descr="base_1_386202_39517"/>
        <xdr:cNvPicPr preferRelativeResize="0">
          <a:picLocks noChangeArrowheads="1"/>
        </xdr:cNvPicPr>
      </xdr:nvPicPr>
      <xdr:blipFill>
        <a:blip xmlns:r="http://schemas.openxmlformats.org/officeDocument/2006/relationships" r:embed="rId5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15784076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5213</xdr:row>
      <xdr:rowOff>1</xdr:rowOff>
    </xdr:from>
    <xdr:to>
      <xdr:col>1</xdr:col>
      <xdr:colOff>1095374</xdr:colOff>
      <xdr:row>5213</xdr:row>
      <xdr:rowOff>361951</xdr:rowOff>
    </xdr:to>
    <xdr:pic>
      <xdr:nvPicPr>
        <xdr:cNvPr id="7402" name="Рисунок 7401" descr="base_1_386202_39518"/>
        <xdr:cNvPicPr preferRelativeResize="0">
          <a:picLocks noChangeArrowheads="1"/>
        </xdr:cNvPicPr>
      </xdr:nvPicPr>
      <xdr:blipFill>
        <a:blip xmlns:r="http://schemas.openxmlformats.org/officeDocument/2006/relationships" r:embed="rId5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16279376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5214</xdr:row>
      <xdr:rowOff>1</xdr:rowOff>
    </xdr:from>
    <xdr:to>
      <xdr:col>1</xdr:col>
      <xdr:colOff>1171575</xdr:colOff>
      <xdr:row>5214</xdr:row>
      <xdr:rowOff>342901</xdr:rowOff>
    </xdr:to>
    <xdr:pic>
      <xdr:nvPicPr>
        <xdr:cNvPr id="7403" name="Рисунок 7402" descr="base_1_386202_39519"/>
        <xdr:cNvPicPr preferRelativeResize="0">
          <a:picLocks noChangeArrowheads="1"/>
        </xdr:cNvPicPr>
      </xdr:nvPicPr>
      <xdr:blipFill>
        <a:blip xmlns:r="http://schemas.openxmlformats.org/officeDocument/2006/relationships" r:embed="rId5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16774676"/>
          <a:ext cx="1171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5215</xdr:row>
      <xdr:rowOff>1</xdr:rowOff>
    </xdr:from>
    <xdr:to>
      <xdr:col>1</xdr:col>
      <xdr:colOff>1152525</xdr:colOff>
      <xdr:row>5215</xdr:row>
      <xdr:rowOff>381001</xdr:rowOff>
    </xdr:to>
    <xdr:pic>
      <xdr:nvPicPr>
        <xdr:cNvPr id="7404" name="Рисунок 7403" descr="base_1_386202_39520"/>
        <xdr:cNvPicPr preferRelativeResize="0">
          <a:picLocks noChangeArrowheads="1"/>
        </xdr:cNvPicPr>
      </xdr:nvPicPr>
      <xdr:blipFill>
        <a:blip xmlns:r="http://schemas.openxmlformats.org/officeDocument/2006/relationships" r:embed="rId5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17269976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5216</xdr:row>
      <xdr:rowOff>0</xdr:rowOff>
    </xdr:from>
    <xdr:to>
      <xdr:col>1</xdr:col>
      <xdr:colOff>971550</xdr:colOff>
      <xdr:row>5216</xdr:row>
      <xdr:rowOff>390525</xdr:rowOff>
    </xdr:to>
    <xdr:pic>
      <xdr:nvPicPr>
        <xdr:cNvPr id="7405" name="Рисунок 7404" descr="base_1_386202_39521"/>
        <xdr:cNvPicPr preferRelativeResize="0">
          <a:picLocks noChangeArrowheads="1"/>
        </xdr:cNvPicPr>
      </xdr:nvPicPr>
      <xdr:blipFill>
        <a:blip xmlns:r="http://schemas.openxmlformats.org/officeDocument/2006/relationships" r:embed="rId5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17765275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5217</xdr:row>
      <xdr:rowOff>1</xdr:rowOff>
    </xdr:from>
    <xdr:to>
      <xdr:col>1</xdr:col>
      <xdr:colOff>1009650</xdr:colOff>
      <xdr:row>5217</xdr:row>
      <xdr:rowOff>361951</xdr:rowOff>
    </xdr:to>
    <xdr:pic>
      <xdr:nvPicPr>
        <xdr:cNvPr id="7406" name="Рисунок 7405" descr="base_1_386202_39522"/>
        <xdr:cNvPicPr preferRelativeResize="0">
          <a:picLocks noChangeArrowheads="1"/>
        </xdr:cNvPicPr>
      </xdr:nvPicPr>
      <xdr:blipFill>
        <a:blip xmlns:r="http://schemas.openxmlformats.org/officeDocument/2006/relationships" r:embed="rId5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18260576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5218</xdr:row>
      <xdr:rowOff>1</xdr:rowOff>
    </xdr:from>
    <xdr:to>
      <xdr:col>1</xdr:col>
      <xdr:colOff>1057274</xdr:colOff>
      <xdr:row>5218</xdr:row>
      <xdr:rowOff>361951</xdr:rowOff>
    </xdr:to>
    <xdr:pic>
      <xdr:nvPicPr>
        <xdr:cNvPr id="7407" name="Рисунок 7406" descr="base_1_386202_39523"/>
        <xdr:cNvPicPr preferRelativeResize="0">
          <a:picLocks noChangeArrowheads="1"/>
        </xdr:cNvPicPr>
      </xdr:nvPicPr>
      <xdr:blipFill>
        <a:blip xmlns:r="http://schemas.openxmlformats.org/officeDocument/2006/relationships" r:embed="rId5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18755876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5219</xdr:row>
      <xdr:rowOff>1</xdr:rowOff>
    </xdr:from>
    <xdr:to>
      <xdr:col>1</xdr:col>
      <xdr:colOff>1181100</xdr:colOff>
      <xdr:row>5219</xdr:row>
      <xdr:rowOff>361951</xdr:rowOff>
    </xdr:to>
    <xdr:pic>
      <xdr:nvPicPr>
        <xdr:cNvPr id="7408" name="Рисунок 7407" descr="base_1_386202_39524"/>
        <xdr:cNvPicPr preferRelativeResize="0">
          <a:picLocks noChangeArrowheads="1"/>
        </xdr:cNvPicPr>
      </xdr:nvPicPr>
      <xdr:blipFill>
        <a:blip xmlns:r="http://schemas.openxmlformats.org/officeDocument/2006/relationships" r:embed="rId5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19251176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5220</xdr:row>
      <xdr:rowOff>0</xdr:rowOff>
    </xdr:from>
    <xdr:to>
      <xdr:col>1</xdr:col>
      <xdr:colOff>1162050</xdr:colOff>
      <xdr:row>5220</xdr:row>
      <xdr:rowOff>361950</xdr:rowOff>
    </xdr:to>
    <xdr:pic>
      <xdr:nvPicPr>
        <xdr:cNvPr id="7409" name="Рисунок 7408" descr="base_1_386202_39525"/>
        <xdr:cNvPicPr preferRelativeResize="0">
          <a:picLocks noChangeArrowheads="1"/>
        </xdr:cNvPicPr>
      </xdr:nvPicPr>
      <xdr:blipFill>
        <a:blip xmlns:r="http://schemas.openxmlformats.org/officeDocument/2006/relationships" r:embed="rId5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19746475"/>
          <a:ext cx="1162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5221</xdr:row>
      <xdr:rowOff>1</xdr:rowOff>
    </xdr:from>
    <xdr:to>
      <xdr:col>1</xdr:col>
      <xdr:colOff>962024</xdr:colOff>
      <xdr:row>5221</xdr:row>
      <xdr:rowOff>381001</xdr:rowOff>
    </xdr:to>
    <xdr:pic>
      <xdr:nvPicPr>
        <xdr:cNvPr id="7410" name="Рисунок 7409" descr="base_1_386202_39526"/>
        <xdr:cNvPicPr preferRelativeResize="0">
          <a:picLocks noChangeArrowheads="1"/>
        </xdr:cNvPicPr>
      </xdr:nvPicPr>
      <xdr:blipFill>
        <a:blip xmlns:r="http://schemas.openxmlformats.org/officeDocument/2006/relationships" r:embed="rId5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20241776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5222</xdr:row>
      <xdr:rowOff>1</xdr:rowOff>
    </xdr:from>
    <xdr:to>
      <xdr:col>1</xdr:col>
      <xdr:colOff>962025</xdr:colOff>
      <xdr:row>5222</xdr:row>
      <xdr:rowOff>381001</xdr:rowOff>
    </xdr:to>
    <xdr:pic>
      <xdr:nvPicPr>
        <xdr:cNvPr id="7411" name="Рисунок 7410" descr="base_1_386202_39527"/>
        <xdr:cNvPicPr preferRelativeResize="0">
          <a:picLocks noChangeArrowheads="1"/>
        </xdr:cNvPicPr>
      </xdr:nvPicPr>
      <xdr:blipFill>
        <a:blip xmlns:r="http://schemas.openxmlformats.org/officeDocument/2006/relationships" r:embed="rId5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20737076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5223</xdr:row>
      <xdr:rowOff>0</xdr:rowOff>
    </xdr:from>
    <xdr:to>
      <xdr:col>1</xdr:col>
      <xdr:colOff>1076324</xdr:colOff>
      <xdr:row>5223</xdr:row>
      <xdr:rowOff>352425</xdr:rowOff>
    </xdr:to>
    <xdr:pic>
      <xdr:nvPicPr>
        <xdr:cNvPr id="7412" name="Рисунок 7411" descr="base_1_386202_39528"/>
        <xdr:cNvPicPr preferRelativeResize="0">
          <a:picLocks noChangeArrowheads="1"/>
        </xdr:cNvPicPr>
      </xdr:nvPicPr>
      <xdr:blipFill>
        <a:blip xmlns:r="http://schemas.openxmlformats.org/officeDocument/2006/relationships" r:embed="rId5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21232375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5224</xdr:row>
      <xdr:rowOff>1</xdr:rowOff>
    </xdr:from>
    <xdr:to>
      <xdr:col>1</xdr:col>
      <xdr:colOff>1219200</xdr:colOff>
      <xdr:row>5224</xdr:row>
      <xdr:rowOff>381001</xdr:rowOff>
    </xdr:to>
    <xdr:pic>
      <xdr:nvPicPr>
        <xdr:cNvPr id="7413" name="Рисунок 7412" descr="base_1_386202_39529"/>
        <xdr:cNvPicPr preferRelativeResize="0">
          <a:picLocks noChangeArrowheads="1"/>
        </xdr:cNvPicPr>
      </xdr:nvPicPr>
      <xdr:blipFill>
        <a:blip xmlns:r="http://schemas.openxmlformats.org/officeDocument/2006/relationships" r:embed="rId5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21727676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5224</xdr:row>
      <xdr:rowOff>495299</xdr:rowOff>
    </xdr:from>
    <xdr:to>
      <xdr:col>1</xdr:col>
      <xdr:colOff>1238250</xdr:colOff>
      <xdr:row>5225</xdr:row>
      <xdr:rowOff>371474</xdr:rowOff>
    </xdr:to>
    <xdr:pic>
      <xdr:nvPicPr>
        <xdr:cNvPr id="7414" name="Рисунок 7413" descr="base_1_386202_39530"/>
        <xdr:cNvPicPr preferRelativeResize="0">
          <a:picLocks noChangeArrowheads="1"/>
        </xdr:cNvPicPr>
      </xdr:nvPicPr>
      <xdr:blipFill>
        <a:blip xmlns:r="http://schemas.openxmlformats.org/officeDocument/2006/relationships" r:embed="rId5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22222974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5226</xdr:row>
      <xdr:rowOff>1</xdr:rowOff>
    </xdr:from>
    <xdr:to>
      <xdr:col>1</xdr:col>
      <xdr:colOff>952500</xdr:colOff>
      <xdr:row>5226</xdr:row>
      <xdr:rowOff>381001</xdr:rowOff>
    </xdr:to>
    <xdr:pic>
      <xdr:nvPicPr>
        <xdr:cNvPr id="7415" name="Рисунок 7414" descr="base_1_386202_39531"/>
        <xdr:cNvPicPr preferRelativeResize="0">
          <a:picLocks noChangeArrowheads="1"/>
        </xdr:cNvPicPr>
      </xdr:nvPicPr>
      <xdr:blipFill>
        <a:blip xmlns:r="http://schemas.openxmlformats.org/officeDocument/2006/relationships" r:embed="rId5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22718276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5227</xdr:row>
      <xdr:rowOff>1</xdr:rowOff>
    </xdr:from>
    <xdr:to>
      <xdr:col>1</xdr:col>
      <xdr:colOff>962025</xdr:colOff>
      <xdr:row>5227</xdr:row>
      <xdr:rowOff>381001</xdr:rowOff>
    </xdr:to>
    <xdr:pic>
      <xdr:nvPicPr>
        <xdr:cNvPr id="7416" name="Рисунок 7415" descr="base_1_386202_39532"/>
        <xdr:cNvPicPr preferRelativeResize="0">
          <a:picLocks noChangeArrowheads="1"/>
        </xdr:cNvPicPr>
      </xdr:nvPicPr>
      <xdr:blipFill>
        <a:blip xmlns:r="http://schemas.openxmlformats.org/officeDocument/2006/relationships" r:embed="rId5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23213576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5228</xdr:row>
      <xdr:rowOff>1</xdr:rowOff>
    </xdr:from>
    <xdr:to>
      <xdr:col>1</xdr:col>
      <xdr:colOff>1076324</xdr:colOff>
      <xdr:row>5228</xdr:row>
      <xdr:rowOff>381001</xdr:rowOff>
    </xdr:to>
    <xdr:pic>
      <xdr:nvPicPr>
        <xdr:cNvPr id="7417" name="Рисунок 7416" descr="base_1_386202_39533"/>
        <xdr:cNvPicPr preferRelativeResize="0">
          <a:picLocks noChangeArrowheads="1"/>
        </xdr:cNvPicPr>
      </xdr:nvPicPr>
      <xdr:blipFill>
        <a:blip xmlns:r="http://schemas.openxmlformats.org/officeDocument/2006/relationships" r:embed="rId5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23708876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5229</xdr:row>
      <xdr:rowOff>0</xdr:rowOff>
    </xdr:from>
    <xdr:to>
      <xdr:col>1</xdr:col>
      <xdr:colOff>1238250</xdr:colOff>
      <xdr:row>5229</xdr:row>
      <xdr:rowOff>409575</xdr:rowOff>
    </xdr:to>
    <xdr:pic>
      <xdr:nvPicPr>
        <xdr:cNvPr id="7418" name="Рисунок 7417" descr="base_1_386202_39534"/>
        <xdr:cNvPicPr preferRelativeResize="0">
          <a:picLocks noChangeArrowheads="1"/>
        </xdr:cNvPicPr>
      </xdr:nvPicPr>
      <xdr:blipFill>
        <a:blip xmlns:r="http://schemas.openxmlformats.org/officeDocument/2006/relationships" r:embed="rId5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24204175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5230</xdr:row>
      <xdr:rowOff>1</xdr:rowOff>
    </xdr:from>
    <xdr:to>
      <xdr:col>1</xdr:col>
      <xdr:colOff>1200150</xdr:colOff>
      <xdr:row>5230</xdr:row>
      <xdr:rowOff>419101</xdr:rowOff>
    </xdr:to>
    <xdr:pic>
      <xdr:nvPicPr>
        <xdr:cNvPr id="7419" name="Рисунок 7418" descr="base_1_386202_39535"/>
        <xdr:cNvPicPr preferRelativeResize="0">
          <a:picLocks noChangeArrowheads="1"/>
        </xdr:cNvPicPr>
      </xdr:nvPicPr>
      <xdr:blipFill>
        <a:blip xmlns:r="http://schemas.openxmlformats.org/officeDocument/2006/relationships" r:embed="rId5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24699476"/>
          <a:ext cx="12001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5231</xdr:row>
      <xdr:rowOff>1</xdr:rowOff>
    </xdr:from>
    <xdr:to>
      <xdr:col>1</xdr:col>
      <xdr:colOff>1028700</xdr:colOff>
      <xdr:row>5231</xdr:row>
      <xdr:rowOff>371475</xdr:rowOff>
    </xdr:to>
    <xdr:pic>
      <xdr:nvPicPr>
        <xdr:cNvPr id="7420" name="Рисунок 7419" descr="base_1_386202_39536"/>
        <xdr:cNvPicPr preferRelativeResize="0">
          <a:picLocks noChangeArrowheads="1"/>
        </xdr:cNvPicPr>
      </xdr:nvPicPr>
      <xdr:blipFill>
        <a:blip xmlns:r="http://schemas.openxmlformats.org/officeDocument/2006/relationships" r:embed="rId5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25194776"/>
          <a:ext cx="1028701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5232</xdr:row>
      <xdr:rowOff>0</xdr:rowOff>
    </xdr:from>
    <xdr:to>
      <xdr:col>1</xdr:col>
      <xdr:colOff>1047750</xdr:colOff>
      <xdr:row>5232</xdr:row>
      <xdr:rowOff>352425</xdr:rowOff>
    </xdr:to>
    <xdr:pic>
      <xdr:nvPicPr>
        <xdr:cNvPr id="7421" name="Рисунок 7420" descr="base_1_386202_39537"/>
        <xdr:cNvPicPr preferRelativeResize="0">
          <a:picLocks noChangeArrowheads="1"/>
        </xdr:cNvPicPr>
      </xdr:nvPicPr>
      <xdr:blipFill>
        <a:blip xmlns:r="http://schemas.openxmlformats.org/officeDocument/2006/relationships" r:embed="rId5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2569007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5233</xdr:row>
      <xdr:rowOff>1</xdr:rowOff>
    </xdr:from>
    <xdr:to>
      <xdr:col>1</xdr:col>
      <xdr:colOff>1171575</xdr:colOff>
      <xdr:row>5233</xdr:row>
      <xdr:rowOff>361951</xdr:rowOff>
    </xdr:to>
    <xdr:pic>
      <xdr:nvPicPr>
        <xdr:cNvPr id="7422" name="Рисунок 7421" descr="base_1_386202_39538"/>
        <xdr:cNvPicPr preferRelativeResize="0">
          <a:picLocks noChangeArrowheads="1"/>
        </xdr:cNvPicPr>
      </xdr:nvPicPr>
      <xdr:blipFill>
        <a:blip xmlns:r="http://schemas.openxmlformats.org/officeDocument/2006/relationships" r:embed="rId5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26185376"/>
          <a:ext cx="11715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5233</xdr:row>
      <xdr:rowOff>485776</xdr:rowOff>
    </xdr:from>
    <xdr:to>
      <xdr:col>1</xdr:col>
      <xdr:colOff>1257300</xdr:colOff>
      <xdr:row>5234</xdr:row>
      <xdr:rowOff>371475</xdr:rowOff>
    </xdr:to>
    <xdr:pic>
      <xdr:nvPicPr>
        <xdr:cNvPr id="7423" name="Рисунок 7422" descr="base_1_386202_39539"/>
        <xdr:cNvPicPr preferRelativeResize="0">
          <a:picLocks noChangeArrowheads="1"/>
        </xdr:cNvPicPr>
      </xdr:nvPicPr>
      <xdr:blipFill>
        <a:blip xmlns:r="http://schemas.openxmlformats.org/officeDocument/2006/relationships" r:embed="rId5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626671151"/>
          <a:ext cx="124777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5235</xdr:row>
      <xdr:rowOff>1</xdr:rowOff>
    </xdr:from>
    <xdr:to>
      <xdr:col>1</xdr:col>
      <xdr:colOff>1219200</xdr:colOff>
      <xdr:row>5235</xdr:row>
      <xdr:rowOff>381001</xdr:rowOff>
    </xdr:to>
    <xdr:pic>
      <xdr:nvPicPr>
        <xdr:cNvPr id="7424" name="Рисунок 7423" descr="base_1_386202_39540"/>
        <xdr:cNvPicPr preferRelativeResize="0">
          <a:picLocks noChangeArrowheads="1"/>
        </xdr:cNvPicPr>
      </xdr:nvPicPr>
      <xdr:blipFill>
        <a:blip xmlns:r="http://schemas.openxmlformats.org/officeDocument/2006/relationships" r:embed="rId5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27175976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5236</xdr:row>
      <xdr:rowOff>0</xdr:rowOff>
    </xdr:from>
    <xdr:to>
      <xdr:col>1</xdr:col>
      <xdr:colOff>923924</xdr:colOff>
      <xdr:row>5236</xdr:row>
      <xdr:rowOff>371475</xdr:rowOff>
    </xdr:to>
    <xdr:pic>
      <xdr:nvPicPr>
        <xdr:cNvPr id="7425" name="Рисунок 7424" descr="base_1_386202_39541"/>
        <xdr:cNvPicPr preferRelativeResize="0">
          <a:picLocks noChangeArrowheads="1"/>
        </xdr:cNvPicPr>
      </xdr:nvPicPr>
      <xdr:blipFill>
        <a:blip xmlns:r="http://schemas.openxmlformats.org/officeDocument/2006/relationships" r:embed="rId5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27671275"/>
          <a:ext cx="9239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5237</xdr:row>
      <xdr:rowOff>1</xdr:rowOff>
    </xdr:from>
    <xdr:to>
      <xdr:col>1</xdr:col>
      <xdr:colOff>990600</xdr:colOff>
      <xdr:row>5237</xdr:row>
      <xdr:rowOff>400051</xdr:rowOff>
    </xdr:to>
    <xdr:pic>
      <xdr:nvPicPr>
        <xdr:cNvPr id="7426" name="Рисунок 7425" descr="base_1_386202_39542"/>
        <xdr:cNvPicPr preferRelativeResize="0">
          <a:picLocks noChangeArrowheads="1"/>
        </xdr:cNvPicPr>
      </xdr:nvPicPr>
      <xdr:blipFill>
        <a:blip xmlns:r="http://schemas.openxmlformats.org/officeDocument/2006/relationships" r:embed="rId5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28166576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5238</xdr:row>
      <xdr:rowOff>1</xdr:rowOff>
    </xdr:from>
    <xdr:to>
      <xdr:col>1</xdr:col>
      <xdr:colOff>1114424</xdr:colOff>
      <xdr:row>5238</xdr:row>
      <xdr:rowOff>361951</xdr:rowOff>
    </xdr:to>
    <xdr:pic>
      <xdr:nvPicPr>
        <xdr:cNvPr id="7427" name="Рисунок 7426" descr="base_1_386202_39543"/>
        <xdr:cNvPicPr preferRelativeResize="0">
          <a:picLocks noChangeArrowheads="1"/>
        </xdr:cNvPicPr>
      </xdr:nvPicPr>
      <xdr:blipFill>
        <a:blip xmlns:r="http://schemas.openxmlformats.org/officeDocument/2006/relationships" r:embed="rId5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28661876"/>
          <a:ext cx="1114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5239</xdr:row>
      <xdr:rowOff>0</xdr:rowOff>
    </xdr:from>
    <xdr:to>
      <xdr:col>1</xdr:col>
      <xdr:colOff>1200150</xdr:colOff>
      <xdr:row>5239</xdr:row>
      <xdr:rowOff>371475</xdr:rowOff>
    </xdr:to>
    <xdr:pic>
      <xdr:nvPicPr>
        <xdr:cNvPr id="7428" name="Рисунок 7427" descr="base_1_386202_39544"/>
        <xdr:cNvPicPr preferRelativeResize="0">
          <a:picLocks noChangeArrowheads="1"/>
        </xdr:cNvPicPr>
      </xdr:nvPicPr>
      <xdr:blipFill>
        <a:blip xmlns:r="http://schemas.openxmlformats.org/officeDocument/2006/relationships" r:embed="rId5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29157175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5240</xdr:row>
      <xdr:rowOff>0</xdr:rowOff>
    </xdr:from>
    <xdr:to>
      <xdr:col>1</xdr:col>
      <xdr:colOff>1123950</xdr:colOff>
      <xdr:row>5240</xdr:row>
      <xdr:rowOff>409575</xdr:rowOff>
    </xdr:to>
    <xdr:pic>
      <xdr:nvPicPr>
        <xdr:cNvPr id="7429" name="Рисунок 7428" descr="base_1_386202_39545"/>
        <xdr:cNvPicPr preferRelativeResize="0">
          <a:picLocks noChangeArrowheads="1"/>
        </xdr:cNvPicPr>
      </xdr:nvPicPr>
      <xdr:blipFill>
        <a:blip xmlns:r="http://schemas.openxmlformats.org/officeDocument/2006/relationships" r:embed="rId5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29652475"/>
          <a:ext cx="1123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5241</xdr:row>
      <xdr:rowOff>0</xdr:rowOff>
    </xdr:from>
    <xdr:to>
      <xdr:col>1</xdr:col>
      <xdr:colOff>962024</xdr:colOff>
      <xdr:row>5241</xdr:row>
      <xdr:rowOff>371475</xdr:rowOff>
    </xdr:to>
    <xdr:pic>
      <xdr:nvPicPr>
        <xdr:cNvPr id="7430" name="Рисунок 7429" descr="base_1_386202_39546"/>
        <xdr:cNvPicPr preferRelativeResize="0">
          <a:picLocks noChangeArrowheads="1"/>
        </xdr:cNvPicPr>
      </xdr:nvPicPr>
      <xdr:blipFill>
        <a:blip xmlns:r="http://schemas.openxmlformats.org/officeDocument/2006/relationships" r:embed="rId5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30147775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5242</xdr:row>
      <xdr:rowOff>0</xdr:rowOff>
    </xdr:from>
    <xdr:to>
      <xdr:col>1</xdr:col>
      <xdr:colOff>942975</xdr:colOff>
      <xdr:row>5242</xdr:row>
      <xdr:rowOff>400050</xdr:rowOff>
    </xdr:to>
    <xdr:pic>
      <xdr:nvPicPr>
        <xdr:cNvPr id="7431" name="Рисунок 7430" descr="base_1_386202_39547"/>
        <xdr:cNvPicPr preferRelativeResize="0">
          <a:picLocks noChangeArrowheads="1"/>
        </xdr:cNvPicPr>
      </xdr:nvPicPr>
      <xdr:blipFill>
        <a:blip xmlns:r="http://schemas.openxmlformats.org/officeDocument/2006/relationships" r:embed="rId5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0643075"/>
          <a:ext cx="942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5243</xdr:row>
      <xdr:rowOff>0</xdr:rowOff>
    </xdr:from>
    <xdr:to>
      <xdr:col>1</xdr:col>
      <xdr:colOff>1038224</xdr:colOff>
      <xdr:row>5243</xdr:row>
      <xdr:rowOff>371475</xdr:rowOff>
    </xdr:to>
    <xdr:pic>
      <xdr:nvPicPr>
        <xdr:cNvPr id="7432" name="Рисунок 7431" descr="base_1_386202_39548"/>
        <xdr:cNvPicPr preferRelativeResize="0">
          <a:picLocks noChangeArrowheads="1"/>
        </xdr:cNvPicPr>
      </xdr:nvPicPr>
      <xdr:blipFill>
        <a:blip xmlns:r="http://schemas.openxmlformats.org/officeDocument/2006/relationships" r:embed="rId5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31138375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5244</xdr:row>
      <xdr:rowOff>1</xdr:rowOff>
    </xdr:from>
    <xdr:to>
      <xdr:col>1</xdr:col>
      <xdr:colOff>1200150</xdr:colOff>
      <xdr:row>5244</xdr:row>
      <xdr:rowOff>400051</xdr:rowOff>
    </xdr:to>
    <xdr:pic>
      <xdr:nvPicPr>
        <xdr:cNvPr id="7433" name="Рисунок 7432" descr="base_1_386202_39549"/>
        <xdr:cNvPicPr preferRelativeResize="0">
          <a:picLocks noChangeArrowheads="1"/>
        </xdr:cNvPicPr>
      </xdr:nvPicPr>
      <xdr:blipFill>
        <a:blip xmlns:r="http://schemas.openxmlformats.org/officeDocument/2006/relationships" r:embed="rId5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1633676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5244</xdr:row>
      <xdr:rowOff>495299</xdr:rowOff>
    </xdr:from>
    <xdr:to>
      <xdr:col>1</xdr:col>
      <xdr:colOff>1143000</xdr:colOff>
      <xdr:row>5245</xdr:row>
      <xdr:rowOff>390524</xdr:rowOff>
    </xdr:to>
    <xdr:pic>
      <xdr:nvPicPr>
        <xdr:cNvPr id="7434" name="Рисунок 7433" descr="base_1_386202_39550"/>
        <xdr:cNvPicPr preferRelativeResize="0">
          <a:picLocks noChangeArrowheads="1"/>
        </xdr:cNvPicPr>
      </xdr:nvPicPr>
      <xdr:blipFill>
        <a:blip xmlns:r="http://schemas.openxmlformats.org/officeDocument/2006/relationships" r:embed="rId5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2128974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5246</xdr:row>
      <xdr:rowOff>0</xdr:rowOff>
    </xdr:from>
    <xdr:to>
      <xdr:col>1</xdr:col>
      <xdr:colOff>1066800</xdr:colOff>
      <xdr:row>5246</xdr:row>
      <xdr:rowOff>390525</xdr:rowOff>
    </xdr:to>
    <xdr:pic>
      <xdr:nvPicPr>
        <xdr:cNvPr id="7435" name="Рисунок 7434" descr="base_1_386202_39551"/>
        <xdr:cNvPicPr preferRelativeResize="0">
          <a:picLocks noChangeArrowheads="1"/>
        </xdr:cNvPicPr>
      </xdr:nvPicPr>
      <xdr:blipFill>
        <a:blip xmlns:r="http://schemas.openxmlformats.org/officeDocument/2006/relationships" r:embed="rId5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2624275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5247</xdr:row>
      <xdr:rowOff>1</xdr:rowOff>
    </xdr:from>
    <xdr:to>
      <xdr:col>1</xdr:col>
      <xdr:colOff>971550</xdr:colOff>
      <xdr:row>5247</xdr:row>
      <xdr:rowOff>381001</xdr:rowOff>
    </xdr:to>
    <xdr:pic>
      <xdr:nvPicPr>
        <xdr:cNvPr id="7436" name="Рисунок 7435" descr="base_1_386202_39552"/>
        <xdr:cNvPicPr preferRelativeResize="0">
          <a:picLocks noChangeArrowheads="1"/>
        </xdr:cNvPicPr>
      </xdr:nvPicPr>
      <xdr:blipFill>
        <a:blip xmlns:r="http://schemas.openxmlformats.org/officeDocument/2006/relationships" r:embed="rId5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311957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5248</xdr:row>
      <xdr:rowOff>1</xdr:rowOff>
    </xdr:from>
    <xdr:to>
      <xdr:col>1</xdr:col>
      <xdr:colOff>1047750</xdr:colOff>
      <xdr:row>5248</xdr:row>
      <xdr:rowOff>314325</xdr:rowOff>
    </xdr:to>
    <xdr:pic>
      <xdr:nvPicPr>
        <xdr:cNvPr id="7437" name="Рисунок 7436" descr="base_1_386202_39553"/>
        <xdr:cNvPicPr preferRelativeResize="0">
          <a:picLocks noChangeArrowheads="1"/>
        </xdr:cNvPicPr>
      </xdr:nvPicPr>
      <xdr:blipFill>
        <a:blip xmlns:r="http://schemas.openxmlformats.org/officeDocument/2006/relationships" r:embed="rId5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3614876"/>
          <a:ext cx="1047750" cy="314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5249</xdr:row>
      <xdr:rowOff>0</xdr:rowOff>
    </xdr:from>
    <xdr:to>
      <xdr:col>1</xdr:col>
      <xdr:colOff>1200150</xdr:colOff>
      <xdr:row>5249</xdr:row>
      <xdr:rowOff>390525</xdr:rowOff>
    </xdr:to>
    <xdr:pic>
      <xdr:nvPicPr>
        <xdr:cNvPr id="7438" name="Рисунок 7437" descr="base_1_386202_39554"/>
        <xdr:cNvPicPr preferRelativeResize="0">
          <a:picLocks noChangeArrowheads="1"/>
        </xdr:cNvPicPr>
      </xdr:nvPicPr>
      <xdr:blipFill>
        <a:blip xmlns:r="http://schemas.openxmlformats.org/officeDocument/2006/relationships" r:embed="rId5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411017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5250</xdr:row>
      <xdr:rowOff>0</xdr:rowOff>
    </xdr:from>
    <xdr:to>
      <xdr:col>1</xdr:col>
      <xdr:colOff>1152525</xdr:colOff>
      <xdr:row>5250</xdr:row>
      <xdr:rowOff>361950</xdr:rowOff>
    </xdr:to>
    <xdr:pic>
      <xdr:nvPicPr>
        <xdr:cNvPr id="7439" name="Рисунок 7438" descr="base_1_386202_39555"/>
        <xdr:cNvPicPr preferRelativeResize="0">
          <a:picLocks noChangeArrowheads="1"/>
        </xdr:cNvPicPr>
      </xdr:nvPicPr>
      <xdr:blipFill>
        <a:blip xmlns:r="http://schemas.openxmlformats.org/officeDocument/2006/relationships" r:embed="rId5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4605475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5251</xdr:row>
      <xdr:rowOff>1</xdr:rowOff>
    </xdr:from>
    <xdr:to>
      <xdr:col>1</xdr:col>
      <xdr:colOff>1000124</xdr:colOff>
      <xdr:row>5251</xdr:row>
      <xdr:rowOff>361951</xdr:rowOff>
    </xdr:to>
    <xdr:pic>
      <xdr:nvPicPr>
        <xdr:cNvPr id="7440" name="Рисунок 7439" descr="base_1_386202_39556"/>
        <xdr:cNvPicPr preferRelativeResize="0">
          <a:picLocks noChangeArrowheads="1"/>
        </xdr:cNvPicPr>
      </xdr:nvPicPr>
      <xdr:blipFill>
        <a:blip xmlns:r="http://schemas.openxmlformats.org/officeDocument/2006/relationships" r:embed="rId5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35100776"/>
          <a:ext cx="1000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5252</xdr:row>
      <xdr:rowOff>0</xdr:rowOff>
    </xdr:from>
    <xdr:to>
      <xdr:col>1</xdr:col>
      <xdr:colOff>1000125</xdr:colOff>
      <xdr:row>5252</xdr:row>
      <xdr:rowOff>390525</xdr:rowOff>
    </xdr:to>
    <xdr:pic>
      <xdr:nvPicPr>
        <xdr:cNvPr id="7441" name="Рисунок 7440" descr="base_1_386202_39557"/>
        <xdr:cNvPicPr preferRelativeResize="0">
          <a:picLocks noChangeArrowheads="1"/>
        </xdr:cNvPicPr>
      </xdr:nvPicPr>
      <xdr:blipFill>
        <a:blip xmlns:r="http://schemas.openxmlformats.org/officeDocument/2006/relationships" r:embed="rId5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559607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5253</xdr:row>
      <xdr:rowOff>0</xdr:rowOff>
    </xdr:from>
    <xdr:to>
      <xdr:col>1</xdr:col>
      <xdr:colOff>1066800</xdr:colOff>
      <xdr:row>5253</xdr:row>
      <xdr:rowOff>390525</xdr:rowOff>
    </xdr:to>
    <xdr:pic>
      <xdr:nvPicPr>
        <xdr:cNvPr id="7442" name="Рисунок 7441" descr="base_1_386202_39558"/>
        <xdr:cNvPicPr preferRelativeResize="0">
          <a:picLocks noChangeArrowheads="1"/>
        </xdr:cNvPicPr>
      </xdr:nvPicPr>
      <xdr:blipFill>
        <a:blip xmlns:r="http://schemas.openxmlformats.org/officeDocument/2006/relationships" r:embed="rId5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6091375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5254</xdr:row>
      <xdr:rowOff>1</xdr:rowOff>
    </xdr:from>
    <xdr:to>
      <xdr:col>1</xdr:col>
      <xdr:colOff>1247775</xdr:colOff>
      <xdr:row>5254</xdr:row>
      <xdr:rowOff>361951</xdr:rowOff>
    </xdr:to>
    <xdr:pic>
      <xdr:nvPicPr>
        <xdr:cNvPr id="7443" name="Рисунок 7442" descr="base_1_386202_39559"/>
        <xdr:cNvPicPr preferRelativeResize="0">
          <a:picLocks noChangeArrowheads="1"/>
        </xdr:cNvPicPr>
      </xdr:nvPicPr>
      <xdr:blipFill>
        <a:blip xmlns:r="http://schemas.openxmlformats.org/officeDocument/2006/relationships" r:embed="rId5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6586676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5255</xdr:row>
      <xdr:rowOff>1</xdr:rowOff>
    </xdr:from>
    <xdr:to>
      <xdr:col>1</xdr:col>
      <xdr:colOff>1143000</xdr:colOff>
      <xdr:row>5255</xdr:row>
      <xdr:rowOff>361951</xdr:rowOff>
    </xdr:to>
    <xdr:pic>
      <xdr:nvPicPr>
        <xdr:cNvPr id="7444" name="Рисунок 7443" descr="base_1_386202_39560"/>
        <xdr:cNvPicPr preferRelativeResize="0">
          <a:picLocks noChangeArrowheads="1"/>
        </xdr:cNvPicPr>
      </xdr:nvPicPr>
      <xdr:blipFill>
        <a:blip xmlns:r="http://schemas.openxmlformats.org/officeDocument/2006/relationships" r:embed="rId5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7081976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5256</xdr:row>
      <xdr:rowOff>0</xdr:rowOff>
    </xdr:from>
    <xdr:to>
      <xdr:col>1</xdr:col>
      <xdr:colOff>952500</xdr:colOff>
      <xdr:row>5256</xdr:row>
      <xdr:rowOff>390525</xdr:rowOff>
    </xdr:to>
    <xdr:pic>
      <xdr:nvPicPr>
        <xdr:cNvPr id="7445" name="Рисунок 7444" descr="base_1_386202_39561"/>
        <xdr:cNvPicPr preferRelativeResize="0">
          <a:picLocks noChangeArrowheads="1"/>
        </xdr:cNvPicPr>
      </xdr:nvPicPr>
      <xdr:blipFill>
        <a:blip xmlns:r="http://schemas.openxmlformats.org/officeDocument/2006/relationships" r:embed="rId5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75772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5257</xdr:row>
      <xdr:rowOff>0</xdr:rowOff>
    </xdr:from>
    <xdr:to>
      <xdr:col>1</xdr:col>
      <xdr:colOff>971550</xdr:colOff>
      <xdr:row>5257</xdr:row>
      <xdr:rowOff>333375</xdr:rowOff>
    </xdr:to>
    <xdr:pic>
      <xdr:nvPicPr>
        <xdr:cNvPr id="7446" name="Рисунок 7445" descr="base_1_386202_39562"/>
        <xdr:cNvPicPr preferRelativeResize="0">
          <a:picLocks noChangeArrowheads="1"/>
        </xdr:cNvPicPr>
      </xdr:nvPicPr>
      <xdr:blipFill>
        <a:blip xmlns:r="http://schemas.openxmlformats.org/officeDocument/2006/relationships" r:embed="rId5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8072575"/>
          <a:ext cx="9715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5258</xdr:row>
      <xdr:rowOff>1</xdr:rowOff>
    </xdr:from>
    <xdr:to>
      <xdr:col>1</xdr:col>
      <xdr:colOff>1085850</xdr:colOff>
      <xdr:row>5258</xdr:row>
      <xdr:rowOff>400051</xdr:rowOff>
    </xdr:to>
    <xdr:pic>
      <xdr:nvPicPr>
        <xdr:cNvPr id="7447" name="Рисунок 7446" descr="base_1_386202_39563"/>
        <xdr:cNvPicPr preferRelativeResize="0">
          <a:picLocks noChangeArrowheads="1"/>
        </xdr:cNvPicPr>
      </xdr:nvPicPr>
      <xdr:blipFill>
        <a:blip xmlns:r="http://schemas.openxmlformats.org/officeDocument/2006/relationships" r:embed="rId5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8567876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5259</xdr:row>
      <xdr:rowOff>1</xdr:rowOff>
    </xdr:from>
    <xdr:to>
      <xdr:col>1</xdr:col>
      <xdr:colOff>1209675</xdr:colOff>
      <xdr:row>5259</xdr:row>
      <xdr:rowOff>400051</xdr:rowOff>
    </xdr:to>
    <xdr:pic>
      <xdr:nvPicPr>
        <xdr:cNvPr id="7448" name="Рисунок 7447" descr="base_1_386202_39564"/>
        <xdr:cNvPicPr preferRelativeResize="0">
          <a:picLocks noChangeArrowheads="1"/>
        </xdr:cNvPicPr>
      </xdr:nvPicPr>
      <xdr:blipFill>
        <a:blip xmlns:r="http://schemas.openxmlformats.org/officeDocument/2006/relationships" r:embed="rId5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9063176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5260</xdr:row>
      <xdr:rowOff>1</xdr:rowOff>
    </xdr:from>
    <xdr:to>
      <xdr:col>1</xdr:col>
      <xdr:colOff>1171575</xdr:colOff>
      <xdr:row>5260</xdr:row>
      <xdr:rowOff>381001</xdr:rowOff>
    </xdr:to>
    <xdr:pic>
      <xdr:nvPicPr>
        <xdr:cNvPr id="7449" name="Рисунок 7448" descr="base_1_386202_39565"/>
        <xdr:cNvPicPr preferRelativeResize="0">
          <a:picLocks noChangeArrowheads="1"/>
        </xdr:cNvPicPr>
      </xdr:nvPicPr>
      <xdr:blipFill>
        <a:blip xmlns:r="http://schemas.openxmlformats.org/officeDocument/2006/relationships" r:embed="rId5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39558476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5261</xdr:row>
      <xdr:rowOff>1</xdr:rowOff>
    </xdr:from>
    <xdr:to>
      <xdr:col>1</xdr:col>
      <xdr:colOff>1009650</xdr:colOff>
      <xdr:row>5261</xdr:row>
      <xdr:rowOff>361951</xdr:rowOff>
    </xdr:to>
    <xdr:pic>
      <xdr:nvPicPr>
        <xdr:cNvPr id="7450" name="Рисунок 7449" descr="base_1_386202_39566"/>
        <xdr:cNvPicPr preferRelativeResize="0">
          <a:picLocks noChangeArrowheads="1"/>
        </xdr:cNvPicPr>
      </xdr:nvPicPr>
      <xdr:blipFill>
        <a:blip xmlns:r="http://schemas.openxmlformats.org/officeDocument/2006/relationships" r:embed="rId5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0053776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5262</xdr:row>
      <xdr:rowOff>0</xdr:rowOff>
    </xdr:from>
    <xdr:to>
      <xdr:col>1</xdr:col>
      <xdr:colOff>1019175</xdr:colOff>
      <xdr:row>5262</xdr:row>
      <xdr:rowOff>390525</xdr:rowOff>
    </xdr:to>
    <xdr:pic>
      <xdr:nvPicPr>
        <xdr:cNvPr id="7451" name="Рисунок 7450" descr="base_1_386202_39567"/>
        <xdr:cNvPicPr preferRelativeResize="0">
          <a:picLocks noChangeArrowheads="1"/>
        </xdr:cNvPicPr>
      </xdr:nvPicPr>
      <xdr:blipFill>
        <a:blip xmlns:r="http://schemas.openxmlformats.org/officeDocument/2006/relationships" r:embed="rId5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054907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5263</xdr:row>
      <xdr:rowOff>1</xdr:rowOff>
    </xdr:from>
    <xdr:to>
      <xdr:col>1</xdr:col>
      <xdr:colOff>1104900</xdr:colOff>
      <xdr:row>5263</xdr:row>
      <xdr:rowOff>400051</xdr:rowOff>
    </xdr:to>
    <xdr:pic>
      <xdr:nvPicPr>
        <xdr:cNvPr id="7452" name="Рисунок 7451" descr="base_1_386202_39568"/>
        <xdr:cNvPicPr preferRelativeResize="0">
          <a:picLocks noChangeArrowheads="1"/>
        </xdr:cNvPicPr>
      </xdr:nvPicPr>
      <xdr:blipFill>
        <a:blip xmlns:r="http://schemas.openxmlformats.org/officeDocument/2006/relationships" r:embed="rId5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1044376"/>
          <a:ext cx="1104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5264</xdr:row>
      <xdr:rowOff>0</xdr:rowOff>
    </xdr:from>
    <xdr:to>
      <xdr:col>1</xdr:col>
      <xdr:colOff>1200150</xdr:colOff>
      <xdr:row>5264</xdr:row>
      <xdr:rowOff>409575</xdr:rowOff>
    </xdr:to>
    <xdr:pic>
      <xdr:nvPicPr>
        <xdr:cNvPr id="7453" name="Рисунок 7452" descr="base_1_386202_39569"/>
        <xdr:cNvPicPr preferRelativeResize="0">
          <a:picLocks noChangeArrowheads="1"/>
        </xdr:cNvPicPr>
      </xdr:nvPicPr>
      <xdr:blipFill>
        <a:blip xmlns:r="http://schemas.openxmlformats.org/officeDocument/2006/relationships" r:embed="rId5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1539675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5265</xdr:row>
      <xdr:rowOff>1</xdr:rowOff>
    </xdr:from>
    <xdr:to>
      <xdr:col>1</xdr:col>
      <xdr:colOff>1171575</xdr:colOff>
      <xdr:row>5265</xdr:row>
      <xdr:rowOff>361951</xdr:rowOff>
    </xdr:to>
    <xdr:pic>
      <xdr:nvPicPr>
        <xdr:cNvPr id="7454" name="Рисунок 7453" descr="base_1_386202_39570"/>
        <xdr:cNvPicPr preferRelativeResize="0">
          <a:picLocks noChangeArrowheads="1"/>
        </xdr:cNvPicPr>
      </xdr:nvPicPr>
      <xdr:blipFill>
        <a:blip xmlns:r="http://schemas.openxmlformats.org/officeDocument/2006/relationships" r:embed="rId5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2034976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5266</xdr:row>
      <xdr:rowOff>0</xdr:rowOff>
    </xdr:from>
    <xdr:to>
      <xdr:col>1</xdr:col>
      <xdr:colOff>971550</xdr:colOff>
      <xdr:row>5266</xdr:row>
      <xdr:rowOff>333375</xdr:rowOff>
    </xdr:to>
    <xdr:pic>
      <xdr:nvPicPr>
        <xdr:cNvPr id="7455" name="Рисунок 7454" descr="base_1_386202_39571"/>
        <xdr:cNvPicPr preferRelativeResize="0">
          <a:picLocks noChangeArrowheads="1"/>
        </xdr:cNvPicPr>
      </xdr:nvPicPr>
      <xdr:blipFill>
        <a:blip xmlns:r="http://schemas.openxmlformats.org/officeDocument/2006/relationships" r:embed="rId5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2530275"/>
          <a:ext cx="9715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5267</xdr:row>
      <xdr:rowOff>0</xdr:rowOff>
    </xdr:from>
    <xdr:to>
      <xdr:col>1</xdr:col>
      <xdr:colOff>990600</xdr:colOff>
      <xdr:row>5267</xdr:row>
      <xdr:rowOff>390525</xdr:rowOff>
    </xdr:to>
    <xdr:pic>
      <xdr:nvPicPr>
        <xdr:cNvPr id="7456" name="Рисунок 7455" descr="base_1_386202_39572"/>
        <xdr:cNvPicPr preferRelativeResize="0">
          <a:picLocks noChangeArrowheads="1"/>
        </xdr:cNvPicPr>
      </xdr:nvPicPr>
      <xdr:blipFill>
        <a:blip xmlns:r="http://schemas.openxmlformats.org/officeDocument/2006/relationships" r:embed="rId5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3025575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5268</xdr:row>
      <xdr:rowOff>1</xdr:rowOff>
    </xdr:from>
    <xdr:to>
      <xdr:col>1</xdr:col>
      <xdr:colOff>1133474</xdr:colOff>
      <xdr:row>5268</xdr:row>
      <xdr:rowOff>361951</xdr:rowOff>
    </xdr:to>
    <xdr:pic>
      <xdr:nvPicPr>
        <xdr:cNvPr id="7457" name="Рисунок 7456" descr="base_1_386202_39573"/>
        <xdr:cNvPicPr preferRelativeResize="0">
          <a:picLocks noChangeArrowheads="1"/>
        </xdr:cNvPicPr>
      </xdr:nvPicPr>
      <xdr:blipFill>
        <a:blip xmlns:r="http://schemas.openxmlformats.org/officeDocument/2006/relationships" r:embed="rId5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43520876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5269</xdr:row>
      <xdr:rowOff>1</xdr:rowOff>
    </xdr:from>
    <xdr:to>
      <xdr:col>1</xdr:col>
      <xdr:colOff>1171575</xdr:colOff>
      <xdr:row>5269</xdr:row>
      <xdr:rowOff>361951</xdr:rowOff>
    </xdr:to>
    <xdr:pic>
      <xdr:nvPicPr>
        <xdr:cNvPr id="7458" name="Рисунок 7457" descr="base_1_386202_39574"/>
        <xdr:cNvPicPr preferRelativeResize="0">
          <a:picLocks noChangeArrowheads="1"/>
        </xdr:cNvPicPr>
      </xdr:nvPicPr>
      <xdr:blipFill>
        <a:blip xmlns:r="http://schemas.openxmlformats.org/officeDocument/2006/relationships" r:embed="rId5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4016176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5269</xdr:row>
      <xdr:rowOff>495299</xdr:rowOff>
    </xdr:from>
    <xdr:to>
      <xdr:col>1</xdr:col>
      <xdr:colOff>1152525</xdr:colOff>
      <xdr:row>5270</xdr:row>
      <xdr:rowOff>352424</xdr:rowOff>
    </xdr:to>
    <xdr:pic>
      <xdr:nvPicPr>
        <xdr:cNvPr id="7459" name="Рисунок 7458" descr="base_1_386202_39575"/>
        <xdr:cNvPicPr preferRelativeResize="0">
          <a:picLocks noChangeArrowheads="1"/>
        </xdr:cNvPicPr>
      </xdr:nvPicPr>
      <xdr:blipFill>
        <a:blip xmlns:r="http://schemas.openxmlformats.org/officeDocument/2006/relationships" r:embed="rId5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4511474"/>
          <a:ext cx="11525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5271</xdr:row>
      <xdr:rowOff>0</xdr:rowOff>
    </xdr:from>
    <xdr:to>
      <xdr:col>1</xdr:col>
      <xdr:colOff>981074</xdr:colOff>
      <xdr:row>5271</xdr:row>
      <xdr:rowOff>390525</xdr:rowOff>
    </xdr:to>
    <xdr:pic>
      <xdr:nvPicPr>
        <xdr:cNvPr id="7460" name="Рисунок 7459" descr="base_1_386202_39576"/>
        <xdr:cNvPicPr preferRelativeResize="0">
          <a:picLocks noChangeArrowheads="1"/>
        </xdr:cNvPicPr>
      </xdr:nvPicPr>
      <xdr:blipFill>
        <a:blip xmlns:r="http://schemas.openxmlformats.org/officeDocument/2006/relationships" r:embed="rId5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4500677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5272</xdr:row>
      <xdr:rowOff>1</xdr:rowOff>
    </xdr:from>
    <xdr:to>
      <xdr:col>1</xdr:col>
      <xdr:colOff>1019175</xdr:colOff>
      <xdr:row>5272</xdr:row>
      <xdr:rowOff>361951</xdr:rowOff>
    </xdr:to>
    <xdr:pic>
      <xdr:nvPicPr>
        <xdr:cNvPr id="7461" name="Рисунок 7460" descr="base_1_386202_39577"/>
        <xdr:cNvPicPr preferRelativeResize="0">
          <a:picLocks noChangeArrowheads="1"/>
        </xdr:cNvPicPr>
      </xdr:nvPicPr>
      <xdr:blipFill>
        <a:blip xmlns:r="http://schemas.openxmlformats.org/officeDocument/2006/relationships" r:embed="rId5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5502076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5273</xdr:row>
      <xdr:rowOff>0</xdr:rowOff>
    </xdr:from>
    <xdr:to>
      <xdr:col>1</xdr:col>
      <xdr:colOff>1143000</xdr:colOff>
      <xdr:row>5273</xdr:row>
      <xdr:rowOff>371475</xdr:rowOff>
    </xdr:to>
    <xdr:pic>
      <xdr:nvPicPr>
        <xdr:cNvPr id="7462" name="Рисунок 7461" descr="base_1_386202_39578"/>
        <xdr:cNvPicPr preferRelativeResize="0">
          <a:picLocks noChangeArrowheads="1"/>
        </xdr:cNvPicPr>
      </xdr:nvPicPr>
      <xdr:blipFill>
        <a:blip xmlns:r="http://schemas.openxmlformats.org/officeDocument/2006/relationships" r:embed="rId5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599737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5274</xdr:row>
      <xdr:rowOff>1</xdr:rowOff>
    </xdr:from>
    <xdr:to>
      <xdr:col>1</xdr:col>
      <xdr:colOff>1181100</xdr:colOff>
      <xdr:row>5274</xdr:row>
      <xdr:rowOff>381001</xdr:rowOff>
    </xdr:to>
    <xdr:pic>
      <xdr:nvPicPr>
        <xdr:cNvPr id="7463" name="Рисунок 7462" descr="base_1_386202_39579"/>
        <xdr:cNvPicPr preferRelativeResize="0">
          <a:picLocks noChangeArrowheads="1"/>
        </xdr:cNvPicPr>
      </xdr:nvPicPr>
      <xdr:blipFill>
        <a:blip xmlns:r="http://schemas.openxmlformats.org/officeDocument/2006/relationships" r:embed="rId5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6492676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5274</xdr:row>
      <xdr:rowOff>495299</xdr:rowOff>
    </xdr:from>
    <xdr:to>
      <xdr:col>1</xdr:col>
      <xdr:colOff>1181100</xdr:colOff>
      <xdr:row>5275</xdr:row>
      <xdr:rowOff>333374</xdr:rowOff>
    </xdr:to>
    <xdr:pic>
      <xdr:nvPicPr>
        <xdr:cNvPr id="7464" name="Рисунок 7463" descr="base_1_386202_39580"/>
        <xdr:cNvPicPr preferRelativeResize="0">
          <a:picLocks noChangeArrowheads="1"/>
        </xdr:cNvPicPr>
      </xdr:nvPicPr>
      <xdr:blipFill>
        <a:blip xmlns:r="http://schemas.openxmlformats.org/officeDocument/2006/relationships" r:embed="rId5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6987974"/>
          <a:ext cx="1181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5276</xdr:row>
      <xdr:rowOff>0</xdr:rowOff>
    </xdr:from>
    <xdr:to>
      <xdr:col>1</xdr:col>
      <xdr:colOff>952500</xdr:colOff>
      <xdr:row>5276</xdr:row>
      <xdr:rowOff>352425</xdr:rowOff>
    </xdr:to>
    <xdr:pic>
      <xdr:nvPicPr>
        <xdr:cNvPr id="7465" name="Рисунок 7464" descr="base_1_386202_39581"/>
        <xdr:cNvPicPr preferRelativeResize="0">
          <a:picLocks noChangeArrowheads="1"/>
        </xdr:cNvPicPr>
      </xdr:nvPicPr>
      <xdr:blipFill>
        <a:blip xmlns:r="http://schemas.openxmlformats.org/officeDocument/2006/relationships" r:embed="rId5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7483275"/>
          <a:ext cx="9525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5277</xdr:row>
      <xdr:rowOff>0</xdr:rowOff>
    </xdr:from>
    <xdr:to>
      <xdr:col>1</xdr:col>
      <xdr:colOff>990600</xdr:colOff>
      <xdr:row>5277</xdr:row>
      <xdr:rowOff>390525</xdr:rowOff>
    </xdr:to>
    <xdr:pic>
      <xdr:nvPicPr>
        <xdr:cNvPr id="7466" name="Рисунок 7465" descr="base_1_386202_39582"/>
        <xdr:cNvPicPr preferRelativeResize="0">
          <a:picLocks noChangeArrowheads="1"/>
        </xdr:cNvPicPr>
      </xdr:nvPicPr>
      <xdr:blipFill>
        <a:blip xmlns:r="http://schemas.openxmlformats.org/officeDocument/2006/relationships" r:embed="rId5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7978575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5278</xdr:row>
      <xdr:rowOff>1</xdr:rowOff>
    </xdr:from>
    <xdr:to>
      <xdr:col>1</xdr:col>
      <xdr:colOff>1095374</xdr:colOff>
      <xdr:row>5278</xdr:row>
      <xdr:rowOff>371475</xdr:rowOff>
    </xdr:to>
    <xdr:pic>
      <xdr:nvPicPr>
        <xdr:cNvPr id="7467" name="Рисунок 7466" descr="base_1_386202_39583"/>
        <xdr:cNvPicPr preferRelativeResize="0">
          <a:picLocks noChangeArrowheads="1"/>
        </xdr:cNvPicPr>
      </xdr:nvPicPr>
      <xdr:blipFill>
        <a:blip xmlns:r="http://schemas.openxmlformats.org/officeDocument/2006/relationships" r:embed="rId5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48473876"/>
          <a:ext cx="109537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5279</xdr:row>
      <xdr:rowOff>0</xdr:rowOff>
    </xdr:from>
    <xdr:to>
      <xdr:col>1</xdr:col>
      <xdr:colOff>1219200</xdr:colOff>
      <xdr:row>5279</xdr:row>
      <xdr:rowOff>409575</xdr:rowOff>
    </xdr:to>
    <xdr:pic>
      <xdr:nvPicPr>
        <xdr:cNvPr id="7468" name="Рисунок 7467" descr="base_1_386202_39584"/>
        <xdr:cNvPicPr preferRelativeResize="0">
          <a:picLocks noChangeArrowheads="1"/>
        </xdr:cNvPicPr>
      </xdr:nvPicPr>
      <xdr:blipFill>
        <a:blip xmlns:r="http://schemas.openxmlformats.org/officeDocument/2006/relationships" r:embed="rId5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8969175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5280</xdr:row>
      <xdr:rowOff>1</xdr:rowOff>
    </xdr:from>
    <xdr:to>
      <xdr:col>1</xdr:col>
      <xdr:colOff>1190625</xdr:colOff>
      <xdr:row>5280</xdr:row>
      <xdr:rowOff>400051</xdr:rowOff>
    </xdr:to>
    <xdr:pic>
      <xdr:nvPicPr>
        <xdr:cNvPr id="7469" name="Рисунок 7468" descr="base_1_386202_39585"/>
        <xdr:cNvPicPr preferRelativeResize="0">
          <a:picLocks noChangeArrowheads="1"/>
        </xdr:cNvPicPr>
      </xdr:nvPicPr>
      <xdr:blipFill>
        <a:blip xmlns:r="http://schemas.openxmlformats.org/officeDocument/2006/relationships" r:embed="rId5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49464476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5281</xdr:row>
      <xdr:rowOff>1</xdr:rowOff>
    </xdr:from>
    <xdr:to>
      <xdr:col>1</xdr:col>
      <xdr:colOff>942974</xdr:colOff>
      <xdr:row>5281</xdr:row>
      <xdr:rowOff>361951</xdr:rowOff>
    </xdr:to>
    <xdr:pic>
      <xdr:nvPicPr>
        <xdr:cNvPr id="7470" name="Рисунок 7469" descr="base_1_386202_39586"/>
        <xdr:cNvPicPr preferRelativeResize="0">
          <a:picLocks noChangeArrowheads="1"/>
        </xdr:cNvPicPr>
      </xdr:nvPicPr>
      <xdr:blipFill>
        <a:blip xmlns:r="http://schemas.openxmlformats.org/officeDocument/2006/relationships" r:embed="rId5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49959776"/>
          <a:ext cx="942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5282</xdr:row>
      <xdr:rowOff>0</xdr:rowOff>
    </xdr:from>
    <xdr:to>
      <xdr:col>1</xdr:col>
      <xdr:colOff>1009650</xdr:colOff>
      <xdr:row>5282</xdr:row>
      <xdr:rowOff>352425</xdr:rowOff>
    </xdr:to>
    <xdr:pic>
      <xdr:nvPicPr>
        <xdr:cNvPr id="7471" name="Рисунок 7470" descr="base_1_386202_39587"/>
        <xdr:cNvPicPr preferRelativeResize="0">
          <a:picLocks noChangeArrowheads="1"/>
        </xdr:cNvPicPr>
      </xdr:nvPicPr>
      <xdr:blipFill>
        <a:blip xmlns:r="http://schemas.openxmlformats.org/officeDocument/2006/relationships" r:embed="rId5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50455075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5283</xdr:row>
      <xdr:rowOff>1</xdr:rowOff>
    </xdr:from>
    <xdr:to>
      <xdr:col>1</xdr:col>
      <xdr:colOff>1133474</xdr:colOff>
      <xdr:row>5283</xdr:row>
      <xdr:rowOff>381001</xdr:rowOff>
    </xdr:to>
    <xdr:pic>
      <xdr:nvPicPr>
        <xdr:cNvPr id="7472" name="Рисунок 7471" descr="base_1_386202_39588"/>
        <xdr:cNvPicPr preferRelativeResize="0">
          <a:picLocks noChangeArrowheads="1"/>
        </xdr:cNvPicPr>
      </xdr:nvPicPr>
      <xdr:blipFill>
        <a:blip xmlns:r="http://schemas.openxmlformats.org/officeDocument/2006/relationships" r:embed="rId5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50950376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5284</xdr:row>
      <xdr:rowOff>0</xdr:rowOff>
    </xdr:from>
    <xdr:to>
      <xdr:col>1</xdr:col>
      <xdr:colOff>1247775</xdr:colOff>
      <xdr:row>5284</xdr:row>
      <xdr:rowOff>352425</xdr:rowOff>
    </xdr:to>
    <xdr:pic>
      <xdr:nvPicPr>
        <xdr:cNvPr id="7473" name="Рисунок 7472" descr="base_1_386202_39589"/>
        <xdr:cNvPicPr preferRelativeResize="0">
          <a:picLocks noChangeArrowheads="1"/>
        </xdr:cNvPicPr>
      </xdr:nvPicPr>
      <xdr:blipFill>
        <a:blip xmlns:r="http://schemas.openxmlformats.org/officeDocument/2006/relationships" r:embed="rId5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51445675"/>
          <a:ext cx="1247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5285</xdr:row>
      <xdr:rowOff>0</xdr:rowOff>
    </xdr:from>
    <xdr:to>
      <xdr:col>1</xdr:col>
      <xdr:colOff>1181100</xdr:colOff>
      <xdr:row>5285</xdr:row>
      <xdr:rowOff>352425</xdr:rowOff>
    </xdr:to>
    <xdr:pic>
      <xdr:nvPicPr>
        <xdr:cNvPr id="7474" name="Рисунок 7473" descr="base_1_386202_39590"/>
        <xdr:cNvPicPr preferRelativeResize="0">
          <a:picLocks noChangeArrowheads="1"/>
        </xdr:cNvPicPr>
      </xdr:nvPicPr>
      <xdr:blipFill>
        <a:blip xmlns:r="http://schemas.openxmlformats.org/officeDocument/2006/relationships" r:embed="rId5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51940975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5286</xdr:row>
      <xdr:rowOff>0</xdr:rowOff>
    </xdr:from>
    <xdr:to>
      <xdr:col>1</xdr:col>
      <xdr:colOff>971550</xdr:colOff>
      <xdr:row>5286</xdr:row>
      <xdr:rowOff>352425</xdr:rowOff>
    </xdr:to>
    <xdr:pic>
      <xdr:nvPicPr>
        <xdr:cNvPr id="7475" name="Рисунок 7474" descr="base_1_386202_39591"/>
        <xdr:cNvPicPr preferRelativeResize="0">
          <a:picLocks noChangeArrowheads="1"/>
        </xdr:cNvPicPr>
      </xdr:nvPicPr>
      <xdr:blipFill>
        <a:blip xmlns:r="http://schemas.openxmlformats.org/officeDocument/2006/relationships" r:embed="rId5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52436275"/>
          <a:ext cx="971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5287</xdr:row>
      <xdr:rowOff>0</xdr:rowOff>
    </xdr:from>
    <xdr:to>
      <xdr:col>1</xdr:col>
      <xdr:colOff>1000125</xdr:colOff>
      <xdr:row>5287</xdr:row>
      <xdr:rowOff>333375</xdr:rowOff>
    </xdr:to>
    <xdr:pic>
      <xdr:nvPicPr>
        <xdr:cNvPr id="7476" name="Рисунок 7475" descr="base_1_386202_39592"/>
        <xdr:cNvPicPr preferRelativeResize="0">
          <a:picLocks noChangeArrowheads="1"/>
        </xdr:cNvPicPr>
      </xdr:nvPicPr>
      <xdr:blipFill>
        <a:blip xmlns:r="http://schemas.openxmlformats.org/officeDocument/2006/relationships" r:embed="rId5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52931575"/>
          <a:ext cx="10001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5288</xdr:row>
      <xdr:rowOff>0</xdr:rowOff>
    </xdr:from>
    <xdr:to>
      <xdr:col>1</xdr:col>
      <xdr:colOff>1057274</xdr:colOff>
      <xdr:row>5288</xdr:row>
      <xdr:rowOff>371475</xdr:rowOff>
    </xdr:to>
    <xdr:pic>
      <xdr:nvPicPr>
        <xdr:cNvPr id="7477" name="Рисунок 7476" descr="base_1_386202_39593"/>
        <xdr:cNvPicPr preferRelativeResize="0">
          <a:picLocks noChangeArrowheads="1"/>
        </xdr:cNvPicPr>
      </xdr:nvPicPr>
      <xdr:blipFill>
        <a:blip xmlns:r="http://schemas.openxmlformats.org/officeDocument/2006/relationships" r:embed="rId5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53426875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5289</xdr:row>
      <xdr:rowOff>1</xdr:rowOff>
    </xdr:from>
    <xdr:to>
      <xdr:col>1</xdr:col>
      <xdr:colOff>1123951</xdr:colOff>
      <xdr:row>5289</xdr:row>
      <xdr:rowOff>390525</xdr:rowOff>
    </xdr:to>
    <xdr:pic>
      <xdr:nvPicPr>
        <xdr:cNvPr id="7478" name="Рисунок 7477" descr="base_1_386202_39594"/>
        <xdr:cNvPicPr preferRelativeResize="0">
          <a:picLocks noChangeArrowheads="1"/>
        </xdr:cNvPicPr>
      </xdr:nvPicPr>
      <xdr:blipFill>
        <a:blip xmlns:r="http://schemas.openxmlformats.org/officeDocument/2006/relationships" r:embed="rId5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6" y="2653922176"/>
          <a:ext cx="112395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5290</xdr:row>
      <xdr:rowOff>0</xdr:rowOff>
    </xdr:from>
    <xdr:to>
      <xdr:col>1</xdr:col>
      <xdr:colOff>1085850</xdr:colOff>
      <xdr:row>5290</xdr:row>
      <xdr:rowOff>361949</xdr:rowOff>
    </xdr:to>
    <xdr:pic>
      <xdr:nvPicPr>
        <xdr:cNvPr id="7479" name="Рисунок 7478" descr="base_1_386202_39595"/>
        <xdr:cNvPicPr preferRelativeResize="0">
          <a:picLocks noChangeArrowheads="1"/>
        </xdr:cNvPicPr>
      </xdr:nvPicPr>
      <xdr:blipFill>
        <a:blip xmlns:r="http://schemas.openxmlformats.org/officeDocument/2006/relationships" r:embed="rId5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54417475"/>
          <a:ext cx="1085850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5291</xdr:row>
      <xdr:rowOff>0</xdr:rowOff>
    </xdr:from>
    <xdr:to>
      <xdr:col>1</xdr:col>
      <xdr:colOff>1028700</xdr:colOff>
      <xdr:row>5291</xdr:row>
      <xdr:rowOff>371475</xdr:rowOff>
    </xdr:to>
    <xdr:pic>
      <xdr:nvPicPr>
        <xdr:cNvPr id="7480" name="Рисунок 7479" descr="base_1_386202_39596"/>
        <xdr:cNvPicPr preferRelativeResize="0">
          <a:picLocks noChangeArrowheads="1"/>
        </xdr:cNvPicPr>
      </xdr:nvPicPr>
      <xdr:blipFill>
        <a:blip xmlns:r="http://schemas.openxmlformats.org/officeDocument/2006/relationships" r:embed="rId5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5491277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5292</xdr:row>
      <xdr:rowOff>0</xdr:rowOff>
    </xdr:from>
    <xdr:to>
      <xdr:col>1</xdr:col>
      <xdr:colOff>962025</xdr:colOff>
      <xdr:row>5292</xdr:row>
      <xdr:rowOff>352425</xdr:rowOff>
    </xdr:to>
    <xdr:pic>
      <xdr:nvPicPr>
        <xdr:cNvPr id="7481" name="Рисунок 7480" descr="base_1_386202_39597"/>
        <xdr:cNvPicPr preferRelativeResize="0">
          <a:picLocks noChangeArrowheads="1"/>
        </xdr:cNvPicPr>
      </xdr:nvPicPr>
      <xdr:blipFill>
        <a:blip xmlns:r="http://schemas.openxmlformats.org/officeDocument/2006/relationships" r:embed="rId5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55408075"/>
          <a:ext cx="9620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5293</xdr:row>
      <xdr:rowOff>0</xdr:rowOff>
    </xdr:from>
    <xdr:to>
      <xdr:col>1</xdr:col>
      <xdr:colOff>1047750</xdr:colOff>
      <xdr:row>5293</xdr:row>
      <xdr:rowOff>371475</xdr:rowOff>
    </xdr:to>
    <xdr:pic>
      <xdr:nvPicPr>
        <xdr:cNvPr id="7482" name="Рисунок 7481" descr="base_1_386202_39598"/>
        <xdr:cNvPicPr preferRelativeResize="0">
          <a:picLocks noChangeArrowheads="1"/>
        </xdr:cNvPicPr>
      </xdr:nvPicPr>
      <xdr:blipFill>
        <a:blip xmlns:r="http://schemas.openxmlformats.org/officeDocument/2006/relationships" r:embed="rId5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5590337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5294</xdr:row>
      <xdr:rowOff>0</xdr:rowOff>
    </xdr:from>
    <xdr:to>
      <xdr:col>1</xdr:col>
      <xdr:colOff>1181100</xdr:colOff>
      <xdr:row>5294</xdr:row>
      <xdr:rowOff>352425</xdr:rowOff>
    </xdr:to>
    <xdr:pic>
      <xdr:nvPicPr>
        <xdr:cNvPr id="7483" name="Рисунок 7482" descr="base_1_386202_39599"/>
        <xdr:cNvPicPr preferRelativeResize="0">
          <a:picLocks noChangeArrowheads="1"/>
        </xdr:cNvPicPr>
      </xdr:nvPicPr>
      <xdr:blipFill>
        <a:blip xmlns:r="http://schemas.openxmlformats.org/officeDocument/2006/relationships" r:embed="rId5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56398675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5295</xdr:row>
      <xdr:rowOff>0</xdr:rowOff>
    </xdr:from>
    <xdr:to>
      <xdr:col>1</xdr:col>
      <xdr:colOff>1123950</xdr:colOff>
      <xdr:row>5295</xdr:row>
      <xdr:rowOff>342900</xdr:rowOff>
    </xdr:to>
    <xdr:pic>
      <xdr:nvPicPr>
        <xdr:cNvPr id="7484" name="Рисунок 7483" descr="base_1_386202_39600"/>
        <xdr:cNvPicPr preferRelativeResize="0">
          <a:picLocks noChangeArrowheads="1"/>
        </xdr:cNvPicPr>
      </xdr:nvPicPr>
      <xdr:blipFill>
        <a:blip xmlns:r="http://schemas.openxmlformats.org/officeDocument/2006/relationships" r:embed="rId5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56893975"/>
          <a:ext cx="1123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5296</xdr:row>
      <xdr:rowOff>0</xdr:rowOff>
    </xdr:from>
    <xdr:to>
      <xdr:col>1</xdr:col>
      <xdr:colOff>962024</xdr:colOff>
      <xdr:row>5296</xdr:row>
      <xdr:rowOff>390525</xdr:rowOff>
    </xdr:to>
    <xdr:pic>
      <xdr:nvPicPr>
        <xdr:cNvPr id="7485" name="Рисунок 7484" descr="base_1_386202_39601"/>
        <xdr:cNvPicPr preferRelativeResize="0">
          <a:picLocks noChangeArrowheads="1"/>
        </xdr:cNvPicPr>
      </xdr:nvPicPr>
      <xdr:blipFill>
        <a:blip xmlns:r="http://schemas.openxmlformats.org/officeDocument/2006/relationships" r:embed="rId5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57389275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5297</xdr:row>
      <xdr:rowOff>0</xdr:rowOff>
    </xdr:from>
    <xdr:to>
      <xdr:col>1</xdr:col>
      <xdr:colOff>952500</xdr:colOff>
      <xdr:row>5297</xdr:row>
      <xdr:rowOff>390525</xdr:rowOff>
    </xdr:to>
    <xdr:pic>
      <xdr:nvPicPr>
        <xdr:cNvPr id="7486" name="Рисунок 7485" descr="base_1_386202_39602"/>
        <xdr:cNvPicPr preferRelativeResize="0">
          <a:picLocks noChangeArrowheads="1"/>
        </xdr:cNvPicPr>
      </xdr:nvPicPr>
      <xdr:blipFill>
        <a:blip xmlns:r="http://schemas.openxmlformats.org/officeDocument/2006/relationships" r:embed="rId5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578845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5298</xdr:row>
      <xdr:rowOff>1</xdr:rowOff>
    </xdr:from>
    <xdr:to>
      <xdr:col>1</xdr:col>
      <xdr:colOff>1057274</xdr:colOff>
      <xdr:row>5298</xdr:row>
      <xdr:rowOff>361951</xdr:rowOff>
    </xdr:to>
    <xdr:pic>
      <xdr:nvPicPr>
        <xdr:cNvPr id="7487" name="Рисунок 7486" descr="base_1_386202_39603"/>
        <xdr:cNvPicPr preferRelativeResize="0">
          <a:picLocks noChangeArrowheads="1"/>
        </xdr:cNvPicPr>
      </xdr:nvPicPr>
      <xdr:blipFill>
        <a:blip xmlns:r="http://schemas.openxmlformats.org/officeDocument/2006/relationships" r:embed="rId5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58379876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5299</xdr:row>
      <xdr:rowOff>1</xdr:rowOff>
    </xdr:from>
    <xdr:to>
      <xdr:col>1</xdr:col>
      <xdr:colOff>1238250</xdr:colOff>
      <xdr:row>5299</xdr:row>
      <xdr:rowOff>361951</xdr:rowOff>
    </xdr:to>
    <xdr:pic>
      <xdr:nvPicPr>
        <xdr:cNvPr id="7488" name="Рисунок 7487" descr="base_1_386202_39604"/>
        <xdr:cNvPicPr preferRelativeResize="0">
          <a:picLocks noChangeArrowheads="1"/>
        </xdr:cNvPicPr>
      </xdr:nvPicPr>
      <xdr:blipFill>
        <a:blip xmlns:r="http://schemas.openxmlformats.org/officeDocument/2006/relationships" r:embed="rId5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58875176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5300</xdr:row>
      <xdr:rowOff>0</xdr:rowOff>
    </xdr:from>
    <xdr:to>
      <xdr:col>1</xdr:col>
      <xdr:colOff>1219200</xdr:colOff>
      <xdr:row>5300</xdr:row>
      <xdr:rowOff>361950</xdr:rowOff>
    </xdr:to>
    <xdr:pic>
      <xdr:nvPicPr>
        <xdr:cNvPr id="7489" name="Рисунок 7488" descr="base_1_386202_39605"/>
        <xdr:cNvPicPr preferRelativeResize="0">
          <a:picLocks noChangeArrowheads="1"/>
        </xdr:cNvPicPr>
      </xdr:nvPicPr>
      <xdr:blipFill>
        <a:blip xmlns:r="http://schemas.openxmlformats.org/officeDocument/2006/relationships" r:embed="rId5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59370475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5301</xdr:row>
      <xdr:rowOff>1</xdr:rowOff>
    </xdr:from>
    <xdr:to>
      <xdr:col>1</xdr:col>
      <xdr:colOff>971550</xdr:colOff>
      <xdr:row>5301</xdr:row>
      <xdr:rowOff>381001</xdr:rowOff>
    </xdr:to>
    <xdr:pic>
      <xdr:nvPicPr>
        <xdr:cNvPr id="7490" name="Рисунок 7489" descr="base_1_386202_39606"/>
        <xdr:cNvPicPr preferRelativeResize="0">
          <a:picLocks noChangeArrowheads="1"/>
        </xdr:cNvPicPr>
      </xdr:nvPicPr>
      <xdr:blipFill>
        <a:blip xmlns:r="http://schemas.openxmlformats.org/officeDocument/2006/relationships" r:embed="rId5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5986577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5302</xdr:row>
      <xdr:rowOff>1</xdr:rowOff>
    </xdr:from>
    <xdr:to>
      <xdr:col>1</xdr:col>
      <xdr:colOff>1000125</xdr:colOff>
      <xdr:row>5302</xdr:row>
      <xdr:rowOff>400051</xdr:rowOff>
    </xdr:to>
    <xdr:pic>
      <xdr:nvPicPr>
        <xdr:cNvPr id="7491" name="Рисунок 7490" descr="base_1_386202_39607"/>
        <xdr:cNvPicPr preferRelativeResize="0">
          <a:picLocks noChangeArrowheads="1"/>
        </xdr:cNvPicPr>
      </xdr:nvPicPr>
      <xdr:blipFill>
        <a:blip xmlns:r="http://schemas.openxmlformats.org/officeDocument/2006/relationships" r:embed="rId5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60361076"/>
          <a:ext cx="1000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5303</xdr:row>
      <xdr:rowOff>1</xdr:rowOff>
    </xdr:from>
    <xdr:to>
      <xdr:col>1</xdr:col>
      <xdr:colOff>1095374</xdr:colOff>
      <xdr:row>5303</xdr:row>
      <xdr:rowOff>381001</xdr:rowOff>
    </xdr:to>
    <xdr:pic>
      <xdr:nvPicPr>
        <xdr:cNvPr id="7492" name="Рисунок 7491" descr="base_1_386202_39608"/>
        <xdr:cNvPicPr preferRelativeResize="0">
          <a:picLocks noChangeArrowheads="1"/>
        </xdr:cNvPicPr>
      </xdr:nvPicPr>
      <xdr:blipFill>
        <a:blip xmlns:r="http://schemas.openxmlformats.org/officeDocument/2006/relationships" r:embed="rId5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60856376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5304</xdr:row>
      <xdr:rowOff>0</xdr:rowOff>
    </xdr:from>
    <xdr:to>
      <xdr:col>1</xdr:col>
      <xdr:colOff>1152525</xdr:colOff>
      <xdr:row>5304</xdr:row>
      <xdr:rowOff>390525</xdr:rowOff>
    </xdr:to>
    <xdr:pic>
      <xdr:nvPicPr>
        <xdr:cNvPr id="7493" name="Рисунок 7492" descr="base_1_386202_39609"/>
        <xdr:cNvPicPr preferRelativeResize="0">
          <a:picLocks noChangeArrowheads="1"/>
        </xdr:cNvPicPr>
      </xdr:nvPicPr>
      <xdr:blipFill>
        <a:blip xmlns:r="http://schemas.openxmlformats.org/officeDocument/2006/relationships" r:embed="rId5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6135167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5305</xdr:row>
      <xdr:rowOff>1</xdr:rowOff>
    </xdr:from>
    <xdr:to>
      <xdr:col>1</xdr:col>
      <xdr:colOff>1190625</xdr:colOff>
      <xdr:row>5305</xdr:row>
      <xdr:rowOff>361951</xdr:rowOff>
    </xdr:to>
    <xdr:pic>
      <xdr:nvPicPr>
        <xdr:cNvPr id="7494" name="Рисунок 7493" descr="base_1_386202_39610"/>
        <xdr:cNvPicPr preferRelativeResize="0">
          <a:picLocks noChangeArrowheads="1"/>
        </xdr:cNvPicPr>
      </xdr:nvPicPr>
      <xdr:blipFill>
        <a:blip xmlns:r="http://schemas.openxmlformats.org/officeDocument/2006/relationships" r:embed="rId5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61846976"/>
          <a:ext cx="1190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5306</xdr:row>
      <xdr:rowOff>0</xdr:rowOff>
    </xdr:from>
    <xdr:to>
      <xdr:col>1</xdr:col>
      <xdr:colOff>971550</xdr:colOff>
      <xdr:row>5306</xdr:row>
      <xdr:rowOff>390525</xdr:rowOff>
    </xdr:to>
    <xdr:pic>
      <xdr:nvPicPr>
        <xdr:cNvPr id="7495" name="Рисунок 7494" descr="base_1_386202_39611"/>
        <xdr:cNvPicPr preferRelativeResize="0">
          <a:picLocks noChangeArrowheads="1"/>
        </xdr:cNvPicPr>
      </xdr:nvPicPr>
      <xdr:blipFill>
        <a:blip xmlns:r="http://schemas.openxmlformats.org/officeDocument/2006/relationships" r:embed="rId5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62342275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5307</xdr:row>
      <xdr:rowOff>0</xdr:rowOff>
    </xdr:from>
    <xdr:to>
      <xdr:col>1</xdr:col>
      <xdr:colOff>971550</xdr:colOff>
      <xdr:row>5307</xdr:row>
      <xdr:rowOff>390525</xdr:rowOff>
    </xdr:to>
    <xdr:pic>
      <xdr:nvPicPr>
        <xdr:cNvPr id="7496" name="Рисунок 7495" descr="base_1_386202_39612"/>
        <xdr:cNvPicPr preferRelativeResize="0">
          <a:picLocks noChangeArrowheads="1"/>
        </xdr:cNvPicPr>
      </xdr:nvPicPr>
      <xdr:blipFill>
        <a:blip xmlns:r="http://schemas.openxmlformats.org/officeDocument/2006/relationships" r:embed="rId5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62837575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5308</xdr:row>
      <xdr:rowOff>0</xdr:rowOff>
    </xdr:from>
    <xdr:to>
      <xdr:col>1</xdr:col>
      <xdr:colOff>1104900</xdr:colOff>
      <xdr:row>5308</xdr:row>
      <xdr:rowOff>390525</xdr:rowOff>
    </xdr:to>
    <xdr:pic>
      <xdr:nvPicPr>
        <xdr:cNvPr id="7497" name="Рисунок 7496" descr="base_1_386202_39613"/>
        <xdr:cNvPicPr preferRelativeResize="0">
          <a:picLocks noChangeArrowheads="1"/>
        </xdr:cNvPicPr>
      </xdr:nvPicPr>
      <xdr:blipFill>
        <a:blip xmlns:r="http://schemas.openxmlformats.org/officeDocument/2006/relationships" r:embed="rId5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63332875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5309</xdr:row>
      <xdr:rowOff>1</xdr:rowOff>
    </xdr:from>
    <xdr:to>
      <xdr:col>1</xdr:col>
      <xdr:colOff>1200150</xdr:colOff>
      <xdr:row>5309</xdr:row>
      <xdr:rowOff>400051</xdr:rowOff>
    </xdr:to>
    <xdr:pic>
      <xdr:nvPicPr>
        <xdr:cNvPr id="7498" name="Рисунок 7497" descr="base_1_386202_39614"/>
        <xdr:cNvPicPr preferRelativeResize="0">
          <a:picLocks noChangeArrowheads="1"/>
        </xdr:cNvPicPr>
      </xdr:nvPicPr>
      <xdr:blipFill>
        <a:blip xmlns:r="http://schemas.openxmlformats.org/officeDocument/2006/relationships" r:embed="rId5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63828176"/>
          <a:ext cx="1200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5310</xdr:row>
      <xdr:rowOff>1</xdr:rowOff>
    </xdr:from>
    <xdr:to>
      <xdr:col>1</xdr:col>
      <xdr:colOff>1200150</xdr:colOff>
      <xdr:row>5310</xdr:row>
      <xdr:rowOff>381001</xdr:rowOff>
    </xdr:to>
    <xdr:pic>
      <xdr:nvPicPr>
        <xdr:cNvPr id="7499" name="Рисунок 7498" descr="base_1_386202_39615"/>
        <xdr:cNvPicPr preferRelativeResize="0">
          <a:picLocks noChangeArrowheads="1"/>
        </xdr:cNvPicPr>
      </xdr:nvPicPr>
      <xdr:blipFill>
        <a:blip xmlns:r="http://schemas.openxmlformats.org/officeDocument/2006/relationships" r:embed="rId5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64323476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5311</xdr:row>
      <xdr:rowOff>1</xdr:rowOff>
    </xdr:from>
    <xdr:to>
      <xdr:col>1</xdr:col>
      <xdr:colOff>1038224</xdr:colOff>
      <xdr:row>5311</xdr:row>
      <xdr:rowOff>361951</xdr:rowOff>
    </xdr:to>
    <xdr:pic>
      <xdr:nvPicPr>
        <xdr:cNvPr id="7500" name="Рисунок 7499" descr="base_1_386202_39616"/>
        <xdr:cNvPicPr preferRelativeResize="0">
          <a:picLocks noChangeArrowheads="1"/>
        </xdr:cNvPicPr>
      </xdr:nvPicPr>
      <xdr:blipFill>
        <a:blip xmlns:r="http://schemas.openxmlformats.org/officeDocument/2006/relationships" r:embed="rId5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64818776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5312</xdr:row>
      <xdr:rowOff>1</xdr:rowOff>
    </xdr:from>
    <xdr:to>
      <xdr:col>1</xdr:col>
      <xdr:colOff>981075</xdr:colOff>
      <xdr:row>5312</xdr:row>
      <xdr:rowOff>361951</xdr:rowOff>
    </xdr:to>
    <xdr:pic>
      <xdr:nvPicPr>
        <xdr:cNvPr id="7501" name="Рисунок 7500" descr="base_1_386202_39617"/>
        <xdr:cNvPicPr preferRelativeResize="0">
          <a:picLocks noChangeArrowheads="1"/>
        </xdr:cNvPicPr>
      </xdr:nvPicPr>
      <xdr:blipFill>
        <a:blip xmlns:r="http://schemas.openxmlformats.org/officeDocument/2006/relationships" r:embed="rId5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65314076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5313</xdr:row>
      <xdr:rowOff>1</xdr:rowOff>
    </xdr:from>
    <xdr:to>
      <xdr:col>1</xdr:col>
      <xdr:colOff>1104900</xdr:colOff>
      <xdr:row>5313</xdr:row>
      <xdr:rowOff>381001</xdr:rowOff>
    </xdr:to>
    <xdr:pic>
      <xdr:nvPicPr>
        <xdr:cNvPr id="7502" name="Рисунок 7501" descr="base_1_386202_39618"/>
        <xdr:cNvPicPr preferRelativeResize="0">
          <a:picLocks noChangeArrowheads="1"/>
        </xdr:cNvPicPr>
      </xdr:nvPicPr>
      <xdr:blipFill>
        <a:blip xmlns:r="http://schemas.openxmlformats.org/officeDocument/2006/relationships" r:embed="rId5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65809376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5314</xdr:row>
      <xdr:rowOff>1</xdr:rowOff>
    </xdr:from>
    <xdr:to>
      <xdr:col>1</xdr:col>
      <xdr:colOff>1209675</xdr:colOff>
      <xdr:row>5314</xdr:row>
      <xdr:rowOff>400051</xdr:rowOff>
    </xdr:to>
    <xdr:pic>
      <xdr:nvPicPr>
        <xdr:cNvPr id="7503" name="Рисунок 7502" descr="base_1_386202_39619"/>
        <xdr:cNvPicPr preferRelativeResize="0">
          <a:picLocks noChangeArrowheads="1"/>
        </xdr:cNvPicPr>
      </xdr:nvPicPr>
      <xdr:blipFill>
        <a:blip xmlns:r="http://schemas.openxmlformats.org/officeDocument/2006/relationships" r:embed="rId5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66304676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5314</xdr:row>
      <xdr:rowOff>495299</xdr:rowOff>
    </xdr:from>
    <xdr:to>
      <xdr:col>1</xdr:col>
      <xdr:colOff>1200150</xdr:colOff>
      <xdr:row>5315</xdr:row>
      <xdr:rowOff>371474</xdr:rowOff>
    </xdr:to>
    <xdr:pic>
      <xdr:nvPicPr>
        <xdr:cNvPr id="7504" name="Рисунок 7503" descr="base_1_386202_39620"/>
        <xdr:cNvPicPr preferRelativeResize="0">
          <a:picLocks noChangeArrowheads="1"/>
        </xdr:cNvPicPr>
      </xdr:nvPicPr>
      <xdr:blipFill>
        <a:blip xmlns:r="http://schemas.openxmlformats.org/officeDocument/2006/relationships" r:embed="rId5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66799974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5316</xdr:row>
      <xdr:rowOff>1</xdr:rowOff>
    </xdr:from>
    <xdr:to>
      <xdr:col>1</xdr:col>
      <xdr:colOff>1019174</xdr:colOff>
      <xdr:row>5316</xdr:row>
      <xdr:rowOff>361951</xdr:rowOff>
    </xdr:to>
    <xdr:pic>
      <xdr:nvPicPr>
        <xdr:cNvPr id="7505" name="Рисунок 7504" descr="base_1_386202_39621"/>
        <xdr:cNvPicPr preferRelativeResize="0">
          <a:picLocks noChangeArrowheads="1"/>
        </xdr:cNvPicPr>
      </xdr:nvPicPr>
      <xdr:blipFill>
        <a:blip xmlns:r="http://schemas.openxmlformats.org/officeDocument/2006/relationships" r:embed="rId5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67295276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5317</xdr:row>
      <xdr:rowOff>1</xdr:rowOff>
    </xdr:from>
    <xdr:to>
      <xdr:col>1</xdr:col>
      <xdr:colOff>971550</xdr:colOff>
      <xdr:row>5317</xdr:row>
      <xdr:rowOff>400051</xdr:rowOff>
    </xdr:to>
    <xdr:pic>
      <xdr:nvPicPr>
        <xdr:cNvPr id="7506" name="Рисунок 7505" descr="base_1_386202_39622"/>
        <xdr:cNvPicPr preferRelativeResize="0">
          <a:picLocks noChangeArrowheads="1"/>
        </xdr:cNvPicPr>
      </xdr:nvPicPr>
      <xdr:blipFill>
        <a:blip xmlns:r="http://schemas.openxmlformats.org/officeDocument/2006/relationships" r:embed="rId5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67790576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5318</xdr:row>
      <xdr:rowOff>0</xdr:rowOff>
    </xdr:from>
    <xdr:to>
      <xdr:col>1</xdr:col>
      <xdr:colOff>1133474</xdr:colOff>
      <xdr:row>5318</xdr:row>
      <xdr:rowOff>409575</xdr:rowOff>
    </xdr:to>
    <xdr:pic>
      <xdr:nvPicPr>
        <xdr:cNvPr id="7507" name="Рисунок 7506" descr="base_1_386202_39623"/>
        <xdr:cNvPicPr preferRelativeResize="0">
          <a:picLocks noChangeArrowheads="1"/>
        </xdr:cNvPicPr>
      </xdr:nvPicPr>
      <xdr:blipFill>
        <a:blip xmlns:r="http://schemas.openxmlformats.org/officeDocument/2006/relationships" r:embed="rId5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68285875"/>
          <a:ext cx="11334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5319</xdr:row>
      <xdr:rowOff>1</xdr:rowOff>
    </xdr:from>
    <xdr:to>
      <xdr:col>1</xdr:col>
      <xdr:colOff>1181100</xdr:colOff>
      <xdr:row>5319</xdr:row>
      <xdr:rowOff>381001</xdr:rowOff>
    </xdr:to>
    <xdr:pic>
      <xdr:nvPicPr>
        <xdr:cNvPr id="7508" name="Рисунок 7507" descr="base_1_386202_39624"/>
        <xdr:cNvPicPr preferRelativeResize="0">
          <a:picLocks noChangeArrowheads="1"/>
        </xdr:cNvPicPr>
      </xdr:nvPicPr>
      <xdr:blipFill>
        <a:blip xmlns:r="http://schemas.openxmlformats.org/officeDocument/2006/relationships" r:embed="rId5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68781176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5320</xdr:row>
      <xdr:rowOff>0</xdr:rowOff>
    </xdr:from>
    <xdr:to>
      <xdr:col>1</xdr:col>
      <xdr:colOff>1219200</xdr:colOff>
      <xdr:row>5320</xdr:row>
      <xdr:rowOff>342900</xdr:rowOff>
    </xdr:to>
    <xdr:pic>
      <xdr:nvPicPr>
        <xdr:cNvPr id="7509" name="Рисунок 7508" descr="base_1_386202_39625"/>
        <xdr:cNvPicPr preferRelativeResize="0">
          <a:picLocks noChangeArrowheads="1"/>
        </xdr:cNvPicPr>
      </xdr:nvPicPr>
      <xdr:blipFill>
        <a:blip xmlns:r="http://schemas.openxmlformats.org/officeDocument/2006/relationships" r:embed="rId5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69276475"/>
          <a:ext cx="1219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5321</xdr:row>
      <xdr:rowOff>1</xdr:rowOff>
    </xdr:from>
    <xdr:to>
      <xdr:col>1</xdr:col>
      <xdr:colOff>1000124</xdr:colOff>
      <xdr:row>5321</xdr:row>
      <xdr:rowOff>381001</xdr:rowOff>
    </xdr:to>
    <xdr:pic>
      <xdr:nvPicPr>
        <xdr:cNvPr id="7510" name="Рисунок 7509" descr="base_1_386202_39626"/>
        <xdr:cNvPicPr preferRelativeResize="0">
          <a:picLocks noChangeArrowheads="1"/>
        </xdr:cNvPicPr>
      </xdr:nvPicPr>
      <xdr:blipFill>
        <a:blip xmlns:r="http://schemas.openxmlformats.org/officeDocument/2006/relationships" r:embed="rId5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69771776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5322</xdr:row>
      <xdr:rowOff>0</xdr:rowOff>
    </xdr:from>
    <xdr:to>
      <xdr:col>1</xdr:col>
      <xdr:colOff>990600</xdr:colOff>
      <xdr:row>5322</xdr:row>
      <xdr:rowOff>390525</xdr:rowOff>
    </xdr:to>
    <xdr:pic>
      <xdr:nvPicPr>
        <xdr:cNvPr id="7511" name="Рисунок 7510" descr="base_1_386202_39627"/>
        <xdr:cNvPicPr preferRelativeResize="0">
          <a:picLocks noChangeArrowheads="1"/>
        </xdr:cNvPicPr>
      </xdr:nvPicPr>
      <xdr:blipFill>
        <a:blip xmlns:r="http://schemas.openxmlformats.org/officeDocument/2006/relationships" r:embed="rId5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0267075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5323</xdr:row>
      <xdr:rowOff>1</xdr:rowOff>
    </xdr:from>
    <xdr:to>
      <xdr:col>1</xdr:col>
      <xdr:colOff>1114424</xdr:colOff>
      <xdr:row>5323</xdr:row>
      <xdr:rowOff>419101</xdr:rowOff>
    </xdr:to>
    <xdr:pic>
      <xdr:nvPicPr>
        <xdr:cNvPr id="7512" name="Рисунок 7511" descr="base_1_386202_39628"/>
        <xdr:cNvPicPr preferRelativeResize="0">
          <a:picLocks noChangeArrowheads="1"/>
        </xdr:cNvPicPr>
      </xdr:nvPicPr>
      <xdr:blipFill>
        <a:blip xmlns:r="http://schemas.openxmlformats.org/officeDocument/2006/relationships" r:embed="rId5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70762376"/>
          <a:ext cx="11144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5324</xdr:row>
      <xdr:rowOff>0</xdr:rowOff>
    </xdr:from>
    <xdr:to>
      <xdr:col>1</xdr:col>
      <xdr:colOff>1190625</xdr:colOff>
      <xdr:row>5324</xdr:row>
      <xdr:rowOff>352425</xdr:rowOff>
    </xdr:to>
    <xdr:pic>
      <xdr:nvPicPr>
        <xdr:cNvPr id="7513" name="Рисунок 7512" descr="base_1_386202_39629"/>
        <xdr:cNvPicPr preferRelativeResize="0">
          <a:picLocks noChangeArrowheads="1"/>
        </xdr:cNvPicPr>
      </xdr:nvPicPr>
      <xdr:blipFill>
        <a:blip xmlns:r="http://schemas.openxmlformats.org/officeDocument/2006/relationships" r:embed="rId5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1257675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5325</xdr:row>
      <xdr:rowOff>0</xdr:rowOff>
    </xdr:from>
    <xdr:to>
      <xdr:col>1</xdr:col>
      <xdr:colOff>1152525</xdr:colOff>
      <xdr:row>5325</xdr:row>
      <xdr:rowOff>419100</xdr:rowOff>
    </xdr:to>
    <xdr:pic>
      <xdr:nvPicPr>
        <xdr:cNvPr id="7514" name="Рисунок 7513" descr="base_1_386202_39630"/>
        <xdr:cNvPicPr preferRelativeResize="0">
          <a:picLocks noChangeArrowheads="1"/>
        </xdr:cNvPicPr>
      </xdr:nvPicPr>
      <xdr:blipFill>
        <a:blip xmlns:r="http://schemas.openxmlformats.org/officeDocument/2006/relationships" r:embed="rId5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1752975"/>
          <a:ext cx="11525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5326</xdr:row>
      <xdr:rowOff>0</xdr:rowOff>
    </xdr:from>
    <xdr:to>
      <xdr:col>1</xdr:col>
      <xdr:colOff>971550</xdr:colOff>
      <xdr:row>5326</xdr:row>
      <xdr:rowOff>409575</xdr:rowOff>
    </xdr:to>
    <xdr:pic>
      <xdr:nvPicPr>
        <xdr:cNvPr id="7515" name="Рисунок 7514" descr="base_1_386202_39631"/>
        <xdr:cNvPicPr preferRelativeResize="0">
          <a:picLocks noChangeArrowheads="1"/>
        </xdr:cNvPicPr>
      </xdr:nvPicPr>
      <xdr:blipFill>
        <a:blip xmlns:r="http://schemas.openxmlformats.org/officeDocument/2006/relationships" r:embed="rId5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2248275"/>
          <a:ext cx="9715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5327</xdr:row>
      <xdr:rowOff>0</xdr:rowOff>
    </xdr:from>
    <xdr:to>
      <xdr:col>1</xdr:col>
      <xdr:colOff>981075</xdr:colOff>
      <xdr:row>5327</xdr:row>
      <xdr:rowOff>371475</xdr:rowOff>
    </xdr:to>
    <xdr:pic>
      <xdr:nvPicPr>
        <xdr:cNvPr id="7516" name="Рисунок 7515" descr="base_1_386202_39632"/>
        <xdr:cNvPicPr preferRelativeResize="0">
          <a:picLocks noChangeArrowheads="1"/>
        </xdr:cNvPicPr>
      </xdr:nvPicPr>
      <xdr:blipFill>
        <a:blip xmlns:r="http://schemas.openxmlformats.org/officeDocument/2006/relationships" r:embed="rId5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2743575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5328</xdr:row>
      <xdr:rowOff>1</xdr:rowOff>
    </xdr:from>
    <xdr:to>
      <xdr:col>1</xdr:col>
      <xdr:colOff>1085850</xdr:colOff>
      <xdr:row>5328</xdr:row>
      <xdr:rowOff>381001</xdr:rowOff>
    </xdr:to>
    <xdr:pic>
      <xdr:nvPicPr>
        <xdr:cNvPr id="7517" name="Рисунок 7516" descr="base_1_386202_39633"/>
        <xdr:cNvPicPr preferRelativeResize="0">
          <a:picLocks noChangeArrowheads="1"/>
        </xdr:cNvPicPr>
      </xdr:nvPicPr>
      <xdr:blipFill>
        <a:blip xmlns:r="http://schemas.openxmlformats.org/officeDocument/2006/relationships" r:embed="rId5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3238876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5329</xdr:row>
      <xdr:rowOff>1</xdr:rowOff>
    </xdr:from>
    <xdr:to>
      <xdr:col>1</xdr:col>
      <xdr:colOff>1200150</xdr:colOff>
      <xdr:row>5329</xdr:row>
      <xdr:rowOff>381001</xdr:rowOff>
    </xdr:to>
    <xdr:pic>
      <xdr:nvPicPr>
        <xdr:cNvPr id="7518" name="Рисунок 7517" descr="base_1_386202_39634"/>
        <xdr:cNvPicPr preferRelativeResize="0">
          <a:picLocks noChangeArrowheads="1"/>
        </xdr:cNvPicPr>
      </xdr:nvPicPr>
      <xdr:blipFill>
        <a:blip xmlns:r="http://schemas.openxmlformats.org/officeDocument/2006/relationships" r:embed="rId5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3734176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5330</xdr:row>
      <xdr:rowOff>0</xdr:rowOff>
    </xdr:from>
    <xdr:to>
      <xdr:col>1</xdr:col>
      <xdr:colOff>1143000</xdr:colOff>
      <xdr:row>5330</xdr:row>
      <xdr:rowOff>371475</xdr:rowOff>
    </xdr:to>
    <xdr:pic>
      <xdr:nvPicPr>
        <xdr:cNvPr id="7519" name="Рисунок 7518" descr="base_1_386202_39635"/>
        <xdr:cNvPicPr preferRelativeResize="0">
          <a:picLocks noChangeArrowheads="1"/>
        </xdr:cNvPicPr>
      </xdr:nvPicPr>
      <xdr:blipFill>
        <a:blip xmlns:r="http://schemas.openxmlformats.org/officeDocument/2006/relationships" r:embed="rId5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422947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5331</xdr:row>
      <xdr:rowOff>0</xdr:rowOff>
    </xdr:from>
    <xdr:to>
      <xdr:col>1</xdr:col>
      <xdr:colOff>962024</xdr:colOff>
      <xdr:row>5331</xdr:row>
      <xdr:rowOff>371475</xdr:rowOff>
    </xdr:to>
    <xdr:pic>
      <xdr:nvPicPr>
        <xdr:cNvPr id="7520" name="Рисунок 7519" descr="base_1_386202_39636"/>
        <xdr:cNvPicPr preferRelativeResize="0">
          <a:picLocks noChangeArrowheads="1"/>
        </xdr:cNvPicPr>
      </xdr:nvPicPr>
      <xdr:blipFill>
        <a:blip xmlns:r="http://schemas.openxmlformats.org/officeDocument/2006/relationships" r:embed="rId5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74724775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5332</xdr:row>
      <xdr:rowOff>1</xdr:rowOff>
    </xdr:from>
    <xdr:to>
      <xdr:col>1</xdr:col>
      <xdr:colOff>962025</xdr:colOff>
      <xdr:row>5332</xdr:row>
      <xdr:rowOff>381001</xdr:rowOff>
    </xdr:to>
    <xdr:pic>
      <xdr:nvPicPr>
        <xdr:cNvPr id="7521" name="Рисунок 7520" descr="base_1_386202_39637"/>
        <xdr:cNvPicPr preferRelativeResize="0">
          <a:picLocks noChangeArrowheads="1"/>
        </xdr:cNvPicPr>
      </xdr:nvPicPr>
      <xdr:blipFill>
        <a:blip xmlns:r="http://schemas.openxmlformats.org/officeDocument/2006/relationships" r:embed="rId5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5220076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5333</xdr:row>
      <xdr:rowOff>0</xdr:rowOff>
    </xdr:from>
    <xdr:to>
      <xdr:col>1</xdr:col>
      <xdr:colOff>1104900</xdr:colOff>
      <xdr:row>5333</xdr:row>
      <xdr:rowOff>390525</xdr:rowOff>
    </xdr:to>
    <xdr:pic>
      <xdr:nvPicPr>
        <xdr:cNvPr id="7522" name="Рисунок 7521" descr="base_1_386202_39638"/>
        <xdr:cNvPicPr preferRelativeResize="0">
          <a:picLocks noChangeArrowheads="1"/>
        </xdr:cNvPicPr>
      </xdr:nvPicPr>
      <xdr:blipFill>
        <a:blip xmlns:r="http://schemas.openxmlformats.org/officeDocument/2006/relationships" r:embed="rId5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5715375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5334</xdr:row>
      <xdr:rowOff>1</xdr:rowOff>
    </xdr:from>
    <xdr:to>
      <xdr:col>1</xdr:col>
      <xdr:colOff>1257300</xdr:colOff>
      <xdr:row>5334</xdr:row>
      <xdr:rowOff>400051</xdr:rowOff>
    </xdr:to>
    <xdr:pic>
      <xdr:nvPicPr>
        <xdr:cNvPr id="7523" name="Рисунок 7522" descr="base_1_386202_39639"/>
        <xdr:cNvPicPr preferRelativeResize="0">
          <a:picLocks noChangeArrowheads="1"/>
        </xdr:cNvPicPr>
      </xdr:nvPicPr>
      <xdr:blipFill>
        <a:blip xmlns:r="http://schemas.openxmlformats.org/officeDocument/2006/relationships" r:embed="rId5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6210676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5335</xdr:row>
      <xdr:rowOff>1</xdr:rowOff>
    </xdr:from>
    <xdr:to>
      <xdr:col>1</xdr:col>
      <xdr:colOff>1209675</xdr:colOff>
      <xdr:row>5335</xdr:row>
      <xdr:rowOff>381001</xdr:rowOff>
    </xdr:to>
    <xdr:pic>
      <xdr:nvPicPr>
        <xdr:cNvPr id="7524" name="Рисунок 7523" descr="base_1_386202_39640"/>
        <xdr:cNvPicPr preferRelativeResize="0">
          <a:picLocks noChangeArrowheads="1"/>
        </xdr:cNvPicPr>
      </xdr:nvPicPr>
      <xdr:blipFill>
        <a:blip xmlns:r="http://schemas.openxmlformats.org/officeDocument/2006/relationships" r:embed="rId5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6705976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5336</xdr:row>
      <xdr:rowOff>0</xdr:rowOff>
    </xdr:from>
    <xdr:to>
      <xdr:col>1</xdr:col>
      <xdr:colOff>952500</xdr:colOff>
      <xdr:row>5336</xdr:row>
      <xdr:rowOff>390525</xdr:rowOff>
    </xdr:to>
    <xdr:pic>
      <xdr:nvPicPr>
        <xdr:cNvPr id="7525" name="Рисунок 7524" descr="base_1_386202_39641"/>
        <xdr:cNvPicPr preferRelativeResize="0">
          <a:picLocks noChangeArrowheads="1"/>
        </xdr:cNvPicPr>
      </xdr:nvPicPr>
      <xdr:blipFill>
        <a:blip xmlns:r="http://schemas.openxmlformats.org/officeDocument/2006/relationships" r:embed="rId5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72012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5337</xdr:row>
      <xdr:rowOff>1</xdr:rowOff>
    </xdr:from>
    <xdr:to>
      <xdr:col>1</xdr:col>
      <xdr:colOff>1028700</xdr:colOff>
      <xdr:row>5337</xdr:row>
      <xdr:rowOff>361951</xdr:rowOff>
    </xdr:to>
    <xdr:pic>
      <xdr:nvPicPr>
        <xdr:cNvPr id="7526" name="Рисунок 7525" descr="base_1_386202_39642"/>
        <xdr:cNvPicPr preferRelativeResize="0">
          <a:picLocks noChangeArrowheads="1"/>
        </xdr:cNvPicPr>
      </xdr:nvPicPr>
      <xdr:blipFill>
        <a:blip xmlns:r="http://schemas.openxmlformats.org/officeDocument/2006/relationships" r:embed="rId5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7696576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5338</xdr:row>
      <xdr:rowOff>1</xdr:rowOff>
    </xdr:from>
    <xdr:to>
      <xdr:col>1</xdr:col>
      <xdr:colOff>1076324</xdr:colOff>
      <xdr:row>5338</xdr:row>
      <xdr:rowOff>381001</xdr:rowOff>
    </xdr:to>
    <xdr:pic>
      <xdr:nvPicPr>
        <xdr:cNvPr id="7527" name="Рисунок 7526" descr="base_1_386202_39643"/>
        <xdr:cNvPicPr preferRelativeResize="0">
          <a:picLocks noChangeArrowheads="1"/>
        </xdr:cNvPicPr>
      </xdr:nvPicPr>
      <xdr:blipFill>
        <a:blip xmlns:r="http://schemas.openxmlformats.org/officeDocument/2006/relationships" r:embed="rId5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78191876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5339</xdr:row>
      <xdr:rowOff>1</xdr:rowOff>
    </xdr:from>
    <xdr:to>
      <xdr:col>1</xdr:col>
      <xdr:colOff>1209675</xdr:colOff>
      <xdr:row>5339</xdr:row>
      <xdr:rowOff>400051</xdr:rowOff>
    </xdr:to>
    <xdr:pic>
      <xdr:nvPicPr>
        <xdr:cNvPr id="7528" name="Рисунок 7527" descr="base_1_386202_39644"/>
        <xdr:cNvPicPr preferRelativeResize="0">
          <a:picLocks noChangeArrowheads="1"/>
        </xdr:cNvPicPr>
      </xdr:nvPicPr>
      <xdr:blipFill>
        <a:blip xmlns:r="http://schemas.openxmlformats.org/officeDocument/2006/relationships" r:embed="rId5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8687176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5340</xdr:row>
      <xdr:rowOff>1</xdr:rowOff>
    </xdr:from>
    <xdr:to>
      <xdr:col>1</xdr:col>
      <xdr:colOff>1181100</xdr:colOff>
      <xdr:row>5340</xdr:row>
      <xdr:rowOff>400051</xdr:rowOff>
    </xdr:to>
    <xdr:pic>
      <xdr:nvPicPr>
        <xdr:cNvPr id="7529" name="Рисунок 7528" descr="base_1_386202_39645"/>
        <xdr:cNvPicPr preferRelativeResize="0">
          <a:picLocks noChangeArrowheads="1"/>
        </xdr:cNvPicPr>
      </xdr:nvPicPr>
      <xdr:blipFill>
        <a:blip xmlns:r="http://schemas.openxmlformats.org/officeDocument/2006/relationships" r:embed="rId5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79182476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5341</xdr:row>
      <xdr:rowOff>1</xdr:rowOff>
    </xdr:from>
    <xdr:to>
      <xdr:col>1</xdr:col>
      <xdr:colOff>1038224</xdr:colOff>
      <xdr:row>5341</xdr:row>
      <xdr:rowOff>400051</xdr:rowOff>
    </xdr:to>
    <xdr:pic>
      <xdr:nvPicPr>
        <xdr:cNvPr id="7530" name="Рисунок 7529" descr="base_1_386202_39646"/>
        <xdr:cNvPicPr preferRelativeResize="0">
          <a:picLocks noChangeArrowheads="1"/>
        </xdr:cNvPicPr>
      </xdr:nvPicPr>
      <xdr:blipFill>
        <a:blip xmlns:r="http://schemas.openxmlformats.org/officeDocument/2006/relationships" r:embed="rId5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79677776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5342</xdr:row>
      <xdr:rowOff>0</xdr:rowOff>
    </xdr:from>
    <xdr:to>
      <xdr:col>1</xdr:col>
      <xdr:colOff>1009650</xdr:colOff>
      <xdr:row>5342</xdr:row>
      <xdr:rowOff>390525</xdr:rowOff>
    </xdr:to>
    <xdr:pic>
      <xdr:nvPicPr>
        <xdr:cNvPr id="7531" name="Рисунок 7530" descr="base_1_386202_39647"/>
        <xdr:cNvPicPr preferRelativeResize="0">
          <a:picLocks noChangeArrowheads="1"/>
        </xdr:cNvPicPr>
      </xdr:nvPicPr>
      <xdr:blipFill>
        <a:blip xmlns:r="http://schemas.openxmlformats.org/officeDocument/2006/relationships" r:embed="rId5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017307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5343</xdr:row>
      <xdr:rowOff>1</xdr:rowOff>
    </xdr:from>
    <xdr:to>
      <xdr:col>1</xdr:col>
      <xdr:colOff>1095374</xdr:colOff>
      <xdr:row>5343</xdr:row>
      <xdr:rowOff>381001</xdr:rowOff>
    </xdr:to>
    <xdr:pic>
      <xdr:nvPicPr>
        <xdr:cNvPr id="7532" name="Рисунок 7531" descr="base_1_386202_39648"/>
        <xdr:cNvPicPr preferRelativeResize="0">
          <a:picLocks noChangeArrowheads="1"/>
        </xdr:cNvPicPr>
      </xdr:nvPicPr>
      <xdr:blipFill>
        <a:blip xmlns:r="http://schemas.openxmlformats.org/officeDocument/2006/relationships" r:embed="rId5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80668376"/>
          <a:ext cx="1095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5344</xdr:row>
      <xdr:rowOff>1</xdr:rowOff>
    </xdr:from>
    <xdr:to>
      <xdr:col>1</xdr:col>
      <xdr:colOff>1219200</xdr:colOff>
      <xdr:row>5344</xdr:row>
      <xdr:rowOff>419101</xdr:rowOff>
    </xdr:to>
    <xdr:pic>
      <xdr:nvPicPr>
        <xdr:cNvPr id="7533" name="Рисунок 7532" descr="base_1_386202_39649"/>
        <xdr:cNvPicPr preferRelativeResize="0">
          <a:picLocks noChangeArrowheads="1"/>
        </xdr:cNvPicPr>
      </xdr:nvPicPr>
      <xdr:blipFill>
        <a:blip xmlns:r="http://schemas.openxmlformats.org/officeDocument/2006/relationships" r:embed="rId5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1163676"/>
          <a:ext cx="1219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5344</xdr:row>
      <xdr:rowOff>495299</xdr:rowOff>
    </xdr:from>
    <xdr:to>
      <xdr:col>1</xdr:col>
      <xdr:colOff>1190625</xdr:colOff>
      <xdr:row>5345</xdr:row>
      <xdr:rowOff>352424</xdr:rowOff>
    </xdr:to>
    <xdr:pic>
      <xdr:nvPicPr>
        <xdr:cNvPr id="7534" name="Рисунок 7533" descr="base_1_386202_39650"/>
        <xdr:cNvPicPr preferRelativeResize="0">
          <a:picLocks noChangeArrowheads="1"/>
        </xdr:cNvPicPr>
      </xdr:nvPicPr>
      <xdr:blipFill>
        <a:blip xmlns:r="http://schemas.openxmlformats.org/officeDocument/2006/relationships" r:embed="rId5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1658974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5346</xdr:row>
      <xdr:rowOff>0</xdr:rowOff>
    </xdr:from>
    <xdr:to>
      <xdr:col>1</xdr:col>
      <xdr:colOff>942974</xdr:colOff>
      <xdr:row>5346</xdr:row>
      <xdr:rowOff>409575</xdr:rowOff>
    </xdr:to>
    <xdr:pic>
      <xdr:nvPicPr>
        <xdr:cNvPr id="7535" name="Рисунок 7534" descr="base_1_386202_39651"/>
        <xdr:cNvPicPr preferRelativeResize="0">
          <a:picLocks noChangeArrowheads="1"/>
        </xdr:cNvPicPr>
      </xdr:nvPicPr>
      <xdr:blipFill>
        <a:blip xmlns:r="http://schemas.openxmlformats.org/officeDocument/2006/relationships" r:embed="rId5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82154275"/>
          <a:ext cx="9429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5347</xdr:row>
      <xdr:rowOff>1</xdr:rowOff>
    </xdr:from>
    <xdr:to>
      <xdr:col>1</xdr:col>
      <xdr:colOff>1000125</xdr:colOff>
      <xdr:row>5347</xdr:row>
      <xdr:rowOff>381001</xdr:rowOff>
    </xdr:to>
    <xdr:pic>
      <xdr:nvPicPr>
        <xdr:cNvPr id="7536" name="Рисунок 7535" descr="base_1_386202_39652"/>
        <xdr:cNvPicPr preferRelativeResize="0">
          <a:picLocks noChangeArrowheads="1"/>
        </xdr:cNvPicPr>
      </xdr:nvPicPr>
      <xdr:blipFill>
        <a:blip xmlns:r="http://schemas.openxmlformats.org/officeDocument/2006/relationships" r:embed="rId5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2649576"/>
          <a:ext cx="1000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5348</xdr:row>
      <xdr:rowOff>0</xdr:rowOff>
    </xdr:from>
    <xdr:to>
      <xdr:col>1</xdr:col>
      <xdr:colOff>1114424</xdr:colOff>
      <xdr:row>5348</xdr:row>
      <xdr:rowOff>390525</xdr:rowOff>
    </xdr:to>
    <xdr:pic>
      <xdr:nvPicPr>
        <xdr:cNvPr id="7537" name="Рисунок 7536" descr="base_1_386202_39653"/>
        <xdr:cNvPicPr preferRelativeResize="0">
          <a:picLocks noChangeArrowheads="1"/>
        </xdr:cNvPicPr>
      </xdr:nvPicPr>
      <xdr:blipFill>
        <a:blip xmlns:r="http://schemas.openxmlformats.org/officeDocument/2006/relationships" r:embed="rId5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83144875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5349</xdr:row>
      <xdr:rowOff>1</xdr:rowOff>
    </xdr:from>
    <xdr:to>
      <xdr:col>1</xdr:col>
      <xdr:colOff>1181100</xdr:colOff>
      <xdr:row>5349</xdr:row>
      <xdr:rowOff>400051</xdr:rowOff>
    </xdr:to>
    <xdr:pic>
      <xdr:nvPicPr>
        <xdr:cNvPr id="7538" name="Рисунок 7537" descr="base_1_386202_39654"/>
        <xdr:cNvPicPr preferRelativeResize="0">
          <a:picLocks noChangeArrowheads="1"/>
        </xdr:cNvPicPr>
      </xdr:nvPicPr>
      <xdr:blipFill>
        <a:blip xmlns:r="http://schemas.openxmlformats.org/officeDocument/2006/relationships" r:embed="rId5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3640176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5349</xdr:row>
      <xdr:rowOff>495299</xdr:rowOff>
    </xdr:from>
    <xdr:to>
      <xdr:col>1</xdr:col>
      <xdr:colOff>1171575</xdr:colOff>
      <xdr:row>5350</xdr:row>
      <xdr:rowOff>371474</xdr:rowOff>
    </xdr:to>
    <xdr:pic>
      <xdr:nvPicPr>
        <xdr:cNvPr id="7539" name="Рисунок 7538" descr="base_1_386202_39655"/>
        <xdr:cNvPicPr preferRelativeResize="0">
          <a:picLocks noChangeArrowheads="1"/>
        </xdr:cNvPicPr>
      </xdr:nvPicPr>
      <xdr:blipFill>
        <a:blip xmlns:r="http://schemas.openxmlformats.org/officeDocument/2006/relationships" r:embed="rId5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4135474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5351</xdr:row>
      <xdr:rowOff>1</xdr:rowOff>
    </xdr:from>
    <xdr:to>
      <xdr:col>1</xdr:col>
      <xdr:colOff>971550</xdr:colOff>
      <xdr:row>5351</xdr:row>
      <xdr:rowOff>361951</xdr:rowOff>
    </xdr:to>
    <xdr:pic>
      <xdr:nvPicPr>
        <xdr:cNvPr id="7540" name="Рисунок 7539" descr="base_1_386202_39656"/>
        <xdr:cNvPicPr preferRelativeResize="0">
          <a:picLocks noChangeArrowheads="1"/>
        </xdr:cNvPicPr>
      </xdr:nvPicPr>
      <xdr:blipFill>
        <a:blip xmlns:r="http://schemas.openxmlformats.org/officeDocument/2006/relationships" r:embed="rId5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4630776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5352</xdr:row>
      <xdr:rowOff>0</xdr:rowOff>
    </xdr:from>
    <xdr:to>
      <xdr:col>1</xdr:col>
      <xdr:colOff>1028700</xdr:colOff>
      <xdr:row>5352</xdr:row>
      <xdr:rowOff>371475</xdr:rowOff>
    </xdr:to>
    <xdr:pic>
      <xdr:nvPicPr>
        <xdr:cNvPr id="7541" name="Рисунок 7540" descr="base_1_386202_39657"/>
        <xdr:cNvPicPr preferRelativeResize="0">
          <a:picLocks noChangeArrowheads="1"/>
        </xdr:cNvPicPr>
      </xdr:nvPicPr>
      <xdr:blipFill>
        <a:blip xmlns:r="http://schemas.openxmlformats.org/officeDocument/2006/relationships" r:embed="rId5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512607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5353</xdr:row>
      <xdr:rowOff>0</xdr:rowOff>
    </xdr:from>
    <xdr:to>
      <xdr:col>1</xdr:col>
      <xdr:colOff>1104900</xdr:colOff>
      <xdr:row>5353</xdr:row>
      <xdr:rowOff>390525</xdr:rowOff>
    </xdr:to>
    <xdr:pic>
      <xdr:nvPicPr>
        <xdr:cNvPr id="7542" name="Рисунок 7541" descr="base_1_386202_39658"/>
        <xdr:cNvPicPr preferRelativeResize="0">
          <a:picLocks noChangeArrowheads="1"/>
        </xdr:cNvPicPr>
      </xdr:nvPicPr>
      <xdr:blipFill>
        <a:blip xmlns:r="http://schemas.openxmlformats.org/officeDocument/2006/relationships" r:embed="rId5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5621375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5354</xdr:row>
      <xdr:rowOff>0</xdr:rowOff>
    </xdr:from>
    <xdr:to>
      <xdr:col>1</xdr:col>
      <xdr:colOff>1200150</xdr:colOff>
      <xdr:row>5354</xdr:row>
      <xdr:rowOff>409575</xdr:rowOff>
    </xdr:to>
    <xdr:pic>
      <xdr:nvPicPr>
        <xdr:cNvPr id="7543" name="Рисунок 7542" descr="base_1_386202_39659"/>
        <xdr:cNvPicPr preferRelativeResize="0">
          <a:picLocks noChangeArrowheads="1"/>
        </xdr:cNvPicPr>
      </xdr:nvPicPr>
      <xdr:blipFill>
        <a:blip xmlns:r="http://schemas.openxmlformats.org/officeDocument/2006/relationships" r:embed="rId5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6116675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5355</xdr:row>
      <xdr:rowOff>1</xdr:rowOff>
    </xdr:from>
    <xdr:to>
      <xdr:col>1</xdr:col>
      <xdr:colOff>1200150</xdr:colOff>
      <xdr:row>5355</xdr:row>
      <xdr:rowOff>381001</xdr:rowOff>
    </xdr:to>
    <xdr:pic>
      <xdr:nvPicPr>
        <xdr:cNvPr id="7544" name="Рисунок 7543" descr="base_1_386202_39660"/>
        <xdr:cNvPicPr preferRelativeResize="0">
          <a:picLocks noChangeArrowheads="1"/>
        </xdr:cNvPicPr>
      </xdr:nvPicPr>
      <xdr:blipFill>
        <a:blip xmlns:r="http://schemas.openxmlformats.org/officeDocument/2006/relationships" r:embed="rId5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6611976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5356</xdr:row>
      <xdr:rowOff>1</xdr:rowOff>
    </xdr:from>
    <xdr:to>
      <xdr:col>1</xdr:col>
      <xdr:colOff>971550</xdr:colOff>
      <xdr:row>5356</xdr:row>
      <xdr:rowOff>381001</xdr:rowOff>
    </xdr:to>
    <xdr:pic>
      <xdr:nvPicPr>
        <xdr:cNvPr id="7545" name="Рисунок 7544" descr="base_1_386202_39661"/>
        <xdr:cNvPicPr preferRelativeResize="0">
          <a:picLocks noChangeArrowheads="1"/>
        </xdr:cNvPicPr>
      </xdr:nvPicPr>
      <xdr:blipFill>
        <a:blip xmlns:r="http://schemas.openxmlformats.org/officeDocument/2006/relationships" r:embed="rId5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710727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5357</xdr:row>
      <xdr:rowOff>0</xdr:rowOff>
    </xdr:from>
    <xdr:to>
      <xdr:col>1</xdr:col>
      <xdr:colOff>971550</xdr:colOff>
      <xdr:row>5357</xdr:row>
      <xdr:rowOff>390525</xdr:rowOff>
    </xdr:to>
    <xdr:pic>
      <xdr:nvPicPr>
        <xdr:cNvPr id="7546" name="Рисунок 7545" descr="base_1_386202_39662"/>
        <xdr:cNvPicPr preferRelativeResize="0">
          <a:picLocks noChangeArrowheads="1"/>
        </xdr:cNvPicPr>
      </xdr:nvPicPr>
      <xdr:blipFill>
        <a:blip xmlns:r="http://schemas.openxmlformats.org/officeDocument/2006/relationships" r:embed="rId5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7602575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5358</xdr:row>
      <xdr:rowOff>1</xdr:rowOff>
    </xdr:from>
    <xdr:to>
      <xdr:col>1</xdr:col>
      <xdr:colOff>1133474</xdr:colOff>
      <xdr:row>5358</xdr:row>
      <xdr:rowOff>381001</xdr:rowOff>
    </xdr:to>
    <xdr:pic>
      <xdr:nvPicPr>
        <xdr:cNvPr id="7547" name="Рисунок 7546" descr="base_1_386202_39663"/>
        <xdr:cNvPicPr preferRelativeResize="0">
          <a:picLocks noChangeArrowheads="1"/>
        </xdr:cNvPicPr>
      </xdr:nvPicPr>
      <xdr:blipFill>
        <a:blip xmlns:r="http://schemas.openxmlformats.org/officeDocument/2006/relationships" r:embed="rId5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88097876"/>
          <a:ext cx="1133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5359</xdr:row>
      <xdr:rowOff>0</xdr:rowOff>
    </xdr:from>
    <xdr:to>
      <xdr:col>1</xdr:col>
      <xdr:colOff>1190625</xdr:colOff>
      <xdr:row>5359</xdr:row>
      <xdr:rowOff>390525</xdr:rowOff>
    </xdr:to>
    <xdr:pic>
      <xdr:nvPicPr>
        <xdr:cNvPr id="7548" name="Рисунок 7547" descr="base_1_386202_39664"/>
        <xdr:cNvPicPr preferRelativeResize="0">
          <a:picLocks noChangeArrowheads="1"/>
        </xdr:cNvPicPr>
      </xdr:nvPicPr>
      <xdr:blipFill>
        <a:blip xmlns:r="http://schemas.openxmlformats.org/officeDocument/2006/relationships" r:embed="rId5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8593175"/>
          <a:ext cx="1190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5360</xdr:row>
      <xdr:rowOff>0</xdr:rowOff>
    </xdr:from>
    <xdr:to>
      <xdr:col>1</xdr:col>
      <xdr:colOff>1114425</xdr:colOff>
      <xdr:row>5360</xdr:row>
      <xdr:rowOff>361949</xdr:rowOff>
    </xdr:to>
    <xdr:pic>
      <xdr:nvPicPr>
        <xdr:cNvPr id="7549" name="Рисунок 7548" descr="base_1_386202_39665"/>
        <xdr:cNvPicPr preferRelativeResize="0">
          <a:picLocks noChangeArrowheads="1"/>
        </xdr:cNvPicPr>
      </xdr:nvPicPr>
      <xdr:blipFill>
        <a:blip xmlns:r="http://schemas.openxmlformats.org/officeDocument/2006/relationships" r:embed="rId5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89088475"/>
          <a:ext cx="1114425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5361</xdr:row>
      <xdr:rowOff>0</xdr:rowOff>
    </xdr:from>
    <xdr:to>
      <xdr:col>1</xdr:col>
      <xdr:colOff>952500</xdr:colOff>
      <xdr:row>5361</xdr:row>
      <xdr:rowOff>371475</xdr:rowOff>
    </xdr:to>
    <xdr:pic>
      <xdr:nvPicPr>
        <xdr:cNvPr id="7550" name="Рисунок 7549" descr="base_1_386202_39666"/>
        <xdr:cNvPicPr preferRelativeResize="0">
          <a:picLocks noChangeArrowheads="1"/>
        </xdr:cNvPicPr>
      </xdr:nvPicPr>
      <xdr:blipFill>
        <a:blip xmlns:r="http://schemas.openxmlformats.org/officeDocument/2006/relationships" r:embed="rId5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89583775"/>
          <a:ext cx="952501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5362</xdr:row>
      <xdr:rowOff>1</xdr:rowOff>
    </xdr:from>
    <xdr:to>
      <xdr:col>1</xdr:col>
      <xdr:colOff>1019175</xdr:colOff>
      <xdr:row>5362</xdr:row>
      <xdr:rowOff>381001</xdr:rowOff>
    </xdr:to>
    <xdr:pic>
      <xdr:nvPicPr>
        <xdr:cNvPr id="7551" name="Рисунок 7550" descr="base_1_386202_39667"/>
        <xdr:cNvPicPr preferRelativeResize="0">
          <a:picLocks noChangeArrowheads="1"/>
        </xdr:cNvPicPr>
      </xdr:nvPicPr>
      <xdr:blipFill>
        <a:blip xmlns:r="http://schemas.openxmlformats.org/officeDocument/2006/relationships" r:embed="rId5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0079076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5363</xdr:row>
      <xdr:rowOff>1</xdr:rowOff>
    </xdr:from>
    <xdr:to>
      <xdr:col>1</xdr:col>
      <xdr:colOff>1066800</xdr:colOff>
      <xdr:row>5363</xdr:row>
      <xdr:rowOff>352425</xdr:rowOff>
    </xdr:to>
    <xdr:pic>
      <xdr:nvPicPr>
        <xdr:cNvPr id="7552" name="Рисунок 7551" descr="base_1_386202_39668"/>
        <xdr:cNvPicPr preferRelativeResize="0">
          <a:picLocks noChangeArrowheads="1"/>
        </xdr:cNvPicPr>
      </xdr:nvPicPr>
      <xdr:blipFill>
        <a:blip xmlns:r="http://schemas.openxmlformats.org/officeDocument/2006/relationships" r:embed="rId5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90574376"/>
          <a:ext cx="1066801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5364</xdr:row>
      <xdr:rowOff>1</xdr:rowOff>
    </xdr:from>
    <xdr:to>
      <xdr:col>1</xdr:col>
      <xdr:colOff>1181100</xdr:colOff>
      <xdr:row>5364</xdr:row>
      <xdr:rowOff>361951</xdr:rowOff>
    </xdr:to>
    <xdr:pic>
      <xdr:nvPicPr>
        <xdr:cNvPr id="7553" name="Рисунок 7552" descr="base_1_386202_39669"/>
        <xdr:cNvPicPr preferRelativeResize="0">
          <a:picLocks noChangeArrowheads="1"/>
        </xdr:cNvPicPr>
      </xdr:nvPicPr>
      <xdr:blipFill>
        <a:blip xmlns:r="http://schemas.openxmlformats.org/officeDocument/2006/relationships" r:embed="rId5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1069676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5365</xdr:row>
      <xdr:rowOff>0</xdr:rowOff>
    </xdr:from>
    <xdr:to>
      <xdr:col>1</xdr:col>
      <xdr:colOff>1133475</xdr:colOff>
      <xdr:row>5365</xdr:row>
      <xdr:rowOff>333375</xdr:rowOff>
    </xdr:to>
    <xdr:pic>
      <xdr:nvPicPr>
        <xdr:cNvPr id="7554" name="Рисунок 7553" descr="base_1_386202_39670"/>
        <xdr:cNvPicPr preferRelativeResize="0">
          <a:picLocks noChangeArrowheads="1"/>
        </xdr:cNvPicPr>
      </xdr:nvPicPr>
      <xdr:blipFill>
        <a:blip xmlns:r="http://schemas.openxmlformats.org/officeDocument/2006/relationships" r:embed="rId5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1564975"/>
          <a:ext cx="1133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5366</xdr:row>
      <xdr:rowOff>0</xdr:rowOff>
    </xdr:from>
    <xdr:to>
      <xdr:col>1</xdr:col>
      <xdr:colOff>971550</xdr:colOff>
      <xdr:row>5366</xdr:row>
      <xdr:rowOff>371475</xdr:rowOff>
    </xdr:to>
    <xdr:pic>
      <xdr:nvPicPr>
        <xdr:cNvPr id="7555" name="Рисунок 7554" descr="base_1_386202_39671"/>
        <xdr:cNvPicPr preferRelativeResize="0">
          <a:picLocks noChangeArrowheads="1"/>
        </xdr:cNvPicPr>
      </xdr:nvPicPr>
      <xdr:blipFill>
        <a:blip xmlns:r="http://schemas.openxmlformats.org/officeDocument/2006/relationships" r:embed="rId5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206027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5367</xdr:row>
      <xdr:rowOff>0</xdr:rowOff>
    </xdr:from>
    <xdr:to>
      <xdr:col>1</xdr:col>
      <xdr:colOff>971550</xdr:colOff>
      <xdr:row>5367</xdr:row>
      <xdr:rowOff>390525</xdr:rowOff>
    </xdr:to>
    <xdr:pic>
      <xdr:nvPicPr>
        <xdr:cNvPr id="7556" name="Рисунок 7555" descr="base_1_386202_39672"/>
        <xdr:cNvPicPr preferRelativeResize="0">
          <a:picLocks noChangeArrowheads="1"/>
        </xdr:cNvPicPr>
      </xdr:nvPicPr>
      <xdr:blipFill>
        <a:blip xmlns:r="http://schemas.openxmlformats.org/officeDocument/2006/relationships" r:embed="rId5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2555575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5368</xdr:row>
      <xdr:rowOff>1</xdr:rowOff>
    </xdr:from>
    <xdr:to>
      <xdr:col>1</xdr:col>
      <xdr:colOff>1095374</xdr:colOff>
      <xdr:row>5368</xdr:row>
      <xdr:rowOff>361951</xdr:rowOff>
    </xdr:to>
    <xdr:pic>
      <xdr:nvPicPr>
        <xdr:cNvPr id="7557" name="Рисунок 7556" descr="base_1_386202_39673"/>
        <xdr:cNvPicPr preferRelativeResize="0">
          <a:picLocks noChangeArrowheads="1"/>
        </xdr:cNvPicPr>
      </xdr:nvPicPr>
      <xdr:blipFill>
        <a:blip xmlns:r="http://schemas.openxmlformats.org/officeDocument/2006/relationships" r:embed="rId5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93050876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5369</xdr:row>
      <xdr:rowOff>1</xdr:rowOff>
    </xdr:from>
    <xdr:to>
      <xdr:col>1</xdr:col>
      <xdr:colOff>1143000</xdr:colOff>
      <xdr:row>5369</xdr:row>
      <xdr:rowOff>400051</xdr:rowOff>
    </xdr:to>
    <xdr:pic>
      <xdr:nvPicPr>
        <xdr:cNvPr id="7558" name="Рисунок 7557" descr="base_1_386202_39674"/>
        <xdr:cNvPicPr preferRelativeResize="0">
          <a:picLocks noChangeArrowheads="1"/>
        </xdr:cNvPicPr>
      </xdr:nvPicPr>
      <xdr:blipFill>
        <a:blip xmlns:r="http://schemas.openxmlformats.org/officeDocument/2006/relationships" r:embed="rId5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3546176"/>
          <a:ext cx="1143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5370</xdr:row>
      <xdr:rowOff>0</xdr:rowOff>
    </xdr:from>
    <xdr:to>
      <xdr:col>1</xdr:col>
      <xdr:colOff>1123950</xdr:colOff>
      <xdr:row>5370</xdr:row>
      <xdr:rowOff>400050</xdr:rowOff>
    </xdr:to>
    <xdr:pic>
      <xdr:nvPicPr>
        <xdr:cNvPr id="7559" name="Рисунок 7558" descr="base_1_386202_39675"/>
        <xdr:cNvPicPr preferRelativeResize="0">
          <a:picLocks noChangeArrowheads="1"/>
        </xdr:cNvPicPr>
      </xdr:nvPicPr>
      <xdr:blipFill>
        <a:blip xmlns:r="http://schemas.openxmlformats.org/officeDocument/2006/relationships" r:embed="rId5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4041475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5371</xdr:row>
      <xdr:rowOff>0</xdr:rowOff>
    </xdr:from>
    <xdr:to>
      <xdr:col>1</xdr:col>
      <xdr:colOff>981074</xdr:colOff>
      <xdr:row>5371</xdr:row>
      <xdr:rowOff>333375</xdr:rowOff>
    </xdr:to>
    <xdr:pic>
      <xdr:nvPicPr>
        <xdr:cNvPr id="7560" name="Рисунок 7559" descr="base_1_386202_39676"/>
        <xdr:cNvPicPr preferRelativeResize="0">
          <a:picLocks noChangeArrowheads="1"/>
        </xdr:cNvPicPr>
      </xdr:nvPicPr>
      <xdr:blipFill>
        <a:blip xmlns:r="http://schemas.openxmlformats.org/officeDocument/2006/relationships" r:embed="rId5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94536775"/>
          <a:ext cx="981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5372</xdr:row>
      <xdr:rowOff>0</xdr:rowOff>
    </xdr:from>
    <xdr:to>
      <xdr:col>1</xdr:col>
      <xdr:colOff>971550</xdr:colOff>
      <xdr:row>5372</xdr:row>
      <xdr:rowOff>352425</xdr:rowOff>
    </xdr:to>
    <xdr:pic>
      <xdr:nvPicPr>
        <xdr:cNvPr id="7561" name="Рисунок 7560" descr="base_1_386202_39677"/>
        <xdr:cNvPicPr preferRelativeResize="0">
          <a:picLocks noChangeArrowheads="1"/>
        </xdr:cNvPicPr>
      </xdr:nvPicPr>
      <xdr:blipFill>
        <a:blip xmlns:r="http://schemas.openxmlformats.org/officeDocument/2006/relationships" r:embed="rId5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5032075"/>
          <a:ext cx="971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5373</xdr:row>
      <xdr:rowOff>0</xdr:rowOff>
    </xdr:from>
    <xdr:to>
      <xdr:col>1</xdr:col>
      <xdr:colOff>1066800</xdr:colOff>
      <xdr:row>5373</xdr:row>
      <xdr:rowOff>371475</xdr:rowOff>
    </xdr:to>
    <xdr:pic>
      <xdr:nvPicPr>
        <xdr:cNvPr id="7562" name="Рисунок 7561" descr="base_1_386202_39678"/>
        <xdr:cNvPicPr preferRelativeResize="0">
          <a:picLocks noChangeArrowheads="1"/>
        </xdr:cNvPicPr>
      </xdr:nvPicPr>
      <xdr:blipFill>
        <a:blip xmlns:r="http://schemas.openxmlformats.org/officeDocument/2006/relationships" r:embed="rId5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5527375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5374</xdr:row>
      <xdr:rowOff>0</xdr:rowOff>
    </xdr:from>
    <xdr:to>
      <xdr:col>1</xdr:col>
      <xdr:colOff>1209675</xdr:colOff>
      <xdr:row>5374</xdr:row>
      <xdr:rowOff>390525</xdr:rowOff>
    </xdr:to>
    <xdr:pic>
      <xdr:nvPicPr>
        <xdr:cNvPr id="7563" name="Рисунок 7562" descr="base_1_386202_39679"/>
        <xdr:cNvPicPr preferRelativeResize="0">
          <a:picLocks noChangeArrowheads="1"/>
        </xdr:cNvPicPr>
      </xdr:nvPicPr>
      <xdr:blipFill>
        <a:blip xmlns:r="http://schemas.openxmlformats.org/officeDocument/2006/relationships" r:embed="rId5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602267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5374</xdr:row>
      <xdr:rowOff>495299</xdr:rowOff>
    </xdr:from>
    <xdr:to>
      <xdr:col>1</xdr:col>
      <xdr:colOff>1209675</xdr:colOff>
      <xdr:row>5375</xdr:row>
      <xdr:rowOff>333374</xdr:rowOff>
    </xdr:to>
    <xdr:pic>
      <xdr:nvPicPr>
        <xdr:cNvPr id="7564" name="Рисунок 7563" descr="base_1_386202_39680"/>
        <xdr:cNvPicPr preferRelativeResize="0">
          <a:picLocks noChangeArrowheads="1"/>
        </xdr:cNvPicPr>
      </xdr:nvPicPr>
      <xdr:blipFill>
        <a:blip xmlns:r="http://schemas.openxmlformats.org/officeDocument/2006/relationships" r:embed="rId5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6517974"/>
          <a:ext cx="12096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5376</xdr:row>
      <xdr:rowOff>0</xdr:rowOff>
    </xdr:from>
    <xdr:to>
      <xdr:col>1</xdr:col>
      <xdr:colOff>1028700</xdr:colOff>
      <xdr:row>5376</xdr:row>
      <xdr:rowOff>352425</xdr:rowOff>
    </xdr:to>
    <xdr:pic>
      <xdr:nvPicPr>
        <xdr:cNvPr id="7565" name="Рисунок 7564" descr="base_1_386202_39681"/>
        <xdr:cNvPicPr preferRelativeResize="0">
          <a:picLocks noChangeArrowheads="1"/>
        </xdr:cNvPicPr>
      </xdr:nvPicPr>
      <xdr:blipFill>
        <a:blip xmlns:r="http://schemas.openxmlformats.org/officeDocument/2006/relationships" r:embed="rId5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7013275"/>
          <a:ext cx="10287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5377</xdr:row>
      <xdr:rowOff>0</xdr:rowOff>
    </xdr:from>
    <xdr:to>
      <xdr:col>1</xdr:col>
      <xdr:colOff>981075</xdr:colOff>
      <xdr:row>5377</xdr:row>
      <xdr:rowOff>352425</xdr:rowOff>
    </xdr:to>
    <xdr:pic>
      <xdr:nvPicPr>
        <xdr:cNvPr id="7566" name="Рисунок 7565" descr="base_1_386202_39682"/>
        <xdr:cNvPicPr preferRelativeResize="0">
          <a:picLocks noChangeArrowheads="1"/>
        </xdr:cNvPicPr>
      </xdr:nvPicPr>
      <xdr:blipFill>
        <a:blip xmlns:r="http://schemas.openxmlformats.org/officeDocument/2006/relationships" r:embed="rId5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7508575"/>
          <a:ext cx="981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5378</xdr:row>
      <xdr:rowOff>1</xdr:rowOff>
    </xdr:from>
    <xdr:to>
      <xdr:col>1</xdr:col>
      <xdr:colOff>1095374</xdr:colOff>
      <xdr:row>5378</xdr:row>
      <xdr:rowOff>400051</xdr:rowOff>
    </xdr:to>
    <xdr:pic>
      <xdr:nvPicPr>
        <xdr:cNvPr id="7567" name="Рисунок 7566" descr="base_1_386202_39683"/>
        <xdr:cNvPicPr preferRelativeResize="0">
          <a:picLocks noChangeArrowheads="1"/>
        </xdr:cNvPicPr>
      </xdr:nvPicPr>
      <xdr:blipFill>
        <a:blip xmlns:r="http://schemas.openxmlformats.org/officeDocument/2006/relationships" r:embed="rId5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98003876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5379</xdr:row>
      <xdr:rowOff>0</xdr:rowOff>
    </xdr:from>
    <xdr:to>
      <xdr:col>1</xdr:col>
      <xdr:colOff>1209675</xdr:colOff>
      <xdr:row>5379</xdr:row>
      <xdr:rowOff>390525</xdr:rowOff>
    </xdr:to>
    <xdr:pic>
      <xdr:nvPicPr>
        <xdr:cNvPr id="7568" name="Рисунок 7567" descr="base_1_386202_39684"/>
        <xdr:cNvPicPr preferRelativeResize="0">
          <a:picLocks noChangeArrowheads="1"/>
        </xdr:cNvPicPr>
      </xdr:nvPicPr>
      <xdr:blipFill>
        <a:blip xmlns:r="http://schemas.openxmlformats.org/officeDocument/2006/relationships" r:embed="rId5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849917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5380</xdr:row>
      <xdr:rowOff>1</xdr:rowOff>
    </xdr:from>
    <xdr:to>
      <xdr:col>1</xdr:col>
      <xdr:colOff>1143000</xdr:colOff>
      <xdr:row>5380</xdr:row>
      <xdr:rowOff>400051</xdr:rowOff>
    </xdr:to>
    <xdr:pic>
      <xdr:nvPicPr>
        <xdr:cNvPr id="7569" name="Рисунок 7568" descr="base_1_386202_39685"/>
        <xdr:cNvPicPr preferRelativeResize="0">
          <a:picLocks noChangeArrowheads="1"/>
        </xdr:cNvPicPr>
      </xdr:nvPicPr>
      <xdr:blipFill>
        <a:blip xmlns:r="http://schemas.openxmlformats.org/officeDocument/2006/relationships" r:embed="rId5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8994476"/>
          <a:ext cx="11430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5381</xdr:row>
      <xdr:rowOff>0</xdr:rowOff>
    </xdr:from>
    <xdr:to>
      <xdr:col>1</xdr:col>
      <xdr:colOff>981074</xdr:colOff>
      <xdr:row>5381</xdr:row>
      <xdr:rowOff>409575</xdr:rowOff>
    </xdr:to>
    <xdr:pic>
      <xdr:nvPicPr>
        <xdr:cNvPr id="7570" name="Рисунок 7569" descr="base_1_386202_39686"/>
        <xdr:cNvPicPr preferRelativeResize="0">
          <a:picLocks noChangeArrowheads="1"/>
        </xdr:cNvPicPr>
      </xdr:nvPicPr>
      <xdr:blipFill>
        <a:blip xmlns:r="http://schemas.openxmlformats.org/officeDocument/2006/relationships" r:embed="rId5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699489775"/>
          <a:ext cx="9810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5382</xdr:row>
      <xdr:rowOff>0</xdr:rowOff>
    </xdr:from>
    <xdr:to>
      <xdr:col>1</xdr:col>
      <xdr:colOff>981075</xdr:colOff>
      <xdr:row>5382</xdr:row>
      <xdr:rowOff>361949</xdr:rowOff>
    </xdr:to>
    <xdr:pic>
      <xdr:nvPicPr>
        <xdr:cNvPr id="7571" name="Рисунок 7570" descr="base_1_386202_39687"/>
        <xdr:cNvPicPr preferRelativeResize="0">
          <a:picLocks noChangeArrowheads="1"/>
        </xdr:cNvPicPr>
      </xdr:nvPicPr>
      <xdr:blipFill>
        <a:blip xmlns:r="http://schemas.openxmlformats.org/officeDocument/2006/relationships" r:embed="rId5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699985075"/>
          <a:ext cx="981075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5383</xdr:row>
      <xdr:rowOff>1</xdr:rowOff>
    </xdr:from>
    <xdr:to>
      <xdr:col>1</xdr:col>
      <xdr:colOff>1143000</xdr:colOff>
      <xdr:row>5383</xdr:row>
      <xdr:rowOff>400050</xdr:rowOff>
    </xdr:to>
    <xdr:pic>
      <xdr:nvPicPr>
        <xdr:cNvPr id="7572" name="Рисунок 7571" descr="base_1_386202_39688"/>
        <xdr:cNvPicPr preferRelativeResize="0">
          <a:picLocks noChangeArrowheads="1"/>
        </xdr:cNvPicPr>
      </xdr:nvPicPr>
      <xdr:blipFill>
        <a:blip xmlns:r="http://schemas.openxmlformats.org/officeDocument/2006/relationships" r:embed="rId5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700480376"/>
          <a:ext cx="1143001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5384</xdr:row>
      <xdr:rowOff>0</xdr:rowOff>
    </xdr:from>
    <xdr:to>
      <xdr:col>1</xdr:col>
      <xdr:colOff>1200150</xdr:colOff>
      <xdr:row>5384</xdr:row>
      <xdr:rowOff>371475</xdr:rowOff>
    </xdr:to>
    <xdr:pic>
      <xdr:nvPicPr>
        <xdr:cNvPr id="7573" name="Рисунок 7572" descr="base_1_386202_39689"/>
        <xdr:cNvPicPr preferRelativeResize="0">
          <a:picLocks noChangeArrowheads="1"/>
        </xdr:cNvPicPr>
      </xdr:nvPicPr>
      <xdr:blipFill>
        <a:blip xmlns:r="http://schemas.openxmlformats.org/officeDocument/2006/relationships" r:embed="rId5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0975675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5385</xdr:row>
      <xdr:rowOff>1</xdr:rowOff>
    </xdr:from>
    <xdr:to>
      <xdr:col>1</xdr:col>
      <xdr:colOff>1162050</xdr:colOff>
      <xdr:row>5385</xdr:row>
      <xdr:rowOff>419101</xdr:rowOff>
    </xdr:to>
    <xdr:pic>
      <xdr:nvPicPr>
        <xdr:cNvPr id="7574" name="Рисунок 7573" descr="base_1_386202_39690"/>
        <xdr:cNvPicPr preferRelativeResize="0">
          <a:picLocks noChangeArrowheads="1"/>
        </xdr:cNvPicPr>
      </xdr:nvPicPr>
      <xdr:blipFill>
        <a:blip xmlns:r="http://schemas.openxmlformats.org/officeDocument/2006/relationships" r:embed="rId5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1470976"/>
          <a:ext cx="1162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5386</xdr:row>
      <xdr:rowOff>0</xdr:rowOff>
    </xdr:from>
    <xdr:to>
      <xdr:col>1</xdr:col>
      <xdr:colOff>962024</xdr:colOff>
      <xdr:row>5386</xdr:row>
      <xdr:rowOff>390525</xdr:rowOff>
    </xdr:to>
    <xdr:pic>
      <xdr:nvPicPr>
        <xdr:cNvPr id="7575" name="Рисунок 7574" descr="base_1_386202_39691"/>
        <xdr:cNvPicPr preferRelativeResize="0">
          <a:picLocks noChangeArrowheads="1"/>
        </xdr:cNvPicPr>
      </xdr:nvPicPr>
      <xdr:blipFill>
        <a:blip xmlns:r="http://schemas.openxmlformats.org/officeDocument/2006/relationships" r:embed="rId5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701966275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5387</xdr:row>
      <xdr:rowOff>0</xdr:rowOff>
    </xdr:from>
    <xdr:to>
      <xdr:col>1</xdr:col>
      <xdr:colOff>1028700</xdr:colOff>
      <xdr:row>5387</xdr:row>
      <xdr:rowOff>390525</xdr:rowOff>
    </xdr:to>
    <xdr:pic>
      <xdr:nvPicPr>
        <xdr:cNvPr id="7576" name="Рисунок 7575" descr="base_1_386202_39692"/>
        <xdr:cNvPicPr preferRelativeResize="0">
          <a:picLocks noChangeArrowheads="1"/>
        </xdr:cNvPicPr>
      </xdr:nvPicPr>
      <xdr:blipFill>
        <a:blip xmlns:r="http://schemas.openxmlformats.org/officeDocument/2006/relationships" r:embed="rId5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2461575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5388</xdr:row>
      <xdr:rowOff>0</xdr:rowOff>
    </xdr:from>
    <xdr:to>
      <xdr:col>1</xdr:col>
      <xdr:colOff>1057274</xdr:colOff>
      <xdr:row>5388</xdr:row>
      <xdr:rowOff>333375</xdr:rowOff>
    </xdr:to>
    <xdr:pic>
      <xdr:nvPicPr>
        <xdr:cNvPr id="7577" name="Рисунок 7576" descr="base_1_386202_39693"/>
        <xdr:cNvPicPr preferRelativeResize="0">
          <a:picLocks noChangeArrowheads="1"/>
        </xdr:cNvPicPr>
      </xdr:nvPicPr>
      <xdr:blipFill>
        <a:blip xmlns:r="http://schemas.openxmlformats.org/officeDocument/2006/relationships" r:embed="rId5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702956875"/>
          <a:ext cx="10572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5389</xdr:row>
      <xdr:rowOff>0</xdr:rowOff>
    </xdr:from>
    <xdr:to>
      <xdr:col>1</xdr:col>
      <xdr:colOff>1143000</xdr:colOff>
      <xdr:row>5389</xdr:row>
      <xdr:rowOff>371475</xdr:rowOff>
    </xdr:to>
    <xdr:pic>
      <xdr:nvPicPr>
        <xdr:cNvPr id="7578" name="Рисунок 7577" descr="base_1_386202_39694"/>
        <xdr:cNvPicPr preferRelativeResize="0">
          <a:picLocks noChangeArrowheads="1"/>
        </xdr:cNvPicPr>
      </xdr:nvPicPr>
      <xdr:blipFill>
        <a:blip xmlns:r="http://schemas.openxmlformats.org/officeDocument/2006/relationships" r:embed="rId5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345217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5390</xdr:row>
      <xdr:rowOff>1</xdr:rowOff>
    </xdr:from>
    <xdr:to>
      <xdr:col>1</xdr:col>
      <xdr:colOff>1095375</xdr:colOff>
      <xdr:row>5390</xdr:row>
      <xdr:rowOff>371475</xdr:rowOff>
    </xdr:to>
    <xdr:pic>
      <xdr:nvPicPr>
        <xdr:cNvPr id="7579" name="Рисунок 7578" descr="base_1_386202_39695"/>
        <xdr:cNvPicPr preferRelativeResize="0">
          <a:picLocks noChangeArrowheads="1"/>
        </xdr:cNvPicPr>
      </xdr:nvPicPr>
      <xdr:blipFill>
        <a:blip xmlns:r="http://schemas.openxmlformats.org/officeDocument/2006/relationships" r:embed="rId5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3947476"/>
          <a:ext cx="109537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5391</xdr:row>
      <xdr:rowOff>1</xdr:rowOff>
    </xdr:from>
    <xdr:to>
      <xdr:col>1</xdr:col>
      <xdr:colOff>952500</xdr:colOff>
      <xdr:row>5391</xdr:row>
      <xdr:rowOff>361951</xdr:rowOff>
    </xdr:to>
    <xdr:pic>
      <xdr:nvPicPr>
        <xdr:cNvPr id="7580" name="Рисунок 7579" descr="base_1_386202_39696"/>
        <xdr:cNvPicPr preferRelativeResize="0">
          <a:picLocks noChangeArrowheads="1"/>
        </xdr:cNvPicPr>
      </xdr:nvPicPr>
      <xdr:blipFill>
        <a:blip xmlns:r="http://schemas.openxmlformats.org/officeDocument/2006/relationships" r:embed="rId5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4442776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5392</xdr:row>
      <xdr:rowOff>1</xdr:rowOff>
    </xdr:from>
    <xdr:to>
      <xdr:col>1</xdr:col>
      <xdr:colOff>962025</xdr:colOff>
      <xdr:row>5392</xdr:row>
      <xdr:rowOff>400051</xdr:rowOff>
    </xdr:to>
    <xdr:pic>
      <xdr:nvPicPr>
        <xdr:cNvPr id="7581" name="Рисунок 7580" descr="base_1_386202_39697"/>
        <xdr:cNvPicPr preferRelativeResize="0">
          <a:picLocks noChangeArrowheads="1"/>
        </xdr:cNvPicPr>
      </xdr:nvPicPr>
      <xdr:blipFill>
        <a:blip xmlns:r="http://schemas.openxmlformats.org/officeDocument/2006/relationships" r:embed="rId5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4938076"/>
          <a:ext cx="962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5393</xdr:row>
      <xdr:rowOff>0</xdr:rowOff>
    </xdr:from>
    <xdr:to>
      <xdr:col>1</xdr:col>
      <xdr:colOff>1028700</xdr:colOff>
      <xdr:row>5393</xdr:row>
      <xdr:rowOff>371475</xdr:rowOff>
    </xdr:to>
    <xdr:pic>
      <xdr:nvPicPr>
        <xdr:cNvPr id="7582" name="Рисунок 7581" descr="base_1_386202_39698"/>
        <xdr:cNvPicPr preferRelativeResize="0">
          <a:picLocks noChangeArrowheads="1"/>
        </xdr:cNvPicPr>
      </xdr:nvPicPr>
      <xdr:blipFill>
        <a:blip xmlns:r="http://schemas.openxmlformats.org/officeDocument/2006/relationships" r:embed="rId5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543337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5394</xdr:row>
      <xdr:rowOff>1</xdr:rowOff>
    </xdr:from>
    <xdr:to>
      <xdr:col>1</xdr:col>
      <xdr:colOff>1171575</xdr:colOff>
      <xdr:row>5394</xdr:row>
      <xdr:rowOff>361951</xdr:rowOff>
    </xdr:to>
    <xdr:pic>
      <xdr:nvPicPr>
        <xdr:cNvPr id="7583" name="Рисунок 7582" descr="base_1_386202_39699"/>
        <xdr:cNvPicPr preferRelativeResize="0">
          <a:picLocks noChangeArrowheads="1"/>
        </xdr:cNvPicPr>
      </xdr:nvPicPr>
      <xdr:blipFill>
        <a:blip xmlns:r="http://schemas.openxmlformats.org/officeDocument/2006/relationships" r:embed="rId5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5928676"/>
          <a:ext cx="1171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5395</xdr:row>
      <xdr:rowOff>1</xdr:rowOff>
    </xdr:from>
    <xdr:to>
      <xdr:col>1</xdr:col>
      <xdr:colOff>1162050</xdr:colOff>
      <xdr:row>5395</xdr:row>
      <xdr:rowOff>419101</xdr:rowOff>
    </xdr:to>
    <xdr:pic>
      <xdr:nvPicPr>
        <xdr:cNvPr id="7584" name="Рисунок 7583" descr="base_1_386202_39700"/>
        <xdr:cNvPicPr preferRelativeResize="0">
          <a:picLocks noChangeArrowheads="1"/>
        </xdr:cNvPicPr>
      </xdr:nvPicPr>
      <xdr:blipFill>
        <a:blip xmlns:r="http://schemas.openxmlformats.org/officeDocument/2006/relationships" r:embed="rId5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6423976"/>
          <a:ext cx="1162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5396</xdr:row>
      <xdr:rowOff>1</xdr:rowOff>
    </xdr:from>
    <xdr:to>
      <xdr:col>1</xdr:col>
      <xdr:colOff>1047750</xdr:colOff>
      <xdr:row>5396</xdr:row>
      <xdr:rowOff>371475</xdr:rowOff>
    </xdr:to>
    <xdr:pic>
      <xdr:nvPicPr>
        <xdr:cNvPr id="7585" name="Рисунок 7584" descr="base_1_386202_39701"/>
        <xdr:cNvPicPr preferRelativeResize="0">
          <a:picLocks noChangeArrowheads="1"/>
        </xdr:cNvPicPr>
      </xdr:nvPicPr>
      <xdr:blipFill>
        <a:blip xmlns:r="http://schemas.openxmlformats.org/officeDocument/2006/relationships" r:embed="rId5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6919276"/>
          <a:ext cx="104775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5397</xdr:row>
      <xdr:rowOff>1</xdr:rowOff>
    </xdr:from>
    <xdr:to>
      <xdr:col>1</xdr:col>
      <xdr:colOff>1038225</xdr:colOff>
      <xdr:row>5397</xdr:row>
      <xdr:rowOff>361951</xdr:rowOff>
    </xdr:to>
    <xdr:pic>
      <xdr:nvPicPr>
        <xdr:cNvPr id="7586" name="Рисунок 7585" descr="base_1_386202_39702"/>
        <xdr:cNvPicPr preferRelativeResize="0">
          <a:picLocks noChangeArrowheads="1"/>
        </xdr:cNvPicPr>
      </xdr:nvPicPr>
      <xdr:blipFill>
        <a:blip xmlns:r="http://schemas.openxmlformats.org/officeDocument/2006/relationships" r:embed="rId5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7414576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5398</xdr:row>
      <xdr:rowOff>1</xdr:rowOff>
    </xdr:from>
    <xdr:to>
      <xdr:col>1</xdr:col>
      <xdr:colOff>1181100</xdr:colOff>
      <xdr:row>5398</xdr:row>
      <xdr:rowOff>361950</xdr:rowOff>
    </xdr:to>
    <xdr:pic>
      <xdr:nvPicPr>
        <xdr:cNvPr id="7587" name="Рисунок 7586" descr="base_1_386202_39703"/>
        <xdr:cNvPicPr preferRelativeResize="0">
          <a:picLocks noChangeArrowheads="1"/>
        </xdr:cNvPicPr>
      </xdr:nvPicPr>
      <xdr:blipFill>
        <a:blip xmlns:r="http://schemas.openxmlformats.org/officeDocument/2006/relationships" r:embed="rId5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707909876"/>
          <a:ext cx="1181101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5399</xdr:row>
      <xdr:rowOff>0</xdr:rowOff>
    </xdr:from>
    <xdr:to>
      <xdr:col>1</xdr:col>
      <xdr:colOff>1257300</xdr:colOff>
      <xdr:row>5399</xdr:row>
      <xdr:rowOff>390525</xdr:rowOff>
    </xdr:to>
    <xdr:pic>
      <xdr:nvPicPr>
        <xdr:cNvPr id="7588" name="Рисунок 7587" descr="base_1_386202_39704"/>
        <xdr:cNvPicPr preferRelativeResize="0">
          <a:picLocks noChangeArrowheads="1"/>
        </xdr:cNvPicPr>
      </xdr:nvPicPr>
      <xdr:blipFill>
        <a:blip xmlns:r="http://schemas.openxmlformats.org/officeDocument/2006/relationships" r:embed="rId5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840517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5400</xdr:row>
      <xdr:rowOff>1</xdr:rowOff>
    </xdr:from>
    <xdr:to>
      <xdr:col>1</xdr:col>
      <xdr:colOff>1152525</xdr:colOff>
      <xdr:row>5400</xdr:row>
      <xdr:rowOff>361951</xdr:rowOff>
    </xdr:to>
    <xdr:pic>
      <xdr:nvPicPr>
        <xdr:cNvPr id="7589" name="Рисунок 7588" descr="base_1_386202_39705"/>
        <xdr:cNvPicPr preferRelativeResize="0">
          <a:picLocks noChangeArrowheads="1"/>
        </xdr:cNvPicPr>
      </xdr:nvPicPr>
      <xdr:blipFill>
        <a:blip xmlns:r="http://schemas.openxmlformats.org/officeDocument/2006/relationships" r:embed="rId5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8900476"/>
          <a:ext cx="1152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1362074</xdr:colOff>
      <xdr:row>5401</xdr:row>
      <xdr:rowOff>0</xdr:rowOff>
    </xdr:from>
    <xdr:to>
      <xdr:col>1</xdr:col>
      <xdr:colOff>1019174</xdr:colOff>
      <xdr:row>5401</xdr:row>
      <xdr:rowOff>371475</xdr:rowOff>
    </xdr:to>
    <xdr:pic>
      <xdr:nvPicPr>
        <xdr:cNvPr id="7590" name="Рисунок 7589" descr="base_1_386202_39706"/>
        <xdr:cNvPicPr preferRelativeResize="0">
          <a:picLocks noChangeArrowheads="1"/>
        </xdr:cNvPicPr>
      </xdr:nvPicPr>
      <xdr:blipFill>
        <a:blip xmlns:r="http://schemas.openxmlformats.org/officeDocument/2006/relationships" r:embed="rId5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270939577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5402</xdr:row>
      <xdr:rowOff>0</xdr:rowOff>
    </xdr:from>
    <xdr:to>
      <xdr:col>1</xdr:col>
      <xdr:colOff>1000125</xdr:colOff>
      <xdr:row>5402</xdr:row>
      <xdr:rowOff>390525</xdr:rowOff>
    </xdr:to>
    <xdr:pic>
      <xdr:nvPicPr>
        <xdr:cNvPr id="7591" name="Рисунок 7590" descr="base_1_386202_39707"/>
        <xdr:cNvPicPr preferRelativeResize="0">
          <a:picLocks noChangeArrowheads="1"/>
        </xdr:cNvPicPr>
      </xdr:nvPicPr>
      <xdr:blipFill>
        <a:blip xmlns:r="http://schemas.openxmlformats.org/officeDocument/2006/relationships" r:embed="rId5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0989107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5403</xdr:row>
      <xdr:rowOff>0</xdr:rowOff>
    </xdr:from>
    <xdr:to>
      <xdr:col>1</xdr:col>
      <xdr:colOff>1143000</xdr:colOff>
      <xdr:row>5403</xdr:row>
      <xdr:rowOff>390525</xdr:rowOff>
    </xdr:to>
    <xdr:pic>
      <xdr:nvPicPr>
        <xdr:cNvPr id="7592" name="Рисунок 7591" descr="base_1_386202_39708"/>
        <xdr:cNvPicPr preferRelativeResize="0">
          <a:picLocks noChangeArrowheads="1"/>
        </xdr:cNvPicPr>
      </xdr:nvPicPr>
      <xdr:blipFill>
        <a:blip xmlns:r="http://schemas.openxmlformats.org/officeDocument/2006/relationships" r:embed="rId5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10386375"/>
          <a:ext cx="1143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5404</xdr:row>
      <xdr:rowOff>0</xdr:rowOff>
    </xdr:from>
    <xdr:to>
      <xdr:col>1</xdr:col>
      <xdr:colOff>1209675</xdr:colOff>
      <xdr:row>5404</xdr:row>
      <xdr:rowOff>409575</xdr:rowOff>
    </xdr:to>
    <xdr:pic>
      <xdr:nvPicPr>
        <xdr:cNvPr id="7593" name="Рисунок 7592" descr="base_1_386202_39709"/>
        <xdr:cNvPicPr preferRelativeResize="0">
          <a:picLocks noChangeArrowheads="1"/>
        </xdr:cNvPicPr>
      </xdr:nvPicPr>
      <xdr:blipFill>
        <a:blip xmlns:r="http://schemas.openxmlformats.org/officeDocument/2006/relationships" r:embed="rId5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710881675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</xdr:row>
      <xdr:rowOff>171449</xdr:rowOff>
    </xdr:from>
    <xdr:to>
      <xdr:col>1</xdr:col>
      <xdr:colOff>1009651</xdr:colOff>
      <xdr:row>5</xdr:row>
      <xdr:rowOff>352424</xdr:rowOff>
    </xdr:to>
    <xdr:pic>
      <xdr:nvPicPr>
        <xdr:cNvPr id="2" name="Рисунок 1" descr="base_1_386202_39710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33374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</xdr:row>
      <xdr:rowOff>1</xdr:rowOff>
    </xdr:from>
    <xdr:to>
      <xdr:col>1</xdr:col>
      <xdr:colOff>981075</xdr:colOff>
      <xdr:row>6</xdr:row>
      <xdr:rowOff>323851</xdr:rowOff>
    </xdr:to>
    <xdr:pic>
      <xdr:nvPicPr>
        <xdr:cNvPr id="3" name="Рисунок 2" descr="base_1_386202_39711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1526"/>
          <a:ext cx="9810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7</xdr:row>
      <xdr:rowOff>1</xdr:rowOff>
    </xdr:from>
    <xdr:to>
      <xdr:col>1</xdr:col>
      <xdr:colOff>762001</xdr:colOff>
      <xdr:row>7</xdr:row>
      <xdr:rowOff>323851</xdr:rowOff>
    </xdr:to>
    <xdr:pic>
      <xdr:nvPicPr>
        <xdr:cNvPr id="4" name="Рисунок 3" descr="base_1_386202_39712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209676"/>
          <a:ext cx="7620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8</xdr:row>
      <xdr:rowOff>0</xdr:rowOff>
    </xdr:from>
    <xdr:to>
      <xdr:col>1</xdr:col>
      <xdr:colOff>1181101</xdr:colOff>
      <xdr:row>8</xdr:row>
      <xdr:rowOff>333375</xdr:rowOff>
    </xdr:to>
    <xdr:pic>
      <xdr:nvPicPr>
        <xdr:cNvPr id="5" name="Рисунок 4" descr="base_1_386202_39713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647825"/>
          <a:ext cx="1181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</xdr:row>
      <xdr:rowOff>438149</xdr:rowOff>
    </xdr:from>
    <xdr:to>
      <xdr:col>1</xdr:col>
      <xdr:colOff>1038225</xdr:colOff>
      <xdr:row>9</xdr:row>
      <xdr:rowOff>314324</xdr:rowOff>
    </xdr:to>
    <xdr:pic>
      <xdr:nvPicPr>
        <xdr:cNvPr id="6" name="Рисунок 5" descr="base_1_386202_39714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85974"/>
          <a:ext cx="1038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10</xdr:row>
      <xdr:rowOff>0</xdr:rowOff>
    </xdr:from>
    <xdr:to>
      <xdr:col>1</xdr:col>
      <xdr:colOff>990601</xdr:colOff>
      <xdr:row>10</xdr:row>
      <xdr:rowOff>333375</xdr:rowOff>
    </xdr:to>
    <xdr:pic>
      <xdr:nvPicPr>
        <xdr:cNvPr id="7" name="Рисунок 6" descr="base_1_386202_39715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2524125"/>
          <a:ext cx="9906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11</xdr:row>
      <xdr:rowOff>1</xdr:rowOff>
    </xdr:from>
    <xdr:to>
      <xdr:col>1</xdr:col>
      <xdr:colOff>819151</xdr:colOff>
      <xdr:row>11</xdr:row>
      <xdr:rowOff>361950</xdr:rowOff>
    </xdr:to>
    <xdr:pic>
      <xdr:nvPicPr>
        <xdr:cNvPr id="8" name="Рисунок 7" descr="base_1_386202_39716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2962276"/>
          <a:ext cx="819150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1123949</xdr:colOff>
      <xdr:row>12</xdr:row>
      <xdr:rowOff>361950</xdr:rowOff>
    </xdr:to>
    <xdr:pic>
      <xdr:nvPicPr>
        <xdr:cNvPr id="9" name="Рисунок 8" descr="base_1_386202_39717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00425"/>
          <a:ext cx="112394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12</xdr:row>
      <xdr:rowOff>438149</xdr:rowOff>
    </xdr:from>
    <xdr:to>
      <xdr:col>1</xdr:col>
      <xdr:colOff>1104900</xdr:colOff>
      <xdr:row>13</xdr:row>
      <xdr:rowOff>323850</xdr:rowOff>
    </xdr:to>
    <xdr:pic>
      <xdr:nvPicPr>
        <xdr:cNvPr id="10" name="Рисунок 9" descr="base_1_386202_39718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838574"/>
          <a:ext cx="1104899" cy="323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14</xdr:row>
      <xdr:rowOff>1</xdr:rowOff>
    </xdr:from>
    <xdr:to>
      <xdr:col>1</xdr:col>
      <xdr:colOff>1000125</xdr:colOff>
      <xdr:row>14</xdr:row>
      <xdr:rowOff>342900</xdr:rowOff>
    </xdr:to>
    <xdr:pic>
      <xdr:nvPicPr>
        <xdr:cNvPr id="11" name="Рисунок 10" descr="base_1_386202_39719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4276726"/>
          <a:ext cx="1000124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15</xdr:row>
      <xdr:rowOff>1</xdr:rowOff>
    </xdr:from>
    <xdr:to>
      <xdr:col>1</xdr:col>
      <xdr:colOff>819151</xdr:colOff>
      <xdr:row>15</xdr:row>
      <xdr:rowOff>381000</xdr:rowOff>
    </xdr:to>
    <xdr:pic>
      <xdr:nvPicPr>
        <xdr:cNvPr id="12" name="Рисунок 11" descr="base_1_386202_39720"/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4714876"/>
          <a:ext cx="81915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16</xdr:row>
      <xdr:rowOff>1</xdr:rowOff>
    </xdr:from>
    <xdr:to>
      <xdr:col>1</xdr:col>
      <xdr:colOff>1047751</xdr:colOff>
      <xdr:row>16</xdr:row>
      <xdr:rowOff>323851</xdr:rowOff>
    </xdr:to>
    <xdr:pic>
      <xdr:nvPicPr>
        <xdr:cNvPr id="13" name="Рисунок 12" descr="base_1_386202_39721"/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5153026"/>
          <a:ext cx="10477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438149</xdr:rowOff>
    </xdr:from>
    <xdr:to>
      <xdr:col>1</xdr:col>
      <xdr:colOff>1028700</xdr:colOff>
      <xdr:row>17</xdr:row>
      <xdr:rowOff>342900</xdr:rowOff>
    </xdr:to>
    <xdr:pic>
      <xdr:nvPicPr>
        <xdr:cNvPr id="14" name="Рисунок 13" descr="base_1_386202_39722"/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91174"/>
          <a:ext cx="1028700" cy="342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18</xdr:row>
      <xdr:rowOff>1</xdr:rowOff>
    </xdr:from>
    <xdr:to>
      <xdr:col>1</xdr:col>
      <xdr:colOff>933451</xdr:colOff>
      <xdr:row>18</xdr:row>
      <xdr:rowOff>342901</xdr:rowOff>
    </xdr:to>
    <xdr:pic>
      <xdr:nvPicPr>
        <xdr:cNvPr id="15" name="Рисунок 14" descr="base_1_386202_39723"/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6029326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</xdr:row>
      <xdr:rowOff>1</xdr:rowOff>
    </xdr:from>
    <xdr:to>
      <xdr:col>1</xdr:col>
      <xdr:colOff>923925</xdr:colOff>
      <xdr:row>19</xdr:row>
      <xdr:rowOff>342901</xdr:rowOff>
    </xdr:to>
    <xdr:pic>
      <xdr:nvPicPr>
        <xdr:cNvPr id="16" name="Рисунок 15" descr="base_1_386202_39724"/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67476"/>
          <a:ext cx="9239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</xdr:row>
      <xdr:rowOff>1</xdr:rowOff>
    </xdr:from>
    <xdr:to>
      <xdr:col>1</xdr:col>
      <xdr:colOff>1352550</xdr:colOff>
      <xdr:row>20</xdr:row>
      <xdr:rowOff>342900</xdr:rowOff>
    </xdr:to>
    <xdr:pic>
      <xdr:nvPicPr>
        <xdr:cNvPr id="17" name="Рисунок 16" descr="base_1_386202_39725"/>
        <xdr:cNvPicPr preferRelativeResize="0"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905626"/>
          <a:ext cx="1352550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1304925</xdr:colOff>
      <xdr:row>21</xdr:row>
      <xdr:rowOff>361950</xdr:rowOff>
    </xdr:to>
    <xdr:pic>
      <xdr:nvPicPr>
        <xdr:cNvPr id="18" name="Рисунок 17" descr="base_1_386202_39726"/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43775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</xdr:row>
      <xdr:rowOff>1</xdr:rowOff>
    </xdr:from>
    <xdr:to>
      <xdr:col>1</xdr:col>
      <xdr:colOff>1133475</xdr:colOff>
      <xdr:row>22</xdr:row>
      <xdr:rowOff>361951</xdr:rowOff>
    </xdr:to>
    <xdr:pic>
      <xdr:nvPicPr>
        <xdr:cNvPr id="19" name="Рисунок 18" descr="base_1_386202_39727"/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81926"/>
          <a:ext cx="1133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23</xdr:row>
      <xdr:rowOff>1</xdr:rowOff>
    </xdr:from>
    <xdr:to>
      <xdr:col>1</xdr:col>
      <xdr:colOff>1000125</xdr:colOff>
      <xdr:row>23</xdr:row>
      <xdr:rowOff>342900</xdr:rowOff>
    </xdr:to>
    <xdr:pic>
      <xdr:nvPicPr>
        <xdr:cNvPr id="20" name="Рисунок 19" descr="base_1_386202_39728"/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8220076"/>
          <a:ext cx="1000124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1285875</xdr:colOff>
      <xdr:row>24</xdr:row>
      <xdr:rowOff>352425</xdr:rowOff>
    </xdr:to>
    <xdr:pic>
      <xdr:nvPicPr>
        <xdr:cNvPr id="21" name="Рисунок 20" descr="base_1_386202_39729"/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658225"/>
          <a:ext cx="1285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438149</xdr:rowOff>
    </xdr:from>
    <xdr:to>
      <xdr:col>1</xdr:col>
      <xdr:colOff>1276350</xdr:colOff>
      <xdr:row>25</xdr:row>
      <xdr:rowOff>352424</xdr:rowOff>
    </xdr:to>
    <xdr:pic>
      <xdr:nvPicPr>
        <xdr:cNvPr id="22" name="Рисунок 21" descr="base_1_386202_39730"/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96374"/>
          <a:ext cx="1276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</xdr:row>
      <xdr:rowOff>1</xdr:rowOff>
    </xdr:from>
    <xdr:to>
      <xdr:col>1</xdr:col>
      <xdr:colOff>1038225</xdr:colOff>
      <xdr:row>26</xdr:row>
      <xdr:rowOff>323851</xdr:rowOff>
    </xdr:to>
    <xdr:pic>
      <xdr:nvPicPr>
        <xdr:cNvPr id="23" name="Рисунок 22" descr="base_1_386202_39731"/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34526"/>
          <a:ext cx="1038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</xdr:row>
      <xdr:rowOff>1</xdr:rowOff>
    </xdr:from>
    <xdr:to>
      <xdr:col>1</xdr:col>
      <xdr:colOff>904875</xdr:colOff>
      <xdr:row>27</xdr:row>
      <xdr:rowOff>361951</xdr:rowOff>
    </xdr:to>
    <xdr:pic>
      <xdr:nvPicPr>
        <xdr:cNvPr id="24" name="Рисунок 23" descr="base_1_386202_39732"/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72676"/>
          <a:ext cx="9048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1</xdr:rowOff>
    </xdr:from>
    <xdr:to>
      <xdr:col>1</xdr:col>
      <xdr:colOff>1304925</xdr:colOff>
      <xdr:row>28</xdr:row>
      <xdr:rowOff>371475</xdr:rowOff>
    </xdr:to>
    <xdr:pic>
      <xdr:nvPicPr>
        <xdr:cNvPr id="25" name="Рисунок 24" descr="base_1_386202_39733"/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10826"/>
          <a:ext cx="130492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438149</xdr:rowOff>
    </xdr:from>
    <xdr:to>
      <xdr:col>1</xdr:col>
      <xdr:colOff>1333500</xdr:colOff>
      <xdr:row>29</xdr:row>
      <xdr:rowOff>352424</xdr:rowOff>
    </xdr:to>
    <xdr:pic>
      <xdr:nvPicPr>
        <xdr:cNvPr id="26" name="Рисунок 25" descr="base_1_386202_39734"/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48974"/>
          <a:ext cx="13335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30</xdr:row>
      <xdr:rowOff>1</xdr:rowOff>
    </xdr:from>
    <xdr:to>
      <xdr:col>1</xdr:col>
      <xdr:colOff>1038225</xdr:colOff>
      <xdr:row>30</xdr:row>
      <xdr:rowOff>333375</xdr:rowOff>
    </xdr:to>
    <xdr:pic>
      <xdr:nvPicPr>
        <xdr:cNvPr id="27" name="Рисунок 26" descr="base_1_386202_39735"/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1287126"/>
          <a:ext cx="1038224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1</xdr:col>
      <xdr:colOff>971550</xdr:colOff>
      <xdr:row>31</xdr:row>
      <xdr:rowOff>333375</xdr:rowOff>
    </xdr:to>
    <xdr:pic>
      <xdr:nvPicPr>
        <xdr:cNvPr id="28" name="Рисунок 27" descr="base_1_386202_39736"/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725275"/>
          <a:ext cx="9715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1285875</xdr:colOff>
      <xdr:row>32</xdr:row>
      <xdr:rowOff>390525</xdr:rowOff>
    </xdr:to>
    <xdr:pic>
      <xdr:nvPicPr>
        <xdr:cNvPr id="29" name="Рисунок 28" descr="base_1_386202_39737"/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63425"/>
          <a:ext cx="1285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438149</xdr:rowOff>
    </xdr:from>
    <xdr:to>
      <xdr:col>1</xdr:col>
      <xdr:colOff>1323975</xdr:colOff>
      <xdr:row>33</xdr:row>
      <xdr:rowOff>371474</xdr:rowOff>
    </xdr:to>
    <xdr:pic>
      <xdr:nvPicPr>
        <xdr:cNvPr id="30" name="Рисунок 29" descr="base_1_386202_39738"/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01574"/>
          <a:ext cx="1323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981075</xdr:colOff>
      <xdr:row>34</xdr:row>
      <xdr:rowOff>314325</xdr:rowOff>
    </xdr:to>
    <xdr:pic>
      <xdr:nvPicPr>
        <xdr:cNvPr id="31" name="Рисунок 30" descr="base_1_386202_39739"/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039725"/>
          <a:ext cx="9810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35</xdr:row>
      <xdr:rowOff>1</xdr:rowOff>
    </xdr:from>
    <xdr:to>
      <xdr:col>1</xdr:col>
      <xdr:colOff>857251</xdr:colOff>
      <xdr:row>35</xdr:row>
      <xdr:rowOff>342901</xdr:rowOff>
    </xdr:to>
    <xdr:pic>
      <xdr:nvPicPr>
        <xdr:cNvPr id="32" name="Рисунок 31" descr="base_1_386202_39740"/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3477876"/>
          <a:ext cx="857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1343025</xdr:colOff>
      <xdr:row>36</xdr:row>
      <xdr:rowOff>352425</xdr:rowOff>
    </xdr:to>
    <xdr:pic>
      <xdr:nvPicPr>
        <xdr:cNvPr id="33" name="Рисунок 32" descr="base_1_386202_39741"/>
        <xdr:cNvPicPr preferRelativeResize="0"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16025"/>
          <a:ext cx="13430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</xdr:row>
      <xdr:rowOff>438149</xdr:rowOff>
    </xdr:from>
    <xdr:to>
      <xdr:col>1</xdr:col>
      <xdr:colOff>1323975</xdr:colOff>
      <xdr:row>37</xdr:row>
      <xdr:rowOff>352424</xdr:rowOff>
    </xdr:to>
    <xdr:pic>
      <xdr:nvPicPr>
        <xdr:cNvPr id="34" name="Рисунок 33" descr="base_1_386202_39742"/>
        <xdr:cNvPicPr preferRelativeResize="0"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354174"/>
          <a:ext cx="1323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</xdr:row>
      <xdr:rowOff>1</xdr:rowOff>
    </xdr:from>
    <xdr:to>
      <xdr:col>1</xdr:col>
      <xdr:colOff>1028700</xdr:colOff>
      <xdr:row>38</xdr:row>
      <xdr:rowOff>342901</xdr:rowOff>
    </xdr:to>
    <xdr:pic>
      <xdr:nvPicPr>
        <xdr:cNvPr id="35" name="Рисунок 34" descr="base_1_386202_39743"/>
        <xdr:cNvPicPr preferRelativeResize="0"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792326"/>
          <a:ext cx="10287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39</xdr:row>
      <xdr:rowOff>1</xdr:rowOff>
    </xdr:from>
    <xdr:to>
      <xdr:col>1</xdr:col>
      <xdr:colOff>876300</xdr:colOff>
      <xdr:row>39</xdr:row>
      <xdr:rowOff>333375</xdr:rowOff>
    </xdr:to>
    <xdr:pic>
      <xdr:nvPicPr>
        <xdr:cNvPr id="36" name="Рисунок 35" descr="base_1_386202_39744"/>
        <xdr:cNvPicPr preferRelativeResize="0"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5230476"/>
          <a:ext cx="876299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1257300</xdr:colOff>
      <xdr:row>40</xdr:row>
      <xdr:rowOff>352425</xdr:rowOff>
    </xdr:to>
    <xdr:pic>
      <xdr:nvPicPr>
        <xdr:cNvPr id="37" name="Рисунок 36" descr="base_1_386202_39745"/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68625"/>
          <a:ext cx="12573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41</xdr:row>
      <xdr:rowOff>0</xdr:rowOff>
    </xdr:from>
    <xdr:to>
      <xdr:col>1</xdr:col>
      <xdr:colOff>1276350</xdr:colOff>
      <xdr:row>41</xdr:row>
      <xdr:rowOff>381000</xdr:rowOff>
    </xdr:to>
    <xdr:pic>
      <xdr:nvPicPr>
        <xdr:cNvPr id="38" name="Рисунок 37" descr="base_1_386202_39746"/>
        <xdr:cNvPicPr preferRelativeResize="0"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6106775"/>
          <a:ext cx="127635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</xdr:col>
      <xdr:colOff>1047750</xdr:colOff>
      <xdr:row>42</xdr:row>
      <xdr:rowOff>352425</xdr:rowOff>
    </xdr:to>
    <xdr:pic>
      <xdr:nvPicPr>
        <xdr:cNvPr id="39" name="Рисунок 38" descr="base_1_386202_39747"/>
        <xdr:cNvPicPr preferRelativeResize="0"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4492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</xdr:col>
      <xdr:colOff>885825</xdr:colOff>
      <xdr:row>43</xdr:row>
      <xdr:rowOff>333375</xdr:rowOff>
    </xdr:to>
    <xdr:pic>
      <xdr:nvPicPr>
        <xdr:cNvPr id="40" name="Рисунок 39" descr="base_1_386202_39748"/>
        <xdr:cNvPicPr preferRelativeResize="0"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83075"/>
          <a:ext cx="885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</xdr:row>
      <xdr:rowOff>1</xdr:rowOff>
    </xdr:from>
    <xdr:to>
      <xdr:col>1</xdr:col>
      <xdr:colOff>1209675</xdr:colOff>
      <xdr:row>44</xdr:row>
      <xdr:rowOff>371475</xdr:rowOff>
    </xdr:to>
    <xdr:pic>
      <xdr:nvPicPr>
        <xdr:cNvPr id="41" name="Рисунок 40" descr="base_1_386202_39749"/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21226"/>
          <a:ext cx="120967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</xdr:col>
      <xdr:colOff>1219199</xdr:colOff>
      <xdr:row>45</xdr:row>
      <xdr:rowOff>352426</xdr:rowOff>
    </xdr:to>
    <xdr:pic>
      <xdr:nvPicPr>
        <xdr:cNvPr id="42" name="Рисунок 41" descr="base_1_386202_39750"/>
        <xdr:cNvPicPr preferRelativeResize="0"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859375"/>
          <a:ext cx="1219199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1</xdr:col>
      <xdr:colOff>1000125</xdr:colOff>
      <xdr:row>46</xdr:row>
      <xdr:rowOff>352425</xdr:rowOff>
    </xdr:to>
    <xdr:pic>
      <xdr:nvPicPr>
        <xdr:cNvPr id="43" name="Рисунок 42" descr="base_1_386202_39751"/>
        <xdr:cNvPicPr preferRelativeResize="0"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97525"/>
          <a:ext cx="1000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47</xdr:row>
      <xdr:rowOff>1</xdr:rowOff>
    </xdr:from>
    <xdr:to>
      <xdr:col>1</xdr:col>
      <xdr:colOff>914401</xdr:colOff>
      <xdr:row>47</xdr:row>
      <xdr:rowOff>342901</xdr:rowOff>
    </xdr:to>
    <xdr:pic>
      <xdr:nvPicPr>
        <xdr:cNvPr id="44" name="Рисунок 43" descr="base_1_386202_39752"/>
        <xdr:cNvPicPr preferRelativeResize="0"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8735676"/>
          <a:ext cx="9144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1238249</xdr:colOff>
      <xdr:row>48</xdr:row>
      <xdr:rowOff>342900</xdr:rowOff>
    </xdr:to>
    <xdr:pic>
      <xdr:nvPicPr>
        <xdr:cNvPr id="45" name="Рисунок 44" descr="base_1_386202_39753"/>
        <xdr:cNvPicPr preferRelativeResize="0"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73825"/>
          <a:ext cx="1238249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</xdr:row>
      <xdr:rowOff>438149</xdr:rowOff>
    </xdr:from>
    <xdr:to>
      <xdr:col>1</xdr:col>
      <xdr:colOff>1219200</xdr:colOff>
      <xdr:row>49</xdr:row>
      <xdr:rowOff>342900</xdr:rowOff>
    </xdr:to>
    <xdr:pic>
      <xdr:nvPicPr>
        <xdr:cNvPr id="46" name="Рисунок 45" descr="base_1_386202_39754"/>
        <xdr:cNvPicPr preferRelativeResize="0"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11974"/>
          <a:ext cx="1219200" cy="342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50</xdr:row>
      <xdr:rowOff>1</xdr:rowOff>
    </xdr:from>
    <xdr:to>
      <xdr:col>1</xdr:col>
      <xdr:colOff>971551</xdr:colOff>
      <xdr:row>50</xdr:row>
      <xdr:rowOff>381000</xdr:rowOff>
    </xdr:to>
    <xdr:pic>
      <xdr:nvPicPr>
        <xdr:cNvPr id="47" name="Рисунок 46" descr="base_1_386202_39755"/>
        <xdr:cNvPicPr preferRelativeResize="0"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20050126"/>
          <a:ext cx="97155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51</xdr:row>
      <xdr:rowOff>1</xdr:rowOff>
    </xdr:from>
    <xdr:to>
      <xdr:col>1</xdr:col>
      <xdr:colOff>876301</xdr:colOff>
      <xdr:row>51</xdr:row>
      <xdr:rowOff>323851</xdr:rowOff>
    </xdr:to>
    <xdr:pic>
      <xdr:nvPicPr>
        <xdr:cNvPr id="48" name="Рисунок 47" descr="base_1_386202_39756"/>
        <xdr:cNvPicPr preferRelativeResize="0">
          <a:picLocks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20488276"/>
          <a:ext cx="8763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</xdr:row>
      <xdr:rowOff>1</xdr:rowOff>
    </xdr:from>
    <xdr:to>
      <xdr:col>1</xdr:col>
      <xdr:colOff>1276350</xdr:colOff>
      <xdr:row>52</xdr:row>
      <xdr:rowOff>342901</xdr:rowOff>
    </xdr:to>
    <xdr:pic>
      <xdr:nvPicPr>
        <xdr:cNvPr id="49" name="Рисунок 48" descr="base_1_386202_39757"/>
        <xdr:cNvPicPr preferRelativeResize="0">
          <a:picLocks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26426"/>
          <a:ext cx="1276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53</xdr:row>
      <xdr:rowOff>0</xdr:rowOff>
    </xdr:from>
    <xdr:to>
      <xdr:col>1</xdr:col>
      <xdr:colOff>1257300</xdr:colOff>
      <xdr:row>53</xdr:row>
      <xdr:rowOff>314325</xdr:rowOff>
    </xdr:to>
    <xdr:pic>
      <xdr:nvPicPr>
        <xdr:cNvPr id="50" name="Рисунок 49" descr="base_1_386202_39758"/>
        <xdr:cNvPicPr preferRelativeResize="0">
          <a:picLocks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21364575"/>
          <a:ext cx="1257301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</xdr:col>
      <xdr:colOff>962025</xdr:colOff>
      <xdr:row>54</xdr:row>
      <xdr:rowOff>314325</xdr:rowOff>
    </xdr:to>
    <xdr:pic>
      <xdr:nvPicPr>
        <xdr:cNvPr id="51" name="Рисунок 50" descr="base_1_386202_39759"/>
        <xdr:cNvPicPr preferRelativeResize="0">
          <a:picLocks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802725"/>
          <a:ext cx="9620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</xdr:col>
      <xdr:colOff>866775</xdr:colOff>
      <xdr:row>55</xdr:row>
      <xdr:rowOff>333375</xdr:rowOff>
    </xdr:to>
    <xdr:pic>
      <xdr:nvPicPr>
        <xdr:cNvPr id="52" name="Рисунок 51" descr="base_1_386202_39760"/>
        <xdr:cNvPicPr preferRelativeResize="0">
          <a:picLocks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240875"/>
          <a:ext cx="8667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1266825</xdr:colOff>
      <xdr:row>56</xdr:row>
      <xdr:rowOff>371475</xdr:rowOff>
    </xdr:to>
    <xdr:pic>
      <xdr:nvPicPr>
        <xdr:cNvPr id="53" name="Рисунок 52" descr="base_1_386202_39761"/>
        <xdr:cNvPicPr preferRelativeResize="0">
          <a:picLocks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79025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</xdr:row>
      <xdr:rowOff>438149</xdr:rowOff>
    </xdr:from>
    <xdr:to>
      <xdr:col>1</xdr:col>
      <xdr:colOff>1285875</xdr:colOff>
      <xdr:row>57</xdr:row>
      <xdr:rowOff>390524</xdr:rowOff>
    </xdr:to>
    <xdr:pic>
      <xdr:nvPicPr>
        <xdr:cNvPr id="54" name="Рисунок 53" descr="base_1_386202_39762"/>
        <xdr:cNvPicPr preferRelativeResize="0">
          <a:picLocks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117174"/>
          <a:ext cx="1285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</xdr:row>
      <xdr:rowOff>1</xdr:rowOff>
    </xdr:from>
    <xdr:to>
      <xdr:col>1</xdr:col>
      <xdr:colOff>962025</xdr:colOff>
      <xdr:row>58</xdr:row>
      <xdr:rowOff>352425</xdr:rowOff>
    </xdr:to>
    <xdr:pic>
      <xdr:nvPicPr>
        <xdr:cNvPr id="55" name="Рисунок 54" descr="base_1_386202_39763"/>
        <xdr:cNvPicPr preferRelativeResize="0">
          <a:picLocks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555326"/>
          <a:ext cx="962025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59</xdr:row>
      <xdr:rowOff>0</xdr:rowOff>
    </xdr:from>
    <xdr:to>
      <xdr:col>1</xdr:col>
      <xdr:colOff>895351</xdr:colOff>
      <xdr:row>59</xdr:row>
      <xdr:rowOff>333375</xdr:rowOff>
    </xdr:to>
    <xdr:pic>
      <xdr:nvPicPr>
        <xdr:cNvPr id="56" name="Рисунок 55" descr="base_1_386202_39764"/>
        <xdr:cNvPicPr preferRelativeResize="0">
          <a:picLocks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23993475"/>
          <a:ext cx="895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</xdr:row>
      <xdr:rowOff>1</xdr:rowOff>
    </xdr:from>
    <xdr:to>
      <xdr:col>1</xdr:col>
      <xdr:colOff>1285875</xdr:colOff>
      <xdr:row>60</xdr:row>
      <xdr:rowOff>342900</xdr:rowOff>
    </xdr:to>
    <xdr:pic>
      <xdr:nvPicPr>
        <xdr:cNvPr id="57" name="Рисунок 56" descr="base_1_386202_39765"/>
        <xdr:cNvPicPr preferRelativeResize="0">
          <a:picLocks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431626"/>
          <a:ext cx="1285875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60</xdr:row>
      <xdr:rowOff>438149</xdr:rowOff>
    </xdr:from>
    <xdr:to>
      <xdr:col>1</xdr:col>
      <xdr:colOff>1285875</xdr:colOff>
      <xdr:row>61</xdr:row>
      <xdr:rowOff>371475</xdr:rowOff>
    </xdr:to>
    <xdr:pic>
      <xdr:nvPicPr>
        <xdr:cNvPr id="58" name="Рисунок 57" descr="base_1_386202_39766"/>
        <xdr:cNvPicPr preferRelativeResize="0">
          <a:picLocks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24869774"/>
          <a:ext cx="1285874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1</xdr:col>
      <xdr:colOff>981075</xdr:colOff>
      <xdr:row>62</xdr:row>
      <xdr:rowOff>333375</xdr:rowOff>
    </xdr:to>
    <xdr:pic>
      <xdr:nvPicPr>
        <xdr:cNvPr id="59" name="Рисунок 58" descr="base_1_386202_39767"/>
        <xdr:cNvPicPr preferRelativeResize="0">
          <a:picLocks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307925"/>
          <a:ext cx="981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1</xdr:col>
      <xdr:colOff>971550</xdr:colOff>
      <xdr:row>63</xdr:row>
      <xdr:rowOff>352425</xdr:rowOff>
    </xdr:to>
    <xdr:pic>
      <xdr:nvPicPr>
        <xdr:cNvPr id="60" name="Рисунок 59" descr="base_1_386202_39768"/>
        <xdr:cNvPicPr preferRelativeResize="0">
          <a:picLocks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746075"/>
          <a:ext cx="971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</xdr:row>
      <xdr:rowOff>1</xdr:rowOff>
    </xdr:from>
    <xdr:to>
      <xdr:col>1</xdr:col>
      <xdr:colOff>1285875</xdr:colOff>
      <xdr:row>64</xdr:row>
      <xdr:rowOff>352425</xdr:rowOff>
    </xdr:to>
    <xdr:pic>
      <xdr:nvPicPr>
        <xdr:cNvPr id="61" name="Рисунок 60" descr="base_1_386202_39769"/>
        <xdr:cNvPicPr preferRelativeResize="0">
          <a:picLocks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184226"/>
          <a:ext cx="1285875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</xdr:row>
      <xdr:rowOff>438149</xdr:rowOff>
    </xdr:from>
    <xdr:to>
      <xdr:col>1</xdr:col>
      <xdr:colOff>1247775</xdr:colOff>
      <xdr:row>65</xdr:row>
      <xdr:rowOff>361950</xdr:rowOff>
    </xdr:to>
    <xdr:pic>
      <xdr:nvPicPr>
        <xdr:cNvPr id="62" name="Рисунок 61" descr="base_1_386202_39770"/>
        <xdr:cNvPicPr preferRelativeResize="0">
          <a:picLocks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622374"/>
          <a:ext cx="1247775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</xdr:row>
      <xdr:rowOff>1</xdr:rowOff>
    </xdr:from>
    <xdr:to>
      <xdr:col>1</xdr:col>
      <xdr:colOff>1028700</xdr:colOff>
      <xdr:row>66</xdr:row>
      <xdr:rowOff>342901</xdr:rowOff>
    </xdr:to>
    <xdr:pic>
      <xdr:nvPicPr>
        <xdr:cNvPr id="63" name="Рисунок 62" descr="base_1_386202_39771"/>
        <xdr:cNvPicPr preferRelativeResize="0"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60526"/>
          <a:ext cx="10287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866775</xdr:colOff>
      <xdr:row>67</xdr:row>
      <xdr:rowOff>333375</xdr:rowOff>
    </xdr:to>
    <xdr:pic>
      <xdr:nvPicPr>
        <xdr:cNvPr id="64" name="Рисунок 63" descr="base_1_386202_39772"/>
        <xdr:cNvPicPr preferRelativeResize="0">
          <a:picLocks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498675"/>
          <a:ext cx="8667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68</xdr:row>
      <xdr:rowOff>1</xdr:rowOff>
    </xdr:from>
    <xdr:to>
      <xdr:col>1</xdr:col>
      <xdr:colOff>1352551</xdr:colOff>
      <xdr:row>68</xdr:row>
      <xdr:rowOff>333375</xdr:rowOff>
    </xdr:to>
    <xdr:pic>
      <xdr:nvPicPr>
        <xdr:cNvPr id="65" name="Рисунок 64" descr="base_1_386202_39773"/>
        <xdr:cNvPicPr preferRelativeResize="0"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27936826"/>
          <a:ext cx="1352550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</xdr:row>
      <xdr:rowOff>438149</xdr:rowOff>
    </xdr:from>
    <xdr:to>
      <xdr:col>1</xdr:col>
      <xdr:colOff>1304925</xdr:colOff>
      <xdr:row>69</xdr:row>
      <xdr:rowOff>342900</xdr:rowOff>
    </xdr:to>
    <xdr:pic>
      <xdr:nvPicPr>
        <xdr:cNvPr id="66" name="Рисунок 65" descr="base_1_386202_39774"/>
        <xdr:cNvPicPr preferRelativeResize="0">
          <a:picLocks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374974"/>
          <a:ext cx="1304925" cy="342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1019175</xdr:colOff>
      <xdr:row>70</xdr:row>
      <xdr:rowOff>371475</xdr:rowOff>
    </xdr:to>
    <xdr:pic>
      <xdr:nvPicPr>
        <xdr:cNvPr id="67" name="Рисунок 66" descr="base_1_386202_39775"/>
        <xdr:cNvPicPr preferRelativeResize="0">
          <a:picLocks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81312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71</xdr:row>
      <xdr:rowOff>1</xdr:rowOff>
    </xdr:from>
    <xdr:to>
      <xdr:col>1</xdr:col>
      <xdr:colOff>895351</xdr:colOff>
      <xdr:row>71</xdr:row>
      <xdr:rowOff>342901</xdr:rowOff>
    </xdr:to>
    <xdr:pic>
      <xdr:nvPicPr>
        <xdr:cNvPr id="68" name="Рисунок 67" descr="base_1_386202_39776"/>
        <xdr:cNvPicPr preferRelativeResize="0">
          <a:picLocks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29251276"/>
          <a:ext cx="895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</xdr:row>
      <xdr:rowOff>1</xdr:rowOff>
    </xdr:from>
    <xdr:to>
      <xdr:col>1</xdr:col>
      <xdr:colOff>1266825</xdr:colOff>
      <xdr:row>72</xdr:row>
      <xdr:rowOff>323850</xdr:rowOff>
    </xdr:to>
    <xdr:pic>
      <xdr:nvPicPr>
        <xdr:cNvPr id="69" name="Рисунок 68" descr="base_1_386202_39777"/>
        <xdr:cNvPicPr preferRelativeResize="0">
          <a:picLocks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689426"/>
          <a:ext cx="1266825" cy="32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</xdr:row>
      <xdr:rowOff>438149</xdr:rowOff>
    </xdr:from>
    <xdr:to>
      <xdr:col>1</xdr:col>
      <xdr:colOff>1266825</xdr:colOff>
      <xdr:row>73</xdr:row>
      <xdr:rowOff>323850</xdr:rowOff>
    </xdr:to>
    <xdr:pic>
      <xdr:nvPicPr>
        <xdr:cNvPr id="70" name="Рисунок 69" descr="base_1_386202_39778"/>
        <xdr:cNvPicPr preferRelativeResize="0">
          <a:picLocks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127574"/>
          <a:ext cx="1266825" cy="323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1</xdr:col>
      <xdr:colOff>952500</xdr:colOff>
      <xdr:row>74</xdr:row>
      <xdr:rowOff>333375</xdr:rowOff>
    </xdr:to>
    <xdr:pic>
      <xdr:nvPicPr>
        <xdr:cNvPr id="71" name="Рисунок 70" descr="base_1_386202_39779"/>
        <xdr:cNvPicPr preferRelativeResize="0">
          <a:picLocks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565725"/>
          <a:ext cx="952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75</xdr:row>
      <xdr:rowOff>1</xdr:rowOff>
    </xdr:from>
    <xdr:to>
      <xdr:col>1</xdr:col>
      <xdr:colOff>923925</xdr:colOff>
      <xdr:row>75</xdr:row>
      <xdr:rowOff>323850</xdr:rowOff>
    </xdr:to>
    <xdr:pic>
      <xdr:nvPicPr>
        <xdr:cNvPr id="72" name="Рисунок 71" descr="base_1_386202_39780"/>
        <xdr:cNvPicPr preferRelativeResize="0">
          <a:picLocks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1003876"/>
          <a:ext cx="923924" cy="32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1257300</xdr:colOff>
      <xdr:row>76</xdr:row>
      <xdr:rowOff>333375</xdr:rowOff>
    </xdr:to>
    <xdr:pic>
      <xdr:nvPicPr>
        <xdr:cNvPr id="73" name="Рисунок 72" descr="base_1_386202_39781"/>
        <xdr:cNvPicPr preferRelativeResize="0"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442025"/>
          <a:ext cx="1257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1</xdr:col>
      <xdr:colOff>1314450</xdr:colOff>
      <xdr:row>77</xdr:row>
      <xdr:rowOff>342900</xdr:rowOff>
    </xdr:to>
    <xdr:pic>
      <xdr:nvPicPr>
        <xdr:cNvPr id="74" name="Рисунок 73" descr="base_1_386202_39782"/>
        <xdr:cNvPicPr preferRelativeResize="0">
          <a:picLocks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880175"/>
          <a:ext cx="1314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1</xdr:col>
      <xdr:colOff>1085850</xdr:colOff>
      <xdr:row>78</xdr:row>
      <xdr:rowOff>314325</xdr:rowOff>
    </xdr:to>
    <xdr:pic>
      <xdr:nvPicPr>
        <xdr:cNvPr id="75" name="Рисунок 74" descr="base_1_386202_39783"/>
        <xdr:cNvPicPr preferRelativeResize="0">
          <a:picLocks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18325"/>
          <a:ext cx="1085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79</xdr:row>
      <xdr:rowOff>0</xdr:rowOff>
    </xdr:from>
    <xdr:to>
      <xdr:col>1</xdr:col>
      <xdr:colOff>923925</xdr:colOff>
      <xdr:row>79</xdr:row>
      <xdr:rowOff>314325</xdr:rowOff>
    </xdr:to>
    <xdr:pic>
      <xdr:nvPicPr>
        <xdr:cNvPr id="76" name="Рисунок 75" descr="base_1_386202_39784"/>
        <xdr:cNvPicPr preferRelativeResize="0">
          <a:picLocks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2756475"/>
          <a:ext cx="923924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</xdr:row>
      <xdr:rowOff>1</xdr:rowOff>
    </xdr:from>
    <xdr:to>
      <xdr:col>1</xdr:col>
      <xdr:colOff>1352550</xdr:colOff>
      <xdr:row>80</xdr:row>
      <xdr:rowOff>361951</xdr:rowOff>
    </xdr:to>
    <xdr:pic>
      <xdr:nvPicPr>
        <xdr:cNvPr id="77" name="Рисунок 76" descr="base_1_386202_39785"/>
        <xdr:cNvPicPr preferRelativeResize="0">
          <a:picLocks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194626"/>
          <a:ext cx="1352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</xdr:row>
      <xdr:rowOff>438149</xdr:rowOff>
    </xdr:from>
    <xdr:to>
      <xdr:col>1</xdr:col>
      <xdr:colOff>1285875</xdr:colOff>
      <xdr:row>81</xdr:row>
      <xdr:rowOff>352424</xdr:rowOff>
    </xdr:to>
    <xdr:pic>
      <xdr:nvPicPr>
        <xdr:cNvPr id="78" name="Рисунок 77" descr="base_1_386202_39786"/>
        <xdr:cNvPicPr preferRelativeResize="0">
          <a:picLocks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632774"/>
          <a:ext cx="1285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1</xdr:col>
      <xdr:colOff>1038225</xdr:colOff>
      <xdr:row>82</xdr:row>
      <xdr:rowOff>314325</xdr:rowOff>
    </xdr:to>
    <xdr:pic>
      <xdr:nvPicPr>
        <xdr:cNvPr id="79" name="Рисунок 78" descr="base_1_386202_39787"/>
        <xdr:cNvPicPr preferRelativeResize="0">
          <a:picLocks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070925"/>
          <a:ext cx="1038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</xdr:row>
      <xdr:rowOff>1</xdr:rowOff>
    </xdr:from>
    <xdr:to>
      <xdr:col>1</xdr:col>
      <xdr:colOff>866775</xdr:colOff>
      <xdr:row>83</xdr:row>
      <xdr:rowOff>333375</xdr:rowOff>
    </xdr:to>
    <xdr:pic>
      <xdr:nvPicPr>
        <xdr:cNvPr id="80" name="Рисунок 79" descr="base_1_386202_39788"/>
        <xdr:cNvPicPr preferRelativeResize="0">
          <a:picLocks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509076"/>
          <a:ext cx="866775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1</xdr:col>
      <xdr:colOff>1323975</xdr:colOff>
      <xdr:row>84</xdr:row>
      <xdr:rowOff>381000</xdr:rowOff>
    </xdr:to>
    <xdr:pic>
      <xdr:nvPicPr>
        <xdr:cNvPr id="81" name="Рисунок 80" descr="base_1_386202_39789"/>
        <xdr:cNvPicPr preferRelativeResize="0">
          <a:picLocks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947225"/>
          <a:ext cx="1323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1</xdr:col>
      <xdr:colOff>1295400</xdr:colOff>
      <xdr:row>85</xdr:row>
      <xdr:rowOff>333376</xdr:rowOff>
    </xdr:to>
    <xdr:pic>
      <xdr:nvPicPr>
        <xdr:cNvPr id="82" name="Рисунок 81" descr="base_1_386202_39790"/>
        <xdr:cNvPicPr preferRelativeResize="0">
          <a:picLocks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385375"/>
          <a:ext cx="129540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885825</xdr:colOff>
      <xdr:row>86</xdr:row>
      <xdr:rowOff>323850</xdr:rowOff>
    </xdr:to>
    <xdr:pic>
      <xdr:nvPicPr>
        <xdr:cNvPr id="83" name="Рисунок 82" descr="base_1_386202_39791"/>
        <xdr:cNvPicPr preferRelativeResize="0">
          <a:picLocks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823525"/>
          <a:ext cx="8858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87</xdr:row>
      <xdr:rowOff>1</xdr:rowOff>
    </xdr:from>
    <xdr:to>
      <xdr:col>1</xdr:col>
      <xdr:colOff>819150</xdr:colOff>
      <xdr:row>87</xdr:row>
      <xdr:rowOff>304801</xdr:rowOff>
    </xdr:to>
    <xdr:pic>
      <xdr:nvPicPr>
        <xdr:cNvPr id="84" name="Рисунок 83" descr="base_1_386202_39792"/>
        <xdr:cNvPicPr preferRelativeResize="0">
          <a:picLocks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6261676"/>
          <a:ext cx="819149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88</xdr:row>
      <xdr:rowOff>1</xdr:rowOff>
    </xdr:from>
    <xdr:to>
      <xdr:col>1</xdr:col>
      <xdr:colOff>1209674</xdr:colOff>
      <xdr:row>88</xdr:row>
      <xdr:rowOff>323850</xdr:rowOff>
    </xdr:to>
    <xdr:pic>
      <xdr:nvPicPr>
        <xdr:cNvPr id="85" name="Рисунок 84" descr="base_1_386202_39793"/>
        <xdr:cNvPicPr preferRelativeResize="0">
          <a:picLocks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36699826"/>
          <a:ext cx="1209675" cy="32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</xdr:row>
      <xdr:rowOff>438149</xdr:rowOff>
    </xdr:from>
    <xdr:to>
      <xdr:col>1</xdr:col>
      <xdr:colOff>1238250</xdr:colOff>
      <xdr:row>89</xdr:row>
      <xdr:rowOff>352424</xdr:rowOff>
    </xdr:to>
    <xdr:pic>
      <xdr:nvPicPr>
        <xdr:cNvPr id="86" name="Рисунок 85" descr="base_1_386202_39794"/>
        <xdr:cNvPicPr preferRelativeResize="0">
          <a:picLocks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37974"/>
          <a:ext cx="12382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</xdr:row>
      <xdr:rowOff>1</xdr:rowOff>
    </xdr:from>
    <xdr:to>
      <xdr:col>1</xdr:col>
      <xdr:colOff>962025</xdr:colOff>
      <xdr:row>90</xdr:row>
      <xdr:rowOff>342901</xdr:rowOff>
    </xdr:to>
    <xdr:pic>
      <xdr:nvPicPr>
        <xdr:cNvPr id="87" name="Рисунок 86" descr="base_1_386202_39795"/>
        <xdr:cNvPicPr preferRelativeResize="0">
          <a:picLocks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576126"/>
          <a:ext cx="962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91</xdr:row>
      <xdr:rowOff>1</xdr:rowOff>
    </xdr:from>
    <xdr:to>
      <xdr:col>1</xdr:col>
      <xdr:colOff>819151</xdr:colOff>
      <xdr:row>91</xdr:row>
      <xdr:rowOff>361951</xdr:rowOff>
    </xdr:to>
    <xdr:pic>
      <xdr:nvPicPr>
        <xdr:cNvPr id="88" name="Рисунок 87" descr="base_1_386202_39796"/>
        <xdr:cNvPicPr preferRelativeResize="0">
          <a:picLocks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8014276"/>
          <a:ext cx="819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</xdr:row>
      <xdr:rowOff>1</xdr:rowOff>
    </xdr:from>
    <xdr:to>
      <xdr:col>1</xdr:col>
      <xdr:colOff>1304925</xdr:colOff>
      <xdr:row>92</xdr:row>
      <xdr:rowOff>381001</xdr:rowOff>
    </xdr:to>
    <xdr:pic>
      <xdr:nvPicPr>
        <xdr:cNvPr id="89" name="Рисунок 88" descr="base_1_386202_39797"/>
        <xdr:cNvPicPr preferRelativeResize="0">
          <a:picLocks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452426"/>
          <a:ext cx="1304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92</xdr:row>
      <xdr:rowOff>438149</xdr:rowOff>
    </xdr:from>
    <xdr:to>
      <xdr:col>1</xdr:col>
      <xdr:colOff>1238251</xdr:colOff>
      <xdr:row>93</xdr:row>
      <xdr:rowOff>390524</xdr:rowOff>
    </xdr:to>
    <xdr:pic>
      <xdr:nvPicPr>
        <xdr:cNvPr id="90" name="Рисунок 89" descr="base_1_386202_39798"/>
        <xdr:cNvPicPr preferRelativeResize="0">
          <a:picLocks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8890574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1</xdr:col>
      <xdr:colOff>952500</xdr:colOff>
      <xdr:row>94</xdr:row>
      <xdr:rowOff>361950</xdr:rowOff>
    </xdr:to>
    <xdr:pic>
      <xdr:nvPicPr>
        <xdr:cNvPr id="91" name="Рисунок 90" descr="base_1_386202_39799"/>
        <xdr:cNvPicPr preferRelativeResize="0">
          <a:picLocks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328725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</xdr:row>
      <xdr:rowOff>1</xdr:rowOff>
    </xdr:from>
    <xdr:to>
      <xdr:col>1</xdr:col>
      <xdr:colOff>923925</xdr:colOff>
      <xdr:row>95</xdr:row>
      <xdr:rowOff>361950</xdr:rowOff>
    </xdr:to>
    <xdr:pic>
      <xdr:nvPicPr>
        <xdr:cNvPr id="92" name="Рисунок 91" descr="base_1_386202_39800"/>
        <xdr:cNvPicPr preferRelativeResize="0">
          <a:picLocks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766876"/>
          <a:ext cx="923925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</xdr:row>
      <xdr:rowOff>1</xdr:rowOff>
    </xdr:from>
    <xdr:to>
      <xdr:col>1</xdr:col>
      <xdr:colOff>1285875</xdr:colOff>
      <xdr:row>96</xdr:row>
      <xdr:rowOff>390525</xdr:rowOff>
    </xdr:to>
    <xdr:pic>
      <xdr:nvPicPr>
        <xdr:cNvPr id="93" name="Рисунок 92" descr="base_1_386202_39801"/>
        <xdr:cNvPicPr preferRelativeResize="0">
          <a:picLocks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205026"/>
          <a:ext cx="128587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</xdr:row>
      <xdr:rowOff>438149</xdr:rowOff>
    </xdr:from>
    <xdr:to>
      <xdr:col>1</xdr:col>
      <xdr:colOff>1295400</xdr:colOff>
      <xdr:row>97</xdr:row>
      <xdr:rowOff>371474</xdr:rowOff>
    </xdr:to>
    <xdr:pic>
      <xdr:nvPicPr>
        <xdr:cNvPr id="94" name="Рисунок 93" descr="base_1_386202_39802"/>
        <xdr:cNvPicPr preferRelativeResize="0">
          <a:picLocks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643174"/>
          <a:ext cx="1295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98</xdr:row>
      <xdr:rowOff>0</xdr:rowOff>
    </xdr:from>
    <xdr:to>
      <xdr:col>1</xdr:col>
      <xdr:colOff>1047751</xdr:colOff>
      <xdr:row>98</xdr:row>
      <xdr:rowOff>361949</xdr:rowOff>
    </xdr:to>
    <xdr:pic>
      <xdr:nvPicPr>
        <xdr:cNvPr id="95" name="Рисунок 94" descr="base_1_386202_39803"/>
        <xdr:cNvPicPr preferRelativeResize="0">
          <a:picLocks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41081325"/>
          <a:ext cx="1047750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99</xdr:row>
      <xdr:rowOff>1</xdr:rowOff>
    </xdr:from>
    <xdr:to>
      <xdr:col>1</xdr:col>
      <xdr:colOff>1009651</xdr:colOff>
      <xdr:row>99</xdr:row>
      <xdr:rowOff>333375</xdr:rowOff>
    </xdr:to>
    <xdr:pic>
      <xdr:nvPicPr>
        <xdr:cNvPr id="96" name="Рисунок 95" descr="base_1_386202_39804"/>
        <xdr:cNvPicPr preferRelativeResize="0">
          <a:picLocks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41519476"/>
          <a:ext cx="1009650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1343025</xdr:colOff>
      <xdr:row>100</xdr:row>
      <xdr:rowOff>352425</xdr:rowOff>
    </xdr:to>
    <xdr:pic>
      <xdr:nvPicPr>
        <xdr:cNvPr id="97" name="Рисунок 96" descr="base_1_386202_39805"/>
        <xdr:cNvPicPr preferRelativeResize="0">
          <a:picLocks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57625"/>
          <a:ext cx="13430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</xdr:row>
      <xdr:rowOff>438149</xdr:rowOff>
    </xdr:from>
    <xdr:to>
      <xdr:col>1</xdr:col>
      <xdr:colOff>1343025</xdr:colOff>
      <xdr:row>101</xdr:row>
      <xdr:rowOff>390524</xdr:rowOff>
    </xdr:to>
    <xdr:pic>
      <xdr:nvPicPr>
        <xdr:cNvPr id="98" name="Рисунок 97" descr="base_1_386202_39806"/>
        <xdr:cNvPicPr preferRelativeResize="0">
          <a:picLocks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395774"/>
          <a:ext cx="1343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102</xdr:row>
      <xdr:rowOff>0</xdr:rowOff>
    </xdr:from>
    <xdr:to>
      <xdr:col>1</xdr:col>
      <xdr:colOff>990600</xdr:colOff>
      <xdr:row>102</xdr:row>
      <xdr:rowOff>381000</xdr:rowOff>
    </xdr:to>
    <xdr:pic>
      <xdr:nvPicPr>
        <xdr:cNvPr id="99" name="Рисунок 98" descr="base_1_386202_39807"/>
        <xdr:cNvPicPr preferRelativeResize="0">
          <a:picLocks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42833925"/>
          <a:ext cx="99059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914399</xdr:colOff>
      <xdr:row>103</xdr:row>
      <xdr:rowOff>333375</xdr:rowOff>
    </xdr:to>
    <xdr:pic>
      <xdr:nvPicPr>
        <xdr:cNvPr id="100" name="Рисунок 99" descr="base_1_386202_39808"/>
        <xdr:cNvPicPr preferRelativeResize="0">
          <a:picLocks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272075"/>
          <a:ext cx="914399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1304925</xdr:colOff>
      <xdr:row>104</xdr:row>
      <xdr:rowOff>381000</xdr:rowOff>
    </xdr:to>
    <xdr:pic>
      <xdr:nvPicPr>
        <xdr:cNvPr id="101" name="Рисунок 100" descr="base_1_386202_39809"/>
        <xdr:cNvPicPr preferRelativeResize="0">
          <a:picLocks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710225"/>
          <a:ext cx="1304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</xdr:row>
      <xdr:rowOff>438149</xdr:rowOff>
    </xdr:from>
    <xdr:to>
      <xdr:col>1</xdr:col>
      <xdr:colOff>1295400</xdr:colOff>
      <xdr:row>105</xdr:row>
      <xdr:rowOff>371474</xdr:rowOff>
    </xdr:to>
    <xdr:pic>
      <xdr:nvPicPr>
        <xdr:cNvPr id="102" name="Рисунок 101" descr="base_1_386202_39810"/>
        <xdr:cNvPicPr preferRelativeResize="0">
          <a:picLocks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148374"/>
          <a:ext cx="1295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106</xdr:row>
      <xdr:rowOff>0</xdr:rowOff>
    </xdr:from>
    <xdr:to>
      <xdr:col>1</xdr:col>
      <xdr:colOff>990601</xdr:colOff>
      <xdr:row>106</xdr:row>
      <xdr:rowOff>361949</xdr:rowOff>
    </xdr:to>
    <xdr:pic>
      <xdr:nvPicPr>
        <xdr:cNvPr id="103" name="Рисунок 102" descr="base_1_386202_39811"/>
        <xdr:cNvPicPr preferRelativeResize="0">
          <a:picLocks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44586525"/>
          <a:ext cx="990600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866775</xdr:colOff>
      <xdr:row>107</xdr:row>
      <xdr:rowOff>352425</xdr:rowOff>
    </xdr:to>
    <xdr:pic>
      <xdr:nvPicPr>
        <xdr:cNvPr id="104" name="Рисунок 103" descr="base_1_386202_39812"/>
        <xdr:cNvPicPr preferRelativeResize="0">
          <a:picLocks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024675"/>
          <a:ext cx="866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</xdr:row>
      <xdr:rowOff>1</xdr:rowOff>
    </xdr:from>
    <xdr:to>
      <xdr:col>1</xdr:col>
      <xdr:colOff>1343025</xdr:colOff>
      <xdr:row>108</xdr:row>
      <xdr:rowOff>390525</xdr:rowOff>
    </xdr:to>
    <xdr:pic>
      <xdr:nvPicPr>
        <xdr:cNvPr id="105" name="Рисунок 104" descr="base_1_386202_39813"/>
        <xdr:cNvPicPr preferRelativeResize="0">
          <a:picLocks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462826"/>
          <a:ext cx="134302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1362075</xdr:colOff>
      <xdr:row>109</xdr:row>
      <xdr:rowOff>361950</xdr:rowOff>
    </xdr:to>
    <xdr:pic>
      <xdr:nvPicPr>
        <xdr:cNvPr id="106" name="Рисунок 105" descr="base_1_386202_39814"/>
        <xdr:cNvPicPr preferRelativeResize="0">
          <a:picLocks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900975"/>
          <a:ext cx="1362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</xdr:row>
      <xdr:rowOff>1</xdr:rowOff>
    </xdr:from>
    <xdr:to>
      <xdr:col>1</xdr:col>
      <xdr:colOff>1038225</xdr:colOff>
      <xdr:row>110</xdr:row>
      <xdr:rowOff>352425</xdr:rowOff>
    </xdr:to>
    <xdr:pic>
      <xdr:nvPicPr>
        <xdr:cNvPr id="107" name="Рисунок 106" descr="base_1_386202_39815"/>
        <xdr:cNvPicPr preferRelativeResize="0">
          <a:picLocks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339126"/>
          <a:ext cx="1038225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111</xdr:row>
      <xdr:rowOff>0</xdr:rowOff>
    </xdr:from>
    <xdr:to>
      <xdr:col>1</xdr:col>
      <xdr:colOff>914401</xdr:colOff>
      <xdr:row>111</xdr:row>
      <xdr:rowOff>333375</xdr:rowOff>
    </xdr:to>
    <xdr:pic>
      <xdr:nvPicPr>
        <xdr:cNvPr id="108" name="Рисунок 107" descr="base_1_386202_39816"/>
        <xdr:cNvPicPr preferRelativeResize="0">
          <a:picLocks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46777275"/>
          <a:ext cx="9144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</xdr:row>
      <xdr:rowOff>1</xdr:rowOff>
    </xdr:from>
    <xdr:to>
      <xdr:col>1</xdr:col>
      <xdr:colOff>1333500</xdr:colOff>
      <xdr:row>112</xdr:row>
      <xdr:rowOff>371475</xdr:rowOff>
    </xdr:to>
    <xdr:pic>
      <xdr:nvPicPr>
        <xdr:cNvPr id="109" name="Рисунок 108" descr="base_1_386202_39817"/>
        <xdr:cNvPicPr preferRelativeResize="0">
          <a:picLocks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215426"/>
          <a:ext cx="133350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</xdr:row>
      <xdr:rowOff>438149</xdr:rowOff>
    </xdr:from>
    <xdr:to>
      <xdr:col>1</xdr:col>
      <xdr:colOff>1333500</xdr:colOff>
      <xdr:row>113</xdr:row>
      <xdr:rowOff>371475</xdr:rowOff>
    </xdr:to>
    <xdr:pic>
      <xdr:nvPicPr>
        <xdr:cNvPr id="110" name="Рисунок 109" descr="base_1_386202_39818"/>
        <xdr:cNvPicPr preferRelativeResize="0">
          <a:picLocks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653574"/>
          <a:ext cx="1333500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</xdr:row>
      <xdr:rowOff>1</xdr:rowOff>
    </xdr:from>
    <xdr:to>
      <xdr:col>1</xdr:col>
      <xdr:colOff>933450</xdr:colOff>
      <xdr:row>114</xdr:row>
      <xdr:rowOff>352425</xdr:rowOff>
    </xdr:to>
    <xdr:pic>
      <xdr:nvPicPr>
        <xdr:cNvPr id="111" name="Рисунок 110" descr="base_1_386202_39819"/>
        <xdr:cNvPicPr preferRelativeResize="0">
          <a:picLocks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091726"/>
          <a:ext cx="933450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</xdr:row>
      <xdr:rowOff>1</xdr:rowOff>
    </xdr:from>
    <xdr:to>
      <xdr:col>1</xdr:col>
      <xdr:colOff>876299</xdr:colOff>
      <xdr:row>115</xdr:row>
      <xdr:rowOff>342900</xdr:rowOff>
    </xdr:to>
    <xdr:pic>
      <xdr:nvPicPr>
        <xdr:cNvPr id="112" name="Рисунок 111" descr="base_1_386202_39820"/>
        <xdr:cNvPicPr preferRelativeResize="0">
          <a:picLocks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529876"/>
          <a:ext cx="876299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116</xdr:row>
      <xdr:rowOff>0</xdr:rowOff>
    </xdr:from>
    <xdr:to>
      <xdr:col>1</xdr:col>
      <xdr:colOff>1323974</xdr:colOff>
      <xdr:row>116</xdr:row>
      <xdr:rowOff>400049</xdr:rowOff>
    </xdr:to>
    <xdr:pic>
      <xdr:nvPicPr>
        <xdr:cNvPr id="113" name="Рисунок 112" descr="base_1_386202_39821"/>
        <xdr:cNvPicPr preferRelativeResize="0">
          <a:picLocks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48968025"/>
          <a:ext cx="132397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1352550</xdr:colOff>
      <xdr:row>117</xdr:row>
      <xdr:rowOff>381000</xdr:rowOff>
    </xdr:to>
    <xdr:pic>
      <xdr:nvPicPr>
        <xdr:cNvPr id="114" name="Рисунок 113" descr="base_1_386202_39822"/>
        <xdr:cNvPicPr preferRelativeResize="0">
          <a:picLocks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406175"/>
          <a:ext cx="1352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</xdr:row>
      <xdr:rowOff>1</xdr:rowOff>
    </xdr:from>
    <xdr:to>
      <xdr:col>1</xdr:col>
      <xdr:colOff>1009650</xdr:colOff>
      <xdr:row>118</xdr:row>
      <xdr:rowOff>371475</xdr:rowOff>
    </xdr:to>
    <xdr:pic>
      <xdr:nvPicPr>
        <xdr:cNvPr id="115" name="Рисунок 114" descr="base_1_386202_39823"/>
        <xdr:cNvPicPr preferRelativeResize="0">
          <a:picLocks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844326"/>
          <a:ext cx="100965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119</xdr:row>
      <xdr:rowOff>1</xdr:rowOff>
    </xdr:from>
    <xdr:to>
      <xdr:col>1</xdr:col>
      <xdr:colOff>809625</xdr:colOff>
      <xdr:row>119</xdr:row>
      <xdr:rowOff>323851</xdr:rowOff>
    </xdr:to>
    <xdr:pic>
      <xdr:nvPicPr>
        <xdr:cNvPr id="116" name="Рисунок 115" descr="base_1_386202_39824"/>
        <xdr:cNvPicPr preferRelativeResize="0">
          <a:picLocks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50282476"/>
          <a:ext cx="809624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1266825</xdr:colOff>
      <xdr:row>120</xdr:row>
      <xdr:rowOff>400049</xdr:rowOff>
    </xdr:to>
    <xdr:pic>
      <xdr:nvPicPr>
        <xdr:cNvPr id="117" name="Рисунок 116" descr="base_1_386202_39825"/>
        <xdr:cNvPicPr preferRelativeResize="0">
          <a:picLocks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720625"/>
          <a:ext cx="126682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</xdr:row>
      <xdr:rowOff>438149</xdr:rowOff>
    </xdr:from>
    <xdr:to>
      <xdr:col>1</xdr:col>
      <xdr:colOff>1257300</xdr:colOff>
      <xdr:row>121</xdr:row>
      <xdr:rowOff>390524</xdr:rowOff>
    </xdr:to>
    <xdr:pic>
      <xdr:nvPicPr>
        <xdr:cNvPr id="118" name="Рисунок 117" descr="base_1_386202_39826"/>
        <xdr:cNvPicPr preferRelativeResize="0">
          <a:picLocks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158774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990600</xdr:colOff>
      <xdr:row>122</xdr:row>
      <xdr:rowOff>352425</xdr:rowOff>
    </xdr:to>
    <xdr:pic>
      <xdr:nvPicPr>
        <xdr:cNvPr id="119" name="Рисунок 118" descr="base_1_386202_39827"/>
        <xdr:cNvPicPr preferRelativeResize="0">
          <a:picLocks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59692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123</xdr:row>
      <xdr:rowOff>0</xdr:rowOff>
    </xdr:from>
    <xdr:to>
      <xdr:col>1</xdr:col>
      <xdr:colOff>838200</xdr:colOff>
      <xdr:row>123</xdr:row>
      <xdr:rowOff>352425</xdr:rowOff>
    </xdr:to>
    <xdr:pic>
      <xdr:nvPicPr>
        <xdr:cNvPr id="120" name="Рисунок 119" descr="base_1_386202_39828"/>
        <xdr:cNvPicPr preferRelativeResize="0">
          <a:picLocks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52035075"/>
          <a:ext cx="838199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124</xdr:row>
      <xdr:rowOff>1</xdr:rowOff>
    </xdr:from>
    <xdr:to>
      <xdr:col>1</xdr:col>
      <xdr:colOff>1295401</xdr:colOff>
      <xdr:row>124</xdr:row>
      <xdr:rowOff>371475</xdr:rowOff>
    </xdr:to>
    <xdr:pic>
      <xdr:nvPicPr>
        <xdr:cNvPr id="121" name="Рисунок 120" descr="base_1_386202_39829"/>
        <xdr:cNvPicPr preferRelativeResize="0">
          <a:picLocks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52473226"/>
          <a:ext cx="129540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</xdr:row>
      <xdr:rowOff>438149</xdr:rowOff>
    </xdr:from>
    <xdr:to>
      <xdr:col>1</xdr:col>
      <xdr:colOff>1343025</xdr:colOff>
      <xdr:row>125</xdr:row>
      <xdr:rowOff>371474</xdr:rowOff>
    </xdr:to>
    <xdr:pic>
      <xdr:nvPicPr>
        <xdr:cNvPr id="122" name="Рисунок 121" descr="base_1_386202_39830"/>
        <xdr:cNvPicPr preferRelativeResize="0">
          <a:picLocks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2911374"/>
          <a:ext cx="1343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</xdr:row>
      <xdr:rowOff>1</xdr:rowOff>
    </xdr:from>
    <xdr:to>
      <xdr:col>1</xdr:col>
      <xdr:colOff>971550</xdr:colOff>
      <xdr:row>126</xdr:row>
      <xdr:rowOff>361951</xdr:rowOff>
    </xdr:to>
    <xdr:pic>
      <xdr:nvPicPr>
        <xdr:cNvPr id="123" name="Рисунок 122" descr="base_1_386202_39831"/>
        <xdr:cNvPicPr preferRelativeResize="0">
          <a:picLocks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349526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</xdr:row>
      <xdr:rowOff>1</xdr:rowOff>
    </xdr:from>
    <xdr:to>
      <xdr:col>1</xdr:col>
      <xdr:colOff>876299</xdr:colOff>
      <xdr:row>127</xdr:row>
      <xdr:rowOff>361951</xdr:rowOff>
    </xdr:to>
    <xdr:pic>
      <xdr:nvPicPr>
        <xdr:cNvPr id="124" name="Рисунок 123" descr="base_1_386202_39832"/>
        <xdr:cNvPicPr preferRelativeResize="0">
          <a:picLocks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787676"/>
          <a:ext cx="87629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</xdr:row>
      <xdr:rowOff>1</xdr:rowOff>
    </xdr:from>
    <xdr:to>
      <xdr:col>1</xdr:col>
      <xdr:colOff>1323975</xdr:colOff>
      <xdr:row>128</xdr:row>
      <xdr:rowOff>390525</xdr:rowOff>
    </xdr:to>
    <xdr:pic>
      <xdr:nvPicPr>
        <xdr:cNvPr id="125" name="Рисунок 124" descr="base_1_386202_39833"/>
        <xdr:cNvPicPr preferRelativeResize="0">
          <a:picLocks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225826"/>
          <a:ext cx="132397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</xdr:row>
      <xdr:rowOff>438149</xdr:rowOff>
    </xdr:from>
    <xdr:to>
      <xdr:col>1</xdr:col>
      <xdr:colOff>1362075</xdr:colOff>
      <xdr:row>129</xdr:row>
      <xdr:rowOff>371474</xdr:rowOff>
    </xdr:to>
    <xdr:pic>
      <xdr:nvPicPr>
        <xdr:cNvPr id="126" name="Рисунок 125" descr="base_1_386202_39834"/>
        <xdr:cNvPicPr preferRelativeResize="0"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663974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</xdr:row>
      <xdr:rowOff>1</xdr:rowOff>
    </xdr:from>
    <xdr:to>
      <xdr:col>1</xdr:col>
      <xdr:colOff>1000125</xdr:colOff>
      <xdr:row>130</xdr:row>
      <xdr:rowOff>381000</xdr:rowOff>
    </xdr:to>
    <xdr:pic>
      <xdr:nvPicPr>
        <xdr:cNvPr id="127" name="Рисунок 126" descr="base_1_386202_39835"/>
        <xdr:cNvPicPr preferRelativeResize="0">
          <a:picLocks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102126"/>
          <a:ext cx="100012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131</xdr:row>
      <xdr:rowOff>1</xdr:rowOff>
    </xdr:from>
    <xdr:to>
      <xdr:col>1</xdr:col>
      <xdr:colOff>933450</xdr:colOff>
      <xdr:row>131</xdr:row>
      <xdr:rowOff>371475</xdr:rowOff>
    </xdr:to>
    <xdr:pic>
      <xdr:nvPicPr>
        <xdr:cNvPr id="128" name="Рисунок 127" descr="base_1_386202_39836"/>
        <xdr:cNvPicPr preferRelativeResize="0">
          <a:picLocks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55540276"/>
          <a:ext cx="933449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</xdr:row>
      <xdr:rowOff>1</xdr:rowOff>
    </xdr:from>
    <xdr:to>
      <xdr:col>1</xdr:col>
      <xdr:colOff>1314450</xdr:colOff>
      <xdr:row>132</xdr:row>
      <xdr:rowOff>361951</xdr:rowOff>
    </xdr:to>
    <xdr:pic>
      <xdr:nvPicPr>
        <xdr:cNvPr id="129" name="Рисунок 128" descr="base_1_386202_39837"/>
        <xdr:cNvPicPr preferRelativeResize="0">
          <a:picLocks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978426"/>
          <a:ext cx="1314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</xdr:row>
      <xdr:rowOff>438149</xdr:rowOff>
    </xdr:from>
    <xdr:to>
      <xdr:col>1</xdr:col>
      <xdr:colOff>1276350</xdr:colOff>
      <xdr:row>133</xdr:row>
      <xdr:rowOff>371474</xdr:rowOff>
    </xdr:to>
    <xdr:pic>
      <xdr:nvPicPr>
        <xdr:cNvPr id="130" name="Рисунок 129" descr="base_1_386202_39838"/>
        <xdr:cNvPicPr preferRelativeResize="0">
          <a:picLocks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416574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</xdr:row>
      <xdr:rowOff>1</xdr:rowOff>
    </xdr:from>
    <xdr:to>
      <xdr:col>1</xdr:col>
      <xdr:colOff>1047750</xdr:colOff>
      <xdr:row>134</xdr:row>
      <xdr:rowOff>371475</xdr:rowOff>
    </xdr:to>
    <xdr:pic>
      <xdr:nvPicPr>
        <xdr:cNvPr id="131" name="Рисунок 130" descr="base_1_386202_39839"/>
        <xdr:cNvPicPr preferRelativeResize="0">
          <a:picLocks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854726"/>
          <a:ext cx="104775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135</xdr:row>
      <xdr:rowOff>0</xdr:rowOff>
    </xdr:from>
    <xdr:to>
      <xdr:col>1</xdr:col>
      <xdr:colOff>904874</xdr:colOff>
      <xdr:row>135</xdr:row>
      <xdr:rowOff>352425</xdr:rowOff>
    </xdr:to>
    <xdr:pic>
      <xdr:nvPicPr>
        <xdr:cNvPr id="132" name="Рисунок 131" descr="base_1_386202_39840"/>
        <xdr:cNvPicPr preferRelativeResize="0">
          <a:picLocks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57292875"/>
          <a:ext cx="904873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1323975</xdr:colOff>
      <xdr:row>136</xdr:row>
      <xdr:rowOff>371475</xdr:rowOff>
    </xdr:to>
    <xdr:pic>
      <xdr:nvPicPr>
        <xdr:cNvPr id="133" name="Рисунок 132" descr="base_1_386202_39841"/>
        <xdr:cNvPicPr preferRelativeResize="0">
          <a:picLocks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731025"/>
          <a:ext cx="1323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1276350</xdr:colOff>
      <xdr:row>137</xdr:row>
      <xdr:rowOff>361950</xdr:rowOff>
    </xdr:to>
    <xdr:pic>
      <xdr:nvPicPr>
        <xdr:cNvPr id="134" name="Рисунок 133" descr="base_1_386202_39842"/>
        <xdr:cNvPicPr preferRelativeResize="0">
          <a:picLocks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169175"/>
          <a:ext cx="1276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1047750</xdr:colOff>
      <xdr:row>138</xdr:row>
      <xdr:rowOff>390525</xdr:rowOff>
    </xdr:to>
    <xdr:pic>
      <xdr:nvPicPr>
        <xdr:cNvPr id="135" name="Рисунок 134" descr="base_1_386202_39843"/>
        <xdr:cNvPicPr preferRelativeResize="0">
          <a:picLocks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607325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139</xdr:row>
      <xdr:rowOff>0</xdr:rowOff>
    </xdr:from>
    <xdr:to>
      <xdr:col>1</xdr:col>
      <xdr:colOff>885825</xdr:colOff>
      <xdr:row>139</xdr:row>
      <xdr:rowOff>333375</xdr:rowOff>
    </xdr:to>
    <xdr:pic>
      <xdr:nvPicPr>
        <xdr:cNvPr id="136" name="Рисунок 135" descr="base_1_386202_39844"/>
        <xdr:cNvPicPr preferRelativeResize="0">
          <a:picLocks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59045475"/>
          <a:ext cx="885824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1</xdr:col>
      <xdr:colOff>1304925</xdr:colOff>
      <xdr:row>140</xdr:row>
      <xdr:rowOff>352425</xdr:rowOff>
    </xdr:to>
    <xdr:pic>
      <xdr:nvPicPr>
        <xdr:cNvPr id="137" name="Рисунок 136" descr="base_1_386202_39845"/>
        <xdr:cNvPicPr preferRelativeResize="0">
          <a:picLocks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483625"/>
          <a:ext cx="1304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140</xdr:row>
      <xdr:rowOff>438149</xdr:rowOff>
    </xdr:from>
    <xdr:to>
      <xdr:col>1</xdr:col>
      <xdr:colOff>1314450</xdr:colOff>
      <xdr:row>141</xdr:row>
      <xdr:rowOff>352424</xdr:rowOff>
    </xdr:to>
    <xdr:pic>
      <xdr:nvPicPr>
        <xdr:cNvPr id="138" name="Рисунок 137" descr="base_1_386202_39846"/>
        <xdr:cNvPicPr preferRelativeResize="0">
          <a:picLocks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921774"/>
          <a:ext cx="13144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1104900</xdr:colOff>
      <xdr:row>142</xdr:row>
      <xdr:rowOff>361950</xdr:rowOff>
    </xdr:to>
    <xdr:pic>
      <xdr:nvPicPr>
        <xdr:cNvPr id="139" name="Рисунок 138" descr="base_1_386202_39847"/>
        <xdr:cNvPicPr preferRelativeResize="0">
          <a:picLocks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359925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914399</xdr:colOff>
      <xdr:row>143</xdr:row>
      <xdr:rowOff>352425</xdr:rowOff>
    </xdr:to>
    <xdr:pic>
      <xdr:nvPicPr>
        <xdr:cNvPr id="140" name="Рисунок 139" descr="base_1_386202_39848"/>
        <xdr:cNvPicPr preferRelativeResize="0">
          <a:picLocks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798075"/>
          <a:ext cx="914399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144</xdr:row>
      <xdr:rowOff>0</xdr:rowOff>
    </xdr:from>
    <xdr:to>
      <xdr:col>1</xdr:col>
      <xdr:colOff>1343024</xdr:colOff>
      <xdr:row>144</xdr:row>
      <xdr:rowOff>361950</xdr:rowOff>
    </xdr:to>
    <xdr:pic>
      <xdr:nvPicPr>
        <xdr:cNvPr id="141" name="Рисунок 140" descr="base_1_386202_39849"/>
        <xdr:cNvPicPr preferRelativeResize="0">
          <a:picLocks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61236225"/>
          <a:ext cx="1343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1343025</xdr:colOff>
      <xdr:row>145</xdr:row>
      <xdr:rowOff>381000</xdr:rowOff>
    </xdr:to>
    <xdr:pic>
      <xdr:nvPicPr>
        <xdr:cNvPr id="142" name="Рисунок 141" descr="base_1_386202_39850"/>
        <xdr:cNvPicPr preferRelativeResize="0">
          <a:picLocks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1674375"/>
          <a:ext cx="1343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1038225</xdr:colOff>
      <xdr:row>146</xdr:row>
      <xdr:rowOff>381000</xdr:rowOff>
    </xdr:to>
    <xdr:pic>
      <xdr:nvPicPr>
        <xdr:cNvPr id="143" name="Рисунок 142" descr="base_1_386202_39851"/>
        <xdr:cNvPicPr preferRelativeResize="0">
          <a:picLocks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112525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147</xdr:row>
      <xdr:rowOff>1</xdr:rowOff>
    </xdr:from>
    <xdr:to>
      <xdr:col>1</xdr:col>
      <xdr:colOff>876301</xdr:colOff>
      <xdr:row>147</xdr:row>
      <xdr:rowOff>361951</xdr:rowOff>
    </xdr:to>
    <xdr:pic>
      <xdr:nvPicPr>
        <xdr:cNvPr id="144" name="Рисунок 143" descr="base_1_386202_39852"/>
        <xdr:cNvPicPr preferRelativeResize="0">
          <a:picLocks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62550676"/>
          <a:ext cx="876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1</xdr:col>
      <xdr:colOff>1304925</xdr:colOff>
      <xdr:row>148</xdr:row>
      <xdr:rowOff>361950</xdr:rowOff>
    </xdr:to>
    <xdr:pic>
      <xdr:nvPicPr>
        <xdr:cNvPr id="145" name="Рисунок 144" descr="base_1_386202_39853"/>
        <xdr:cNvPicPr preferRelativeResize="0">
          <a:picLocks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988825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148</xdr:row>
      <xdr:rowOff>438149</xdr:rowOff>
    </xdr:from>
    <xdr:to>
      <xdr:col>1</xdr:col>
      <xdr:colOff>1323975</xdr:colOff>
      <xdr:row>149</xdr:row>
      <xdr:rowOff>371474</xdr:rowOff>
    </xdr:to>
    <xdr:pic>
      <xdr:nvPicPr>
        <xdr:cNvPr id="146" name="Рисунок 145" descr="base_1_386202_39854"/>
        <xdr:cNvPicPr preferRelativeResize="0">
          <a:picLocks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426974"/>
          <a:ext cx="1323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150</xdr:row>
      <xdr:rowOff>1</xdr:rowOff>
    </xdr:from>
    <xdr:to>
      <xdr:col>1</xdr:col>
      <xdr:colOff>1066800</xdr:colOff>
      <xdr:row>150</xdr:row>
      <xdr:rowOff>390525</xdr:rowOff>
    </xdr:to>
    <xdr:pic>
      <xdr:nvPicPr>
        <xdr:cNvPr id="147" name="Рисунок 146" descr="base_1_386202_39855"/>
        <xdr:cNvPicPr preferRelativeResize="0">
          <a:picLocks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865126"/>
          <a:ext cx="106680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151</xdr:row>
      <xdr:rowOff>1</xdr:rowOff>
    </xdr:from>
    <xdr:to>
      <xdr:col>1</xdr:col>
      <xdr:colOff>876301</xdr:colOff>
      <xdr:row>151</xdr:row>
      <xdr:rowOff>342900</xdr:rowOff>
    </xdr:to>
    <xdr:pic>
      <xdr:nvPicPr>
        <xdr:cNvPr id="148" name="Рисунок 147" descr="base_1_386202_39856"/>
        <xdr:cNvPicPr preferRelativeResize="0">
          <a:picLocks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64303276"/>
          <a:ext cx="876300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152</xdr:row>
      <xdr:rowOff>0</xdr:rowOff>
    </xdr:from>
    <xdr:to>
      <xdr:col>1</xdr:col>
      <xdr:colOff>1314451</xdr:colOff>
      <xdr:row>152</xdr:row>
      <xdr:rowOff>390525</xdr:rowOff>
    </xdr:to>
    <xdr:pic>
      <xdr:nvPicPr>
        <xdr:cNvPr id="149" name="Рисунок 148" descr="base_1_386202_39857"/>
        <xdr:cNvPicPr preferRelativeResize="0">
          <a:picLocks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64741425"/>
          <a:ext cx="1314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152</xdr:row>
      <xdr:rowOff>438149</xdr:rowOff>
    </xdr:from>
    <xdr:to>
      <xdr:col>1</xdr:col>
      <xdr:colOff>1304924</xdr:colOff>
      <xdr:row>153</xdr:row>
      <xdr:rowOff>371475</xdr:rowOff>
    </xdr:to>
    <xdr:pic>
      <xdr:nvPicPr>
        <xdr:cNvPr id="150" name="Рисунок 149" descr="base_1_386202_39858"/>
        <xdr:cNvPicPr preferRelativeResize="0">
          <a:picLocks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65179574"/>
          <a:ext cx="1304925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154</xdr:row>
      <xdr:rowOff>1</xdr:rowOff>
    </xdr:from>
    <xdr:to>
      <xdr:col>1</xdr:col>
      <xdr:colOff>1143000</xdr:colOff>
      <xdr:row>154</xdr:row>
      <xdr:rowOff>361951</xdr:rowOff>
    </xdr:to>
    <xdr:pic>
      <xdr:nvPicPr>
        <xdr:cNvPr id="151" name="Рисунок 150" descr="base_1_386202_39859"/>
        <xdr:cNvPicPr preferRelativeResize="0">
          <a:picLocks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617726"/>
          <a:ext cx="1143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155</xdr:row>
      <xdr:rowOff>0</xdr:rowOff>
    </xdr:from>
    <xdr:to>
      <xdr:col>1</xdr:col>
      <xdr:colOff>857251</xdr:colOff>
      <xdr:row>155</xdr:row>
      <xdr:rowOff>333375</xdr:rowOff>
    </xdr:to>
    <xdr:pic>
      <xdr:nvPicPr>
        <xdr:cNvPr id="152" name="Рисунок 151" descr="base_1_386202_39860"/>
        <xdr:cNvPicPr preferRelativeResize="0">
          <a:picLocks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66055875"/>
          <a:ext cx="857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156</xdr:row>
      <xdr:rowOff>1</xdr:rowOff>
    </xdr:from>
    <xdr:to>
      <xdr:col>1</xdr:col>
      <xdr:colOff>1362075</xdr:colOff>
      <xdr:row>156</xdr:row>
      <xdr:rowOff>371475</xdr:rowOff>
    </xdr:to>
    <xdr:pic>
      <xdr:nvPicPr>
        <xdr:cNvPr id="153" name="Рисунок 152" descr="base_1_386202_39861"/>
        <xdr:cNvPicPr preferRelativeResize="0">
          <a:picLocks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494026"/>
          <a:ext cx="136207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1333500</xdr:colOff>
      <xdr:row>157</xdr:row>
      <xdr:rowOff>381000</xdr:rowOff>
    </xdr:to>
    <xdr:pic>
      <xdr:nvPicPr>
        <xdr:cNvPr id="154" name="Рисунок 153" descr="base_1_386202_39862"/>
        <xdr:cNvPicPr preferRelativeResize="0">
          <a:picLocks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932175"/>
          <a:ext cx="1333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158</xdr:row>
      <xdr:rowOff>1</xdr:rowOff>
    </xdr:from>
    <xdr:to>
      <xdr:col>1</xdr:col>
      <xdr:colOff>1019175</xdr:colOff>
      <xdr:row>158</xdr:row>
      <xdr:rowOff>371475</xdr:rowOff>
    </xdr:to>
    <xdr:pic>
      <xdr:nvPicPr>
        <xdr:cNvPr id="155" name="Рисунок 154" descr="base_1_386202_39863"/>
        <xdr:cNvPicPr preferRelativeResize="0">
          <a:picLocks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370326"/>
          <a:ext cx="101917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159</xdr:row>
      <xdr:rowOff>1</xdr:rowOff>
    </xdr:from>
    <xdr:to>
      <xdr:col>1</xdr:col>
      <xdr:colOff>800100</xdr:colOff>
      <xdr:row>159</xdr:row>
      <xdr:rowOff>352425</xdr:rowOff>
    </xdr:to>
    <xdr:pic>
      <xdr:nvPicPr>
        <xdr:cNvPr id="156" name="Рисунок 155" descr="base_1_386202_39864"/>
        <xdr:cNvPicPr preferRelativeResize="0">
          <a:picLocks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67808476"/>
          <a:ext cx="800099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160</xdr:row>
      <xdr:rowOff>1</xdr:rowOff>
    </xdr:from>
    <xdr:to>
      <xdr:col>1</xdr:col>
      <xdr:colOff>1371600</xdr:colOff>
      <xdr:row>160</xdr:row>
      <xdr:rowOff>361951</xdr:rowOff>
    </xdr:to>
    <xdr:pic>
      <xdr:nvPicPr>
        <xdr:cNvPr id="157" name="Рисунок 156" descr="base_1_386202_39865"/>
        <xdr:cNvPicPr preferRelativeResize="0">
          <a:picLocks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246626"/>
          <a:ext cx="1371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160</xdr:row>
      <xdr:rowOff>438149</xdr:rowOff>
    </xdr:from>
    <xdr:to>
      <xdr:col>1</xdr:col>
      <xdr:colOff>1362075</xdr:colOff>
      <xdr:row>161</xdr:row>
      <xdr:rowOff>352424</xdr:rowOff>
    </xdr:to>
    <xdr:pic>
      <xdr:nvPicPr>
        <xdr:cNvPr id="158" name="Рисунок 157" descr="base_1_386202_39866"/>
        <xdr:cNvPicPr preferRelativeResize="0">
          <a:picLocks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684774"/>
          <a:ext cx="1362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162</xdr:row>
      <xdr:rowOff>1</xdr:rowOff>
    </xdr:from>
    <xdr:to>
      <xdr:col>1</xdr:col>
      <xdr:colOff>1038225</xdr:colOff>
      <xdr:row>162</xdr:row>
      <xdr:rowOff>361951</xdr:rowOff>
    </xdr:to>
    <xdr:pic>
      <xdr:nvPicPr>
        <xdr:cNvPr id="159" name="Рисунок 158" descr="base_1_386202_39867"/>
        <xdr:cNvPicPr preferRelativeResize="0">
          <a:picLocks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9122926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163</xdr:row>
      <xdr:rowOff>1</xdr:rowOff>
    </xdr:from>
    <xdr:to>
      <xdr:col>1</xdr:col>
      <xdr:colOff>838201</xdr:colOff>
      <xdr:row>163</xdr:row>
      <xdr:rowOff>323851</xdr:rowOff>
    </xdr:to>
    <xdr:pic>
      <xdr:nvPicPr>
        <xdr:cNvPr id="160" name="Рисунок 159" descr="base_1_386202_39868"/>
        <xdr:cNvPicPr preferRelativeResize="0">
          <a:picLocks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69561076"/>
          <a:ext cx="838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164</xdr:row>
      <xdr:rowOff>1</xdr:rowOff>
    </xdr:from>
    <xdr:to>
      <xdr:col>1</xdr:col>
      <xdr:colOff>1352550</xdr:colOff>
      <xdr:row>164</xdr:row>
      <xdr:rowOff>342901</xdr:rowOff>
    </xdr:to>
    <xdr:pic>
      <xdr:nvPicPr>
        <xdr:cNvPr id="161" name="Рисунок 160" descr="base_1_386202_39869"/>
        <xdr:cNvPicPr preferRelativeResize="0">
          <a:picLocks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9999226"/>
          <a:ext cx="1352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164</xdr:row>
      <xdr:rowOff>438149</xdr:rowOff>
    </xdr:from>
    <xdr:to>
      <xdr:col>1</xdr:col>
      <xdr:colOff>1343025</xdr:colOff>
      <xdr:row>165</xdr:row>
      <xdr:rowOff>381000</xdr:rowOff>
    </xdr:to>
    <xdr:pic>
      <xdr:nvPicPr>
        <xdr:cNvPr id="162" name="Рисунок 161" descr="base_1_386202_39870"/>
        <xdr:cNvPicPr preferRelativeResize="0">
          <a:picLocks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437374"/>
          <a:ext cx="1343025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166</xdr:row>
      <xdr:rowOff>0</xdr:rowOff>
    </xdr:from>
    <xdr:to>
      <xdr:col>1</xdr:col>
      <xdr:colOff>1009651</xdr:colOff>
      <xdr:row>166</xdr:row>
      <xdr:rowOff>361950</xdr:rowOff>
    </xdr:to>
    <xdr:pic>
      <xdr:nvPicPr>
        <xdr:cNvPr id="163" name="Рисунок 162" descr="base_1_386202_39871"/>
        <xdr:cNvPicPr preferRelativeResize="0">
          <a:picLocks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70875525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167</xdr:row>
      <xdr:rowOff>1</xdr:rowOff>
    </xdr:from>
    <xdr:to>
      <xdr:col>1</xdr:col>
      <xdr:colOff>838201</xdr:colOff>
      <xdr:row>167</xdr:row>
      <xdr:rowOff>342900</xdr:rowOff>
    </xdr:to>
    <xdr:pic>
      <xdr:nvPicPr>
        <xdr:cNvPr id="164" name="Рисунок 163" descr="base_1_386202_39872"/>
        <xdr:cNvPicPr preferRelativeResize="0">
          <a:picLocks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71313676"/>
          <a:ext cx="838200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1323975</xdr:colOff>
      <xdr:row>168</xdr:row>
      <xdr:rowOff>380999</xdr:rowOff>
    </xdr:to>
    <xdr:pic>
      <xdr:nvPicPr>
        <xdr:cNvPr id="165" name="Рисунок 164" descr="base_1_386202_39873"/>
        <xdr:cNvPicPr preferRelativeResize="0">
          <a:picLocks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751825"/>
          <a:ext cx="132397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1323975</xdr:colOff>
      <xdr:row>169</xdr:row>
      <xdr:rowOff>352425</xdr:rowOff>
    </xdr:to>
    <xdr:pic>
      <xdr:nvPicPr>
        <xdr:cNvPr id="166" name="Рисунок 165" descr="base_1_386202_39874"/>
        <xdr:cNvPicPr preferRelativeResize="0">
          <a:picLocks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189975"/>
          <a:ext cx="1323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962025</xdr:colOff>
      <xdr:row>170</xdr:row>
      <xdr:rowOff>380999</xdr:rowOff>
    </xdr:to>
    <xdr:pic>
      <xdr:nvPicPr>
        <xdr:cNvPr id="167" name="Рисунок 166" descr="base_1_386202_39875"/>
        <xdr:cNvPicPr preferRelativeResize="0">
          <a:picLocks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628125"/>
          <a:ext cx="96202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847725</xdr:colOff>
      <xdr:row>171</xdr:row>
      <xdr:rowOff>352425</xdr:rowOff>
    </xdr:to>
    <xdr:pic>
      <xdr:nvPicPr>
        <xdr:cNvPr id="168" name="Рисунок 167" descr="base_1_386202_39876"/>
        <xdr:cNvPicPr preferRelativeResize="0">
          <a:picLocks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066275"/>
          <a:ext cx="847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172</xdr:row>
      <xdr:rowOff>1</xdr:rowOff>
    </xdr:from>
    <xdr:to>
      <xdr:col>1</xdr:col>
      <xdr:colOff>1304925</xdr:colOff>
      <xdr:row>172</xdr:row>
      <xdr:rowOff>361951</xdr:rowOff>
    </xdr:to>
    <xdr:pic>
      <xdr:nvPicPr>
        <xdr:cNvPr id="169" name="Рисунок 168" descr="base_1_386202_39877"/>
        <xdr:cNvPicPr preferRelativeResize="0">
          <a:picLocks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5044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1304925</xdr:colOff>
      <xdr:row>173</xdr:row>
      <xdr:rowOff>381000</xdr:rowOff>
    </xdr:to>
    <xdr:pic>
      <xdr:nvPicPr>
        <xdr:cNvPr id="170" name="Рисунок 169" descr="base_1_386202_39878"/>
        <xdr:cNvPicPr preferRelativeResize="0">
          <a:picLocks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942575"/>
          <a:ext cx="1304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1019175</xdr:colOff>
      <xdr:row>174</xdr:row>
      <xdr:rowOff>371475</xdr:rowOff>
    </xdr:to>
    <xdr:pic>
      <xdr:nvPicPr>
        <xdr:cNvPr id="171" name="Рисунок 170" descr="base_1_386202_39879"/>
        <xdr:cNvPicPr preferRelativeResize="0">
          <a:picLocks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38072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175</xdr:row>
      <xdr:rowOff>1</xdr:rowOff>
    </xdr:from>
    <xdr:to>
      <xdr:col>1</xdr:col>
      <xdr:colOff>809625</xdr:colOff>
      <xdr:row>175</xdr:row>
      <xdr:rowOff>361951</xdr:rowOff>
    </xdr:to>
    <xdr:pic>
      <xdr:nvPicPr>
        <xdr:cNvPr id="172" name="Рисунок 171" descr="base_1_386202_39880"/>
        <xdr:cNvPicPr preferRelativeResize="0">
          <a:picLocks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818876"/>
          <a:ext cx="809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1276350</xdr:colOff>
      <xdr:row>176</xdr:row>
      <xdr:rowOff>352425</xdr:rowOff>
    </xdr:to>
    <xdr:pic>
      <xdr:nvPicPr>
        <xdr:cNvPr id="173" name="Рисунок 172" descr="base_1_386202_39881"/>
        <xdr:cNvPicPr preferRelativeResize="0">
          <a:picLocks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5257025"/>
          <a:ext cx="1276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1266825</xdr:colOff>
      <xdr:row>177</xdr:row>
      <xdr:rowOff>361950</xdr:rowOff>
    </xdr:to>
    <xdr:pic>
      <xdr:nvPicPr>
        <xdr:cNvPr id="174" name="Рисунок 173" descr="base_1_386202_39882"/>
        <xdr:cNvPicPr preferRelativeResize="0">
          <a:picLocks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5695175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952500</xdr:colOff>
      <xdr:row>178</xdr:row>
      <xdr:rowOff>361949</xdr:rowOff>
    </xdr:to>
    <xdr:pic>
      <xdr:nvPicPr>
        <xdr:cNvPr id="175" name="Рисунок 174" descr="base_1_386202_39883"/>
        <xdr:cNvPicPr preferRelativeResize="0">
          <a:picLocks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133325"/>
          <a:ext cx="952500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847725</xdr:colOff>
      <xdr:row>179</xdr:row>
      <xdr:rowOff>333375</xdr:rowOff>
    </xdr:to>
    <xdr:pic>
      <xdr:nvPicPr>
        <xdr:cNvPr id="176" name="Рисунок 175" descr="base_1_386202_39884"/>
        <xdr:cNvPicPr preferRelativeResize="0">
          <a:picLocks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571475"/>
          <a:ext cx="8477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180</xdr:row>
      <xdr:rowOff>1</xdr:rowOff>
    </xdr:from>
    <xdr:to>
      <xdr:col>1</xdr:col>
      <xdr:colOff>1323975</xdr:colOff>
      <xdr:row>180</xdr:row>
      <xdr:rowOff>361951</xdr:rowOff>
    </xdr:to>
    <xdr:pic>
      <xdr:nvPicPr>
        <xdr:cNvPr id="177" name="Рисунок 176" descr="base_1_386202_39885"/>
        <xdr:cNvPicPr preferRelativeResize="0">
          <a:picLocks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009626"/>
          <a:ext cx="1323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1362075</xdr:colOff>
      <xdr:row>181</xdr:row>
      <xdr:rowOff>371475</xdr:rowOff>
    </xdr:to>
    <xdr:pic>
      <xdr:nvPicPr>
        <xdr:cNvPr id="178" name="Рисунок 177" descr="base_1_386202_39886"/>
        <xdr:cNvPicPr preferRelativeResize="0">
          <a:picLocks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447775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182</xdr:row>
      <xdr:rowOff>1</xdr:rowOff>
    </xdr:from>
    <xdr:to>
      <xdr:col>1</xdr:col>
      <xdr:colOff>1009650</xdr:colOff>
      <xdr:row>182</xdr:row>
      <xdr:rowOff>371475</xdr:rowOff>
    </xdr:to>
    <xdr:pic>
      <xdr:nvPicPr>
        <xdr:cNvPr id="179" name="Рисунок 178" descr="base_1_386202_39887"/>
        <xdr:cNvPicPr preferRelativeResize="0">
          <a:picLocks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885926"/>
          <a:ext cx="100965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914399</xdr:colOff>
      <xdr:row>183</xdr:row>
      <xdr:rowOff>380999</xdr:rowOff>
    </xdr:to>
    <xdr:pic>
      <xdr:nvPicPr>
        <xdr:cNvPr id="180" name="Рисунок 179" descr="base_1_386202_39888"/>
        <xdr:cNvPicPr preferRelativeResize="0">
          <a:picLocks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324075"/>
          <a:ext cx="914399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184</xdr:row>
      <xdr:rowOff>1</xdr:rowOff>
    </xdr:from>
    <xdr:to>
      <xdr:col>1</xdr:col>
      <xdr:colOff>1352551</xdr:colOff>
      <xdr:row>184</xdr:row>
      <xdr:rowOff>371475</xdr:rowOff>
    </xdr:to>
    <xdr:pic>
      <xdr:nvPicPr>
        <xdr:cNvPr id="181" name="Рисунок 180" descr="base_1_386202_39889"/>
        <xdr:cNvPicPr preferRelativeResize="0">
          <a:picLocks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78762226"/>
          <a:ext cx="135255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184</xdr:row>
      <xdr:rowOff>438149</xdr:rowOff>
    </xdr:from>
    <xdr:to>
      <xdr:col>1</xdr:col>
      <xdr:colOff>1323975</xdr:colOff>
      <xdr:row>185</xdr:row>
      <xdr:rowOff>371474</xdr:rowOff>
    </xdr:to>
    <xdr:pic>
      <xdr:nvPicPr>
        <xdr:cNvPr id="182" name="Рисунок 181" descr="base_1_386202_39890"/>
        <xdr:cNvPicPr preferRelativeResize="0">
          <a:picLocks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200374"/>
          <a:ext cx="1323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186</xdr:row>
      <xdr:rowOff>1</xdr:rowOff>
    </xdr:from>
    <xdr:to>
      <xdr:col>1</xdr:col>
      <xdr:colOff>1057275</xdr:colOff>
      <xdr:row>186</xdr:row>
      <xdr:rowOff>390525</xdr:rowOff>
    </xdr:to>
    <xdr:pic>
      <xdr:nvPicPr>
        <xdr:cNvPr id="183" name="Рисунок 182" descr="base_1_386202_39891"/>
        <xdr:cNvPicPr preferRelativeResize="0">
          <a:picLocks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638526"/>
          <a:ext cx="105727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187</xdr:row>
      <xdr:rowOff>1</xdr:rowOff>
    </xdr:from>
    <xdr:to>
      <xdr:col>1</xdr:col>
      <xdr:colOff>895351</xdr:colOff>
      <xdr:row>187</xdr:row>
      <xdr:rowOff>342901</xdr:rowOff>
    </xdr:to>
    <xdr:pic>
      <xdr:nvPicPr>
        <xdr:cNvPr id="184" name="Рисунок 183" descr="base_1_386202_39892"/>
        <xdr:cNvPicPr preferRelativeResize="0">
          <a:picLocks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80076676"/>
          <a:ext cx="895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1</xdr:col>
      <xdr:colOff>1352550</xdr:colOff>
      <xdr:row>188</xdr:row>
      <xdr:rowOff>352425</xdr:rowOff>
    </xdr:to>
    <xdr:pic>
      <xdr:nvPicPr>
        <xdr:cNvPr id="185" name="Рисунок 184" descr="base_1_386202_39893"/>
        <xdr:cNvPicPr preferRelativeResize="0">
          <a:picLocks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514825"/>
          <a:ext cx="1352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188</xdr:row>
      <xdr:rowOff>438149</xdr:rowOff>
    </xdr:from>
    <xdr:to>
      <xdr:col>1</xdr:col>
      <xdr:colOff>1343025</xdr:colOff>
      <xdr:row>189</xdr:row>
      <xdr:rowOff>371474</xdr:rowOff>
    </xdr:to>
    <xdr:pic>
      <xdr:nvPicPr>
        <xdr:cNvPr id="186" name="Рисунок 185" descr="base_1_386202_39894"/>
        <xdr:cNvPicPr preferRelativeResize="0">
          <a:picLocks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952974"/>
          <a:ext cx="1343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190</xdr:row>
      <xdr:rowOff>0</xdr:rowOff>
    </xdr:from>
    <xdr:to>
      <xdr:col>1</xdr:col>
      <xdr:colOff>1009651</xdr:colOff>
      <xdr:row>190</xdr:row>
      <xdr:rowOff>342899</xdr:rowOff>
    </xdr:to>
    <xdr:pic>
      <xdr:nvPicPr>
        <xdr:cNvPr id="187" name="Рисунок 186" descr="base_1_386202_39895"/>
        <xdr:cNvPicPr preferRelativeResize="0">
          <a:picLocks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81391125"/>
          <a:ext cx="1009650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191</xdr:row>
      <xdr:rowOff>1</xdr:rowOff>
    </xdr:from>
    <xdr:to>
      <xdr:col>1</xdr:col>
      <xdr:colOff>866775</xdr:colOff>
      <xdr:row>191</xdr:row>
      <xdr:rowOff>342901</xdr:rowOff>
    </xdr:to>
    <xdr:pic>
      <xdr:nvPicPr>
        <xdr:cNvPr id="188" name="Рисунок 187" descr="base_1_386202_39896"/>
        <xdr:cNvPicPr preferRelativeResize="0">
          <a:picLocks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829276"/>
          <a:ext cx="8667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1381125</xdr:colOff>
      <xdr:row>192</xdr:row>
      <xdr:rowOff>352425</xdr:rowOff>
    </xdr:to>
    <xdr:pic>
      <xdr:nvPicPr>
        <xdr:cNvPr id="189" name="Рисунок 188" descr="base_1_386202_39897"/>
        <xdr:cNvPicPr preferRelativeResize="0">
          <a:picLocks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267425"/>
          <a:ext cx="1381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1381125</xdr:colOff>
      <xdr:row>193</xdr:row>
      <xdr:rowOff>361950</xdr:rowOff>
    </xdr:to>
    <xdr:pic>
      <xdr:nvPicPr>
        <xdr:cNvPr id="190" name="Рисунок 189" descr="base_1_386202_39898"/>
        <xdr:cNvPicPr preferRelativeResize="0">
          <a:picLocks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705575"/>
          <a:ext cx="13811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194</xdr:row>
      <xdr:rowOff>0</xdr:rowOff>
    </xdr:from>
    <xdr:to>
      <xdr:col>1</xdr:col>
      <xdr:colOff>952501</xdr:colOff>
      <xdr:row>194</xdr:row>
      <xdr:rowOff>342900</xdr:rowOff>
    </xdr:to>
    <xdr:pic>
      <xdr:nvPicPr>
        <xdr:cNvPr id="191" name="Рисунок 190" descr="base_1_386202_39899"/>
        <xdr:cNvPicPr preferRelativeResize="0">
          <a:picLocks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83143725"/>
          <a:ext cx="952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195</xdr:row>
      <xdr:rowOff>1</xdr:rowOff>
    </xdr:from>
    <xdr:to>
      <xdr:col>1</xdr:col>
      <xdr:colOff>781050</xdr:colOff>
      <xdr:row>195</xdr:row>
      <xdr:rowOff>333375</xdr:rowOff>
    </xdr:to>
    <xdr:pic>
      <xdr:nvPicPr>
        <xdr:cNvPr id="192" name="Рисунок 191" descr="base_1_386202_39900"/>
        <xdr:cNvPicPr preferRelativeResize="0">
          <a:picLocks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83581876"/>
          <a:ext cx="781049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1314450</xdr:colOff>
      <xdr:row>196</xdr:row>
      <xdr:rowOff>352425</xdr:rowOff>
    </xdr:to>
    <xdr:pic>
      <xdr:nvPicPr>
        <xdr:cNvPr id="193" name="Рисунок 192" descr="base_1_386202_39901"/>
        <xdr:cNvPicPr preferRelativeResize="0">
          <a:picLocks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4020025"/>
          <a:ext cx="13144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196</xdr:row>
      <xdr:rowOff>438149</xdr:rowOff>
    </xdr:from>
    <xdr:to>
      <xdr:col>1</xdr:col>
      <xdr:colOff>1295401</xdr:colOff>
      <xdr:row>197</xdr:row>
      <xdr:rowOff>352425</xdr:rowOff>
    </xdr:to>
    <xdr:pic>
      <xdr:nvPicPr>
        <xdr:cNvPr id="194" name="Рисунок 193" descr="base_1_386202_39902"/>
        <xdr:cNvPicPr preferRelativeResize="0">
          <a:picLocks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84458174"/>
          <a:ext cx="1295400" cy="35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1047750</xdr:colOff>
      <xdr:row>198</xdr:row>
      <xdr:rowOff>333375</xdr:rowOff>
    </xdr:to>
    <xdr:pic>
      <xdr:nvPicPr>
        <xdr:cNvPr id="195" name="Рисунок 194" descr="base_1_386202_39903"/>
        <xdr:cNvPicPr preferRelativeResize="0">
          <a:picLocks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4896325"/>
          <a:ext cx="10477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199</xdr:row>
      <xdr:rowOff>0</xdr:rowOff>
    </xdr:from>
    <xdr:to>
      <xdr:col>1</xdr:col>
      <xdr:colOff>838200</xdr:colOff>
      <xdr:row>199</xdr:row>
      <xdr:rowOff>352425</xdr:rowOff>
    </xdr:to>
    <xdr:pic>
      <xdr:nvPicPr>
        <xdr:cNvPr id="196" name="Рисунок 195" descr="base_1_386202_39904"/>
        <xdr:cNvPicPr preferRelativeResize="0">
          <a:picLocks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85334475"/>
          <a:ext cx="838199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200</xdr:row>
      <xdr:rowOff>1</xdr:rowOff>
    </xdr:from>
    <xdr:to>
      <xdr:col>1</xdr:col>
      <xdr:colOff>1343025</xdr:colOff>
      <xdr:row>200</xdr:row>
      <xdr:rowOff>361950</xdr:rowOff>
    </xdr:to>
    <xdr:pic>
      <xdr:nvPicPr>
        <xdr:cNvPr id="197" name="Рисунок 196" descr="base_1_386202_39905"/>
        <xdr:cNvPicPr preferRelativeResize="0">
          <a:picLocks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772626"/>
          <a:ext cx="1343025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1304925</xdr:colOff>
      <xdr:row>201</xdr:row>
      <xdr:rowOff>381000</xdr:rowOff>
    </xdr:to>
    <xdr:pic>
      <xdr:nvPicPr>
        <xdr:cNvPr id="198" name="Рисунок 197" descr="base_1_386202_39906"/>
        <xdr:cNvPicPr preferRelativeResize="0">
          <a:picLocks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6210775"/>
          <a:ext cx="1304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581025</xdr:colOff>
      <xdr:row>201</xdr:row>
      <xdr:rowOff>428626</xdr:rowOff>
    </xdr:from>
    <xdr:to>
      <xdr:col>1</xdr:col>
      <xdr:colOff>952500</xdr:colOff>
      <xdr:row>202</xdr:row>
      <xdr:rowOff>381000</xdr:rowOff>
    </xdr:to>
    <xdr:pic>
      <xdr:nvPicPr>
        <xdr:cNvPr id="199" name="Рисунок 198" descr="base_1_386202_39907"/>
        <xdr:cNvPicPr preferRelativeResize="0">
          <a:picLocks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86639401"/>
          <a:ext cx="98107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203</xdr:row>
      <xdr:rowOff>1</xdr:rowOff>
    </xdr:from>
    <xdr:to>
      <xdr:col>1</xdr:col>
      <xdr:colOff>857251</xdr:colOff>
      <xdr:row>203</xdr:row>
      <xdr:rowOff>361951</xdr:rowOff>
    </xdr:to>
    <xdr:pic>
      <xdr:nvPicPr>
        <xdr:cNvPr id="200" name="Рисунок 199" descr="base_1_386202_39908"/>
        <xdr:cNvPicPr preferRelativeResize="0">
          <a:picLocks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87087076"/>
          <a:ext cx="857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</xdr:row>
      <xdr:rowOff>1</xdr:rowOff>
    </xdr:from>
    <xdr:to>
      <xdr:col>1</xdr:col>
      <xdr:colOff>1276350</xdr:colOff>
      <xdr:row>204</xdr:row>
      <xdr:rowOff>342901</xdr:rowOff>
    </xdr:to>
    <xdr:pic>
      <xdr:nvPicPr>
        <xdr:cNvPr id="201" name="Рисунок 200" descr="base_1_386202_39909"/>
        <xdr:cNvPicPr preferRelativeResize="0">
          <a:picLocks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525226"/>
          <a:ext cx="1276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</xdr:row>
      <xdr:rowOff>438149</xdr:rowOff>
    </xdr:from>
    <xdr:to>
      <xdr:col>1</xdr:col>
      <xdr:colOff>1285875</xdr:colOff>
      <xdr:row>205</xdr:row>
      <xdr:rowOff>371474</xdr:rowOff>
    </xdr:to>
    <xdr:pic>
      <xdr:nvPicPr>
        <xdr:cNvPr id="202" name="Рисунок 201" descr="base_1_386202_39910"/>
        <xdr:cNvPicPr preferRelativeResize="0">
          <a:picLocks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963374"/>
          <a:ext cx="12858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206</xdr:row>
      <xdr:rowOff>1</xdr:rowOff>
    </xdr:from>
    <xdr:to>
      <xdr:col>1</xdr:col>
      <xdr:colOff>1000125</xdr:colOff>
      <xdr:row>206</xdr:row>
      <xdr:rowOff>342901</xdr:rowOff>
    </xdr:to>
    <xdr:pic>
      <xdr:nvPicPr>
        <xdr:cNvPr id="203" name="Рисунок 202" descr="base_1_386202_39911"/>
        <xdr:cNvPicPr preferRelativeResize="0">
          <a:picLocks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401526"/>
          <a:ext cx="10001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207</xdr:row>
      <xdr:rowOff>1</xdr:rowOff>
    </xdr:from>
    <xdr:to>
      <xdr:col>1</xdr:col>
      <xdr:colOff>790575</xdr:colOff>
      <xdr:row>207</xdr:row>
      <xdr:rowOff>361950</xdr:rowOff>
    </xdr:to>
    <xdr:pic>
      <xdr:nvPicPr>
        <xdr:cNvPr id="204" name="Рисунок 203" descr="base_1_386202_39912"/>
        <xdr:cNvPicPr preferRelativeResize="0">
          <a:picLocks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839676"/>
          <a:ext cx="790575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208</xdr:row>
      <xdr:rowOff>0</xdr:rowOff>
    </xdr:from>
    <xdr:to>
      <xdr:col>1</xdr:col>
      <xdr:colOff>1219201</xdr:colOff>
      <xdr:row>208</xdr:row>
      <xdr:rowOff>400049</xdr:rowOff>
    </xdr:to>
    <xdr:pic>
      <xdr:nvPicPr>
        <xdr:cNvPr id="205" name="Рисунок 204" descr="base_1_386202_39913"/>
        <xdr:cNvPicPr preferRelativeResize="0">
          <a:picLocks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89277825"/>
          <a:ext cx="1219200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1238250</xdr:colOff>
      <xdr:row>209</xdr:row>
      <xdr:rowOff>381000</xdr:rowOff>
    </xdr:to>
    <xdr:pic>
      <xdr:nvPicPr>
        <xdr:cNvPr id="206" name="Рисунок 205" descr="base_1_386202_39914"/>
        <xdr:cNvPicPr preferRelativeResize="0">
          <a:picLocks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715975"/>
          <a:ext cx="1238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210</xdr:row>
      <xdr:rowOff>1</xdr:rowOff>
    </xdr:from>
    <xdr:to>
      <xdr:col>1</xdr:col>
      <xdr:colOff>1000125</xdr:colOff>
      <xdr:row>210</xdr:row>
      <xdr:rowOff>323851</xdr:rowOff>
    </xdr:to>
    <xdr:pic>
      <xdr:nvPicPr>
        <xdr:cNvPr id="207" name="Рисунок 206" descr="base_1_386202_39915"/>
        <xdr:cNvPicPr preferRelativeResize="0">
          <a:picLocks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154126"/>
          <a:ext cx="10001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211</xdr:row>
      <xdr:rowOff>1</xdr:rowOff>
    </xdr:from>
    <xdr:to>
      <xdr:col>1</xdr:col>
      <xdr:colOff>857251</xdr:colOff>
      <xdr:row>211</xdr:row>
      <xdr:rowOff>361951</xdr:rowOff>
    </xdr:to>
    <xdr:pic>
      <xdr:nvPicPr>
        <xdr:cNvPr id="208" name="Рисунок 207" descr="base_1_386202_39916"/>
        <xdr:cNvPicPr preferRelativeResize="0">
          <a:picLocks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90592276"/>
          <a:ext cx="857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212</xdr:row>
      <xdr:rowOff>1</xdr:rowOff>
    </xdr:from>
    <xdr:to>
      <xdr:col>1</xdr:col>
      <xdr:colOff>1219201</xdr:colOff>
      <xdr:row>212</xdr:row>
      <xdr:rowOff>361951</xdr:rowOff>
    </xdr:to>
    <xdr:pic>
      <xdr:nvPicPr>
        <xdr:cNvPr id="209" name="Рисунок 208" descr="base_1_386202_39917"/>
        <xdr:cNvPicPr preferRelativeResize="0">
          <a:picLocks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91030426"/>
          <a:ext cx="1219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212</xdr:row>
      <xdr:rowOff>438149</xdr:rowOff>
    </xdr:from>
    <xdr:to>
      <xdr:col>1</xdr:col>
      <xdr:colOff>1209674</xdr:colOff>
      <xdr:row>213</xdr:row>
      <xdr:rowOff>361950</xdr:rowOff>
    </xdr:to>
    <xdr:pic>
      <xdr:nvPicPr>
        <xdr:cNvPr id="210" name="Рисунок 209" descr="base_1_386202_39918"/>
        <xdr:cNvPicPr preferRelativeResize="0">
          <a:picLocks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91468574"/>
          <a:ext cx="1209675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1</xdr:col>
      <xdr:colOff>952500</xdr:colOff>
      <xdr:row>214</xdr:row>
      <xdr:rowOff>390525</xdr:rowOff>
    </xdr:to>
    <xdr:pic>
      <xdr:nvPicPr>
        <xdr:cNvPr id="211" name="Рисунок 210" descr="base_1_386202_39919"/>
        <xdr:cNvPicPr preferRelativeResize="0">
          <a:picLocks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9067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215</xdr:row>
      <xdr:rowOff>1</xdr:rowOff>
    </xdr:from>
    <xdr:to>
      <xdr:col>1</xdr:col>
      <xdr:colOff>885825</xdr:colOff>
      <xdr:row>215</xdr:row>
      <xdr:rowOff>361951</xdr:rowOff>
    </xdr:to>
    <xdr:pic>
      <xdr:nvPicPr>
        <xdr:cNvPr id="212" name="Рисунок 211" descr="base_1_386202_39920"/>
        <xdr:cNvPicPr preferRelativeResize="0">
          <a:picLocks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92344876"/>
          <a:ext cx="885824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216</xdr:row>
      <xdr:rowOff>0</xdr:rowOff>
    </xdr:from>
    <xdr:to>
      <xdr:col>1</xdr:col>
      <xdr:colOff>1257301</xdr:colOff>
      <xdr:row>216</xdr:row>
      <xdr:rowOff>352425</xdr:rowOff>
    </xdr:to>
    <xdr:pic>
      <xdr:nvPicPr>
        <xdr:cNvPr id="213" name="Рисунок 212" descr="base_1_386202_39921"/>
        <xdr:cNvPicPr preferRelativeResize="0">
          <a:picLocks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92783025"/>
          <a:ext cx="12573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</xdr:row>
      <xdr:rowOff>438149</xdr:rowOff>
    </xdr:from>
    <xdr:to>
      <xdr:col>1</xdr:col>
      <xdr:colOff>1285875</xdr:colOff>
      <xdr:row>217</xdr:row>
      <xdr:rowOff>371474</xdr:rowOff>
    </xdr:to>
    <xdr:pic>
      <xdr:nvPicPr>
        <xdr:cNvPr id="214" name="Рисунок 213" descr="base_1_386202_39922"/>
        <xdr:cNvPicPr preferRelativeResize="0">
          <a:picLocks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221174"/>
          <a:ext cx="12858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923925</xdr:colOff>
      <xdr:row>218</xdr:row>
      <xdr:rowOff>352425</xdr:rowOff>
    </xdr:to>
    <xdr:pic>
      <xdr:nvPicPr>
        <xdr:cNvPr id="215" name="Рисунок 214" descr="base_1_386202_39923"/>
        <xdr:cNvPicPr preferRelativeResize="0">
          <a:picLocks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659325"/>
          <a:ext cx="9239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219</xdr:row>
      <xdr:rowOff>0</xdr:rowOff>
    </xdr:from>
    <xdr:to>
      <xdr:col>1</xdr:col>
      <xdr:colOff>857251</xdr:colOff>
      <xdr:row>219</xdr:row>
      <xdr:rowOff>333375</xdr:rowOff>
    </xdr:to>
    <xdr:pic>
      <xdr:nvPicPr>
        <xdr:cNvPr id="216" name="Рисунок 215" descr="base_1_386202_39924"/>
        <xdr:cNvPicPr preferRelativeResize="0">
          <a:picLocks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94097475"/>
          <a:ext cx="857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1295400</xdr:colOff>
      <xdr:row>220</xdr:row>
      <xdr:rowOff>352425</xdr:rowOff>
    </xdr:to>
    <xdr:pic>
      <xdr:nvPicPr>
        <xdr:cNvPr id="217" name="Рисунок 216" descr="base_1_386202_39925"/>
        <xdr:cNvPicPr preferRelativeResize="0">
          <a:picLocks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4535625"/>
          <a:ext cx="12954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</xdr:row>
      <xdr:rowOff>438149</xdr:rowOff>
    </xdr:from>
    <xdr:to>
      <xdr:col>1</xdr:col>
      <xdr:colOff>1266825</xdr:colOff>
      <xdr:row>221</xdr:row>
      <xdr:rowOff>390524</xdr:rowOff>
    </xdr:to>
    <xdr:pic>
      <xdr:nvPicPr>
        <xdr:cNvPr id="218" name="Рисунок 217" descr="base_1_386202_39926"/>
        <xdr:cNvPicPr preferRelativeResize="0">
          <a:picLocks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4973774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1</xdr:col>
      <xdr:colOff>1009650</xdr:colOff>
      <xdr:row>222</xdr:row>
      <xdr:rowOff>352425</xdr:rowOff>
    </xdr:to>
    <xdr:pic>
      <xdr:nvPicPr>
        <xdr:cNvPr id="219" name="Рисунок 218" descr="base_1_386202_39927"/>
        <xdr:cNvPicPr preferRelativeResize="0">
          <a:picLocks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411925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223</xdr:row>
      <xdr:rowOff>0</xdr:rowOff>
    </xdr:from>
    <xdr:to>
      <xdr:col>1</xdr:col>
      <xdr:colOff>857251</xdr:colOff>
      <xdr:row>223</xdr:row>
      <xdr:rowOff>371475</xdr:rowOff>
    </xdr:to>
    <xdr:pic>
      <xdr:nvPicPr>
        <xdr:cNvPr id="220" name="Рисунок 219" descr="base_1_386202_39928"/>
        <xdr:cNvPicPr preferRelativeResize="0">
          <a:picLocks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95850075"/>
          <a:ext cx="857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1285875</xdr:colOff>
      <xdr:row>224</xdr:row>
      <xdr:rowOff>352425</xdr:rowOff>
    </xdr:to>
    <xdr:pic>
      <xdr:nvPicPr>
        <xdr:cNvPr id="221" name="Рисунок 220" descr="base_1_386202_39929"/>
        <xdr:cNvPicPr preferRelativeResize="0">
          <a:picLocks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6288225"/>
          <a:ext cx="1285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1</xdr:col>
      <xdr:colOff>1276350</xdr:colOff>
      <xdr:row>225</xdr:row>
      <xdr:rowOff>361950</xdr:rowOff>
    </xdr:to>
    <xdr:pic>
      <xdr:nvPicPr>
        <xdr:cNvPr id="222" name="Рисунок 221" descr="base_1_386202_39930"/>
        <xdr:cNvPicPr preferRelativeResize="0">
          <a:picLocks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6726375"/>
          <a:ext cx="1276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226</xdr:row>
      <xdr:rowOff>1</xdr:rowOff>
    </xdr:from>
    <xdr:to>
      <xdr:col>1</xdr:col>
      <xdr:colOff>952501</xdr:colOff>
      <xdr:row>226</xdr:row>
      <xdr:rowOff>323851</xdr:rowOff>
    </xdr:to>
    <xdr:pic>
      <xdr:nvPicPr>
        <xdr:cNvPr id="223" name="Рисунок 222" descr="base_1_386202_39931"/>
        <xdr:cNvPicPr preferRelativeResize="0">
          <a:picLocks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97164526"/>
          <a:ext cx="9525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227</xdr:row>
      <xdr:rowOff>0</xdr:rowOff>
    </xdr:from>
    <xdr:to>
      <xdr:col>1</xdr:col>
      <xdr:colOff>800101</xdr:colOff>
      <xdr:row>227</xdr:row>
      <xdr:rowOff>333375</xdr:rowOff>
    </xdr:to>
    <xdr:pic>
      <xdr:nvPicPr>
        <xdr:cNvPr id="224" name="Рисунок 223" descr="base_1_386202_39932"/>
        <xdr:cNvPicPr preferRelativeResize="0">
          <a:picLocks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97602675"/>
          <a:ext cx="800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228</xdr:row>
      <xdr:rowOff>1</xdr:rowOff>
    </xdr:from>
    <xdr:to>
      <xdr:col>1</xdr:col>
      <xdr:colOff>1228725</xdr:colOff>
      <xdr:row>228</xdr:row>
      <xdr:rowOff>400050</xdr:rowOff>
    </xdr:to>
    <xdr:pic>
      <xdr:nvPicPr>
        <xdr:cNvPr id="225" name="Рисунок 224" descr="base_1_386202_39933"/>
        <xdr:cNvPicPr preferRelativeResize="0">
          <a:picLocks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98040826"/>
          <a:ext cx="1228724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228</xdr:row>
      <xdr:rowOff>438149</xdr:rowOff>
    </xdr:from>
    <xdr:to>
      <xdr:col>1</xdr:col>
      <xdr:colOff>1276350</xdr:colOff>
      <xdr:row>229</xdr:row>
      <xdr:rowOff>371475</xdr:rowOff>
    </xdr:to>
    <xdr:pic>
      <xdr:nvPicPr>
        <xdr:cNvPr id="226" name="Рисунок 225" descr="base_1_386202_39934"/>
        <xdr:cNvPicPr preferRelativeResize="0">
          <a:picLocks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8478974"/>
          <a:ext cx="1276350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230</xdr:row>
      <xdr:rowOff>1</xdr:rowOff>
    </xdr:from>
    <xdr:to>
      <xdr:col>1</xdr:col>
      <xdr:colOff>990601</xdr:colOff>
      <xdr:row>230</xdr:row>
      <xdr:rowOff>342901</xdr:rowOff>
    </xdr:to>
    <xdr:pic>
      <xdr:nvPicPr>
        <xdr:cNvPr id="227" name="Рисунок 226" descr="base_1_386202_39935"/>
        <xdr:cNvPicPr preferRelativeResize="0">
          <a:picLocks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98917126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231</xdr:row>
      <xdr:rowOff>1</xdr:rowOff>
    </xdr:from>
    <xdr:to>
      <xdr:col>1</xdr:col>
      <xdr:colOff>828675</xdr:colOff>
      <xdr:row>231</xdr:row>
      <xdr:rowOff>342901</xdr:rowOff>
    </xdr:to>
    <xdr:pic>
      <xdr:nvPicPr>
        <xdr:cNvPr id="228" name="Рисунок 227" descr="base_1_386202_39936"/>
        <xdr:cNvPicPr preferRelativeResize="0">
          <a:picLocks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355276"/>
          <a:ext cx="828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1</xdr:col>
      <xdr:colOff>1257300</xdr:colOff>
      <xdr:row>232</xdr:row>
      <xdr:rowOff>352425</xdr:rowOff>
    </xdr:to>
    <xdr:pic>
      <xdr:nvPicPr>
        <xdr:cNvPr id="229" name="Рисунок 228" descr="base_1_386202_39937"/>
        <xdr:cNvPicPr preferRelativeResize="0">
          <a:picLocks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793425"/>
          <a:ext cx="12573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232</xdr:row>
      <xdr:rowOff>438149</xdr:rowOff>
    </xdr:from>
    <xdr:to>
      <xdr:col>1</xdr:col>
      <xdr:colOff>1285875</xdr:colOff>
      <xdr:row>233</xdr:row>
      <xdr:rowOff>371474</xdr:rowOff>
    </xdr:to>
    <xdr:pic>
      <xdr:nvPicPr>
        <xdr:cNvPr id="230" name="Рисунок 229" descr="base_1_386202_39938"/>
        <xdr:cNvPicPr preferRelativeResize="0">
          <a:picLocks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231574"/>
          <a:ext cx="12858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1000125</xdr:colOff>
      <xdr:row>234</xdr:row>
      <xdr:rowOff>333375</xdr:rowOff>
    </xdr:to>
    <xdr:pic>
      <xdr:nvPicPr>
        <xdr:cNvPr id="231" name="Рисунок 230" descr="base_1_386202_39939"/>
        <xdr:cNvPicPr preferRelativeResize="0">
          <a:picLocks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669725"/>
          <a:ext cx="10001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1</xdr:col>
      <xdr:colOff>885825</xdr:colOff>
      <xdr:row>235</xdr:row>
      <xdr:rowOff>314325</xdr:rowOff>
    </xdr:to>
    <xdr:pic>
      <xdr:nvPicPr>
        <xdr:cNvPr id="232" name="Рисунок 231" descr="base_1_386202_39940"/>
        <xdr:cNvPicPr preferRelativeResize="0">
          <a:picLocks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1107875"/>
          <a:ext cx="8858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1</xdr:rowOff>
    </xdr:from>
    <xdr:to>
      <xdr:col>1</xdr:col>
      <xdr:colOff>1285875</xdr:colOff>
      <xdr:row>236</xdr:row>
      <xdr:rowOff>352425</xdr:rowOff>
    </xdr:to>
    <xdr:pic>
      <xdr:nvPicPr>
        <xdr:cNvPr id="233" name="Рисунок 232" descr="base_1_386202_39941"/>
        <xdr:cNvPicPr preferRelativeResize="0">
          <a:picLocks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1546026"/>
          <a:ext cx="1285875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438149</xdr:rowOff>
    </xdr:from>
    <xdr:to>
      <xdr:col>1</xdr:col>
      <xdr:colOff>1276350</xdr:colOff>
      <xdr:row>237</xdr:row>
      <xdr:rowOff>371475</xdr:rowOff>
    </xdr:to>
    <xdr:pic>
      <xdr:nvPicPr>
        <xdr:cNvPr id="234" name="Рисунок 233" descr="base_1_386202_39942"/>
        <xdr:cNvPicPr preferRelativeResize="0">
          <a:picLocks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1984174"/>
          <a:ext cx="1276350" cy="37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238</xdr:row>
      <xdr:rowOff>1</xdr:rowOff>
    </xdr:from>
    <xdr:to>
      <xdr:col>1</xdr:col>
      <xdr:colOff>952500</xdr:colOff>
      <xdr:row>238</xdr:row>
      <xdr:rowOff>371475</xdr:rowOff>
    </xdr:to>
    <xdr:pic>
      <xdr:nvPicPr>
        <xdr:cNvPr id="235" name="Рисунок 234" descr="base_1_386202_39943"/>
        <xdr:cNvPicPr preferRelativeResize="0">
          <a:picLocks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422326"/>
          <a:ext cx="95250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828675</xdr:colOff>
      <xdr:row>239</xdr:row>
      <xdr:rowOff>352425</xdr:rowOff>
    </xdr:to>
    <xdr:pic>
      <xdr:nvPicPr>
        <xdr:cNvPr id="236" name="Рисунок 235" descr="base_1_386202_39944"/>
        <xdr:cNvPicPr preferRelativeResize="0">
          <a:picLocks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860475"/>
          <a:ext cx="828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240</xdr:row>
      <xdr:rowOff>0</xdr:rowOff>
    </xdr:from>
    <xdr:to>
      <xdr:col>1</xdr:col>
      <xdr:colOff>1304924</xdr:colOff>
      <xdr:row>240</xdr:row>
      <xdr:rowOff>371475</xdr:rowOff>
    </xdr:to>
    <xdr:pic>
      <xdr:nvPicPr>
        <xdr:cNvPr id="237" name="Рисунок 236" descr="base_1_386202_39945"/>
        <xdr:cNvPicPr preferRelativeResize="0">
          <a:picLocks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03298625"/>
          <a:ext cx="13049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241</xdr:row>
      <xdr:rowOff>0</xdr:rowOff>
    </xdr:from>
    <xdr:to>
      <xdr:col>1</xdr:col>
      <xdr:colOff>1276351</xdr:colOff>
      <xdr:row>241</xdr:row>
      <xdr:rowOff>352425</xdr:rowOff>
    </xdr:to>
    <xdr:pic>
      <xdr:nvPicPr>
        <xdr:cNvPr id="238" name="Рисунок 237" descr="base_1_386202_39946"/>
        <xdr:cNvPicPr preferRelativeResize="0">
          <a:picLocks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03736775"/>
          <a:ext cx="1276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242</xdr:row>
      <xdr:rowOff>1</xdr:rowOff>
    </xdr:from>
    <xdr:to>
      <xdr:col>1</xdr:col>
      <xdr:colOff>1038225</xdr:colOff>
      <xdr:row>242</xdr:row>
      <xdr:rowOff>333375</xdr:rowOff>
    </xdr:to>
    <xdr:pic>
      <xdr:nvPicPr>
        <xdr:cNvPr id="239" name="Рисунок 238" descr="base_1_386202_39947"/>
        <xdr:cNvPicPr preferRelativeResize="0">
          <a:picLocks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174926"/>
          <a:ext cx="1038225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243</xdr:row>
      <xdr:rowOff>1</xdr:rowOff>
    </xdr:from>
    <xdr:to>
      <xdr:col>1</xdr:col>
      <xdr:colOff>781051</xdr:colOff>
      <xdr:row>243</xdr:row>
      <xdr:rowOff>323850</xdr:rowOff>
    </xdr:to>
    <xdr:pic>
      <xdr:nvPicPr>
        <xdr:cNvPr id="240" name="Рисунок 239" descr="base_1_386202_39948"/>
        <xdr:cNvPicPr preferRelativeResize="0">
          <a:picLocks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04613076"/>
          <a:ext cx="781050" cy="32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244</xdr:row>
      <xdr:rowOff>1</xdr:rowOff>
    </xdr:from>
    <xdr:to>
      <xdr:col>1</xdr:col>
      <xdr:colOff>1285874</xdr:colOff>
      <xdr:row>244</xdr:row>
      <xdr:rowOff>352425</xdr:rowOff>
    </xdr:to>
    <xdr:pic>
      <xdr:nvPicPr>
        <xdr:cNvPr id="241" name="Рисунок 240" descr="base_1_386202_39949"/>
        <xdr:cNvPicPr preferRelativeResize="0">
          <a:picLocks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05051226"/>
          <a:ext cx="1285875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244</xdr:row>
      <xdr:rowOff>438149</xdr:rowOff>
    </xdr:from>
    <xdr:to>
      <xdr:col>1</xdr:col>
      <xdr:colOff>1295400</xdr:colOff>
      <xdr:row>245</xdr:row>
      <xdr:rowOff>381000</xdr:rowOff>
    </xdr:to>
    <xdr:pic>
      <xdr:nvPicPr>
        <xdr:cNvPr id="242" name="Рисунок 241" descr="base_1_386202_39950"/>
        <xdr:cNvPicPr preferRelativeResize="0">
          <a:picLocks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5489374"/>
          <a:ext cx="129540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246</xdr:row>
      <xdr:rowOff>1</xdr:rowOff>
    </xdr:from>
    <xdr:to>
      <xdr:col>1</xdr:col>
      <xdr:colOff>962025</xdr:colOff>
      <xdr:row>246</xdr:row>
      <xdr:rowOff>342900</xdr:rowOff>
    </xdr:to>
    <xdr:pic>
      <xdr:nvPicPr>
        <xdr:cNvPr id="243" name="Рисунок 242" descr="base_1_386202_39951"/>
        <xdr:cNvPicPr preferRelativeResize="0">
          <a:picLocks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5927526"/>
          <a:ext cx="962025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</xdr:colOff>
      <xdr:row>247</xdr:row>
      <xdr:rowOff>1</xdr:rowOff>
    </xdr:from>
    <xdr:to>
      <xdr:col>1</xdr:col>
      <xdr:colOff>771526</xdr:colOff>
      <xdr:row>247</xdr:row>
      <xdr:rowOff>323850</xdr:rowOff>
    </xdr:to>
    <xdr:pic>
      <xdr:nvPicPr>
        <xdr:cNvPr id="244" name="Рисунок 243" descr="base_1_386202_39952"/>
        <xdr:cNvPicPr preferRelativeResize="0">
          <a:picLocks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2" y="106365676"/>
          <a:ext cx="771524" cy="32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248</xdr:row>
      <xdr:rowOff>1</xdr:rowOff>
    </xdr:from>
    <xdr:to>
      <xdr:col>1</xdr:col>
      <xdr:colOff>1352550</xdr:colOff>
      <xdr:row>248</xdr:row>
      <xdr:rowOff>371475</xdr:rowOff>
    </xdr:to>
    <xdr:pic>
      <xdr:nvPicPr>
        <xdr:cNvPr id="245" name="Рисунок 244" descr="base_1_386202_39953"/>
        <xdr:cNvPicPr preferRelativeResize="0">
          <a:picLocks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803826"/>
          <a:ext cx="135255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248</xdr:row>
      <xdr:rowOff>438149</xdr:rowOff>
    </xdr:from>
    <xdr:to>
      <xdr:col>1</xdr:col>
      <xdr:colOff>1381125</xdr:colOff>
      <xdr:row>249</xdr:row>
      <xdr:rowOff>381000</xdr:rowOff>
    </xdr:to>
    <xdr:pic>
      <xdr:nvPicPr>
        <xdr:cNvPr id="246" name="Рисунок 245" descr="base_1_386202_39954"/>
        <xdr:cNvPicPr preferRelativeResize="0">
          <a:picLocks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7241974"/>
          <a:ext cx="1381125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250</xdr:row>
      <xdr:rowOff>1</xdr:rowOff>
    </xdr:from>
    <xdr:to>
      <xdr:col>1</xdr:col>
      <xdr:colOff>1028701</xdr:colOff>
      <xdr:row>250</xdr:row>
      <xdr:rowOff>342901</xdr:rowOff>
    </xdr:to>
    <xdr:pic>
      <xdr:nvPicPr>
        <xdr:cNvPr id="247" name="Рисунок 246" descr="base_1_386202_39955"/>
        <xdr:cNvPicPr preferRelativeResize="0">
          <a:picLocks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07680126"/>
          <a:ext cx="10287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251</xdr:row>
      <xdr:rowOff>0</xdr:rowOff>
    </xdr:from>
    <xdr:to>
      <xdr:col>1</xdr:col>
      <xdr:colOff>876301</xdr:colOff>
      <xdr:row>251</xdr:row>
      <xdr:rowOff>352425</xdr:rowOff>
    </xdr:to>
    <xdr:pic>
      <xdr:nvPicPr>
        <xdr:cNvPr id="248" name="Рисунок 247" descr="base_1_386202_39956"/>
        <xdr:cNvPicPr preferRelativeResize="0">
          <a:picLocks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08118275"/>
          <a:ext cx="8763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252</xdr:row>
      <xdr:rowOff>1</xdr:rowOff>
    </xdr:from>
    <xdr:to>
      <xdr:col>1</xdr:col>
      <xdr:colOff>1390650</xdr:colOff>
      <xdr:row>252</xdr:row>
      <xdr:rowOff>371475</xdr:rowOff>
    </xdr:to>
    <xdr:pic>
      <xdr:nvPicPr>
        <xdr:cNvPr id="249" name="Рисунок 248" descr="base_1_386202_39957"/>
        <xdr:cNvPicPr preferRelativeResize="0">
          <a:picLocks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556426"/>
          <a:ext cx="139065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252</xdr:row>
      <xdr:rowOff>438149</xdr:rowOff>
    </xdr:from>
    <xdr:to>
      <xdr:col>1</xdr:col>
      <xdr:colOff>1371600</xdr:colOff>
      <xdr:row>253</xdr:row>
      <xdr:rowOff>371474</xdr:rowOff>
    </xdr:to>
    <xdr:pic>
      <xdr:nvPicPr>
        <xdr:cNvPr id="250" name="Рисунок 249" descr="base_1_386202_39958"/>
        <xdr:cNvPicPr preferRelativeResize="0">
          <a:picLocks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994574"/>
          <a:ext cx="1371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254</xdr:row>
      <xdr:rowOff>0</xdr:rowOff>
    </xdr:from>
    <xdr:to>
      <xdr:col>1</xdr:col>
      <xdr:colOff>1104900</xdr:colOff>
      <xdr:row>254</xdr:row>
      <xdr:rowOff>371475</xdr:rowOff>
    </xdr:to>
    <xdr:pic>
      <xdr:nvPicPr>
        <xdr:cNvPr id="251" name="Рисунок 250" descr="base_1_386202_39959"/>
        <xdr:cNvPicPr preferRelativeResize="0">
          <a:picLocks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09432725"/>
          <a:ext cx="1104899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255</xdr:row>
      <xdr:rowOff>1</xdr:rowOff>
    </xdr:from>
    <xdr:to>
      <xdr:col>1</xdr:col>
      <xdr:colOff>895351</xdr:colOff>
      <xdr:row>255</xdr:row>
      <xdr:rowOff>323851</xdr:rowOff>
    </xdr:to>
    <xdr:pic>
      <xdr:nvPicPr>
        <xdr:cNvPr id="252" name="Рисунок 251" descr="base_1_386202_39960"/>
        <xdr:cNvPicPr preferRelativeResize="0">
          <a:picLocks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09870876"/>
          <a:ext cx="8953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1352550</xdr:colOff>
      <xdr:row>256</xdr:row>
      <xdr:rowOff>352425</xdr:rowOff>
    </xdr:to>
    <xdr:pic>
      <xdr:nvPicPr>
        <xdr:cNvPr id="253" name="Рисунок 252" descr="base_1_386202_39961"/>
        <xdr:cNvPicPr preferRelativeResize="0">
          <a:picLocks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309025"/>
          <a:ext cx="1352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256</xdr:row>
      <xdr:rowOff>438149</xdr:rowOff>
    </xdr:from>
    <xdr:to>
      <xdr:col>1</xdr:col>
      <xdr:colOff>1352550</xdr:colOff>
      <xdr:row>257</xdr:row>
      <xdr:rowOff>390524</xdr:rowOff>
    </xdr:to>
    <xdr:pic>
      <xdr:nvPicPr>
        <xdr:cNvPr id="254" name="Рисунок 253" descr="base_1_386202_39962"/>
        <xdr:cNvPicPr preferRelativeResize="0">
          <a:picLocks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747174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258</xdr:row>
      <xdr:rowOff>1</xdr:rowOff>
    </xdr:from>
    <xdr:to>
      <xdr:col>1</xdr:col>
      <xdr:colOff>1019175</xdr:colOff>
      <xdr:row>258</xdr:row>
      <xdr:rowOff>342901</xdr:rowOff>
    </xdr:to>
    <xdr:pic>
      <xdr:nvPicPr>
        <xdr:cNvPr id="255" name="Рисунок 254" descr="base_1_386202_39963"/>
        <xdr:cNvPicPr preferRelativeResize="0">
          <a:picLocks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1185326"/>
          <a:ext cx="10191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259</xdr:row>
      <xdr:rowOff>1</xdr:rowOff>
    </xdr:from>
    <xdr:to>
      <xdr:col>1</xdr:col>
      <xdr:colOff>923925</xdr:colOff>
      <xdr:row>259</xdr:row>
      <xdr:rowOff>323851</xdr:rowOff>
    </xdr:to>
    <xdr:pic>
      <xdr:nvPicPr>
        <xdr:cNvPr id="256" name="Рисунок 255" descr="base_1_386202_39964"/>
        <xdr:cNvPicPr preferRelativeResize="0">
          <a:picLocks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1623476"/>
          <a:ext cx="9239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260</xdr:row>
      <xdr:rowOff>1</xdr:rowOff>
    </xdr:from>
    <xdr:to>
      <xdr:col>1</xdr:col>
      <xdr:colOff>1343025</xdr:colOff>
      <xdr:row>260</xdr:row>
      <xdr:rowOff>371475</xdr:rowOff>
    </xdr:to>
    <xdr:pic>
      <xdr:nvPicPr>
        <xdr:cNvPr id="257" name="Рисунок 256" descr="base_1_386202_39965"/>
        <xdr:cNvPicPr preferRelativeResize="0">
          <a:picLocks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061626"/>
          <a:ext cx="134302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1333500</xdr:colOff>
      <xdr:row>261</xdr:row>
      <xdr:rowOff>361950</xdr:rowOff>
    </xdr:to>
    <xdr:pic>
      <xdr:nvPicPr>
        <xdr:cNvPr id="258" name="Рисунок 257" descr="base_1_386202_39966"/>
        <xdr:cNvPicPr preferRelativeResize="0">
          <a:picLocks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9775"/>
          <a:ext cx="1333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262</xdr:row>
      <xdr:rowOff>1</xdr:rowOff>
    </xdr:from>
    <xdr:to>
      <xdr:col>1</xdr:col>
      <xdr:colOff>1047750</xdr:colOff>
      <xdr:row>262</xdr:row>
      <xdr:rowOff>371475</xdr:rowOff>
    </xdr:to>
    <xdr:pic>
      <xdr:nvPicPr>
        <xdr:cNvPr id="259" name="Рисунок 258" descr="base_1_386202_39967"/>
        <xdr:cNvPicPr preferRelativeResize="0">
          <a:picLocks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937926"/>
          <a:ext cx="104775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942975</xdr:colOff>
      <xdr:row>263</xdr:row>
      <xdr:rowOff>352425</xdr:rowOff>
    </xdr:to>
    <xdr:pic>
      <xdr:nvPicPr>
        <xdr:cNvPr id="260" name="Рисунок 259" descr="base_1_386202_39968"/>
        <xdr:cNvPicPr preferRelativeResize="0">
          <a:picLocks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3376075"/>
          <a:ext cx="942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264</xdr:row>
      <xdr:rowOff>1</xdr:rowOff>
    </xdr:from>
    <xdr:to>
      <xdr:col>1</xdr:col>
      <xdr:colOff>1390650</xdr:colOff>
      <xdr:row>264</xdr:row>
      <xdr:rowOff>381001</xdr:rowOff>
    </xdr:to>
    <xdr:pic>
      <xdr:nvPicPr>
        <xdr:cNvPr id="261" name="Рисунок 260" descr="base_1_386202_39969"/>
        <xdr:cNvPicPr preferRelativeResize="0">
          <a:picLocks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3814226"/>
          <a:ext cx="1390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1381125</xdr:colOff>
      <xdr:row>265</xdr:row>
      <xdr:rowOff>381000</xdr:rowOff>
    </xdr:to>
    <xdr:pic>
      <xdr:nvPicPr>
        <xdr:cNvPr id="262" name="Рисунок 261" descr="base_1_386202_39970"/>
        <xdr:cNvPicPr preferRelativeResize="0">
          <a:picLocks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252375"/>
          <a:ext cx="1381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1</xdr:col>
      <xdr:colOff>1085850</xdr:colOff>
      <xdr:row>266</xdr:row>
      <xdr:rowOff>333375</xdr:rowOff>
    </xdr:to>
    <xdr:pic>
      <xdr:nvPicPr>
        <xdr:cNvPr id="263" name="Рисунок 262" descr="base_1_386202_39971"/>
        <xdr:cNvPicPr preferRelativeResize="0">
          <a:picLocks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690525"/>
          <a:ext cx="1085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267</xdr:row>
      <xdr:rowOff>0</xdr:rowOff>
    </xdr:from>
    <xdr:to>
      <xdr:col>1</xdr:col>
      <xdr:colOff>876301</xdr:colOff>
      <xdr:row>267</xdr:row>
      <xdr:rowOff>352425</xdr:rowOff>
    </xdr:to>
    <xdr:pic>
      <xdr:nvPicPr>
        <xdr:cNvPr id="264" name="Рисунок 263" descr="base_1_386202_39972"/>
        <xdr:cNvPicPr preferRelativeResize="0">
          <a:picLocks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15128675"/>
          <a:ext cx="8763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268</xdr:row>
      <xdr:rowOff>0</xdr:rowOff>
    </xdr:from>
    <xdr:to>
      <xdr:col>1</xdr:col>
      <xdr:colOff>1381124</xdr:colOff>
      <xdr:row>268</xdr:row>
      <xdr:rowOff>380999</xdr:rowOff>
    </xdr:to>
    <xdr:pic>
      <xdr:nvPicPr>
        <xdr:cNvPr id="265" name="Рисунок 264" descr="base_1_386202_39973"/>
        <xdr:cNvPicPr preferRelativeResize="0">
          <a:picLocks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15566825"/>
          <a:ext cx="138112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1343025</xdr:colOff>
      <xdr:row>269</xdr:row>
      <xdr:rowOff>400050</xdr:rowOff>
    </xdr:to>
    <xdr:pic>
      <xdr:nvPicPr>
        <xdr:cNvPr id="266" name="Рисунок 265" descr="base_1_386202_39974"/>
        <xdr:cNvPicPr preferRelativeResize="0">
          <a:picLocks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004975"/>
          <a:ext cx="1343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1057275</xdr:colOff>
      <xdr:row>270</xdr:row>
      <xdr:rowOff>390525</xdr:rowOff>
    </xdr:to>
    <xdr:pic>
      <xdr:nvPicPr>
        <xdr:cNvPr id="267" name="Рисунок 266" descr="base_1_386202_39975"/>
        <xdr:cNvPicPr preferRelativeResize="0">
          <a:picLocks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443125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271</xdr:row>
      <xdr:rowOff>1</xdr:rowOff>
    </xdr:from>
    <xdr:to>
      <xdr:col>1</xdr:col>
      <xdr:colOff>838201</xdr:colOff>
      <xdr:row>271</xdr:row>
      <xdr:rowOff>371475</xdr:rowOff>
    </xdr:to>
    <xdr:pic>
      <xdr:nvPicPr>
        <xdr:cNvPr id="268" name="Рисунок 267" descr="base_1_386202_39976"/>
        <xdr:cNvPicPr preferRelativeResize="0">
          <a:picLocks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16881276"/>
          <a:ext cx="83820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1381125</xdr:colOff>
      <xdr:row>272</xdr:row>
      <xdr:rowOff>371475</xdr:rowOff>
    </xdr:to>
    <xdr:pic>
      <xdr:nvPicPr>
        <xdr:cNvPr id="269" name="Рисунок 268" descr="base_1_386202_39977"/>
        <xdr:cNvPicPr preferRelativeResize="0">
          <a:picLocks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7319425"/>
          <a:ext cx="1381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</xdr:row>
      <xdr:rowOff>438149</xdr:rowOff>
    </xdr:from>
    <xdr:to>
      <xdr:col>1</xdr:col>
      <xdr:colOff>1409700</xdr:colOff>
      <xdr:row>273</xdr:row>
      <xdr:rowOff>390524</xdr:rowOff>
    </xdr:to>
    <xdr:pic>
      <xdr:nvPicPr>
        <xdr:cNvPr id="270" name="Рисунок 269" descr="base_1_386202_39978"/>
        <xdr:cNvPicPr preferRelativeResize="0">
          <a:picLocks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7757574"/>
          <a:ext cx="140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1123950</xdr:colOff>
      <xdr:row>274</xdr:row>
      <xdr:rowOff>352425</xdr:rowOff>
    </xdr:to>
    <xdr:pic>
      <xdr:nvPicPr>
        <xdr:cNvPr id="271" name="Рисунок 270" descr="base_1_386202_39979"/>
        <xdr:cNvPicPr preferRelativeResize="0">
          <a:picLocks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95725"/>
          <a:ext cx="1123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1</xdr:col>
      <xdr:colOff>904875</xdr:colOff>
      <xdr:row>275</xdr:row>
      <xdr:rowOff>352425</xdr:rowOff>
    </xdr:to>
    <xdr:pic>
      <xdr:nvPicPr>
        <xdr:cNvPr id="272" name="Рисунок 271" descr="base_1_386202_39980"/>
        <xdr:cNvPicPr preferRelativeResize="0">
          <a:picLocks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633875"/>
          <a:ext cx="904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276</xdr:row>
      <xdr:rowOff>0</xdr:rowOff>
    </xdr:from>
    <xdr:to>
      <xdr:col>1</xdr:col>
      <xdr:colOff>1371601</xdr:colOff>
      <xdr:row>276</xdr:row>
      <xdr:rowOff>352425</xdr:rowOff>
    </xdr:to>
    <xdr:pic>
      <xdr:nvPicPr>
        <xdr:cNvPr id="273" name="Рисунок 272" descr="base_1_386202_39981"/>
        <xdr:cNvPicPr preferRelativeResize="0">
          <a:picLocks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19072025"/>
          <a:ext cx="1371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1</xdr:col>
      <xdr:colOff>1333500</xdr:colOff>
      <xdr:row>277</xdr:row>
      <xdr:rowOff>352425</xdr:rowOff>
    </xdr:to>
    <xdr:pic>
      <xdr:nvPicPr>
        <xdr:cNvPr id="274" name="Рисунок 273" descr="base_1_386202_39982"/>
        <xdr:cNvPicPr preferRelativeResize="0">
          <a:picLocks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9510175"/>
          <a:ext cx="13335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278</xdr:row>
      <xdr:rowOff>0</xdr:rowOff>
    </xdr:from>
    <xdr:to>
      <xdr:col>1</xdr:col>
      <xdr:colOff>962025</xdr:colOff>
      <xdr:row>278</xdr:row>
      <xdr:rowOff>381000</xdr:rowOff>
    </xdr:to>
    <xdr:pic>
      <xdr:nvPicPr>
        <xdr:cNvPr id="275" name="Рисунок 274" descr="base_1_386202_39983"/>
        <xdr:cNvPicPr preferRelativeResize="0">
          <a:picLocks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19948325"/>
          <a:ext cx="962024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279</xdr:row>
      <xdr:rowOff>2</xdr:rowOff>
    </xdr:from>
    <xdr:to>
      <xdr:col>1</xdr:col>
      <xdr:colOff>847725</xdr:colOff>
      <xdr:row>279</xdr:row>
      <xdr:rowOff>352426</xdr:rowOff>
    </xdr:to>
    <xdr:pic>
      <xdr:nvPicPr>
        <xdr:cNvPr id="276" name="Рисунок 275" descr="base_1_386202_39984"/>
        <xdr:cNvPicPr preferRelativeResize="0">
          <a:picLocks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386477"/>
          <a:ext cx="847725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1371600</xdr:colOff>
      <xdr:row>280</xdr:row>
      <xdr:rowOff>371475</xdr:rowOff>
    </xdr:to>
    <xdr:pic>
      <xdr:nvPicPr>
        <xdr:cNvPr id="277" name="Рисунок 276" descr="base_1_386202_39985"/>
        <xdr:cNvPicPr preferRelativeResize="0">
          <a:picLocks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824625"/>
          <a:ext cx="1371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280</xdr:row>
      <xdr:rowOff>438149</xdr:rowOff>
    </xdr:from>
    <xdr:to>
      <xdr:col>1</xdr:col>
      <xdr:colOff>1371600</xdr:colOff>
      <xdr:row>281</xdr:row>
      <xdr:rowOff>409574</xdr:rowOff>
    </xdr:to>
    <xdr:pic>
      <xdr:nvPicPr>
        <xdr:cNvPr id="278" name="Рисунок 277" descr="base_1_386202_39986"/>
        <xdr:cNvPicPr preferRelativeResize="0">
          <a:picLocks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262774"/>
          <a:ext cx="1371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1</xdr:col>
      <xdr:colOff>1047750</xdr:colOff>
      <xdr:row>282</xdr:row>
      <xdr:rowOff>352425</xdr:rowOff>
    </xdr:to>
    <xdr:pic>
      <xdr:nvPicPr>
        <xdr:cNvPr id="279" name="Рисунок 278" descr="base_1_386202_39987"/>
        <xdr:cNvPicPr preferRelativeResize="0">
          <a:picLocks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700925"/>
          <a:ext cx="1047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283</xdr:row>
      <xdr:rowOff>1</xdr:rowOff>
    </xdr:from>
    <xdr:to>
      <xdr:col>1</xdr:col>
      <xdr:colOff>847725</xdr:colOff>
      <xdr:row>283</xdr:row>
      <xdr:rowOff>361951</xdr:rowOff>
    </xdr:to>
    <xdr:pic>
      <xdr:nvPicPr>
        <xdr:cNvPr id="280" name="Рисунок 279" descr="base_1_386202_39988"/>
        <xdr:cNvPicPr preferRelativeResize="0">
          <a:picLocks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2139076"/>
          <a:ext cx="847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1</xdr:col>
      <xdr:colOff>1390650</xdr:colOff>
      <xdr:row>284</xdr:row>
      <xdr:rowOff>371475</xdr:rowOff>
    </xdr:to>
    <xdr:pic>
      <xdr:nvPicPr>
        <xdr:cNvPr id="281" name="Рисунок 280" descr="base_1_386202_39989"/>
        <xdr:cNvPicPr preferRelativeResize="0">
          <a:picLocks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2577225"/>
          <a:ext cx="1390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285</xdr:row>
      <xdr:rowOff>0</xdr:rowOff>
    </xdr:from>
    <xdr:to>
      <xdr:col>1</xdr:col>
      <xdr:colOff>1390650</xdr:colOff>
      <xdr:row>285</xdr:row>
      <xdr:rowOff>342900</xdr:rowOff>
    </xdr:to>
    <xdr:pic>
      <xdr:nvPicPr>
        <xdr:cNvPr id="282" name="Рисунок 281" descr="base_1_386202_39990"/>
        <xdr:cNvPicPr preferRelativeResize="0">
          <a:picLocks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23015375"/>
          <a:ext cx="139065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286</xdr:row>
      <xdr:rowOff>1</xdr:rowOff>
    </xdr:from>
    <xdr:to>
      <xdr:col>1</xdr:col>
      <xdr:colOff>1038225</xdr:colOff>
      <xdr:row>286</xdr:row>
      <xdr:rowOff>342901</xdr:rowOff>
    </xdr:to>
    <xdr:pic>
      <xdr:nvPicPr>
        <xdr:cNvPr id="283" name="Рисунок 282" descr="base_1_386202_39991"/>
        <xdr:cNvPicPr preferRelativeResize="0">
          <a:picLocks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453526"/>
          <a:ext cx="1038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287</xdr:row>
      <xdr:rowOff>0</xdr:rowOff>
    </xdr:from>
    <xdr:to>
      <xdr:col>1</xdr:col>
      <xdr:colOff>857251</xdr:colOff>
      <xdr:row>287</xdr:row>
      <xdr:rowOff>333375</xdr:rowOff>
    </xdr:to>
    <xdr:pic>
      <xdr:nvPicPr>
        <xdr:cNvPr id="284" name="Рисунок 283" descr="base_1_386202_39992"/>
        <xdr:cNvPicPr preferRelativeResize="0">
          <a:picLocks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23891675"/>
          <a:ext cx="857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1409700</xdr:colOff>
      <xdr:row>288</xdr:row>
      <xdr:rowOff>390525</xdr:rowOff>
    </xdr:to>
    <xdr:pic>
      <xdr:nvPicPr>
        <xdr:cNvPr id="285" name="Рисунок 284" descr="base_1_386202_39993"/>
        <xdr:cNvPicPr preferRelativeResize="0">
          <a:picLocks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4329825"/>
          <a:ext cx="1409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1447800</xdr:colOff>
      <xdr:row>289</xdr:row>
      <xdr:rowOff>381000</xdr:rowOff>
    </xdr:to>
    <xdr:pic>
      <xdr:nvPicPr>
        <xdr:cNvPr id="286" name="Рисунок 285" descr="base_1_386202_39994"/>
        <xdr:cNvPicPr preferRelativeResize="0">
          <a:picLocks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4767975"/>
          <a:ext cx="1447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1019175</xdr:colOff>
      <xdr:row>290</xdr:row>
      <xdr:rowOff>352425</xdr:rowOff>
    </xdr:to>
    <xdr:pic>
      <xdr:nvPicPr>
        <xdr:cNvPr id="287" name="Рисунок 286" descr="base_1_386202_39995"/>
        <xdr:cNvPicPr preferRelativeResize="0">
          <a:picLocks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206125"/>
          <a:ext cx="1019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291</xdr:row>
      <xdr:rowOff>1</xdr:rowOff>
    </xdr:from>
    <xdr:to>
      <xdr:col>1</xdr:col>
      <xdr:colOff>885825</xdr:colOff>
      <xdr:row>291</xdr:row>
      <xdr:rowOff>342901</xdr:rowOff>
    </xdr:to>
    <xdr:pic>
      <xdr:nvPicPr>
        <xdr:cNvPr id="288" name="Рисунок 287" descr="base_1_386202_39996"/>
        <xdr:cNvPicPr preferRelativeResize="0">
          <a:picLocks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644276"/>
          <a:ext cx="8858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292</xdr:row>
      <xdr:rowOff>0</xdr:rowOff>
    </xdr:from>
    <xdr:to>
      <xdr:col>1</xdr:col>
      <xdr:colOff>1200151</xdr:colOff>
      <xdr:row>292</xdr:row>
      <xdr:rowOff>333375</xdr:rowOff>
    </xdr:to>
    <xdr:pic>
      <xdr:nvPicPr>
        <xdr:cNvPr id="289" name="Рисунок 288" descr="base_1_386202_39997"/>
        <xdr:cNvPicPr preferRelativeResize="0">
          <a:picLocks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26082425"/>
          <a:ext cx="1200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292</xdr:row>
      <xdr:rowOff>438149</xdr:rowOff>
    </xdr:from>
    <xdr:to>
      <xdr:col>1</xdr:col>
      <xdr:colOff>1247774</xdr:colOff>
      <xdr:row>293</xdr:row>
      <xdr:rowOff>390525</xdr:rowOff>
    </xdr:to>
    <xdr:pic>
      <xdr:nvPicPr>
        <xdr:cNvPr id="290" name="Рисунок 289" descr="base_1_386202_39998"/>
        <xdr:cNvPicPr preferRelativeResize="0">
          <a:picLocks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26520574"/>
          <a:ext cx="1247775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294</xdr:row>
      <xdr:rowOff>1</xdr:rowOff>
    </xdr:from>
    <xdr:to>
      <xdr:col>1</xdr:col>
      <xdr:colOff>1095375</xdr:colOff>
      <xdr:row>294</xdr:row>
      <xdr:rowOff>323850</xdr:rowOff>
    </xdr:to>
    <xdr:pic>
      <xdr:nvPicPr>
        <xdr:cNvPr id="291" name="Рисунок 290" descr="base_1_386202_39999"/>
        <xdr:cNvPicPr preferRelativeResize="0">
          <a:picLocks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958726"/>
          <a:ext cx="1095375" cy="32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295</xdr:row>
      <xdr:rowOff>1</xdr:rowOff>
    </xdr:from>
    <xdr:to>
      <xdr:col>1</xdr:col>
      <xdr:colOff>933450</xdr:colOff>
      <xdr:row>295</xdr:row>
      <xdr:rowOff>342900</xdr:rowOff>
    </xdr:to>
    <xdr:pic>
      <xdr:nvPicPr>
        <xdr:cNvPr id="292" name="Рисунок 291" descr="base_1_386202_40000"/>
        <xdr:cNvPicPr preferRelativeResize="0">
          <a:picLocks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27396876"/>
          <a:ext cx="933449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1</xdr:col>
      <xdr:colOff>1343025</xdr:colOff>
      <xdr:row>296</xdr:row>
      <xdr:rowOff>361950</xdr:rowOff>
    </xdr:to>
    <xdr:pic>
      <xdr:nvPicPr>
        <xdr:cNvPr id="293" name="Рисунок 292" descr="base_1_386202_40001"/>
        <xdr:cNvPicPr preferRelativeResize="0">
          <a:picLocks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835025"/>
          <a:ext cx="1343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1276350</xdr:colOff>
      <xdr:row>297</xdr:row>
      <xdr:rowOff>361950</xdr:rowOff>
    </xdr:to>
    <xdr:pic>
      <xdr:nvPicPr>
        <xdr:cNvPr id="294" name="Рисунок 293" descr="base_1_386202_40002"/>
        <xdr:cNvPicPr preferRelativeResize="0">
          <a:picLocks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8273175"/>
          <a:ext cx="1276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298</xdr:row>
      <xdr:rowOff>0</xdr:rowOff>
    </xdr:from>
    <xdr:to>
      <xdr:col>1</xdr:col>
      <xdr:colOff>1066801</xdr:colOff>
      <xdr:row>298</xdr:row>
      <xdr:rowOff>361950</xdr:rowOff>
    </xdr:to>
    <xdr:pic>
      <xdr:nvPicPr>
        <xdr:cNvPr id="295" name="Рисунок 294" descr="base_1_386202_40003"/>
        <xdr:cNvPicPr preferRelativeResize="0">
          <a:picLocks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28711325"/>
          <a:ext cx="106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299</xdr:row>
      <xdr:rowOff>1</xdr:rowOff>
    </xdr:from>
    <xdr:to>
      <xdr:col>1</xdr:col>
      <xdr:colOff>952500</xdr:colOff>
      <xdr:row>299</xdr:row>
      <xdr:rowOff>352425</xdr:rowOff>
    </xdr:to>
    <xdr:pic>
      <xdr:nvPicPr>
        <xdr:cNvPr id="296" name="Рисунок 295" descr="base_1_386202_40004"/>
        <xdr:cNvPicPr preferRelativeResize="0">
          <a:picLocks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149476"/>
          <a:ext cx="952500" cy="35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1</xdr:col>
      <xdr:colOff>1123949</xdr:colOff>
      <xdr:row>300</xdr:row>
      <xdr:rowOff>361950</xdr:rowOff>
    </xdr:to>
    <xdr:pic>
      <xdr:nvPicPr>
        <xdr:cNvPr id="297" name="Рисунок 296" descr="base_1_386202_40005"/>
        <xdr:cNvPicPr preferRelativeResize="0">
          <a:picLocks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587625"/>
          <a:ext cx="112394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301</xdr:row>
      <xdr:rowOff>0</xdr:rowOff>
    </xdr:from>
    <xdr:to>
      <xdr:col>1</xdr:col>
      <xdr:colOff>990601</xdr:colOff>
      <xdr:row>301</xdr:row>
      <xdr:rowOff>323850</xdr:rowOff>
    </xdr:to>
    <xdr:pic>
      <xdr:nvPicPr>
        <xdr:cNvPr id="298" name="Рисунок 297" descr="base_1_386202_40006"/>
        <xdr:cNvPicPr preferRelativeResize="0">
          <a:picLocks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30025775"/>
          <a:ext cx="9906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302</xdr:row>
      <xdr:rowOff>1</xdr:rowOff>
    </xdr:from>
    <xdr:to>
      <xdr:col>1</xdr:col>
      <xdr:colOff>942975</xdr:colOff>
      <xdr:row>302</xdr:row>
      <xdr:rowOff>342900</xdr:rowOff>
    </xdr:to>
    <xdr:pic>
      <xdr:nvPicPr>
        <xdr:cNvPr id="299" name="Рисунок 298" descr="base_1_386202_40007"/>
        <xdr:cNvPicPr preferRelativeResize="0">
          <a:picLocks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0463926"/>
          <a:ext cx="942975" cy="342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303</xdr:row>
      <xdr:rowOff>1</xdr:rowOff>
    </xdr:from>
    <xdr:to>
      <xdr:col>1</xdr:col>
      <xdr:colOff>923925</xdr:colOff>
      <xdr:row>303</xdr:row>
      <xdr:rowOff>333375</xdr:rowOff>
    </xdr:to>
    <xdr:pic>
      <xdr:nvPicPr>
        <xdr:cNvPr id="300" name="Рисунок 299" descr="base_1_386202_40008"/>
        <xdr:cNvPicPr preferRelativeResize="0">
          <a:picLocks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0902076"/>
          <a:ext cx="923925" cy="33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1</xdr:col>
      <xdr:colOff>1142999</xdr:colOff>
      <xdr:row>304</xdr:row>
      <xdr:rowOff>381000</xdr:rowOff>
    </xdr:to>
    <xdr:pic>
      <xdr:nvPicPr>
        <xdr:cNvPr id="301" name="Рисунок 300" descr="base_1_386202_40009"/>
        <xdr:cNvPicPr preferRelativeResize="0">
          <a:picLocks noChangeArrowheads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340225"/>
          <a:ext cx="114299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</xdr:row>
      <xdr:rowOff>171449</xdr:rowOff>
    </xdr:from>
    <xdr:to>
      <xdr:col>1</xdr:col>
      <xdr:colOff>1009651</xdr:colOff>
      <xdr:row>5</xdr:row>
      <xdr:rowOff>0</xdr:rowOff>
    </xdr:to>
    <xdr:pic>
      <xdr:nvPicPr>
        <xdr:cNvPr id="2" name="Рисунок 1" descr="base_1_386202_39710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33374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5</xdr:row>
      <xdr:rowOff>1</xdr:rowOff>
    </xdr:from>
    <xdr:to>
      <xdr:col>1</xdr:col>
      <xdr:colOff>1466850</xdr:colOff>
      <xdr:row>5</xdr:row>
      <xdr:rowOff>361950</xdr:rowOff>
    </xdr:to>
    <xdr:pic>
      <xdr:nvPicPr>
        <xdr:cNvPr id="302" name="Рисунок 301" descr="base_1_386202_40010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2821782"/>
          <a:ext cx="1464470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6</xdr:row>
      <xdr:rowOff>1</xdr:rowOff>
    </xdr:from>
    <xdr:to>
      <xdr:col>1</xdr:col>
      <xdr:colOff>1466849</xdr:colOff>
      <xdr:row>6</xdr:row>
      <xdr:rowOff>361951</xdr:rowOff>
    </xdr:to>
    <xdr:pic>
      <xdr:nvPicPr>
        <xdr:cNvPr id="303" name="Рисунок 302" descr="base_1_386202_40011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3321845"/>
          <a:ext cx="146446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</xdr:row>
      <xdr:rowOff>1</xdr:rowOff>
    </xdr:from>
    <xdr:to>
      <xdr:col>1</xdr:col>
      <xdr:colOff>1009650</xdr:colOff>
      <xdr:row>7</xdr:row>
      <xdr:rowOff>400051</xdr:rowOff>
    </xdr:to>
    <xdr:pic>
      <xdr:nvPicPr>
        <xdr:cNvPr id="304" name="Рисунок 303" descr="base_1_386202_40012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23976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8</xdr:row>
      <xdr:rowOff>1</xdr:rowOff>
    </xdr:from>
    <xdr:to>
      <xdr:col>1</xdr:col>
      <xdr:colOff>1619249</xdr:colOff>
      <xdr:row>8</xdr:row>
      <xdr:rowOff>390525</xdr:rowOff>
    </xdr:to>
    <xdr:pic>
      <xdr:nvPicPr>
        <xdr:cNvPr id="305" name="Рисунок 304" descr="base_1_386202_40013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4321970"/>
          <a:ext cx="1616869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1257300</xdr:colOff>
      <xdr:row>9</xdr:row>
      <xdr:rowOff>409575</xdr:rowOff>
    </xdr:to>
    <xdr:pic>
      <xdr:nvPicPr>
        <xdr:cNvPr id="306" name="Рисунок 305" descr="base_1_386202_40014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14575"/>
          <a:ext cx="12573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1276350</xdr:colOff>
      <xdr:row>10</xdr:row>
      <xdr:rowOff>409575</xdr:rowOff>
    </xdr:to>
    <xdr:pic>
      <xdr:nvPicPr>
        <xdr:cNvPr id="307" name="Рисунок 306" descr="base_1_386202_40015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9875"/>
          <a:ext cx="1276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</xdr:row>
      <xdr:rowOff>1</xdr:rowOff>
    </xdr:from>
    <xdr:to>
      <xdr:col>1</xdr:col>
      <xdr:colOff>1047750</xdr:colOff>
      <xdr:row>11</xdr:row>
      <xdr:rowOff>400051</xdr:rowOff>
    </xdr:to>
    <xdr:pic>
      <xdr:nvPicPr>
        <xdr:cNvPr id="308" name="Рисунок 307" descr="base_1_386202_40016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05176"/>
          <a:ext cx="1047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</xdr:row>
      <xdr:rowOff>1</xdr:rowOff>
    </xdr:from>
    <xdr:to>
      <xdr:col>1</xdr:col>
      <xdr:colOff>990600</xdr:colOff>
      <xdr:row>12</xdr:row>
      <xdr:rowOff>419101</xdr:rowOff>
    </xdr:to>
    <xdr:pic>
      <xdr:nvPicPr>
        <xdr:cNvPr id="309" name="Рисунок 308" descr="base_1_386202_40017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00476"/>
          <a:ext cx="990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13</xdr:row>
      <xdr:rowOff>0</xdr:rowOff>
    </xdr:from>
    <xdr:to>
      <xdr:col>1</xdr:col>
      <xdr:colOff>1466849</xdr:colOff>
      <xdr:row>13</xdr:row>
      <xdr:rowOff>390525</xdr:rowOff>
    </xdr:to>
    <xdr:pic>
      <xdr:nvPicPr>
        <xdr:cNvPr id="310" name="Рисунок 309" descr="base_1_386202_40018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6822281"/>
          <a:ext cx="146446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1209675</xdr:colOff>
      <xdr:row>14</xdr:row>
      <xdr:rowOff>371475</xdr:rowOff>
    </xdr:to>
    <xdr:pic>
      <xdr:nvPicPr>
        <xdr:cNvPr id="311" name="Рисунок 310" descr="base_1_386202_40019"/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91075"/>
          <a:ext cx="12096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15</xdr:row>
      <xdr:rowOff>1</xdr:rowOff>
    </xdr:from>
    <xdr:to>
      <xdr:col>1</xdr:col>
      <xdr:colOff>1762125</xdr:colOff>
      <xdr:row>15</xdr:row>
      <xdr:rowOff>409575</xdr:rowOff>
    </xdr:to>
    <xdr:pic>
      <xdr:nvPicPr>
        <xdr:cNvPr id="312" name="Рисунок 311" descr="base_1_386202_40020"/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7822407"/>
          <a:ext cx="1759745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1</xdr:rowOff>
    </xdr:from>
    <xdr:to>
      <xdr:col>1</xdr:col>
      <xdr:colOff>1362075</xdr:colOff>
      <xdr:row>16</xdr:row>
      <xdr:rowOff>381001</xdr:rowOff>
    </xdr:to>
    <xdr:pic>
      <xdr:nvPicPr>
        <xdr:cNvPr id="313" name="Рисунок 312" descr="base_1_386202_40021"/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81676"/>
          <a:ext cx="1362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1</xdr:rowOff>
    </xdr:from>
    <xdr:to>
      <xdr:col>1</xdr:col>
      <xdr:colOff>981075</xdr:colOff>
      <xdr:row>17</xdr:row>
      <xdr:rowOff>381001</xdr:rowOff>
    </xdr:to>
    <xdr:pic>
      <xdr:nvPicPr>
        <xdr:cNvPr id="314" name="Рисунок 313" descr="base_1_386202_40022"/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76976"/>
          <a:ext cx="981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1047750</xdr:colOff>
      <xdr:row>18</xdr:row>
      <xdr:rowOff>409575</xdr:rowOff>
    </xdr:to>
    <xdr:pic>
      <xdr:nvPicPr>
        <xdr:cNvPr id="315" name="Рисунок 314" descr="base_1_386202_40023"/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72275"/>
          <a:ext cx="10477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19</xdr:row>
      <xdr:rowOff>1</xdr:rowOff>
    </xdr:from>
    <xdr:to>
      <xdr:col>1</xdr:col>
      <xdr:colOff>1504949</xdr:colOff>
      <xdr:row>19</xdr:row>
      <xdr:rowOff>381001</xdr:rowOff>
    </xdr:to>
    <xdr:pic>
      <xdr:nvPicPr>
        <xdr:cNvPr id="316" name="Рисунок 315" descr="base_1_386202_40024"/>
        <xdr:cNvPicPr preferRelativeResize="0"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9822657"/>
          <a:ext cx="150256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1238250</xdr:colOff>
      <xdr:row>20</xdr:row>
      <xdr:rowOff>409575</xdr:rowOff>
    </xdr:to>
    <xdr:pic>
      <xdr:nvPicPr>
        <xdr:cNvPr id="317" name="Рисунок 316" descr="base_1_386202_40025"/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62875"/>
          <a:ext cx="1238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1333500</xdr:colOff>
      <xdr:row>21</xdr:row>
      <xdr:rowOff>390525</xdr:rowOff>
    </xdr:to>
    <xdr:pic>
      <xdr:nvPicPr>
        <xdr:cNvPr id="318" name="Рисунок 317" descr="base_1_386202_40026"/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58175"/>
          <a:ext cx="1333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1304925</xdr:colOff>
      <xdr:row>22</xdr:row>
      <xdr:rowOff>371475</xdr:rowOff>
    </xdr:to>
    <xdr:pic>
      <xdr:nvPicPr>
        <xdr:cNvPr id="319" name="Рисунок 318" descr="base_1_386202_40027"/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53475"/>
          <a:ext cx="13049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</xdr:row>
      <xdr:rowOff>1</xdr:rowOff>
    </xdr:from>
    <xdr:to>
      <xdr:col>1</xdr:col>
      <xdr:colOff>904875</xdr:colOff>
      <xdr:row>23</xdr:row>
      <xdr:rowOff>400051</xdr:rowOff>
    </xdr:to>
    <xdr:pic>
      <xdr:nvPicPr>
        <xdr:cNvPr id="320" name="Рисунок 319" descr="base_1_386202_40028"/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48776"/>
          <a:ext cx="9048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1047750</xdr:colOff>
      <xdr:row>24</xdr:row>
      <xdr:rowOff>428625</xdr:rowOff>
    </xdr:to>
    <xdr:pic>
      <xdr:nvPicPr>
        <xdr:cNvPr id="321" name="Рисунок 320" descr="base_1_386202_40029"/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44075"/>
          <a:ext cx="1047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25</xdr:row>
      <xdr:rowOff>1</xdr:rowOff>
    </xdr:from>
    <xdr:to>
      <xdr:col>1</xdr:col>
      <xdr:colOff>1485899</xdr:colOff>
      <xdr:row>25</xdr:row>
      <xdr:rowOff>361951</xdr:rowOff>
    </xdr:to>
    <xdr:pic>
      <xdr:nvPicPr>
        <xdr:cNvPr id="322" name="Рисунок 321" descr="base_1_386202_40030"/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12823032"/>
          <a:ext cx="148351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</xdr:row>
      <xdr:rowOff>1</xdr:rowOff>
    </xdr:from>
    <xdr:to>
      <xdr:col>1</xdr:col>
      <xdr:colOff>1257300</xdr:colOff>
      <xdr:row>26</xdr:row>
      <xdr:rowOff>419101</xdr:rowOff>
    </xdr:to>
    <xdr:pic>
      <xdr:nvPicPr>
        <xdr:cNvPr id="323" name="Рисунок 322" descr="base_1_386202_40031"/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734676"/>
          <a:ext cx="1257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1371600</xdr:colOff>
      <xdr:row>27</xdr:row>
      <xdr:rowOff>428625</xdr:rowOff>
    </xdr:to>
    <xdr:pic>
      <xdr:nvPicPr>
        <xdr:cNvPr id="324" name="Рисунок 323" descr="base_1_386202_40032"/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29975"/>
          <a:ext cx="13716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1</xdr:rowOff>
    </xdr:from>
    <xdr:to>
      <xdr:col>1</xdr:col>
      <xdr:colOff>1371600</xdr:colOff>
      <xdr:row>28</xdr:row>
      <xdr:rowOff>419101</xdr:rowOff>
    </xdr:to>
    <xdr:pic>
      <xdr:nvPicPr>
        <xdr:cNvPr id="325" name="Рисунок 324" descr="base_1_386202_40033"/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725276"/>
          <a:ext cx="1371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990600</xdr:colOff>
      <xdr:row>29</xdr:row>
      <xdr:rowOff>390525</xdr:rowOff>
    </xdr:to>
    <xdr:pic>
      <xdr:nvPicPr>
        <xdr:cNvPr id="326" name="Рисунок 325" descr="base_1_386202_40034"/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220575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</xdr:row>
      <xdr:rowOff>1</xdr:rowOff>
    </xdr:from>
    <xdr:to>
      <xdr:col>1</xdr:col>
      <xdr:colOff>971550</xdr:colOff>
      <xdr:row>30</xdr:row>
      <xdr:rowOff>400051</xdr:rowOff>
    </xdr:to>
    <xdr:pic>
      <xdr:nvPicPr>
        <xdr:cNvPr id="327" name="Рисунок 326" descr="base_1_386202_40035"/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15876"/>
          <a:ext cx="9715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</xdr:row>
      <xdr:rowOff>1</xdr:rowOff>
    </xdr:from>
    <xdr:to>
      <xdr:col>1</xdr:col>
      <xdr:colOff>1028700</xdr:colOff>
      <xdr:row>31</xdr:row>
      <xdr:rowOff>400051</xdr:rowOff>
    </xdr:to>
    <xdr:pic>
      <xdr:nvPicPr>
        <xdr:cNvPr id="328" name="Рисунок 327" descr="base_1_386202_40036"/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211176"/>
          <a:ext cx="1028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1</xdr:rowOff>
    </xdr:from>
    <xdr:to>
      <xdr:col>1</xdr:col>
      <xdr:colOff>1314450</xdr:colOff>
      <xdr:row>32</xdr:row>
      <xdr:rowOff>390525</xdr:rowOff>
    </xdr:to>
    <xdr:pic>
      <xdr:nvPicPr>
        <xdr:cNvPr id="329" name="Рисунок 328" descr="base_1_386202_40037"/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06476"/>
          <a:ext cx="131445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33</xdr:row>
      <xdr:rowOff>0</xdr:rowOff>
    </xdr:from>
    <xdr:to>
      <xdr:col>1</xdr:col>
      <xdr:colOff>1771649</xdr:colOff>
      <xdr:row>33</xdr:row>
      <xdr:rowOff>390525</xdr:rowOff>
    </xdr:to>
    <xdr:pic>
      <xdr:nvPicPr>
        <xdr:cNvPr id="330" name="Рисунок 329" descr="base_1_386202_40038"/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16823531"/>
          <a:ext cx="176926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</xdr:row>
      <xdr:rowOff>1</xdr:rowOff>
    </xdr:from>
    <xdr:to>
      <xdr:col>1</xdr:col>
      <xdr:colOff>1333500</xdr:colOff>
      <xdr:row>34</xdr:row>
      <xdr:rowOff>400051</xdr:rowOff>
    </xdr:to>
    <xdr:pic>
      <xdr:nvPicPr>
        <xdr:cNvPr id="331" name="Рисунок 330" descr="base_1_386202_40039"/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97076"/>
          <a:ext cx="1333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1170214</xdr:colOff>
      <xdr:row>35</xdr:row>
      <xdr:rowOff>449035</xdr:rowOff>
    </xdr:to>
    <xdr:pic>
      <xdr:nvPicPr>
        <xdr:cNvPr id="332" name="Рисунок 331" descr="base_1_386202_40040"/>
        <xdr:cNvPicPr preferRelativeResize="0"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143" y="11661321"/>
          <a:ext cx="1170214" cy="449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990600</xdr:colOff>
      <xdr:row>36</xdr:row>
      <xdr:rowOff>371475</xdr:rowOff>
    </xdr:to>
    <xdr:pic>
      <xdr:nvPicPr>
        <xdr:cNvPr id="333" name="Рисунок 332" descr="base_1_386202_40041"/>
        <xdr:cNvPicPr preferRelativeResize="0"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87675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37</xdr:row>
      <xdr:rowOff>0</xdr:rowOff>
    </xdr:from>
    <xdr:to>
      <xdr:col>1</xdr:col>
      <xdr:colOff>1466849</xdr:colOff>
      <xdr:row>37</xdr:row>
      <xdr:rowOff>371475</xdr:rowOff>
    </xdr:to>
    <xdr:pic>
      <xdr:nvPicPr>
        <xdr:cNvPr id="334" name="Рисунок 333" descr="base_1_386202_40042"/>
        <xdr:cNvPicPr preferRelativeResize="0"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18823781"/>
          <a:ext cx="1464469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</xdr:row>
      <xdr:rowOff>1</xdr:rowOff>
    </xdr:from>
    <xdr:to>
      <xdr:col>1</xdr:col>
      <xdr:colOff>1200150</xdr:colOff>
      <xdr:row>38</xdr:row>
      <xdr:rowOff>381001</xdr:rowOff>
    </xdr:to>
    <xdr:pic>
      <xdr:nvPicPr>
        <xdr:cNvPr id="335" name="Рисунок 334" descr="base_1_386202_40043"/>
        <xdr:cNvPicPr preferRelativeResize="0"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78276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39</xdr:row>
      <xdr:rowOff>1</xdr:rowOff>
    </xdr:from>
    <xdr:to>
      <xdr:col>1</xdr:col>
      <xdr:colOff>1752599</xdr:colOff>
      <xdr:row>39</xdr:row>
      <xdr:rowOff>381001</xdr:rowOff>
    </xdr:to>
    <xdr:pic>
      <xdr:nvPicPr>
        <xdr:cNvPr id="336" name="Рисунок 335" descr="base_1_386202_40044"/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19823907"/>
          <a:ext cx="175021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</xdr:row>
      <xdr:rowOff>1</xdr:rowOff>
    </xdr:from>
    <xdr:to>
      <xdr:col>1</xdr:col>
      <xdr:colOff>1285875</xdr:colOff>
      <xdr:row>40</xdr:row>
      <xdr:rowOff>381001</xdr:rowOff>
    </xdr:to>
    <xdr:pic>
      <xdr:nvPicPr>
        <xdr:cNvPr id="337" name="Рисунок 336" descr="base_1_386202_40045"/>
        <xdr:cNvPicPr preferRelativeResize="0"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668876"/>
          <a:ext cx="1285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962025</xdr:colOff>
      <xdr:row>41</xdr:row>
      <xdr:rowOff>371475</xdr:rowOff>
    </xdr:to>
    <xdr:pic>
      <xdr:nvPicPr>
        <xdr:cNvPr id="338" name="Рисунок 337" descr="base_1_386202_40046"/>
        <xdr:cNvPicPr preferRelativeResize="0"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55000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</xdr:row>
      <xdr:rowOff>1</xdr:rowOff>
    </xdr:from>
    <xdr:to>
      <xdr:col>1</xdr:col>
      <xdr:colOff>990600</xdr:colOff>
      <xdr:row>42</xdr:row>
      <xdr:rowOff>419101</xdr:rowOff>
    </xdr:to>
    <xdr:pic>
      <xdr:nvPicPr>
        <xdr:cNvPr id="339" name="Рисунок 338" descr="base_1_386202_40047"/>
        <xdr:cNvPicPr preferRelativeResize="0"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59476"/>
          <a:ext cx="990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</xdr:row>
      <xdr:rowOff>1</xdr:rowOff>
    </xdr:from>
    <xdr:to>
      <xdr:col>1</xdr:col>
      <xdr:colOff>1066800</xdr:colOff>
      <xdr:row>43</xdr:row>
      <xdr:rowOff>381001</xdr:rowOff>
    </xdr:to>
    <xdr:pic>
      <xdr:nvPicPr>
        <xdr:cNvPr id="340" name="Рисунок 339" descr="base_1_386202_40048"/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54776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</xdr:row>
      <xdr:rowOff>1</xdr:rowOff>
    </xdr:from>
    <xdr:to>
      <xdr:col>1</xdr:col>
      <xdr:colOff>1209675</xdr:colOff>
      <xdr:row>44</xdr:row>
      <xdr:rowOff>361951</xdr:rowOff>
    </xdr:to>
    <xdr:pic>
      <xdr:nvPicPr>
        <xdr:cNvPr id="341" name="Рисунок 340" descr="base_1_386202_40049"/>
        <xdr:cNvPicPr preferRelativeResize="0"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50076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45</xdr:row>
      <xdr:rowOff>1</xdr:rowOff>
    </xdr:from>
    <xdr:to>
      <xdr:col>1</xdr:col>
      <xdr:colOff>1743075</xdr:colOff>
      <xdr:row>45</xdr:row>
      <xdr:rowOff>390525</xdr:rowOff>
    </xdr:to>
    <xdr:pic>
      <xdr:nvPicPr>
        <xdr:cNvPr id="342" name="Рисунок 341" descr="base_1_386202_40050"/>
        <xdr:cNvPicPr preferRelativeResize="0"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22824282"/>
          <a:ext cx="174069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</xdr:row>
      <xdr:rowOff>2</xdr:rowOff>
    </xdr:from>
    <xdr:to>
      <xdr:col>1</xdr:col>
      <xdr:colOff>1285875</xdr:colOff>
      <xdr:row>46</xdr:row>
      <xdr:rowOff>390526</xdr:rowOff>
    </xdr:to>
    <xdr:pic>
      <xdr:nvPicPr>
        <xdr:cNvPr id="343" name="Рисунок 342" descr="base_1_386202_40051"/>
        <xdr:cNvPicPr preferRelativeResize="0"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640677"/>
          <a:ext cx="128587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</xdr:row>
      <xdr:rowOff>1</xdr:rowOff>
    </xdr:from>
    <xdr:to>
      <xdr:col>1</xdr:col>
      <xdr:colOff>942975</xdr:colOff>
      <xdr:row>47</xdr:row>
      <xdr:rowOff>381001</xdr:rowOff>
    </xdr:to>
    <xdr:pic>
      <xdr:nvPicPr>
        <xdr:cNvPr id="344" name="Рисунок 343" descr="base_1_386202_40052"/>
        <xdr:cNvPicPr preferRelativeResize="0"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35976"/>
          <a:ext cx="942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48</xdr:row>
      <xdr:rowOff>1</xdr:rowOff>
    </xdr:from>
    <xdr:to>
      <xdr:col>1</xdr:col>
      <xdr:colOff>1390649</xdr:colOff>
      <xdr:row>48</xdr:row>
      <xdr:rowOff>381001</xdr:rowOff>
    </xdr:to>
    <xdr:pic>
      <xdr:nvPicPr>
        <xdr:cNvPr id="345" name="Рисунок 344" descr="base_1_386202_40053"/>
        <xdr:cNvPicPr preferRelativeResize="0"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24324470"/>
          <a:ext cx="138826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49</xdr:row>
      <xdr:rowOff>1</xdr:rowOff>
    </xdr:from>
    <xdr:to>
      <xdr:col>1</xdr:col>
      <xdr:colOff>1428750</xdr:colOff>
      <xdr:row>49</xdr:row>
      <xdr:rowOff>409575</xdr:rowOff>
    </xdr:to>
    <xdr:pic>
      <xdr:nvPicPr>
        <xdr:cNvPr id="346" name="Рисунок 345" descr="base_1_386202_40054"/>
        <xdr:cNvPicPr preferRelativeResize="0"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24824532"/>
          <a:ext cx="1426370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1019174</xdr:colOff>
      <xdr:row>50</xdr:row>
      <xdr:rowOff>0</xdr:rowOff>
    </xdr:from>
    <xdr:to>
      <xdr:col>1</xdr:col>
      <xdr:colOff>1676399</xdr:colOff>
      <xdr:row>50</xdr:row>
      <xdr:rowOff>409575</xdr:rowOff>
    </xdr:to>
    <xdr:pic>
      <xdr:nvPicPr>
        <xdr:cNvPr id="347" name="Рисунок 346" descr="base_1_386202_40055"/>
        <xdr:cNvPicPr preferRelativeResize="0">
          <a:picLocks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4" y="25324594"/>
          <a:ext cx="1693069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</xdr:row>
      <xdr:rowOff>1</xdr:rowOff>
    </xdr:from>
    <xdr:to>
      <xdr:col>1</xdr:col>
      <xdr:colOff>1352550</xdr:colOff>
      <xdr:row>51</xdr:row>
      <xdr:rowOff>371475</xdr:rowOff>
    </xdr:to>
    <xdr:pic>
      <xdr:nvPicPr>
        <xdr:cNvPr id="348" name="Рисунок 347" descr="base_1_386202_40056"/>
        <xdr:cNvPicPr preferRelativeResize="0">
          <a:picLocks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117176"/>
          <a:ext cx="135255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</xdr:row>
      <xdr:rowOff>1</xdr:rowOff>
    </xdr:from>
    <xdr:to>
      <xdr:col>1</xdr:col>
      <xdr:colOff>1257300</xdr:colOff>
      <xdr:row>52</xdr:row>
      <xdr:rowOff>381001</xdr:rowOff>
    </xdr:to>
    <xdr:pic>
      <xdr:nvPicPr>
        <xdr:cNvPr id="349" name="Рисунок 348" descr="base_1_386202_40057"/>
        <xdr:cNvPicPr preferRelativeResize="0">
          <a:picLocks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612476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962025</xdr:colOff>
      <xdr:row>53</xdr:row>
      <xdr:rowOff>371475</xdr:rowOff>
    </xdr:to>
    <xdr:pic>
      <xdr:nvPicPr>
        <xdr:cNvPr id="350" name="Рисунок 349" descr="base_1_386202_40058"/>
        <xdr:cNvPicPr preferRelativeResize="0">
          <a:picLocks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07775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54</xdr:row>
      <xdr:rowOff>0</xdr:rowOff>
    </xdr:from>
    <xdr:to>
      <xdr:col>1</xdr:col>
      <xdr:colOff>1409699</xdr:colOff>
      <xdr:row>54</xdr:row>
      <xdr:rowOff>390525</xdr:rowOff>
    </xdr:to>
    <xdr:pic>
      <xdr:nvPicPr>
        <xdr:cNvPr id="351" name="Рисунок 350" descr="base_1_386202_40059"/>
        <xdr:cNvPicPr preferRelativeResize="0">
          <a:picLocks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27324844"/>
          <a:ext cx="140731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55</xdr:row>
      <xdr:rowOff>0</xdr:rowOff>
    </xdr:from>
    <xdr:to>
      <xdr:col>1</xdr:col>
      <xdr:colOff>1504950</xdr:colOff>
      <xdr:row>55</xdr:row>
      <xdr:rowOff>390525</xdr:rowOff>
    </xdr:to>
    <xdr:pic>
      <xdr:nvPicPr>
        <xdr:cNvPr id="352" name="Рисунок 351" descr="base_1_386202_40060"/>
        <xdr:cNvPicPr preferRelativeResize="0">
          <a:picLocks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27824906"/>
          <a:ext cx="150257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1247775</xdr:colOff>
      <xdr:row>56</xdr:row>
      <xdr:rowOff>390525</xdr:rowOff>
    </xdr:to>
    <xdr:pic>
      <xdr:nvPicPr>
        <xdr:cNvPr id="353" name="Рисунок 352" descr="base_1_386202_40061"/>
        <xdr:cNvPicPr preferRelativeResize="0">
          <a:picLocks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593675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1</xdr:col>
      <xdr:colOff>1276350</xdr:colOff>
      <xdr:row>57</xdr:row>
      <xdr:rowOff>409575</xdr:rowOff>
    </xdr:to>
    <xdr:pic>
      <xdr:nvPicPr>
        <xdr:cNvPr id="354" name="Рисунок 353" descr="base_1_386202_40062"/>
        <xdr:cNvPicPr preferRelativeResize="0">
          <a:picLocks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88975"/>
          <a:ext cx="1276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</xdr:row>
      <xdr:rowOff>1</xdr:rowOff>
    </xdr:from>
    <xdr:to>
      <xdr:col>1</xdr:col>
      <xdr:colOff>1266825</xdr:colOff>
      <xdr:row>58</xdr:row>
      <xdr:rowOff>419101</xdr:rowOff>
    </xdr:to>
    <xdr:pic>
      <xdr:nvPicPr>
        <xdr:cNvPr id="355" name="Рисунок 354" descr="base_1_386202_40063"/>
        <xdr:cNvPicPr preferRelativeResize="0">
          <a:picLocks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584276"/>
          <a:ext cx="1266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</xdr:row>
      <xdr:rowOff>1</xdr:rowOff>
    </xdr:from>
    <xdr:to>
      <xdr:col>1</xdr:col>
      <xdr:colOff>971550</xdr:colOff>
      <xdr:row>59</xdr:row>
      <xdr:rowOff>381001</xdr:rowOff>
    </xdr:to>
    <xdr:pic>
      <xdr:nvPicPr>
        <xdr:cNvPr id="356" name="Рисунок 355" descr="base_1_386202_40064"/>
        <xdr:cNvPicPr preferRelativeResize="0">
          <a:picLocks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07957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60</xdr:row>
      <xdr:rowOff>1</xdr:rowOff>
    </xdr:from>
    <xdr:to>
      <xdr:col>1</xdr:col>
      <xdr:colOff>1447799</xdr:colOff>
      <xdr:row>60</xdr:row>
      <xdr:rowOff>381001</xdr:rowOff>
    </xdr:to>
    <xdr:pic>
      <xdr:nvPicPr>
        <xdr:cNvPr id="357" name="Рисунок 356" descr="base_1_386202_40065"/>
        <xdr:cNvPicPr preferRelativeResize="0">
          <a:picLocks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30325220"/>
          <a:ext cx="144541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61</xdr:row>
      <xdr:rowOff>0</xdr:rowOff>
    </xdr:from>
    <xdr:to>
      <xdr:col>1</xdr:col>
      <xdr:colOff>1447799</xdr:colOff>
      <xdr:row>61</xdr:row>
      <xdr:rowOff>390525</xdr:rowOff>
    </xdr:to>
    <xdr:pic>
      <xdr:nvPicPr>
        <xdr:cNvPr id="358" name="Рисунок 357" descr="base_1_386202_40066"/>
        <xdr:cNvPicPr preferRelativeResize="0">
          <a:picLocks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30825281"/>
          <a:ext cx="144541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</xdr:row>
      <xdr:rowOff>1</xdr:rowOff>
    </xdr:from>
    <xdr:to>
      <xdr:col>1</xdr:col>
      <xdr:colOff>1209675</xdr:colOff>
      <xdr:row>62</xdr:row>
      <xdr:rowOff>400051</xdr:rowOff>
    </xdr:to>
    <xdr:pic>
      <xdr:nvPicPr>
        <xdr:cNvPr id="359" name="Рисунок 358" descr="base_1_386202_40067"/>
        <xdr:cNvPicPr preferRelativeResize="0">
          <a:picLocks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65476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1028699</xdr:colOff>
      <xdr:row>63</xdr:row>
      <xdr:rowOff>9526</xdr:rowOff>
    </xdr:from>
    <xdr:to>
      <xdr:col>1</xdr:col>
      <xdr:colOff>1809750</xdr:colOff>
      <xdr:row>63</xdr:row>
      <xdr:rowOff>409575</xdr:rowOff>
    </xdr:to>
    <xdr:pic>
      <xdr:nvPicPr>
        <xdr:cNvPr id="360" name="Рисунок 359" descr="base_1_386202_40068"/>
        <xdr:cNvPicPr preferRelativeResize="0">
          <a:picLocks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699" y="31834932"/>
          <a:ext cx="181689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1238250</xdr:colOff>
      <xdr:row>64</xdr:row>
      <xdr:rowOff>390525</xdr:rowOff>
    </xdr:to>
    <xdr:pic>
      <xdr:nvPicPr>
        <xdr:cNvPr id="361" name="Рисунок 360" descr="base_1_386202_40069"/>
        <xdr:cNvPicPr preferRelativeResize="0">
          <a:picLocks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556075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1</xdr:col>
      <xdr:colOff>1009650</xdr:colOff>
      <xdr:row>65</xdr:row>
      <xdr:rowOff>390525</xdr:rowOff>
    </xdr:to>
    <xdr:pic>
      <xdr:nvPicPr>
        <xdr:cNvPr id="362" name="Рисунок 361" descr="base_1_386202_40070"/>
        <xdr:cNvPicPr preferRelativeResize="0"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05137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66</xdr:row>
      <xdr:rowOff>0</xdr:rowOff>
    </xdr:from>
    <xdr:to>
      <xdr:col>1</xdr:col>
      <xdr:colOff>1428749</xdr:colOff>
      <xdr:row>66</xdr:row>
      <xdr:rowOff>371475</xdr:rowOff>
    </xdr:to>
    <xdr:pic>
      <xdr:nvPicPr>
        <xdr:cNvPr id="363" name="Рисунок 362" descr="base_1_386202_40071"/>
        <xdr:cNvPicPr preferRelativeResize="0">
          <a:picLocks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33325594"/>
          <a:ext cx="1426369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67</xdr:row>
      <xdr:rowOff>0</xdr:rowOff>
    </xdr:from>
    <xdr:to>
      <xdr:col>1</xdr:col>
      <xdr:colOff>1447799</xdr:colOff>
      <xdr:row>67</xdr:row>
      <xdr:rowOff>371475</xdr:rowOff>
    </xdr:to>
    <xdr:pic>
      <xdr:nvPicPr>
        <xdr:cNvPr id="364" name="Рисунок 363" descr="base_1_386202_40072"/>
        <xdr:cNvPicPr preferRelativeResize="0"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33825656"/>
          <a:ext cx="1445419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1257300</xdr:colOff>
      <xdr:row>68</xdr:row>
      <xdr:rowOff>390525</xdr:rowOff>
    </xdr:to>
    <xdr:pic>
      <xdr:nvPicPr>
        <xdr:cNvPr id="365" name="Рисунок 364" descr="base_1_386202_40073"/>
        <xdr:cNvPicPr preferRelativeResize="0">
          <a:picLocks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53727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69</xdr:row>
      <xdr:rowOff>1</xdr:rowOff>
    </xdr:from>
    <xdr:to>
      <xdr:col>1</xdr:col>
      <xdr:colOff>1733549</xdr:colOff>
      <xdr:row>69</xdr:row>
      <xdr:rowOff>381001</xdr:rowOff>
    </xdr:to>
    <xdr:pic>
      <xdr:nvPicPr>
        <xdr:cNvPr id="366" name="Рисунок 365" descr="base_1_386202_40074"/>
        <xdr:cNvPicPr preferRelativeResize="0">
          <a:picLocks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34825782"/>
          <a:ext cx="173116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</xdr:row>
      <xdr:rowOff>1</xdr:rowOff>
    </xdr:from>
    <xdr:to>
      <xdr:col>1</xdr:col>
      <xdr:colOff>1266825</xdr:colOff>
      <xdr:row>70</xdr:row>
      <xdr:rowOff>381001</xdr:rowOff>
    </xdr:to>
    <xdr:pic>
      <xdr:nvPicPr>
        <xdr:cNvPr id="367" name="Рисунок 366" descr="base_1_386202_40075"/>
        <xdr:cNvPicPr preferRelativeResize="0">
          <a:picLocks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527876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</xdr:row>
      <xdr:rowOff>1</xdr:rowOff>
    </xdr:from>
    <xdr:to>
      <xdr:col>1</xdr:col>
      <xdr:colOff>971550</xdr:colOff>
      <xdr:row>71</xdr:row>
      <xdr:rowOff>381001</xdr:rowOff>
    </xdr:to>
    <xdr:pic>
      <xdr:nvPicPr>
        <xdr:cNvPr id="368" name="Рисунок 367" descr="base_1_386202_40076"/>
        <xdr:cNvPicPr preferRelativeResize="0">
          <a:picLocks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02317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1009650</xdr:colOff>
      <xdr:row>72</xdr:row>
      <xdr:rowOff>390525</xdr:rowOff>
    </xdr:to>
    <xdr:pic>
      <xdr:nvPicPr>
        <xdr:cNvPr id="369" name="Рисунок 368" descr="base_1_386202_40077"/>
        <xdr:cNvPicPr preferRelativeResize="0">
          <a:picLocks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51847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</xdr:row>
      <xdr:rowOff>1</xdr:rowOff>
    </xdr:from>
    <xdr:to>
      <xdr:col>1</xdr:col>
      <xdr:colOff>1047750</xdr:colOff>
      <xdr:row>73</xdr:row>
      <xdr:rowOff>381001</xdr:rowOff>
    </xdr:to>
    <xdr:pic>
      <xdr:nvPicPr>
        <xdr:cNvPr id="370" name="Рисунок 369" descr="base_1_386202_40078"/>
        <xdr:cNvPicPr preferRelativeResize="0">
          <a:picLocks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013776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1</xdr:col>
      <xdr:colOff>1276350</xdr:colOff>
      <xdr:row>74</xdr:row>
      <xdr:rowOff>371475</xdr:rowOff>
    </xdr:to>
    <xdr:pic>
      <xdr:nvPicPr>
        <xdr:cNvPr id="371" name="Рисунок 370" descr="base_1_386202_40079"/>
        <xdr:cNvPicPr preferRelativeResize="0">
          <a:picLocks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509075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1</xdr:col>
      <xdr:colOff>1352550</xdr:colOff>
      <xdr:row>75</xdr:row>
      <xdr:rowOff>390525</xdr:rowOff>
    </xdr:to>
    <xdr:pic>
      <xdr:nvPicPr>
        <xdr:cNvPr id="372" name="Рисунок 371" descr="base_1_386202_40080"/>
        <xdr:cNvPicPr preferRelativeResize="0"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004375"/>
          <a:ext cx="1352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76</xdr:row>
      <xdr:rowOff>0</xdr:rowOff>
    </xdr:from>
    <xdr:to>
      <xdr:col>1</xdr:col>
      <xdr:colOff>1219201</xdr:colOff>
      <xdr:row>76</xdr:row>
      <xdr:rowOff>381000</xdr:rowOff>
    </xdr:to>
    <xdr:pic>
      <xdr:nvPicPr>
        <xdr:cNvPr id="373" name="Рисунок 372" descr="base_1_386202_40081"/>
        <xdr:cNvPicPr preferRelativeResize="0">
          <a:picLocks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549967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1</xdr:col>
      <xdr:colOff>895350</xdr:colOff>
      <xdr:row>77</xdr:row>
      <xdr:rowOff>371475</xdr:rowOff>
    </xdr:to>
    <xdr:pic>
      <xdr:nvPicPr>
        <xdr:cNvPr id="374" name="Рисунок 373" descr="base_1_386202_40082"/>
        <xdr:cNvPicPr preferRelativeResize="0">
          <a:picLocks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994975"/>
          <a:ext cx="895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1</xdr:col>
      <xdr:colOff>1028700</xdr:colOff>
      <xdr:row>78</xdr:row>
      <xdr:rowOff>371475</xdr:rowOff>
    </xdr:to>
    <xdr:pic>
      <xdr:nvPicPr>
        <xdr:cNvPr id="375" name="Рисунок 374" descr="base_1_386202_40083"/>
        <xdr:cNvPicPr preferRelativeResize="0">
          <a:picLocks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49027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</xdr:row>
      <xdr:rowOff>1</xdr:rowOff>
    </xdr:from>
    <xdr:to>
      <xdr:col>1</xdr:col>
      <xdr:colOff>990600</xdr:colOff>
      <xdr:row>79</xdr:row>
      <xdr:rowOff>361951</xdr:rowOff>
    </xdr:to>
    <xdr:pic>
      <xdr:nvPicPr>
        <xdr:cNvPr id="376" name="Рисунок 375" descr="base_1_386202_40084"/>
        <xdr:cNvPicPr preferRelativeResize="0">
          <a:picLocks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985576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80</xdr:row>
      <xdr:rowOff>1</xdr:rowOff>
    </xdr:from>
    <xdr:to>
      <xdr:col>1</xdr:col>
      <xdr:colOff>1638299</xdr:colOff>
      <xdr:row>80</xdr:row>
      <xdr:rowOff>361951</xdr:rowOff>
    </xdr:to>
    <xdr:pic>
      <xdr:nvPicPr>
        <xdr:cNvPr id="377" name="Рисунок 376" descr="base_1_386202_40085"/>
        <xdr:cNvPicPr preferRelativeResize="0">
          <a:picLocks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40326470"/>
          <a:ext cx="163591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81</xdr:row>
      <xdr:rowOff>1</xdr:rowOff>
    </xdr:from>
    <xdr:to>
      <xdr:col>1</xdr:col>
      <xdr:colOff>1714499</xdr:colOff>
      <xdr:row>81</xdr:row>
      <xdr:rowOff>400051</xdr:rowOff>
    </xdr:to>
    <xdr:pic>
      <xdr:nvPicPr>
        <xdr:cNvPr id="378" name="Рисунок 377" descr="base_1_386202_40086"/>
        <xdr:cNvPicPr preferRelativeResize="0">
          <a:picLocks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40826532"/>
          <a:ext cx="1712119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1</xdr:col>
      <xdr:colOff>1247775</xdr:colOff>
      <xdr:row>82</xdr:row>
      <xdr:rowOff>400049</xdr:rowOff>
    </xdr:to>
    <xdr:pic>
      <xdr:nvPicPr>
        <xdr:cNvPr id="379" name="Рисунок 378" descr="base_1_386202_40087"/>
        <xdr:cNvPicPr preferRelativeResize="0">
          <a:picLocks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471475"/>
          <a:ext cx="1247775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83</xdr:row>
      <xdr:rowOff>1</xdr:rowOff>
    </xdr:from>
    <xdr:to>
      <xdr:col>1</xdr:col>
      <xdr:colOff>1409699</xdr:colOff>
      <xdr:row>83</xdr:row>
      <xdr:rowOff>361951</xdr:rowOff>
    </xdr:to>
    <xdr:pic>
      <xdr:nvPicPr>
        <xdr:cNvPr id="380" name="Рисунок 379" descr="base_1_386202_40088"/>
        <xdr:cNvPicPr preferRelativeResize="0">
          <a:picLocks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41826657"/>
          <a:ext cx="140731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84</xdr:row>
      <xdr:rowOff>1</xdr:rowOff>
    </xdr:from>
    <xdr:to>
      <xdr:col>1</xdr:col>
      <xdr:colOff>1466849</xdr:colOff>
      <xdr:row>84</xdr:row>
      <xdr:rowOff>361951</xdr:rowOff>
    </xdr:to>
    <xdr:pic>
      <xdr:nvPicPr>
        <xdr:cNvPr id="381" name="Рисунок 380" descr="base_1_386202_40089"/>
        <xdr:cNvPicPr preferRelativeResize="0">
          <a:picLocks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42326720"/>
          <a:ext cx="146446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1</xdr:col>
      <xdr:colOff>1066800</xdr:colOff>
      <xdr:row>85</xdr:row>
      <xdr:rowOff>390525</xdr:rowOff>
    </xdr:to>
    <xdr:pic>
      <xdr:nvPicPr>
        <xdr:cNvPr id="382" name="Рисунок 381" descr="base_1_386202_40090"/>
        <xdr:cNvPicPr preferRelativeResize="0">
          <a:picLocks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957375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1257300</xdr:colOff>
      <xdr:row>86</xdr:row>
      <xdr:rowOff>390525</xdr:rowOff>
    </xdr:to>
    <xdr:pic>
      <xdr:nvPicPr>
        <xdr:cNvPr id="383" name="Рисунок 382" descr="base_1_386202_40091"/>
        <xdr:cNvPicPr preferRelativeResize="0">
          <a:picLocks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45267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87</xdr:row>
      <xdr:rowOff>1</xdr:rowOff>
    </xdr:from>
    <xdr:to>
      <xdr:col>1</xdr:col>
      <xdr:colOff>1733549</xdr:colOff>
      <xdr:row>87</xdr:row>
      <xdr:rowOff>400051</xdr:rowOff>
    </xdr:to>
    <xdr:pic>
      <xdr:nvPicPr>
        <xdr:cNvPr id="384" name="Рисунок 383" descr="base_1_386202_40092"/>
        <xdr:cNvPicPr preferRelativeResize="0">
          <a:picLocks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43826907"/>
          <a:ext cx="1731169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</xdr:row>
      <xdr:rowOff>1</xdr:rowOff>
    </xdr:from>
    <xdr:to>
      <xdr:col>1</xdr:col>
      <xdr:colOff>1295400</xdr:colOff>
      <xdr:row>88</xdr:row>
      <xdr:rowOff>381001</xdr:rowOff>
    </xdr:to>
    <xdr:pic>
      <xdr:nvPicPr>
        <xdr:cNvPr id="385" name="Рисунок 384" descr="base_1_386202_40093"/>
        <xdr:cNvPicPr preferRelativeResize="0">
          <a:picLocks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443276"/>
          <a:ext cx="1295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</xdr:row>
      <xdr:rowOff>1</xdr:rowOff>
    </xdr:from>
    <xdr:to>
      <xdr:col>1</xdr:col>
      <xdr:colOff>895350</xdr:colOff>
      <xdr:row>89</xdr:row>
      <xdr:rowOff>361951</xdr:rowOff>
    </xdr:to>
    <xdr:pic>
      <xdr:nvPicPr>
        <xdr:cNvPr id="386" name="Рисунок 385" descr="base_1_386202_40094"/>
        <xdr:cNvPicPr preferRelativeResize="0">
          <a:picLocks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38576"/>
          <a:ext cx="895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1</xdr:col>
      <xdr:colOff>990600</xdr:colOff>
      <xdr:row>90</xdr:row>
      <xdr:rowOff>352425</xdr:rowOff>
    </xdr:to>
    <xdr:pic>
      <xdr:nvPicPr>
        <xdr:cNvPr id="387" name="Рисунок 386" descr="base_1_386202_40095"/>
        <xdr:cNvPicPr preferRelativeResize="0">
          <a:picLocks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43387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91</xdr:row>
      <xdr:rowOff>1</xdr:rowOff>
    </xdr:from>
    <xdr:to>
      <xdr:col>1</xdr:col>
      <xdr:colOff>1409699</xdr:colOff>
      <xdr:row>91</xdr:row>
      <xdr:rowOff>342901</xdr:rowOff>
    </xdr:to>
    <xdr:pic>
      <xdr:nvPicPr>
        <xdr:cNvPr id="388" name="Рисунок 387" descr="base_1_386202_40096"/>
        <xdr:cNvPicPr preferRelativeResize="0">
          <a:picLocks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45827157"/>
          <a:ext cx="1407319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1</xdr:col>
      <xdr:colOff>1228725</xdr:colOff>
      <xdr:row>92</xdr:row>
      <xdr:rowOff>390525</xdr:rowOff>
    </xdr:to>
    <xdr:pic>
      <xdr:nvPicPr>
        <xdr:cNvPr id="389" name="Рисунок 388" descr="base_1_386202_40097"/>
        <xdr:cNvPicPr preferRelativeResize="0">
          <a:picLocks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42447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</xdr:row>
      <xdr:rowOff>1</xdr:rowOff>
    </xdr:from>
    <xdr:to>
      <xdr:col>1</xdr:col>
      <xdr:colOff>1276350</xdr:colOff>
      <xdr:row>93</xdr:row>
      <xdr:rowOff>342901</xdr:rowOff>
    </xdr:to>
    <xdr:pic>
      <xdr:nvPicPr>
        <xdr:cNvPr id="390" name="Рисунок 389" descr="base_1_386202_40098"/>
        <xdr:cNvPicPr preferRelativeResize="0">
          <a:picLocks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919776"/>
          <a:ext cx="1276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</xdr:row>
      <xdr:rowOff>1</xdr:rowOff>
    </xdr:from>
    <xdr:to>
      <xdr:col>1</xdr:col>
      <xdr:colOff>1238250</xdr:colOff>
      <xdr:row>94</xdr:row>
      <xdr:rowOff>390525</xdr:rowOff>
    </xdr:to>
    <xdr:pic>
      <xdr:nvPicPr>
        <xdr:cNvPr id="391" name="Рисунок 390" descr="base_1_386202_40099"/>
        <xdr:cNvPicPr preferRelativeResize="0">
          <a:picLocks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415076"/>
          <a:ext cx="123825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1</xdr:col>
      <xdr:colOff>942975</xdr:colOff>
      <xdr:row>95</xdr:row>
      <xdr:rowOff>390525</xdr:rowOff>
    </xdr:to>
    <xdr:pic>
      <xdr:nvPicPr>
        <xdr:cNvPr id="392" name="Рисунок 391" descr="base_1_386202_40100"/>
        <xdr:cNvPicPr preferRelativeResize="0">
          <a:picLocks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910375"/>
          <a:ext cx="942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</xdr:row>
      <xdr:rowOff>1</xdr:rowOff>
    </xdr:from>
    <xdr:to>
      <xdr:col>1</xdr:col>
      <xdr:colOff>952500</xdr:colOff>
      <xdr:row>96</xdr:row>
      <xdr:rowOff>400051</xdr:rowOff>
    </xdr:to>
    <xdr:pic>
      <xdr:nvPicPr>
        <xdr:cNvPr id="393" name="Рисунок 392" descr="base_1_386202_40101"/>
        <xdr:cNvPicPr preferRelativeResize="0">
          <a:picLocks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405676"/>
          <a:ext cx="952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</xdr:row>
      <xdr:rowOff>1</xdr:rowOff>
    </xdr:from>
    <xdr:to>
      <xdr:col>1</xdr:col>
      <xdr:colOff>1028700</xdr:colOff>
      <xdr:row>97</xdr:row>
      <xdr:rowOff>381001</xdr:rowOff>
    </xdr:to>
    <xdr:pic>
      <xdr:nvPicPr>
        <xdr:cNvPr id="394" name="Рисунок 393" descr="base_1_386202_40102"/>
        <xdr:cNvPicPr preferRelativeResize="0">
          <a:picLocks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5900976"/>
          <a:ext cx="1028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</xdr:row>
      <xdr:rowOff>1</xdr:rowOff>
    </xdr:from>
    <xdr:to>
      <xdr:col>1</xdr:col>
      <xdr:colOff>1190625</xdr:colOff>
      <xdr:row>98</xdr:row>
      <xdr:rowOff>400051</xdr:rowOff>
    </xdr:to>
    <xdr:pic>
      <xdr:nvPicPr>
        <xdr:cNvPr id="395" name="Рисунок 394" descr="base_1_386202_40103"/>
        <xdr:cNvPicPr preferRelativeResize="0">
          <a:picLocks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396276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1</xdr:col>
      <xdr:colOff>1314450</xdr:colOff>
      <xdr:row>99</xdr:row>
      <xdr:rowOff>390525</xdr:rowOff>
    </xdr:to>
    <xdr:pic>
      <xdr:nvPicPr>
        <xdr:cNvPr id="396" name="Рисунок 395" descr="base_1_386202_40104"/>
        <xdr:cNvPicPr preferRelativeResize="0">
          <a:picLocks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891575"/>
          <a:ext cx="1314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</xdr:row>
      <xdr:rowOff>1</xdr:rowOff>
    </xdr:from>
    <xdr:to>
      <xdr:col>1</xdr:col>
      <xdr:colOff>1247775</xdr:colOff>
      <xdr:row>100</xdr:row>
      <xdr:rowOff>361951</xdr:rowOff>
    </xdr:to>
    <xdr:pic>
      <xdr:nvPicPr>
        <xdr:cNvPr id="397" name="Рисунок 396" descr="base_1_386202_40105"/>
        <xdr:cNvPicPr preferRelativeResize="0">
          <a:picLocks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386876"/>
          <a:ext cx="1247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</xdr:row>
      <xdr:rowOff>1</xdr:rowOff>
    </xdr:from>
    <xdr:to>
      <xdr:col>1</xdr:col>
      <xdr:colOff>990600</xdr:colOff>
      <xdr:row>101</xdr:row>
      <xdr:rowOff>400050</xdr:rowOff>
    </xdr:to>
    <xdr:pic>
      <xdr:nvPicPr>
        <xdr:cNvPr id="398" name="Рисунок 397" descr="base_1_386202_40106"/>
        <xdr:cNvPicPr preferRelativeResize="0">
          <a:picLocks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882176"/>
          <a:ext cx="990600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1028700</xdr:colOff>
      <xdr:row>102</xdr:row>
      <xdr:rowOff>390525</xdr:rowOff>
    </xdr:to>
    <xdr:pic>
      <xdr:nvPicPr>
        <xdr:cNvPr id="399" name="Рисунок 398" descr="base_1_386202_40107"/>
        <xdr:cNvPicPr preferRelativeResize="0">
          <a:picLocks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377475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103</xdr:row>
      <xdr:rowOff>1</xdr:rowOff>
    </xdr:from>
    <xdr:to>
      <xdr:col>1</xdr:col>
      <xdr:colOff>1485899</xdr:colOff>
      <xdr:row>103</xdr:row>
      <xdr:rowOff>381001</xdr:rowOff>
    </xdr:to>
    <xdr:pic>
      <xdr:nvPicPr>
        <xdr:cNvPr id="400" name="Рисунок 399" descr="base_1_386202_40108"/>
        <xdr:cNvPicPr preferRelativeResize="0">
          <a:picLocks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51827907"/>
          <a:ext cx="148351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</xdr:row>
      <xdr:rowOff>1</xdr:rowOff>
    </xdr:from>
    <xdr:to>
      <xdr:col>1</xdr:col>
      <xdr:colOff>1257300</xdr:colOff>
      <xdr:row>104</xdr:row>
      <xdr:rowOff>381001</xdr:rowOff>
    </xdr:to>
    <xdr:pic>
      <xdr:nvPicPr>
        <xdr:cNvPr id="401" name="Рисунок 400" descr="base_1_386202_40109"/>
        <xdr:cNvPicPr preferRelativeResize="0">
          <a:picLocks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368076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105</xdr:row>
      <xdr:rowOff>1</xdr:rowOff>
    </xdr:from>
    <xdr:to>
      <xdr:col>1</xdr:col>
      <xdr:colOff>1752599</xdr:colOff>
      <xdr:row>105</xdr:row>
      <xdr:rowOff>419101</xdr:rowOff>
    </xdr:to>
    <xdr:pic>
      <xdr:nvPicPr>
        <xdr:cNvPr id="402" name="Рисунок 401" descr="base_1_386202_40110"/>
        <xdr:cNvPicPr preferRelativeResize="0">
          <a:picLocks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52828032"/>
          <a:ext cx="1750219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</xdr:row>
      <xdr:rowOff>1</xdr:rowOff>
    </xdr:from>
    <xdr:to>
      <xdr:col>1</xdr:col>
      <xdr:colOff>1257300</xdr:colOff>
      <xdr:row>106</xdr:row>
      <xdr:rowOff>419101</xdr:rowOff>
    </xdr:to>
    <xdr:pic>
      <xdr:nvPicPr>
        <xdr:cNvPr id="403" name="Рисунок 402" descr="base_1_386202_40111"/>
        <xdr:cNvPicPr preferRelativeResize="0">
          <a:picLocks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358676"/>
          <a:ext cx="1257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</xdr:row>
      <xdr:rowOff>1</xdr:rowOff>
    </xdr:from>
    <xdr:to>
      <xdr:col>1</xdr:col>
      <xdr:colOff>971550</xdr:colOff>
      <xdr:row>107</xdr:row>
      <xdr:rowOff>361951</xdr:rowOff>
    </xdr:to>
    <xdr:pic>
      <xdr:nvPicPr>
        <xdr:cNvPr id="404" name="Рисунок 403" descr="base_1_386202_40112"/>
        <xdr:cNvPicPr preferRelativeResize="0">
          <a:picLocks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0853976"/>
          <a:ext cx="971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</xdr:row>
      <xdr:rowOff>1</xdr:rowOff>
    </xdr:from>
    <xdr:to>
      <xdr:col>1</xdr:col>
      <xdr:colOff>1047750</xdr:colOff>
      <xdr:row>108</xdr:row>
      <xdr:rowOff>361951</xdr:rowOff>
    </xdr:to>
    <xdr:pic>
      <xdr:nvPicPr>
        <xdr:cNvPr id="405" name="Рисунок 404" descr="base_1_386202_40113"/>
        <xdr:cNvPicPr preferRelativeResize="0">
          <a:picLocks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349276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1009650</xdr:colOff>
      <xdr:row>109</xdr:row>
      <xdr:rowOff>371475</xdr:rowOff>
    </xdr:to>
    <xdr:pic>
      <xdr:nvPicPr>
        <xdr:cNvPr id="406" name="Рисунок 405" descr="base_1_386202_40114"/>
        <xdr:cNvPicPr preferRelativeResize="0">
          <a:picLocks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84457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1266825</xdr:colOff>
      <xdr:row>110</xdr:row>
      <xdr:rowOff>333375</xdr:rowOff>
    </xdr:to>
    <xdr:pic>
      <xdr:nvPicPr>
        <xdr:cNvPr id="407" name="Рисунок 406" descr="base_1_386202_40115"/>
        <xdr:cNvPicPr preferRelativeResize="0">
          <a:picLocks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2339875"/>
          <a:ext cx="1266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1</xdr:col>
      <xdr:colOff>1390650</xdr:colOff>
      <xdr:row>111</xdr:row>
      <xdr:rowOff>409575</xdr:rowOff>
    </xdr:to>
    <xdr:pic>
      <xdr:nvPicPr>
        <xdr:cNvPr id="408" name="Рисунок 407" descr="base_1_386202_40116"/>
        <xdr:cNvPicPr preferRelativeResize="0">
          <a:picLocks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2835175"/>
          <a:ext cx="13906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</xdr:row>
      <xdr:rowOff>1</xdr:rowOff>
    </xdr:from>
    <xdr:to>
      <xdr:col>1</xdr:col>
      <xdr:colOff>1314450</xdr:colOff>
      <xdr:row>112</xdr:row>
      <xdr:rowOff>381001</xdr:rowOff>
    </xdr:to>
    <xdr:pic>
      <xdr:nvPicPr>
        <xdr:cNvPr id="409" name="Рисунок 408" descr="base_1_386202_40117"/>
        <xdr:cNvPicPr preferRelativeResize="0">
          <a:picLocks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330476"/>
          <a:ext cx="1314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</xdr:row>
      <xdr:rowOff>1</xdr:rowOff>
    </xdr:from>
    <xdr:to>
      <xdr:col>1</xdr:col>
      <xdr:colOff>962025</xdr:colOff>
      <xdr:row>113</xdr:row>
      <xdr:rowOff>381001</xdr:rowOff>
    </xdr:to>
    <xdr:pic>
      <xdr:nvPicPr>
        <xdr:cNvPr id="410" name="Рисунок 409" descr="base_1_386202_40118"/>
        <xdr:cNvPicPr preferRelativeResize="0">
          <a:picLocks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825776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</xdr:row>
      <xdr:rowOff>1</xdr:rowOff>
    </xdr:from>
    <xdr:to>
      <xdr:col>1</xdr:col>
      <xdr:colOff>1047750</xdr:colOff>
      <xdr:row>114</xdr:row>
      <xdr:rowOff>361951</xdr:rowOff>
    </xdr:to>
    <xdr:pic>
      <xdr:nvPicPr>
        <xdr:cNvPr id="411" name="Рисунок 410" descr="base_1_386202_40119"/>
        <xdr:cNvPicPr preferRelativeResize="0">
          <a:picLocks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321076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115</xdr:row>
      <xdr:rowOff>1</xdr:rowOff>
    </xdr:from>
    <xdr:to>
      <xdr:col>1</xdr:col>
      <xdr:colOff>1581150</xdr:colOff>
      <xdr:row>115</xdr:row>
      <xdr:rowOff>371475</xdr:rowOff>
    </xdr:to>
    <xdr:pic>
      <xdr:nvPicPr>
        <xdr:cNvPr id="412" name="Рисунок 411" descr="base_1_386202_40120"/>
        <xdr:cNvPicPr preferRelativeResize="0">
          <a:picLocks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57828657"/>
          <a:ext cx="157877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</xdr:row>
      <xdr:rowOff>1</xdr:rowOff>
    </xdr:from>
    <xdr:to>
      <xdr:col>1</xdr:col>
      <xdr:colOff>1247775</xdr:colOff>
      <xdr:row>116</xdr:row>
      <xdr:rowOff>400051</xdr:rowOff>
    </xdr:to>
    <xdr:pic>
      <xdr:nvPicPr>
        <xdr:cNvPr id="413" name="Рисунок 412" descr="base_1_386202_40121"/>
        <xdr:cNvPicPr preferRelativeResize="0">
          <a:picLocks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311676"/>
          <a:ext cx="1247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</xdr:row>
      <xdr:rowOff>1</xdr:rowOff>
    </xdr:from>
    <xdr:to>
      <xdr:col>1</xdr:col>
      <xdr:colOff>1333500</xdr:colOff>
      <xdr:row>117</xdr:row>
      <xdr:rowOff>381001</xdr:rowOff>
    </xdr:to>
    <xdr:pic>
      <xdr:nvPicPr>
        <xdr:cNvPr id="414" name="Рисунок 413" descr="base_1_386202_40122"/>
        <xdr:cNvPicPr preferRelativeResize="0">
          <a:picLocks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5806976"/>
          <a:ext cx="1333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</xdr:row>
      <xdr:rowOff>1</xdr:rowOff>
    </xdr:from>
    <xdr:to>
      <xdr:col>1</xdr:col>
      <xdr:colOff>1257300</xdr:colOff>
      <xdr:row>118</xdr:row>
      <xdr:rowOff>400051</xdr:rowOff>
    </xdr:to>
    <xdr:pic>
      <xdr:nvPicPr>
        <xdr:cNvPr id="415" name="Рисунок 414" descr="base_1_386202_40123"/>
        <xdr:cNvPicPr preferRelativeResize="0">
          <a:picLocks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302276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1009650</xdr:colOff>
      <xdr:row>119</xdr:row>
      <xdr:rowOff>371475</xdr:rowOff>
    </xdr:to>
    <xdr:pic>
      <xdr:nvPicPr>
        <xdr:cNvPr id="416" name="Рисунок 415" descr="base_1_386202_40124"/>
        <xdr:cNvPicPr preferRelativeResize="0">
          <a:picLocks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6797575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971550</xdr:colOff>
      <xdr:row>120</xdr:row>
      <xdr:rowOff>390525</xdr:rowOff>
    </xdr:to>
    <xdr:pic>
      <xdr:nvPicPr>
        <xdr:cNvPr id="417" name="Рисунок 416" descr="base_1_386202_40125"/>
        <xdr:cNvPicPr preferRelativeResize="0">
          <a:picLocks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292875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121</xdr:row>
      <xdr:rowOff>1</xdr:rowOff>
    </xdr:from>
    <xdr:to>
      <xdr:col>1</xdr:col>
      <xdr:colOff>1504949</xdr:colOff>
      <xdr:row>121</xdr:row>
      <xdr:rowOff>400051</xdr:rowOff>
    </xdr:to>
    <xdr:pic>
      <xdr:nvPicPr>
        <xdr:cNvPr id="418" name="Рисунок 417" descr="base_1_386202_40126"/>
        <xdr:cNvPicPr preferRelativeResize="0">
          <a:picLocks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60829032"/>
          <a:ext cx="1502569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1285875</xdr:colOff>
      <xdr:row>122</xdr:row>
      <xdr:rowOff>409575</xdr:rowOff>
    </xdr:to>
    <xdr:pic>
      <xdr:nvPicPr>
        <xdr:cNvPr id="419" name="Рисунок 418" descr="base_1_386202_40127"/>
        <xdr:cNvPicPr preferRelativeResize="0">
          <a:picLocks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283475"/>
          <a:ext cx="12858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123</xdr:row>
      <xdr:rowOff>0</xdr:rowOff>
    </xdr:from>
    <xdr:to>
      <xdr:col>1</xdr:col>
      <xdr:colOff>1733549</xdr:colOff>
      <xdr:row>123</xdr:row>
      <xdr:rowOff>390525</xdr:rowOff>
    </xdr:to>
    <xdr:pic>
      <xdr:nvPicPr>
        <xdr:cNvPr id="420" name="Рисунок 419" descr="base_1_386202_40128"/>
        <xdr:cNvPicPr preferRelativeResize="0">
          <a:picLocks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61829156"/>
          <a:ext cx="173116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1285875</xdr:colOff>
      <xdr:row>124</xdr:row>
      <xdr:rowOff>371475</xdr:rowOff>
    </xdr:to>
    <xdr:pic>
      <xdr:nvPicPr>
        <xdr:cNvPr id="421" name="Рисунок 420" descr="base_1_386202_40129"/>
        <xdr:cNvPicPr preferRelativeResize="0">
          <a:picLocks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274075"/>
          <a:ext cx="12858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1009650</xdr:colOff>
      <xdr:row>125</xdr:row>
      <xdr:rowOff>352425</xdr:rowOff>
    </xdr:to>
    <xdr:pic>
      <xdr:nvPicPr>
        <xdr:cNvPr id="422" name="Рисунок 421" descr="base_1_386202_40130"/>
        <xdr:cNvPicPr preferRelativeResize="0">
          <a:picLocks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9769375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1028700</xdr:colOff>
      <xdr:row>126</xdr:row>
      <xdr:rowOff>371475</xdr:rowOff>
    </xdr:to>
    <xdr:pic>
      <xdr:nvPicPr>
        <xdr:cNvPr id="423" name="Рисунок 422" descr="base_1_386202_40131"/>
        <xdr:cNvPicPr preferRelativeResize="0">
          <a:picLocks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026467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127</xdr:row>
      <xdr:rowOff>1</xdr:rowOff>
    </xdr:from>
    <xdr:to>
      <xdr:col>1</xdr:col>
      <xdr:colOff>1390649</xdr:colOff>
      <xdr:row>127</xdr:row>
      <xdr:rowOff>361951</xdr:rowOff>
    </xdr:to>
    <xdr:pic>
      <xdr:nvPicPr>
        <xdr:cNvPr id="424" name="Рисунок 423" descr="base_1_386202_40132"/>
        <xdr:cNvPicPr preferRelativeResize="0">
          <a:picLocks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63829407"/>
          <a:ext cx="138826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1</xdr:col>
      <xdr:colOff>1295400</xdr:colOff>
      <xdr:row>128</xdr:row>
      <xdr:rowOff>409575</xdr:rowOff>
    </xdr:to>
    <xdr:pic>
      <xdr:nvPicPr>
        <xdr:cNvPr id="425" name="Рисунок 424" descr="base_1_386202_40133"/>
        <xdr:cNvPicPr preferRelativeResize="0">
          <a:picLocks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1255275"/>
          <a:ext cx="1295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128</xdr:row>
      <xdr:rowOff>485776</xdr:rowOff>
    </xdr:from>
    <xdr:to>
      <xdr:col>1</xdr:col>
      <xdr:colOff>1790699</xdr:colOff>
      <xdr:row>129</xdr:row>
      <xdr:rowOff>371476</xdr:rowOff>
    </xdr:to>
    <xdr:pic>
      <xdr:nvPicPr>
        <xdr:cNvPr id="426" name="Рисунок 425" descr="base_1_386202_40134"/>
        <xdr:cNvPicPr preferRelativeResize="0">
          <a:picLocks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64815245"/>
          <a:ext cx="1788319" cy="38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</xdr:row>
      <xdr:rowOff>1</xdr:rowOff>
    </xdr:from>
    <xdr:to>
      <xdr:col>1</xdr:col>
      <xdr:colOff>1314450</xdr:colOff>
      <xdr:row>130</xdr:row>
      <xdr:rowOff>361951</xdr:rowOff>
    </xdr:to>
    <xdr:pic>
      <xdr:nvPicPr>
        <xdr:cNvPr id="427" name="Рисунок 426" descr="base_1_386202_40135"/>
        <xdr:cNvPicPr preferRelativeResize="0">
          <a:picLocks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245876"/>
          <a:ext cx="1314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</xdr:row>
      <xdr:rowOff>1</xdr:rowOff>
    </xdr:from>
    <xdr:to>
      <xdr:col>1</xdr:col>
      <xdr:colOff>1019175</xdr:colOff>
      <xdr:row>131</xdr:row>
      <xdr:rowOff>361951</xdr:rowOff>
    </xdr:to>
    <xdr:pic>
      <xdr:nvPicPr>
        <xdr:cNvPr id="428" name="Рисунок 427" descr="base_1_386202_40136"/>
        <xdr:cNvPicPr preferRelativeResize="0">
          <a:picLocks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741176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132</xdr:row>
      <xdr:rowOff>0</xdr:rowOff>
    </xdr:from>
    <xdr:to>
      <xdr:col>1</xdr:col>
      <xdr:colOff>1428749</xdr:colOff>
      <xdr:row>132</xdr:row>
      <xdr:rowOff>390525</xdr:rowOff>
    </xdr:to>
    <xdr:pic>
      <xdr:nvPicPr>
        <xdr:cNvPr id="429" name="Рисунок 428" descr="base_1_386202_40137"/>
        <xdr:cNvPicPr preferRelativeResize="0">
          <a:picLocks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66329719"/>
          <a:ext cx="142636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</xdr:row>
      <xdr:rowOff>1</xdr:rowOff>
    </xdr:from>
    <xdr:to>
      <xdr:col>1</xdr:col>
      <xdr:colOff>990600</xdr:colOff>
      <xdr:row>133</xdr:row>
      <xdr:rowOff>342901</xdr:rowOff>
    </xdr:to>
    <xdr:pic>
      <xdr:nvPicPr>
        <xdr:cNvPr id="430" name="Рисунок 429" descr="base_1_386202_40138"/>
        <xdr:cNvPicPr preferRelativeResize="0">
          <a:picLocks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731776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1238250</xdr:colOff>
      <xdr:row>134</xdr:row>
      <xdr:rowOff>371475</xdr:rowOff>
    </xdr:to>
    <xdr:pic>
      <xdr:nvPicPr>
        <xdr:cNvPr id="431" name="Рисунок 430" descr="base_1_386202_40139"/>
        <xdr:cNvPicPr preferRelativeResize="0">
          <a:picLocks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227075"/>
          <a:ext cx="12382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135</xdr:row>
      <xdr:rowOff>0</xdr:rowOff>
    </xdr:from>
    <xdr:to>
      <xdr:col>1</xdr:col>
      <xdr:colOff>1781175</xdr:colOff>
      <xdr:row>135</xdr:row>
      <xdr:rowOff>371475</xdr:rowOff>
    </xdr:to>
    <xdr:pic>
      <xdr:nvPicPr>
        <xdr:cNvPr id="432" name="Рисунок 431" descr="base_1_386202_40140"/>
        <xdr:cNvPicPr preferRelativeResize="0">
          <a:picLocks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67829906"/>
          <a:ext cx="177879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</xdr:row>
      <xdr:rowOff>1</xdr:rowOff>
    </xdr:from>
    <xdr:to>
      <xdr:col>1</xdr:col>
      <xdr:colOff>1304925</xdr:colOff>
      <xdr:row>136</xdr:row>
      <xdr:rowOff>381001</xdr:rowOff>
    </xdr:to>
    <xdr:pic>
      <xdr:nvPicPr>
        <xdr:cNvPr id="433" name="Рисунок 432" descr="base_1_386202_40141"/>
        <xdr:cNvPicPr preferRelativeResize="0">
          <a:picLocks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217676"/>
          <a:ext cx="1304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137</xdr:row>
      <xdr:rowOff>1</xdr:rowOff>
    </xdr:from>
    <xdr:to>
      <xdr:col>1</xdr:col>
      <xdr:colOff>971550</xdr:colOff>
      <xdr:row>137</xdr:row>
      <xdr:rowOff>381001</xdr:rowOff>
    </xdr:to>
    <xdr:pic>
      <xdr:nvPicPr>
        <xdr:cNvPr id="434" name="Рисунок 433" descr="base_1_386202_40142"/>
        <xdr:cNvPicPr preferRelativeResize="0">
          <a:picLocks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712976"/>
          <a:ext cx="971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138</xdr:row>
      <xdr:rowOff>1</xdr:rowOff>
    </xdr:from>
    <xdr:to>
      <xdr:col>1</xdr:col>
      <xdr:colOff>1009650</xdr:colOff>
      <xdr:row>138</xdr:row>
      <xdr:rowOff>381001</xdr:rowOff>
    </xdr:to>
    <xdr:pic>
      <xdr:nvPicPr>
        <xdr:cNvPr id="435" name="Рисунок 434" descr="base_1_386202_40143"/>
        <xdr:cNvPicPr preferRelativeResize="0">
          <a:picLocks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208276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139</xdr:row>
      <xdr:rowOff>1</xdr:rowOff>
    </xdr:from>
    <xdr:to>
      <xdr:col>1</xdr:col>
      <xdr:colOff>990600</xdr:colOff>
      <xdr:row>139</xdr:row>
      <xdr:rowOff>400051</xdr:rowOff>
    </xdr:to>
    <xdr:pic>
      <xdr:nvPicPr>
        <xdr:cNvPr id="436" name="Рисунок 435" descr="base_1_386202_40144"/>
        <xdr:cNvPicPr preferRelativeResize="0">
          <a:picLocks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6703576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1</xdr:col>
      <xdr:colOff>1190625</xdr:colOff>
      <xdr:row>140</xdr:row>
      <xdr:rowOff>409575</xdr:rowOff>
    </xdr:to>
    <xdr:pic>
      <xdr:nvPicPr>
        <xdr:cNvPr id="437" name="Рисунок 436" descr="base_1_386202_40145"/>
        <xdr:cNvPicPr preferRelativeResize="0">
          <a:picLocks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7198875"/>
          <a:ext cx="1190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141</xdr:row>
      <xdr:rowOff>1</xdr:rowOff>
    </xdr:from>
    <xdr:to>
      <xdr:col>1</xdr:col>
      <xdr:colOff>1733549</xdr:colOff>
      <xdr:row>141</xdr:row>
      <xdr:rowOff>400051</xdr:rowOff>
    </xdr:to>
    <xdr:pic>
      <xdr:nvPicPr>
        <xdr:cNvPr id="438" name="Рисунок 437" descr="base_1_386202_40146"/>
        <xdr:cNvPicPr preferRelativeResize="0">
          <a:picLocks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70830282"/>
          <a:ext cx="1731169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1295400</xdr:colOff>
      <xdr:row>142</xdr:row>
      <xdr:rowOff>390525</xdr:rowOff>
    </xdr:to>
    <xdr:pic>
      <xdr:nvPicPr>
        <xdr:cNvPr id="439" name="Рисунок 438" descr="base_1_386202_40147"/>
        <xdr:cNvPicPr preferRelativeResize="0">
          <a:picLocks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189475"/>
          <a:ext cx="12954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143</xdr:row>
      <xdr:rowOff>1</xdr:rowOff>
    </xdr:from>
    <xdr:to>
      <xdr:col>1</xdr:col>
      <xdr:colOff>990600</xdr:colOff>
      <xdr:row>143</xdr:row>
      <xdr:rowOff>400051</xdr:rowOff>
    </xdr:to>
    <xdr:pic>
      <xdr:nvPicPr>
        <xdr:cNvPr id="440" name="Рисунок 439" descr="base_1_386202_40148"/>
        <xdr:cNvPicPr preferRelativeResize="0">
          <a:picLocks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684776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144</xdr:row>
      <xdr:rowOff>0</xdr:rowOff>
    </xdr:from>
    <xdr:to>
      <xdr:col>1</xdr:col>
      <xdr:colOff>1447799</xdr:colOff>
      <xdr:row>144</xdr:row>
      <xdr:rowOff>371475</xdr:rowOff>
    </xdr:to>
    <xdr:pic>
      <xdr:nvPicPr>
        <xdr:cNvPr id="441" name="Рисунок 440" descr="base_1_386202_40149"/>
        <xdr:cNvPicPr preferRelativeResize="0">
          <a:picLocks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72330469"/>
          <a:ext cx="1445419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1047750</xdr:colOff>
      <xdr:row>145</xdr:row>
      <xdr:rowOff>390525</xdr:rowOff>
    </xdr:to>
    <xdr:pic>
      <xdr:nvPicPr>
        <xdr:cNvPr id="442" name="Рисунок 441" descr="base_1_386202_40150"/>
        <xdr:cNvPicPr preferRelativeResize="0">
          <a:picLocks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9675375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146</xdr:row>
      <xdr:rowOff>1</xdr:rowOff>
    </xdr:from>
    <xdr:to>
      <xdr:col>1</xdr:col>
      <xdr:colOff>1228725</xdr:colOff>
      <xdr:row>146</xdr:row>
      <xdr:rowOff>361951</xdr:rowOff>
    </xdr:to>
    <xdr:pic>
      <xdr:nvPicPr>
        <xdr:cNvPr id="443" name="Рисунок 442" descr="base_1_386202_40151"/>
        <xdr:cNvPicPr preferRelativeResize="0">
          <a:picLocks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0170676"/>
          <a:ext cx="1228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147</xdr:row>
      <xdr:rowOff>1</xdr:rowOff>
    </xdr:from>
    <xdr:to>
      <xdr:col>1</xdr:col>
      <xdr:colOff>1752599</xdr:colOff>
      <xdr:row>147</xdr:row>
      <xdr:rowOff>419101</xdr:rowOff>
    </xdr:to>
    <xdr:pic>
      <xdr:nvPicPr>
        <xdr:cNvPr id="444" name="Рисунок 443" descr="base_1_386202_40152"/>
        <xdr:cNvPicPr preferRelativeResize="0">
          <a:picLocks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73830657"/>
          <a:ext cx="1750219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1</xdr:col>
      <xdr:colOff>1323975</xdr:colOff>
      <xdr:row>148</xdr:row>
      <xdr:rowOff>352425</xdr:rowOff>
    </xdr:to>
    <xdr:pic>
      <xdr:nvPicPr>
        <xdr:cNvPr id="445" name="Рисунок 444" descr="base_1_386202_40153"/>
        <xdr:cNvPicPr preferRelativeResize="0">
          <a:picLocks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161275"/>
          <a:ext cx="1323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1</xdr:col>
      <xdr:colOff>952500</xdr:colOff>
      <xdr:row>149</xdr:row>
      <xdr:rowOff>409575</xdr:rowOff>
    </xdr:to>
    <xdr:pic>
      <xdr:nvPicPr>
        <xdr:cNvPr id="446" name="Рисунок 445" descr="base_1_386202_40154"/>
        <xdr:cNvPicPr preferRelativeResize="0">
          <a:picLocks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656575"/>
          <a:ext cx="9525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150</xdr:row>
      <xdr:rowOff>0</xdr:rowOff>
    </xdr:from>
    <xdr:to>
      <xdr:col>1</xdr:col>
      <xdr:colOff>1428749</xdr:colOff>
      <xdr:row>150</xdr:row>
      <xdr:rowOff>371475</xdr:rowOff>
    </xdr:to>
    <xdr:pic>
      <xdr:nvPicPr>
        <xdr:cNvPr id="447" name="Рисунок 446" descr="base_1_386202_40155"/>
        <xdr:cNvPicPr preferRelativeResize="0">
          <a:picLocks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75330844"/>
          <a:ext cx="1426369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151</xdr:row>
      <xdr:rowOff>1</xdr:rowOff>
    </xdr:from>
    <xdr:to>
      <xdr:col>1</xdr:col>
      <xdr:colOff>1009650</xdr:colOff>
      <xdr:row>151</xdr:row>
      <xdr:rowOff>381001</xdr:rowOff>
    </xdr:to>
    <xdr:pic>
      <xdr:nvPicPr>
        <xdr:cNvPr id="448" name="Рисунок 447" descr="base_1_386202_40156"/>
        <xdr:cNvPicPr preferRelativeResize="0">
          <a:picLocks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2647176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1314450</xdr:colOff>
      <xdr:row>152</xdr:row>
      <xdr:rowOff>390525</xdr:rowOff>
    </xdr:to>
    <xdr:pic>
      <xdr:nvPicPr>
        <xdr:cNvPr id="449" name="Рисунок 448" descr="base_1_386202_40157"/>
        <xdr:cNvPicPr preferRelativeResize="0">
          <a:picLocks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142475"/>
          <a:ext cx="1314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153</xdr:row>
      <xdr:rowOff>1</xdr:rowOff>
    </xdr:from>
    <xdr:to>
      <xdr:col>1</xdr:col>
      <xdr:colOff>1314450</xdr:colOff>
      <xdr:row>153</xdr:row>
      <xdr:rowOff>381001</xdr:rowOff>
    </xdr:to>
    <xdr:pic>
      <xdr:nvPicPr>
        <xdr:cNvPr id="450" name="Рисунок 449" descr="base_1_386202_40158"/>
        <xdr:cNvPicPr preferRelativeResize="0">
          <a:picLocks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637776"/>
          <a:ext cx="1314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1209675</xdr:colOff>
      <xdr:row>154</xdr:row>
      <xdr:rowOff>352425</xdr:rowOff>
    </xdr:to>
    <xdr:pic>
      <xdr:nvPicPr>
        <xdr:cNvPr id="451" name="Рисунок 450" descr="base_1_386202_40159"/>
        <xdr:cNvPicPr preferRelativeResize="0">
          <a:picLocks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133075"/>
          <a:ext cx="1209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155</xdr:row>
      <xdr:rowOff>1</xdr:rowOff>
    </xdr:from>
    <xdr:to>
      <xdr:col>1</xdr:col>
      <xdr:colOff>962025</xdr:colOff>
      <xdr:row>155</xdr:row>
      <xdr:rowOff>342901</xdr:rowOff>
    </xdr:to>
    <xdr:pic>
      <xdr:nvPicPr>
        <xdr:cNvPr id="452" name="Рисунок 451" descr="base_1_386202_40160"/>
        <xdr:cNvPicPr preferRelativeResize="0">
          <a:picLocks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628376"/>
          <a:ext cx="962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156</xdr:row>
      <xdr:rowOff>1</xdr:rowOff>
    </xdr:from>
    <xdr:to>
      <xdr:col>1</xdr:col>
      <xdr:colOff>1009650</xdr:colOff>
      <xdr:row>156</xdr:row>
      <xdr:rowOff>419101</xdr:rowOff>
    </xdr:to>
    <xdr:pic>
      <xdr:nvPicPr>
        <xdr:cNvPr id="453" name="Рисунок 452" descr="base_1_386202_40161"/>
        <xdr:cNvPicPr preferRelativeResize="0">
          <a:picLocks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5123676"/>
          <a:ext cx="1009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157</xdr:row>
      <xdr:rowOff>0</xdr:rowOff>
    </xdr:from>
    <xdr:to>
      <xdr:col>1</xdr:col>
      <xdr:colOff>1485899</xdr:colOff>
      <xdr:row>157</xdr:row>
      <xdr:rowOff>371475</xdr:rowOff>
    </xdr:to>
    <xdr:pic>
      <xdr:nvPicPr>
        <xdr:cNvPr id="454" name="Рисунок 453" descr="base_1_386202_40162"/>
        <xdr:cNvPicPr preferRelativeResize="0">
          <a:picLocks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78831281"/>
          <a:ext cx="1483519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1266825</xdr:colOff>
      <xdr:row>158</xdr:row>
      <xdr:rowOff>390525</xdr:rowOff>
    </xdr:to>
    <xdr:pic>
      <xdr:nvPicPr>
        <xdr:cNvPr id="455" name="Рисунок 454" descr="base_1_386202_40163"/>
        <xdr:cNvPicPr preferRelativeResize="0">
          <a:picLocks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114275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159</xdr:row>
      <xdr:rowOff>1</xdr:rowOff>
    </xdr:from>
    <xdr:to>
      <xdr:col>1</xdr:col>
      <xdr:colOff>1352550</xdr:colOff>
      <xdr:row>159</xdr:row>
      <xdr:rowOff>390525</xdr:rowOff>
    </xdr:to>
    <xdr:pic>
      <xdr:nvPicPr>
        <xdr:cNvPr id="456" name="Рисунок 455" descr="base_1_386202_40164"/>
        <xdr:cNvPicPr preferRelativeResize="0">
          <a:picLocks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6609576"/>
          <a:ext cx="135255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160</xdr:row>
      <xdr:rowOff>1</xdr:rowOff>
    </xdr:from>
    <xdr:to>
      <xdr:col>1</xdr:col>
      <xdr:colOff>1228725</xdr:colOff>
      <xdr:row>160</xdr:row>
      <xdr:rowOff>400051</xdr:rowOff>
    </xdr:to>
    <xdr:pic>
      <xdr:nvPicPr>
        <xdr:cNvPr id="457" name="Рисунок 456" descr="base_1_386202_40165"/>
        <xdr:cNvPicPr preferRelativeResize="0">
          <a:picLocks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104876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923925</xdr:colOff>
      <xdr:row>161</xdr:row>
      <xdr:rowOff>390525</xdr:rowOff>
    </xdr:to>
    <xdr:pic>
      <xdr:nvPicPr>
        <xdr:cNvPr id="458" name="Рисунок 457" descr="base_1_386202_40166"/>
        <xdr:cNvPicPr preferRelativeResize="0">
          <a:picLocks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600175"/>
          <a:ext cx="923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1028700</xdr:colOff>
      <xdr:row>162</xdr:row>
      <xdr:rowOff>409575</xdr:rowOff>
    </xdr:to>
    <xdr:pic>
      <xdr:nvPicPr>
        <xdr:cNvPr id="459" name="Рисунок 458" descr="base_1_386202_40167"/>
        <xdr:cNvPicPr preferRelativeResize="0">
          <a:picLocks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095475"/>
          <a:ext cx="1028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163</xdr:row>
      <xdr:rowOff>1</xdr:rowOff>
    </xdr:from>
    <xdr:to>
      <xdr:col>1</xdr:col>
      <xdr:colOff>990600</xdr:colOff>
      <xdr:row>163</xdr:row>
      <xdr:rowOff>419101</xdr:rowOff>
    </xdr:to>
    <xdr:pic>
      <xdr:nvPicPr>
        <xdr:cNvPr id="460" name="Рисунок 459" descr="base_1_386202_40168"/>
        <xdr:cNvPicPr preferRelativeResize="0">
          <a:picLocks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8590776"/>
          <a:ext cx="990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1285875</xdr:colOff>
      <xdr:row>164</xdr:row>
      <xdr:rowOff>409575</xdr:rowOff>
    </xdr:to>
    <xdr:pic>
      <xdr:nvPicPr>
        <xdr:cNvPr id="461" name="Рисунок 460" descr="base_1_386202_40169"/>
        <xdr:cNvPicPr preferRelativeResize="0">
          <a:picLocks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9086075"/>
          <a:ext cx="12858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165</xdr:row>
      <xdr:rowOff>0</xdr:rowOff>
    </xdr:from>
    <xdr:to>
      <xdr:col>1</xdr:col>
      <xdr:colOff>1771649</xdr:colOff>
      <xdr:row>165</xdr:row>
      <xdr:rowOff>390525</xdr:rowOff>
    </xdr:to>
    <xdr:pic>
      <xdr:nvPicPr>
        <xdr:cNvPr id="462" name="Рисунок 461" descr="base_1_386202_40170"/>
        <xdr:cNvPicPr preferRelativeResize="0">
          <a:picLocks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82831781"/>
          <a:ext cx="176926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1257300</xdr:colOff>
      <xdr:row>166</xdr:row>
      <xdr:rowOff>409575</xdr:rowOff>
    </xdr:to>
    <xdr:pic>
      <xdr:nvPicPr>
        <xdr:cNvPr id="463" name="Рисунок 462" descr="base_1_386202_40171"/>
        <xdr:cNvPicPr preferRelativeResize="0">
          <a:picLocks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076675"/>
          <a:ext cx="12573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990600</xdr:colOff>
      <xdr:row>167</xdr:row>
      <xdr:rowOff>390525</xdr:rowOff>
    </xdr:to>
    <xdr:pic>
      <xdr:nvPicPr>
        <xdr:cNvPr id="464" name="Рисунок 463" descr="base_1_386202_40172"/>
        <xdr:cNvPicPr preferRelativeResize="0">
          <a:picLocks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571975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168</xdr:row>
      <xdr:rowOff>0</xdr:rowOff>
    </xdr:from>
    <xdr:to>
      <xdr:col>1</xdr:col>
      <xdr:colOff>1466849</xdr:colOff>
      <xdr:row>168</xdr:row>
      <xdr:rowOff>409575</xdr:rowOff>
    </xdr:to>
    <xdr:pic>
      <xdr:nvPicPr>
        <xdr:cNvPr id="465" name="Рисунок 464" descr="base_1_386202_40173"/>
        <xdr:cNvPicPr preferRelativeResize="0">
          <a:picLocks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84331969"/>
          <a:ext cx="1464469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169</xdr:row>
      <xdr:rowOff>1</xdr:rowOff>
    </xdr:from>
    <xdr:to>
      <xdr:col>1</xdr:col>
      <xdr:colOff>1485899</xdr:colOff>
      <xdr:row>169</xdr:row>
      <xdr:rowOff>361951</xdr:rowOff>
    </xdr:to>
    <xdr:pic>
      <xdr:nvPicPr>
        <xdr:cNvPr id="466" name="Рисунок 465" descr="base_1_386202_40174"/>
        <xdr:cNvPicPr preferRelativeResize="0">
          <a:picLocks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84832032"/>
          <a:ext cx="148351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1247775</xdr:colOff>
      <xdr:row>170</xdr:row>
      <xdr:rowOff>409575</xdr:rowOff>
    </xdr:to>
    <xdr:pic>
      <xdr:nvPicPr>
        <xdr:cNvPr id="467" name="Рисунок 466" descr="base_1_386202_40175"/>
        <xdr:cNvPicPr preferRelativeResize="0">
          <a:picLocks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057875"/>
          <a:ext cx="1247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171</xdr:row>
      <xdr:rowOff>1</xdr:rowOff>
    </xdr:from>
    <xdr:to>
      <xdr:col>1</xdr:col>
      <xdr:colOff>1276350</xdr:colOff>
      <xdr:row>171</xdr:row>
      <xdr:rowOff>400051</xdr:rowOff>
    </xdr:to>
    <xdr:pic>
      <xdr:nvPicPr>
        <xdr:cNvPr id="468" name="Рисунок 467" descr="base_1_386202_40176"/>
        <xdr:cNvPicPr preferRelativeResize="0">
          <a:picLocks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553176"/>
          <a:ext cx="1276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172</xdr:row>
      <xdr:rowOff>1</xdr:rowOff>
    </xdr:from>
    <xdr:to>
      <xdr:col>1</xdr:col>
      <xdr:colOff>1247775</xdr:colOff>
      <xdr:row>172</xdr:row>
      <xdr:rowOff>419101</xdr:rowOff>
    </xdr:to>
    <xdr:pic>
      <xdr:nvPicPr>
        <xdr:cNvPr id="469" name="Рисунок 468" descr="base_1_386202_40177"/>
        <xdr:cNvPicPr preferRelativeResize="0">
          <a:picLocks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048476"/>
          <a:ext cx="12477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173</xdr:row>
      <xdr:rowOff>1</xdr:rowOff>
    </xdr:from>
    <xdr:to>
      <xdr:col>1</xdr:col>
      <xdr:colOff>952500</xdr:colOff>
      <xdr:row>173</xdr:row>
      <xdr:rowOff>381001</xdr:rowOff>
    </xdr:to>
    <xdr:pic>
      <xdr:nvPicPr>
        <xdr:cNvPr id="470" name="Рисунок 469" descr="base_1_386202_40178"/>
        <xdr:cNvPicPr preferRelativeResize="0">
          <a:picLocks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3543776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174</xdr:row>
      <xdr:rowOff>1</xdr:rowOff>
    </xdr:from>
    <xdr:to>
      <xdr:col>1</xdr:col>
      <xdr:colOff>1485899</xdr:colOff>
      <xdr:row>174</xdr:row>
      <xdr:rowOff>361951</xdr:rowOff>
    </xdr:to>
    <xdr:pic>
      <xdr:nvPicPr>
        <xdr:cNvPr id="471" name="Рисунок 470" descr="base_1_386202_40179"/>
        <xdr:cNvPicPr preferRelativeResize="0">
          <a:picLocks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87332345"/>
          <a:ext cx="148351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175</xdr:row>
      <xdr:rowOff>0</xdr:rowOff>
    </xdr:from>
    <xdr:to>
      <xdr:col>1</xdr:col>
      <xdr:colOff>1466849</xdr:colOff>
      <xdr:row>175</xdr:row>
      <xdr:rowOff>390525</xdr:rowOff>
    </xdr:to>
    <xdr:pic>
      <xdr:nvPicPr>
        <xdr:cNvPr id="472" name="Рисунок 471" descr="base_1_386202_40180"/>
        <xdr:cNvPicPr preferRelativeResize="0">
          <a:picLocks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87832406"/>
          <a:ext cx="146446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1285875</xdr:colOff>
      <xdr:row>176</xdr:row>
      <xdr:rowOff>390525</xdr:rowOff>
    </xdr:to>
    <xdr:pic>
      <xdr:nvPicPr>
        <xdr:cNvPr id="473" name="Рисунок 472" descr="base_1_386202_40181"/>
        <xdr:cNvPicPr preferRelativeResize="0">
          <a:picLocks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029675"/>
          <a:ext cx="1285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177</xdr:row>
      <xdr:rowOff>1</xdr:rowOff>
    </xdr:from>
    <xdr:to>
      <xdr:col>1</xdr:col>
      <xdr:colOff>1771649</xdr:colOff>
      <xdr:row>177</xdr:row>
      <xdr:rowOff>400051</xdr:rowOff>
    </xdr:to>
    <xdr:pic>
      <xdr:nvPicPr>
        <xdr:cNvPr id="474" name="Рисунок 473" descr="base_1_386202_40182"/>
        <xdr:cNvPicPr preferRelativeResize="0">
          <a:picLocks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88832532"/>
          <a:ext cx="1769269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178</xdr:row>
      <xdr:rowOff>1</xdr:rowOff>
    </xdr:from>
    <xdr:to>
      <xdr:col>1</xdr:col>
      <xdr:colOff>1295400</xdr:colOff>
      <xdr:row>178</xdr:row>
      <xdr:rowOff>371475</xdr:rowOff>
    </xdr:to>
    <xdr:pic>
      <xdr:nvPicPr>
        <xdr:cNvPr id="475" name="Рисунок 474" descr="base_1_386202_40183"/>
        <xdr:cNvPicPr preferRelativeResize="0">
          <a:picLocks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6020276"/>
          <a:ext cx="1295400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942975</xdr:colOff>
      <xdr:row>179</xdr:row>
      <xdr:rowOff>390525</xdr:rowOff>
    </xdr:to>
    <xdr:pic>
      <xdr:nvPicPr>
        <xdr:cNvPr id="476" name="Рисунок 475" descr="base_1_386202_40184"/>
        <xdr:cNvPicPr preferRelativeResize="0">
          <a:picLocks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6515575"/>
          <a:ext cx="942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1028700</xdr:colOff>
      <xdr:row>180</xdr:row>
      <xdr:rowOff>352425</xdr:rowOff>
    </xdr:to>
    <xdr:pic>
      <xdr:nvPicPr>
        <xdr:cNvPr id="477" name="Рисунок 476" descr="base_1_386202_40185"/>
        <xdr:cNvPicPr preferRelativeResize="0">
          <a:picLocks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010875"/>
          <a:ext cx="10287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181</xdr:row>
      <xdr:rowOff>1</xdr:rowOff>
    </xdr:from>
    <xdr:to>
      <xdr:col>1</xdr:col>
      <xdr:colOff>1047750</xdr:colOff>
      <xdr:row>181</xdr:row>
      <xdr:rowOff>361951</xdr:rowOff>
    </xdr:to>
    <xdr:pic>
      <xdr:nvPicPr>
        <xdr:cNvPr id="478" name="Рисунок 477" descr="base_1_386202_40186"/>
        <xdr:cNvPicPr preferRelativeResize="0">
          <a:picLocks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7506176"/>
          <a:ext cx="1047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182</xdr:row>
      <xdr:rowOff>1</xdr:rowOff>
    </xdr:from>
    <xdr:to>
      <xdr:col>1</xdr:col>
      <xdr:colOff>1247775</xdr:colOff>
      <xdr:row>182</xdr:row>
      <xdr:rowOff>381001</xdr:rowOff>
    </xdr:to>
    <xdr:pic>
      <xdr:nvPicPr>
        <xdr:cNvPr id="479" name="Рисунок 478" descr="base_1_386202_40187"/>
        <xdr:cNvPicPr preferRelativeResize="0">
          <a:picLocks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001476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183</xdr:row>
      <xdr:rowOff>1</xdr:rowOff>
    </xdr:from>
    <xdr:to>
      <xdr:col>1</xdr:col>
      <xdr:colOff>1352550</xdr:colOff>
      <xdr:row>183</xdr:row>
      <xdr:rowOff>381001</xdr:rowOff>
    </xdr:to>
    <xdr:pic>
      <xdr:nvPicPr>
        <xdr:cNvPr id="480" name="Рисунок 479" descr="base_1_386202_40188"/>
        <xdr:cNvPicPr preferRelativeResize="0">
          <a:picLocks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496776"/>
          <a:ext cx="1352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1</xdr:col>
      <xdr:colOff>1257300</xdr:colOff>
      <xdr:row>184</xdr:row>
      <xdr:rowOff>390525</xdr:rowOff>
    </xdr:to>
    <xdr:pic>
      <xdr:nvPicPr>
        <xdr:cNvPr id="481" name="Рисунок 480" descr="base_1_386202_40189"/>
        <xdr:cNvPicPr preferRelativeResize="0">
          <a:picLocks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899207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981075</xdr:colOff>
      <xdr:row>185</xdr:row>
      <xdr:rowOff>390525</xdr:rowOff>
    </xdr:to>
    <xdr:pic>
      <xdr:nvPicPr>
        <xdr:cNvPr id="482" name="Рисунок 481" descr="base_1_386202_40190"/>
        <xdr:cNvPicPr preferRelativeResize="0">
          <a:picLocks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487375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186</xdr:row>
      <xdr:rowOff>1</xdr:rowOff>
    </xdr:from>
    <xdr:to>
      <xdr:col>1</xdr:col>
      <xdr:colOff>1485899</xdr:colOff>
      <xdr:row>186</xdr:row>
      <xdr:rowOff>400051</xdr:rowOff>
    </xdr:to>
    <xdr:pic>
      <xdr:nvPicPr>
        <xdr:cNvPr id="483" name="Рисунок 482" descr="base_1_386202_40191"/>
        <xdr:cNvPicPr preferRelativeResize="0">
          <a:picLocks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93333095"/>
          <a:ext cx="1483519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187</xdr:row>
      <xdr:rowOff>0</xdr:rowOff>
    </xdr:from>
    <xdr:to>
      <xdr:col>1</xdr:col>
      <xdr:colOff>1447799</xdr:colOff>
      <xdr:row>187</xdr:row>
      <xdr:rowOff>371475</xdr:rowOff>
    </xdr:to>
    <xdr:pic>
      <xdr:nvPicPr>
        <xdr:cNvPr id="484" name="Рисунок 483" descr="base_1_386202_40192"/>
        <xdr:cNvPicPr preferRelativeResize="0">
          <a:picLocks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93833156"/>
          <a:ext cx="1445419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188</xdr:row>
      <xdr:rowOff>1</xdr:rowOff>
    </xdr:from>
    <xdr:to>
      <xdr:col>1</xdr:col>
      <xdr:colOff>1238250</xdr:colOff>
      <xdr:row>188</xdr:row>
      <xdr:rowOff>361951</xdr:rowOff>
    </xdr:to>
    <xdr:pic>
      <xdr:nvPicPr>
        <xdr:cNvPr id="485" name="Рисунок 484" descr="base_1_386202_40193"/>
        <xdr:cNvPicPr preferRelativeResize="0">
          <a:picLocks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0973276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1352550</xdr:colOff>
      <xdr:row>189</xdr:row>
      <xdr:rowOff>409575</xdr:rowOff>
    </xdr:to>
    <xdr:pic>
      <xdr:nvPicPr>
        <xdr:cNvPr id="486" name="Рисунок 485" descr="base_1_386202_40194"/>
        <xdr:cNvPicPr preferRelativeResize="0">
          <a:picLocks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468575"/>
          <a:ext cx="13525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1276350</xdr:colOff>
      <xdr:row>190</xdr:row>
      <xdr:rowOff>390525</xdr:rowOff>
    </xdr:to>
    <xdr:pic>
      <xdr:nvPicPr>
        <xdr:cNvPr id="487" name="Рисунок 486" descr="base_1_386202_40195"/>
        <xdr:cNvPicPr preferRelativeResize="0">
          <a:picLocks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1963875"/>
          <a:ext cx="1276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1028700</xdr:colOff>
      <xdr:row>191</xdr:row>
      <xdr:rowOff>371475</xdr:rowOff>
    </xdr:to>
    <xdr:pic>
      <xdr:nvPicPr>
        <xdr:cNvPr id="488" name="Рисунок 487" descr="base_1_386202_40196"/>
        <xdr:cNvPicPr preferRelativeResize="0">
          <a:picLocks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45917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192</xdr:row>
      <xdr:rowOff>1</xdr:rowOff>
    </xdr:from>
    <xdr:to>
      <xdr:col>1</xdr:col>
      <xdr:colOff>1085850</xdr:colOff>
      <xdr:row>192</xdr:row>
      <xdr:rowOff>381001</xdr:rowOff>
    </xdr:to>
    <xdr:pic>
      <xdr:nvPicPr>
        <xdr:cNvPr id="489" name="Рисунок 488" descr="base_1_386202_40197"/>
        <xdr:cNvPicPr preferRelativeResize="0">
          <a:picLocks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954476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1047750</xdr:colOff>
      <xdr:row>193</xdr:row>
      <xdr:rowOff>371475</xdr:rowOff>
    </xdr:to>
    <xdr:pic>
      <xdr:nvPicPr>
        <xdr:cNvPr id="490" name="Рисунок 489" descr="base_1_386202_40198"/>
        <xdr:cNvPicPr preferRelativeResize="0">
          <a:picLocks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44977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194</xdr:row>
      <xdr:rowOff>1</xdr:rowOff>
    </xdr:from>
    <xdr:to>
      <xdr:col>1</xdr:col>
      <xdr:colOff>1257300</xdr:colOff>
      <xdr:row>194</xdr:row>
      <xdr:rowOff>400050</xdr:rowOff>
    </xdr:to>
    <xdr:pic>
      <xdr:nvPicPr>
        <xdr:cNvPr id="491" name="Рисунок 490" descr="base_1_386202_40199"/>
        <xdr:cNvPicPr preferRelativeResize="0">
          <a:picLocks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945076"/>
          <a:ext cx="1257300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195</xdr:row>
      <xdr:rowOff>1</xdr:rowOff>
    </xdr:from>
    <xdr:to>
      <xdr:col>1</xdr:col>
      <xdr:colOff>1304925</xdr:colOff>
      <xdr:row>195</xdr:row>
      <xdr:rowOff>409575</xdr:rowOff>
    </xdr:to>
    <xdr:pic>
      <xdr:nvPicPr>
        <xdr:cNvPr id="492" name="Рисунок 491" descr="base_1_386202_40200"/>
        <xdr:cNvPicPr preferRelativeResize="0">
          <a:picLocks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4440376"/>
          <a:ext cx="1304925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1002505</xdr:colOff>
      <xdr:row>196</xdr:row>
      <xdr:rowOff>23812</xdr:rowOff>
    </xdr:from>
    <xdr:to>
      <xdr:col>1</xdr:col>
      <xdr:colOff>1602580</xdr:colOff>
      <xdr:row>196</xdr:row>
      <xdr:rowOff>404811</xdr:rowOff>
    </xdr:to>
    <xdr:pic>
      <xdr:nvPicPr>
        <xdr:cNvPr id="493" name="Рисунок 492" descr="base_1_386202_40201"/>
        <xdr:cNvPicPr preferRelativeResize="0">
          <a:picLocks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505" y="98357531"/>
          <a:ext cx="1635919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990600</xdr:colOff>
      <xdr:row>197</xdr:row>
      <xdr:rowOff>352425</xdr:rowOff>
    </xdr:to>
    <xdr:pic>
      <xdr:nvPicPr>
        <xdr:cNvPr id="494" name="Рисунок 493" descr="base_1_386202_40202"/>
        <xdr:cNvPicPr preferRelativeResize="0">
          <a:picLocks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5430975"/>
          <a:ext cx="990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198</xdr:row>
      <xdr:rowOff>1</xdr:rowOff>
    </xdr:from>
    <xdr:to>
      <xdr:col>1</xdr:col>
      <xdr:colOff>1447800</xdr:colOff>
      <xdr:row>198</xdr:row>
      <xdr:rowOff>400051</xdr:rowOff>
    </xdr:to>
    <xdr:pic>
      <xdr:nvPicPr>
        <xdr:cNvPr id="495" name="Рисунок 494" descr="base_1_386202_40203"/>
        <xdr:cNvPicPr preferRelativeResize="0">
          <a:picLocks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99333845"/>
          <a:ext cx="144542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38098</xdr:colOff>
      <xdr:row>199</xdr:row>
      <xdr:rowOff>11904</xdr:rowOff>
    </xdr:from>
    <xdr:to>
      <xdr:col>1</xdr:col>
      <xdr:colOff>1464467</xdr:colOff>
      <xdr:row>199</xdr:row>
      <xdr:rowOff>402429</xdr:rowOff>
    </xdr:to>
    <xdr:pic>
      <xdr:nvPicPr>
        <xdr:cNvPr id="496" name="Рисунок 495" descr="base_1_386202_40204"/>
        <xdr:cNvPicPr preferRelativeResize="0">
          <a:picLocks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942" y="99845810"/>
          <a:ext cx="142636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1</xdr:col>
      <xdr:colOff>1181100</xdr:colOff>
      <xdr:row>200</xdr:row>
      <xdr:rowOff>371475</xdr:rowOff>
    </xdr:to>
    <xdr:pic>
      <xdr:nvPicPr>
        <xdr:cNvPr id="497" name="Рисунок 496" descr="base_1_386202_40205"/>
        <xdr:cNvPicPr preferRelativeResize="0">
          <a:picLocks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6916875"/>
          <a:ext cx="1181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1026317</xdr:colOff>
      <xdr:row>201</xdr:row>
      <xdr:rowOff>23813</xdr:rowOff>
    </xdr:from>
    <xdr:to>
      <xdr:col>1</xdr:col>
      <xdr:colOff>1702592</xdr:colOff>
      <xdr:row>201</xdr:row>
      <xdr:rowOff>442913</xdr:rowOff>
    </xdr:to>
    <xdr:pic>
      <xdr:nvPicPr>
        <xdr:cNvPr id="498" name="Рисунок 497" descr="base_1_386202_40206"/>
        <xdr:cNvPicPr preferRelativeResize="0">
          <a:picLocks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317" y="100857844"/>
          <a:ext cx="1712119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202</xdr:row>
      <xdr:rowOff>1</xdr:rowOff>
    </xdr:from>
    <xdr:to>
      <xdr:col>1</xdr:col>
      <xdr:colOff>1304925</xdr:colOff>
      <xdr:row>202</xdr:row>
      <xdr:rowOff>400051</xdr:rowOff>
    </xdr:to>
    <xdr:pic>
      <xdr:nvPicPr>
        <xdr:cNvPr id="499" name="Рисунок 498" descr="base_1_386202_40207"/>
        <xdr:cNvPicPr preferRelativeResize="0">
          <a:picLocks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907476"/>
          <a:ext cx="1304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203</xdr:row>
      <xdr:rowOff>1</xdr:rowOff>
    </xdr:from>
    <xdr:to>
      <xdr:col>1</xdr:col>
      <xdr:colOff>952500</xdr:colOff>
      <xdr:row>203</xdr:row>
      <xdr:rowOff>390525</xdr:rowOff>
    </xdr:to>
    <xdr:pic>
      <xdr:nvPicPr>
        <xdr:cNvPr id="500" name="Рисунок 499" descr="base_1_386202_40208"/>
        <xdr:cNvPicPr preferRelativeResize="0">
          <a:picLocks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98402776"/>
          <a:ext cx="952499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204</xdr:row>
      <xdr:rowOff>11907</xdr:rowOff>
    </xdr:from>
    <xdr:to>
      <xdr:col>1</xdr:col>
      <xdr:colOff>1447799</xdr:colOff>
      <xdr:row>204</xdr:row>
      <xdr:rowOff>431007</xdr:rowOff>
    </xdr:to>
    <xdr:pic>
      <xdr:nvPicPr>
        <xdr:cNvPr id="501" name="Рисунок 500" descr="base_1_386202_40209"/>
        <xdr:cNvPicPr preferRelativeResize="0">
          <a:picLocks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102346126"/>
          <a:ext cx="1445419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952500</xdr:colOff>
      <xdr:row>205</xdr:row>
      <xdr:rowOff>390525</xdr:rowOff>
    </xdr:to>
    <xdr:pic>
      <xdr:nvPicPr>
        <xdr:cNvPr id="502" name="Рисунок 501" descr="base_1_386202_40210"/>
        <xdr:cNvPicPr preferRelativeResize="0">
          <a:picLocks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3933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206</xdr:row>
      <xdr:rowOff>1</xdr:rowOff>
    </xdr:from>
    <xdr:to>
      <xdr:col>1</xdr:col>
      <xdr:colOff>1247775</xdr:colOff>
      <xdr:row>206</xdr:row>
      <xdr:rowOff>419101</xdr:rowOff>
    </xdr:to>
    <xdr:pic>
      <xdr:nvPicPr>
        <xdr:cNvPr id="503" name="Рисунок 502" descr="base_1_386202_40211"/>
        <xdr:cNvPicPr preferRelativeResize="0">
          <a:picLocks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888676"/>
          <a:ext cx="12477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</xdr:colOff>
      <xdr:row>207</xdr:row>
      <xdr:rowOff>47626</xdr:rowOff>
    </xdr:from>
    <xdr:to>
      <xdr:col>1</xdr:col>
      <xdr:colOff>1890713</xdr:colOff>
      <xdr:row>207</xdr:row>
      <xdr:rowOff>457200</xdr:rowOff>
    </xdr:to>
    <xdr:pic>
      <xdr:nvPicPr>
        <xdr:cNvPr id="504" name="Рисунок 503" descr="base_1_386202_40212"/>
        <xdr:cNvPicPr preferRelativeResize="0">
          <a:picLocks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" y="103882032"/>
          <a:ext cx="1864520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73817</xdr:colOff>
      <xdr:row>208</xdr:row>
      <xdr:rowOff>35720</xdr:rowOff>
    </xdr:from>
    <xdr:to>
      <xdr:col>1</xdr:col>
      <xdr:colOff>1747836</xdr:colOff>
      <xdr:row>208</xdr:row>
      <xdr:rowOff>397669</xdr:rowOff>
    </xdr:to>
    <xdr:pic>
      <xdr:nvPicPr>
        <xdr:cNvPr id="505" name="Рисунок 504" descr="base_1_386202_40213"/>
        <xdr:cNvPicPr preferRelativeResize="0">
          <a:picLocks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1" y="104370189"/>
          <a:ext cx="1674019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1019175</xdr:colOff>
      <xdr:row>209</xdr:row>
      <xdr:rowOff>371475</xdr:rowOff>
    </xdr:to>
    <xdr:pic>
      <xdr:nvPicPr>
        <xdr:cNvPr id="506" name="Рисунок 505" descr="base_1_386202_40214"/>
        <xdr:cNvPicPr preferRelativeResize="0">
          <a:picLocks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1374575"/>
          <a:ext cx="10191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2380</xdr:colOff>
      <xdr:row>210</xdr:row>
      <xdr:rowOff>11905</xdr:rowOff>
    </xdr:from>
    <xdr:to>
      <xdr:col>1</xdr:col>
      <xdr:colOff>1466849</xdr:colOff>
      <xdr:row>210</xdr:row>
      <xdr:rowOff>402430</xdr:rowOff>
    </xdr:to>
    <xdr:pic>
      <xdr:nvPicPr>
        <xdr:cNvPr id="507" name="Рисунок 506" descr="base_1_386202_40215"/>
        <xdr:cNvPicPr preferRelativeResize="0">
          <a:picLocks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" y="105346499"/>
          <a:ext cx="146446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1028700</xdr:colOff>
      <xdr:row>211</xdr:row>
      <xdr:rowOff>371475</xdr:rowOff>
    </xdr:to>
    <xdr:pic>
      <xdr:nvPicPr>
        <xdr:cNvPr id="508" name="Рисунок 507" descr="base_1_386202_40216"/>
        <xdr:cNvPicPr preferRelativeResize="0">
          <a:picLocks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36517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212</xdr:row>
      <xdr:rowOff>1</xdr:rowOff>
    </xdr:from>
    <xdr:to>
      <xdr:col>1</xdr:col>
      <xdr:colOff>1266825</xdr:colOff>
      <xdr:row>212</xdr:row>
      <xdr:rowOff>381001</xdr:rowOff>
    </xdr:to>
    <xdr:pic>
      <xdr:nvPicPr>
        <xdr:cNvPr id="509" name="Рисунок 508" descr="base_1_386202_40217"/>
        <xdr:cNvPicPr preferRelativeResize="0">
          <a:picLocks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2860476"/>
          <a:ext cx="1266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50005</xdr:colOff>
      <xdr:row>213</xdr:row>
      <xdr:rowOff>71439</xdr:rowOff>
    </xdr:from>
    <xdr:to>
      <xdr:col>1</xdr:col>
      <xdr:colOff>1800224</xdr:colOff>
      <xdr:row>213</xdr:row>
      <xdr:rowOff>471489</xdr:rowOff>
    </xdr:to>
    <xdr:pic>
      <xdr:nvPicPr>
        <xdr:cNvPr id="510" name="Рисунок 509" descr="base_1_386202_40218"/>
        <xdr:cNvPicPr preferRelativeResize="0">
          <a:picLocks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49" y="106906220"/>
          <a:ext cx="1750219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1</xdr:col>
      <xdr:colOff>1219200</xdr:colOff>
      <xdr:row>214</xdr:row>
      <xdr:rowOff>409575</xdr:rowOff>
    </xdr:to>
    <xdr:pic>
      <xdr:nvPicPr>
        <xdr:cNvPr id="511" name="Рисунок 510" descr="base_1_386202_40219"/>
        <xdr:cNvPicPr preferRelativeResize="0">
          <a:picLocks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3851075"/>
          <a:ext cx="1219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40481</xdr:colOff>
      <xdr:row>215</xdr:row>
      <xdr:rowOff>80963</xdr:rowOff>
    </xdr:from>
    <xdr:to>
      <xdr:col>1</xdr:col>
      <xdr:colOff>1552575</xdr:colOff>
      <xdr:row>215</xdr:row>
      <xdr:rowOff>471488</xdr:rowOff>
    </xdr:to>
    <xdr:pic>
      <xdr:nvPicPr>
        <xdr:cNvPr id="512" name="Рисунок 511" descr="base_1_386202_40220"/>
        <xdr:cNvPicPr preferRelativeResize="0">
          <a:picLocks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07915869"/>
          <a:ext cx="1512094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50005</xdr:colOff>
      <xdr:row>216</xdr:row>
      <xdr:rowOff>71439</xdr:rowOff>
    </xdr:from>
    <xdr:to>
      <xdr:col>1</xdr:col>
      <xdr:colOff>1533524</xdr:colOff>
      <xdr:row>216</xdr:row>
      <xdr:rowOff>433389</xdr:rowOff>
    </xdr:to>
    <xdr:pic>
      <xdr:nvPicPr>
        <xdr:cNvPr id="513" name="Рисунок 512" descr="base_1_386202_40221"/>
        <xdr:cNvPicPr preferRelativeResize="0">
          <a:picLocks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49" y="108406408"/>
          <a:ext cx="148351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217</xdr:row>
      <xdr:rowOff>1</xdr:rowOff>
    </xdr:from>
    <xdr:to>
      <xdr:col>1</xdr:col>
      <xdr:colOff>1028700</xdr:colOff>
      <xdr:row>217</xdr:row>
      <xdr:rowOff>400051</xdr:rowOff>
    </xdr:to>
    <xdr:pic>
      <xdr:nvPicPr>
        <xdr:cNvPr id="514" name="Рисунок 513" descr="base_1_386202_40222"/>
        <xdr:cNvPicPr preferRelativeResize="0">
          <a:picLocks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5336976"/>
          <a:ext cx="1028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1295400</xdr:colOff>
      <xdr:row>218</xdr:row>
      <xdr:rowOff>390525</xdr:rowOff>
    </xdr:to>
    <xdr:pic>
      <xdr:nvPicPr>
        <xdr:cNvPr id="515" name="Рисунок 514" descr="base_1_386202_40223"/>
        <xdr:cNvPicPr preferRelativeResize="0">
          <a:picLocks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5832275"/>
          <a:ext cx="12954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</xdr:colOff>
      <xdr:row>219</xdr:row>
      <xdr:rowOff>35720</xdr:rowOff>
    </xdr:from>
    <xdr:to>
      <xdr:col>1</xdr:col>
      <xdr:colOff>1833562</xdr:colOff>
      <xdr:row>219</xdr:row>
      <xdr:rowOff>416720</xdr:rowOff>
    </xdr:to>
    <xdr:pic>
      <xdr:nvPicPr>
        <xdr:cNvPr id="516" name="Рисунок 515" descr="base_1_386202_40224"/>
        <xdr:cNvPicPr preferRelativeResize="0">
          <a:picLocks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" y="109870876"/>
          <a:ext cx="180736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1247775</xdr:colOff>
      <xdr:row>220</xdr:row>
      <xdr:rowOff>390525</xdr:rowOff>
    </xdr:to>
    <xdr:pic>
      <xdr:nvPicPr>
        <xdr:cNvPr id="517" name="Рисунок 516" descr="base_1_386202_40225"/>
        <xdr:cNvPicPr preferRelativeResize="0">
          <a:picLocks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822875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</xdr:row>
      <xdr:rowOff>1</xdr:rowOff>
    </xdr:from>
    <xdr:to>
      <xdr:col>1</xdr:col>
      <xdr:colOff>1009650</xdr:colOff>
      <xdr:row>221</xdr:row>
      <xdr:rowOff>381001</xdr:rowOff>
    </xdr:to>
    <xdr:pic>
      <xdr:nvPicPr>
        <xdr:cNvPr id="518" name="Рисунок 517" descr="base_1_386202_40226"/>
        <xdr:cNvPicPr preferRelativeResize="0">
          <a:picLocks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7318176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</xdr:colOff>
      <xdr:row>222</xdr:row>
      <xdr:rowOff>35719</xdr:rowOff>
    </xdr:from>
    <xdr:to>
      <xdr:col>1</xdr:col>
      <xdr:colOff>1538288</xdr:colOff>
      <xdr:row>222</xdr:row>
      <xdr:rowOff>426244</xdr:rowOff>
    </xdr:to>
    <xdr:pic>
      <xdr:nvPicPr>
        <xdr:cNvPr id="519" name="Рисунок 518" descr="base_1_386202_40227"/>
        <xdr:cNvPicPr preferRelativeResize="0">
          <a:picLocks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987" y="111371063"/>
          <a:ext cx="153114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</xdr:colOff>
      <xdr:row>223</xdr:row>
      <xdr:rowOff>35720</xdr:rowOff>
    </xdr:from>
    <xdr:to>
      <xdr:col>1</xdr:col>
      <xdr:colOff>1433512</xdr:colOff>
      <xdr:row>223</xdr:row>
      <xdr:rowOff>359570</xdr:rowOff>
    </xdr:to>
    <xdr:pic>
      <xdr:nvPicPr>
        <xdr:cNvPr id="520" name="Рисунок 519" descr="base_1_386202_40228"/>
        <xdr:cNvPicPr preferRelativeResize="0">
          <a:picLocks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" y="111871126"/>
          <a:ext cx="1407319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224</xdr:row>
      <xdr:rowOff>1</xdr:rowOff>
    </xdr:from>
    <xdr:to>
      <xdr:col>1</xdr:col>
      <xdr:colOff>1228725</xdr:colOff>
      <xdr:row>224</xdr:row>
      <xdr:rowOff>400051</xdr:rowOff>
    </xdr:to>
    <xdr:pic>
      <xdr:nvPicPr>
        <xdr:cNvPr id="521" name="Рисунок 520" descr="base_1_386202_40229"/>
        <xdr:cNvPicPr preferRelativeResize="0">
          <a:picLocks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8804076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</xdr:colOff>
      <xdr:row>225</xdr:row>
      <xdr:rowOff>35720</xdr:rowOff>
    </xdr:from>
    <xdr:to>
      <xdr:col>1</xdr:col>
      <xdr:colOff>1785938</xdr:colOff>
      <xdr:row>225</xdr:row>
      <xdr:rowOff>416719</xdr:rowOff>
    </xdr:to>
    <xdr:pic>
      <xdr:nvPicPr>
        <xdr:cNvPr id="522" name="Рисунок 521" descr="base_1_386202_40230"/>
        <xdr:cNvPicPr preferRelativeResize="0">
          <a:picLocks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" y="112871251"/>
          <a:ext cx="175974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1295400</xdr:colOff>
      <xdr:row>226</xdr:row>
      <xdr:rowOff>371475</xdr:rowOff>
    </xdr:to>
    <xdr:pic>
      <xdr:nvPicPr>
        <xdr:cNvPr id="523" name="Рисунок 522" descr="base_1_386202_40231"/>
        <xdr:cNvPicPr preferRelativeResize="0">
          <a:picLocks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9794675"/>
          <a:ext cx="1295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1028700</xdr:colOff>
      <xdr:row>227</xdr:row>
      <xdr:rowOff>371475</xdr:rowOff>
    </xdr:to>
    <xdr:pic>
      <xdr:nvPicPr>
        <xdr:cNvPr id="524" name="Рисунок 523" descr="base_1_386202_40232"/>
        <xdr:cNvPicPr preferRelativeResize="0">
          <a:picLocks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028997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</xdr:colOff>
      <xdr:row>228</xdr:row>
      <xdr:rowOff>35720</xdr:rowOff>
    </xdr:from>
    <xdr:to>
      <xdr:col>1</xdr:col>
      <xdr:colOff>1528762</xdr:colOff>
      <xdr:row>228</xdr:row>
      <xdr:rowOff>416720</xdr:rowOff>
    </xdr:to>
    <xdr:pic>
      <xdr:nvPicPr>
        <xdr:cNvPr id="525" name="Рисунок 524" descr="base_1_386202_40233"/>
        <xdr:cNvPicPr preferRelativeResize="0">
          <a:picLocks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" y="114371439"/>
          <a:ext cx="150256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229</xdr:row>
      <xdr:rowOff>1</xdr:rowOff>
    </xdr:from>
    <xdr:to>
      <xdr:col>1</xdr:col>
      <xdr:colOff>1009650</xdr:colOff>
      <xdr:row>229</xdr:row>
      <xdr:rowOff>400051</xdr:rowOff>
    </xdr:to>
    <xdr:pic>
      <xdr:nvPicPr>
        <xdr:cNvPr id="526" name="Рисунок 525" descr="base_1_386202_40234"/>
        <xdr:cNvPicPr preferRelativeResize="0">
          <a:picLocks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1280576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1247775</xdr:colOff>
      <xdr:row>230</xdr:row>
      <xdr:rowOff>390525</xdr:rowOff>
    </xdr:to>
    <xdr:pic>
      <xdr:nvPicPr>
        <xdr:cNvPr id="527" name="Рисунок 526" descr="base_1_386202_40235"/>
        <xdr:cNvPicPr preferRelativeResize="0">
          <a:picLocks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1775875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231</xdr:row>
      <xdr:rowOff>1</xdr:rowOff>
    </xdr:from>
    <xdr:to>
      <xdr:col>1</xdr:col>
      <xdr:colOff>1314450</xdr:colOff>
      <xdr:row>231</xdr:row>
      <xdr:rowOff>400051</xdr:rowOff>
    </xdr:to>
    <xdr:pic>
      <xdr:nvPicPr>
        <xdr:cNvPr id="528" name="Рисунок 527" descr="base_1_386202_40236"/>
        <xdr:cNvPicPr preferRelativeResize="0">
          <a:picLocks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271176"/>
          <a:ext cx="1314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1</xdr:col>
      <xdr:colOff>1295400</xdr:colOff>
      <xdr:row>232</xdr:row>
      <xdr:rowOff>371475</xdr:rowOff>
    </xdr:to>
    <xdr:pic>
      <xdr:nvPicPr>
        <xdr:cNvPr id="529" name="Рисунок 528" descr="base_1_386202_40237"/>
        <xdr:cNvPicPr preferRelativeResize="0">
          <a:picLocks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766475"/>
          <a:ext cx="1295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233</xdr:row>
      <xdr:rowOff>1</xdr:rowOff>
    </xdr:from>
    <xdr:to>
      <xdr:col>1</xdr:col>
      <xdr:colOff>1085850</xdr:colOff>
      <xdr:row>233</xdr:row>
      <xdr:rowOff>361951</xdr:rowOff>
    </xdr:to>
    <xdr:pic>
      <xdr:nvPicPr>
        <xdr:cNvPr id="530" name="Рисунок 529" descr="base_1_386202_40238"/>
        <xdr:cNvPicPr preferRelativeResize="0">
          <a:picLocks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3261776"/>
          <a:ext cx="10858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26192</xdr:colOff>
      <xdr:row>234</xdr:row>
      <xdr:rowOff>0</xdr:rowOff>
    </xdr:from>
    <xdr:to>
      <xdr:col>1</xdr:col>
      <xdr:colOff>1471611</xdr:colOff>
      <xdr:row>234</xdr:row>
      <xdr:rowOff>352425</xdr:rowOff>
    </xdr:to>
    <xdr:pic>
      <xdr:nvPicPr>
        <xdr:cNvPr id="531" name="Рисунок 530" descr="base_1_386202_40239"/>
        <xdr:cNvPicPr preferRelativeResize="0">
          <a:picLocks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6" y="39326344"/>
          <a:ext cx="1445419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235</xdr:row>
      <xdr:rowOff>1</xdr:rowOff>
    </xdr:from>
    <xdr:to>
      <xdr:col>1</xdr:col>
      <xdr:colOff>1066800</xdr:colOff>
      <xdr:row>235</xdr:row>
      <xdr:rowOff>400051</xdr:rowOff>
    </xdr:to>
    <xdr:pic>
      <xdr:nvPicPr>
        <xdr:cNvPr id="532" name="Рисунок 531" descr="base_1_386202_40240"/>
        <xdr:cNvPicPr preferRelativeResize="0">
          <a:picLocks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252376"/>
          <a:ext cx="1066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1</xdr:col>
      <xdr:colOff>1219200</xdr:colOff>
      <xdr:row>236</xdr:row>
      <xdr:rowOff>390525</xdr:rowOff>
    </xdr:to>
    <xdr:pic>
      <xdr:nvPicPr>
        <xdr:cNvPr id="533" name="Рисунок 532" descr="base_1_386202_40241"/>
        <xdr:cNvPicPr preferRelativeResize="0">
          <a:picLocks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747675"/>
          <a:ext cx="1219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26192</xdr:colOff>
      <xdr:row>237</xdr:row>
      <xdr:rowOff>0</xdr:rowOff>
    </xdr:from>
    <xdr:to>
      <xdr:col>1</xdr:col>
      <xdr:colOff>1776411</xdr:colOff>
      <xdr:row>237</xdr:row>
      <xdr:rowOff>409575</xdr:rowOff>
    </xdr:to>
    <xdr:pic>
      <xdr:nvPicPr>
        <xdr:cNvPr id="534" name="Рисунок 533" descr="base_1_386202_40242"/>
        <xdr:cNvPicPr preferRelativeResize="0">
          <a:picLocks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6" y="40826531"/>
          <a:ext cx="1750219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238</xdr:row>
      <xdr:rowOff>1</xdr:rowOff>
    </xdr:from>
    <xdr:to>
      <xdr:col>1</xdr:col>
      <xdr:colOff>1266825</xdr:colOff>
      <xdr:row>238</xdr:row>
      <xdr:rowOff>400051</xdr:rowOff>
    </xdr:to>
    <xdr:pic>
      <xdr:nvPicPr>
        <xdr:cNvPr id="535" name="Рисунок 534" descr="base_1_386202_40243"/>
        <xdr:cNvPicPr preferRelativeResize="0">
          <a:picLocks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5738276"/>
          <a:ext cx="12668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239</xdr:row>
      <xdr:rowOff>1</xdr:rowOff>
    </xdr:from>
    <xdr:to>
      <xdr:col>1</xdr:col>
      <xdr:colOff>1057274</xdr:colOff>
      <xdr:row>239</xdr:row>
      <xdr:rowOff>361951</xdr:rowOff>
    </xdr:to>
    <xdr:pic>
      <xdr:nvPicPr>
        <xdr:cNvPr id="536" name="Рисунок 535" descr="base_1_386202_40244"/>
        <xdr:cNvPicPr preferRelativeResize="0">
          <a:picLocks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16233576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240</xdr:row>
      <xdr:rowOff>1</xdr:rowOff>
    </xdr:from>
    <xdr:to>
      <xdr:col>1</xdr:col>
      <xdr:colOff>1047750</xdr:colOff>
      <xdr:row>240</xdr:row>
      <xdr:rowOff>381001</xdr:rowOff>
    </xdr:to>
    <xdr:pic>
      <xdr:nvPicPr>
        <xdr:cNvPr id="537" name="Рисунок 536" descr="base_1_386202_40245"/>
        <xdr:cNvPicPr preferRelativeResize="0">
          <a:picLocks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6728876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241</xdr:row>
      <xdr:rowOff>1</xdr:rowOff>
    </xdr:from>
    <xdr:to>
      <xdr:col>1</xdr:col>
      <xdr:colOff>1076324</xdr:colOff>
      <xdr:row>241</xdr:row>
      <xdr:rowOff>400051</xdr:rowOff>
    </xdr:to>
    <xdr:pic>
      <xdr:nvPicPr>
        <xdr:cNvPr id="538" name="Рисунок 537" descr="base_1_386202_40246"/>
        <xdr:cNvPicPr preferRelativeResize="0">
          <a:picLocks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17224176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1</xdr:col>
      <xdr:colOff>1247775</xdr:colOff>
      <xdr:row>242</xdr:row>
      <xdr:rowOff>371475</xdr:rowOff>
    </xdr:to>
    <xdr:pic>
      <xdr:nvPicPr>
        <xdr:cNvPr id="539" name="Рисунок 538" descr="base_1_386202_40247"/>
        <xdr:cNvPicPr preferRelativeResize="0">
          <a:picLocks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7719475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243</xdr:row>
      <xdr:rowOff>1</xdr:rowOff>
    </xdr:from>
    <xdr:to>
      <xdr:col>1</xdr:col>
      <xdr:colOff>1343024</xdr:colOff>
      <xdr:row>243</xdr:row>
      <xdr:rowOff>381001</xdr:rowOff>
    </xdr:to>
    <xdr:pic>
      <xdr:nvPicPr>
        <xdr:cNvPr id="540" name="Рисунок 539" descr="base_1_386202_40248"/>
        <xdr:cNvPicPr preferRelativeResize="0">
          <a:picLocks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18214776"/>
          <a:ext cx="1343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1</xdr:col>
      <xdr:colOff>1266825</xdr:colOff>
      <xdr:row>244</xdr:row>
      <xdr:rowOff>352425</xdr:rowOff>
    </xdr:to>
    <xdr:pic>
      <xdr:nvPicPr>
        <xdr:cNvPr id="541" name="Рисунок 540" descr="base_1_386202_40249"/>
        <xdr:cNvPicPr preferRelativeResize="0">
          <a:picLocks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710075"/>
          <a:ext cx="12668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245</xdr:row>
      <xdr:rowOff>1</xdr:rowOff>
    </xdr:from>
    <xdr:to>
      <xdr:col>1</xdr:col>
      <xdr:colOff>1057275</xdr:colOff>
      <xdr:row>245</xdr:row>
      <xdr:rowOff>400051</xdr:rowOff>
    </xdr:to>
    <xdr:pic>
      <xdr:nvPicPr>
        <xdr:cNvPr id="542" name="Рисунок 541" descr="base_1_386202_40250"/>
        <xdr:cNvPicPr preferRelativeResize="0">
          <a:picLocks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9205376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246</xdr:row>
      <xdr:rowOff>0</xdr:rowOff>
    </xdr:from>
    <xdr:to>
      <xdr:col>1</xdr:col>
      <xdr:colOff>1076324</xdr:colOff>
      <xdr:row>246</xdr:row>
      <xdr:rowOff>323850</xdr:rowOff>
    </xdr:to>
    <xdr:pic>
      <xdr:nvPicPr>
        <xdr:cNvPr id="543" name="Рисунок 542" descr="base_1_386202_40251"/>
        <xdr:cNvPicPr preferRelativeResize="0">
          <a:picLocks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19738775"/>
          <a:ext cx="1076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247</xdr:row>
      <xdr:rowOff>0</xdr:rowOff>
    </xdr:from>
    <xdr:to>
      <xdr:col>1</xdr:col>
      <xdr:colOff>1076324</xdr:colOff>
      <xdr:row>247</xdr:row>
      <xdr:rowOff>352425</xdr:rowOff>
    </xdr:to>
    <xdr:pic>
      <xdr:nvPicPr>
        <xdr:cNvPr id="544" name="Рисунок 543" descr="base_1_386202_40252"/>
        <xdr:cNvPicPr preferRelativeResize="0">
          <a:picLocks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2022455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1257300</xdr:colOff>
      <xdr:row>248</xdr:row>
      <xdr:rowOff>361950</xdr:rowOff>
    </xdr:to>
    <xdr:pic>
      <xdr:nvPicPr>
        <xdr:cNvPr id="545" name="Рисунок 544" descr="base_1_386202_40253"/>
        <xdr:cNvPicPr preferRelativeResize="0">
          <a:picLocks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0710325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249</xdr:row>
      <xdr:rowOff>0</xdr:rowOff>
    </xdr:from>
    <xdr:to>
      <xdr:col>1</xdr:col>
      <xdr:colOff>1343024</xdr:colOff>
      <xdr:row>249</xdr:row>
      <xdr:rowOff>371475</xdr:rowOff>
    </xdr:to>
    <xdr:pic>
      <xdr:nvPicPr>
        <xdr:cNvPr id="546" name="Рисунок 545" descr="base_1_386202_40254"/>
        <xdr:cNvPicPr preferRelativeResize="0">
          <a:picLocks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21196100"/>
          <a:ext cx="1343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1304925</xdr:colOff>
      <xdr:row>250</xdr:row>
      <xdr:rowOff>381000</xdr:rowOff>
    </xdr:to>
    <xdr:pic>
      <xdr:nvPicPr>
        <xdr:cNvPr id="547" name="Рисунок 546" descr="base_1_386202_40255"/>
        <xdr:cNvPicPr preferRelativeResize="0">
          <a:picLocks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681875"/>
          <a:ext cx="1304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962025</xdr:colOff>
      <xdr:row>251</xdr:row>
      <xdr:rowOff>419100</xdr:rowOff>
    </xdr:to>
    <xdr:pic>
      <xdr:nvPicPr>
        <xdr:cNvPr id="548" name="Рисунок 547" descr="base_1_386202_40256"/>
        <xdr:cNvPicPr preferRelativeResize="0">
          <a:picLocks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2167650"/>
          <a:ext cx="9620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1066800</xdr:colOff>
      <xdr:row>252</xdr:row>
      <xdr:rowOff>371475</xdr:rowOff>
    </xdr:to>
    <xdr:pic>
      <xdr:nvPicPr>
        <xdr:cNvPr id="549" name="Рисунок 548" descr="base_1_386202_40257"/>
        <xdr:cNvPicPr preferRelativeResize="0">
          <a:picLocks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2653425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26192</xdr:colOff>
      <xdr:row>253</xdr:row>
      <xdr:rowOff>0</xdr:rowOff>
    </xdr:from>
    <xdr:to>
      <xdr:col>1</xdr:col>
      <xdr:colOff>1585911</xdr:colOff>
      <xdr:row>253</xdr:row>
      <xdr:rowOff>361950</xdr:rowOff>
    </xdr:to>
    <xdr:pic>
      <xdr:nvPicPr>
        <xdr:cNvPr id="550" name="Рисунок 549" descr="base_1_386202_40258"/>
        <xdr:cNvPicPr preferRelativeResize="0">
          <a:picLocks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6" y="42802969"/>
          <a:ext cx="155971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1295400</xdr:colOff>
      <xdr:row>254</xdr:row>
      <xdr:rowOff>400050</xdr:rowOff>
    </xdr:to>
    <xdr:pic>
      <xdr:nvPicPr>
        <xdr:cNvPr id="551" name="Рисунок 550" descr="base_1_386202_40259"/>
        <xdr:cNvPicPr preferRelativeResize="0">
          <a:picLocks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3624975"/>
          <a:ext cx="1295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26192</xdr:colOff>
      <xdr:row>255</xdr:row>
      <xdr:rowOff>0</xdr:rowOff>
    </xdr:from>
    <xdr:to>
      <xdr:col>1</xdr:col>
      <xdr:colOff>1776411</xdr:colOff>
      <xdr:row>255</xdr:row>
      <xdr:rowOff>409575</xdr:rowOff>
    </xdr:to>
    <xdr:pic>
      <xdr:nvPicPr>
        <xdr:cNvPr id="552" name="Рисунок 551" descr="base_1_386202_40260"/>
        <xdr:cNvPicPr preferRelativeResize="0">
          <a:picLocks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6" y="43779281"/>
          <a:ext cx="1750219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1285875</xdr:colOff>
      <xdr:row>256</xdr:row>
      <xdr:rowOff>371475</xdr:rowOff>
    </xdr:to>
    <xdr:pic>
      <xdr:nvPicPr>
        <xdr:cNvPr id="553" name="Рисунок 552" descr="base_1_386202_40261"/>
        <xdr:cNvPicPr preferRelativeResize="0">
          <a:picLocks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4596525"/>
          <a:ext cx="12858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1</xdr:col>
      <xdr:colOff>1019175</xdr:colOff>
      <xdr:row>257</xdr:row>
      <xdr:rowOff>409575</xdr:rowOff>
    </xdr:to>
    <xdr:pic>
      <xdr:nvPicPr>
        <xdr:cNvPr id="554" name="Рисунок 553" descr="base_1_386202_40262"/>
        <xdr:cNvPicPr preferRelativeResize="0">
          <a:picLocks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082300"/>
          <a:ext cx="10191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1028700</xdr:colOff>
      <xdr:row>258</xdr:row>
      <xdr:rowOff>419100</xdr:rowOff>
    </xdr:to>
    <xdr:pic>
      <xdr:nvPicPr>
        <xdr:cNvPr id="555" name="Рисунок 554" descr="base_1_386202_40263"/>
        <xdr:cNvPicPr preferRelativeResize="0">
          <a:picLocks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5568075"/>
          <a:ext cx="10287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1085850</xdr:colOff>
      <xdr:row>259</xdr:row>
      <xdr:rowOff>371475</xdr:rowOff>
    </xdr:to>
    <xdr:pic>
      <xdr:nvPicPr>
        <xdr:cNvPr id="556" name="Рисунок 555" descr="base_1_386202_40264"/>
        <xdr:cNvPicPr preferRelativeResize="0">
          <a:picLocks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053850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1247775</xdr:colOff>
      <xdr:row>260</xdr:row>
      <xdr:rowOff>390525</xdr:rowOff>
    </xdr:to>
    <xdr:pic>
      <xdr:nvPicPr>
        <xdr:cNvPr id="557" name="Рисунок 556" descr="base_1_386202_40265"/>
        <xdr:cNvPicPr preferRelativeResize="0">
          <a:picLocks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6539625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1333500</xdr:colOff>
      <xdr:row>261</xdr:row>
      <xdr:rowOff>419100</xdr:rowOff>
    </xdr:to>
    <xdr:pic>
      <xdr:nvPicPr>
        <xdr:cNvPr id="558" name="Рисунок 557" descr="base_1_386202_40266"/>
        <xdr:cNvPicPr preferRelativeResize="0">
          <a:picLocks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025400"/>
          <a:ext cx="1333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1</xdr:col>
      <xdr:colOff>1257300</xdr:colOff>
      <xdr:row>262</xdr:row>
      <xdr:rowOff>390525</xdr:rowOff>
    </xdr:to>
    <xdr:pic>
      <xdr:nvPicPr>
        <xdr:cNvPr id="559" name="Рисунок 558" descr="base_1_386202_40267"/>
        <xdr:cNvPicPr preferRelativeResize="0">
          <a:picLocks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51117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1047750</xdr:colOff>
      <xdr:row>263</xdr:row>
      <xdr:rowOff>409575</xdr:rowOff>
    </xdr:to>
    <xdr:pic>
      <xdr:nvPicPr>
        <xdr:cNvPr id="560" name="Рисунок 559" descr="base_1_386202_40268"/>
        <xdr:cNvPicPr preferRelativeResize="0">
          <a:picLocks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996950"/>
          <a:ext cx="10477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264</xdr:row>
      <xdr:rowOff>0</xdr:rowOff>
    </xdr:from>
    <xdr:to>
      <xdr:col>1</xdr:col>
      <xdr:colOff>1019174</xdr:colOff>
      <xdr:row>264</xdr:row>
      <xdr:rowOff>409575</xdr:rowOff>
    </xdr:to>
    <xdr:pic>
      <xdr:nvPicPr>
        <xdr:cNvPr id="561" name="Рисунок 560" descr="base_1_386202_40269"/>
        <xdr:cNvPicPr preferRelativeResize="0">
          <a:picLocks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28482725"/>
          <a:ext cx="10191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265</xdr:row>
      <xdr:rowOff>0</xdr:rowOff>
    </xdr:from>
    <xdr:to>
      <xdr:col>1</xdr:col>
      <xdr:colOff>1038224</xdr:colOff>
      <xdr:row>265</xdr:row>
      <xdr:rowOff>390525</xdr:rowOff>
    </xdr:to>
    <xdr:pic>
      <xdr:nvPicPr>
        <xdr:cNvPr id="562" name="Рисунок 561" descr="base_1_386202_40270"/>
        <xdr:cNvPicPr preferRelativeResize="0">
          <a:picLocks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28968500"/>
          <a:ext cx="1038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1</xdr:col>
      <xdr:colOff>1228725</xdr:colOff>
      <xdr:row>266</xdr:row>
      <xdr:rowOff>381000</xdr:rowOff>
    </xdr:to>
    <xdr:pic>
      <xdr:nvPicPr>
        <xdr:cNvPr id="563" name="Рисунок 562" descr="base_1_386202_40271"/>
        <xdr:cNvPicPr preferRelativeResize="0">
          <a:picLocks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454275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1314450</xdr:colOff>
      <xdr:row>267</xdr:row>
      <xdr:rowOff>409575</xdr:rowOff>
    </xdr:to>
    <xdr:pic>
      <xdr:nvPicPr>
        <xdr:cNvPr id="564" name="Рисунок 563" descr="base_1_386202_40272"/>
        <xdr:cNvPicPr preferRelativeResize="0">
          <a:picLocks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940050"/>
          <a:ext cx="13144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1295400</xdr:colOff>
      <xdr:row>268</xdr:row>
      <xdr:rowOff>409575</xdr:rowOff>
    </xdr:to>
    <xdr:pic>
      <xdr:nvPicPr>
        <xdr:cNvPr id="565" name="Рисунок 564" descr="base_1_386202_40273"/>
        <xdr:cNvPicPr preferRelativeResize="0">
          <a:picLocks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0425825"/>
          <a:ext cx="1295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1000125</xdr:colOff>
      <xdr:row>269</xdr:row>
      <xdr:rowOff>371475</xdr:rowOff>
    </xdr:to>
    <xdr:pic>
      <xdr:nvPicPr>
        <xdr:cNvPr id="566" name="Рисунок 565" descr="base_1_386202_40274"/>
        <xdr:cNvPicPr preferRelativeResize="0">
          <a:picLocks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0911600"/>
          <a:ext cx="10001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26192</xdr:colOff>
      <xdr:row>270</xdr:row>
      <xdr:rowOff>0</xdr:rowOff>
    </xdr:from>
    <xdr:to>
      <xdr:col>1</xdr:col>
      <xdr:colOff>1528761</xdr:colOff>
      <xdr:row>270</xdr:row>
      <xdr:rowOff>371475</xdr:rowOff>
    </xdr:to>
    <xdr:pic>
      <xdr:nvPicPr>
        <xdr:cNvPr id="567" name="Рисунок 566" descr="base_1_386202_40275"/>
        <xdr:cNvPicPr preferRelativeResize="0">
          <a:picLocks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6" y="45243750"/>
          <a:ext cx="1502569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1</xdr:col>
      <xdr:colOff>1009650</xdr:colOff>
      <xdr:row>271</xdr:row>
      <xdr:rowOff>400050</xdr:rowOff>
    </xdr:to>
    <xdr:pic>
      <xdr:nvPicPr>
        <xdr:cNvPr id="568" name="Рисунок 567" descr="base_1_386202_40276"/>
        <xdr:cNvPicPr preferRelativeResize="0">
          <a:picLocks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1883150"/>
          <a:ext cx="1009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1209675</xdr:colOff>
      <xdr:row>272</xdr:row>
      <xdr:rowOff>400050</xdr:rowOff>
    </xdr:to>
    <xdr:pic>
      <xdr:nvPicPr>
        <xdr:cNvPr id="569" name="Рисунок 568" descr="base_1_386202_40277"/>
        <xdr:cNvPicPr preferRelativeResize="0">
          <a:picLocks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2368925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26192</xdr:colOff>
      <xdr:row>273</xdr:row>
      <xdr:rowOff>0</xdr:rowOff>
    </xdr:from>
    <xdr:to>
      <xdr:col>1</xdr:col>
      <xdr:colOff>1833561</xdr:colOff>
      <xdr:row>273</xdr:row>
      <xdr:rowOff>390525</xdr:rowOff>
    </xdr:to>
    <xdr:pic>
      <xdr:nvPicPr>
        <xdr:cNvPr id="570" name="Рисунок 569" descr="base_1_386202_40278"/>
        <xdr:cNvPicPr preferRelativeResize="0">
          <a:picLocks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6" y="46708219"/>
          <a:ext cx="180736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1266825</xdr:colOff>
      <xdr:row>274</xdr:row>
      <xdr:rowOff>409575</xdr:rowOff>
    </xdr:to>
    <xdr:pic>
      <xdr:nvPicPr>
        <xdr:cNvPr id="571" name="Рисунок 570" descr="base_1_386202_40279"/>
        <xdr:cNvPicPr preferRelativeResize="0">
          <a:picLocks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40475"/>
          <a:ext cx="12668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1</xdr:col>
      <xdr:colOff>990600</xdr:colOff>
      <xdr:row>275</xdr:row>
      <xdr:rowOff>419100</xdr:rowOff>
    </xdr:to>
    <xdr:pic>
      <xdr:nvPicPr>
        <xdr:cNvPr id="572" name="Рисунок 571" descr="base_1_386202_40280"/>
        <xdr:cNvPicPr preferRelativeResize="0">
          <a:picLocks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826250"/>
          <a:ext cx="990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276</xdr:row>
      <xdr:rowOff>1</xdr:rowOff>
    </xdr:from>
    <xdr:to>
      <xdr:col>1</xdr:col>
      <xdr:colOff>1095374</xdr:colOff>
      <xdr:row>276</xdr:row>
      <xdr:rowOff>361951</xdr:rowOff>
    </xdr:to>
    <xdr:pic>
      <xdr:nvPicPr>
        <xdr:cNvPr id="573" name="Рисунок 572" descr="base_1_386202_40281"/>
        <xdr:cNvPicPr preferRelativeResize="0">
          <a:picLocks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34312026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1</xdr:col>
      <xdr:colOff>1047750</xdr:colOff>
      <xdr:row>277</xdr:row>
      <xdr:rowOff>400050</xdr:rowOff>
    </xdr:to>
    <xdr:pic>
      <xdr:nvPicPr>
        <xdr:cNvPr id="574" name="Рисунок 573" descr="base_1_386202_40282"/>
        <xdr:cNvPicPr preferRelativeResize="0">
          <a:picLocks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797800"/>
          <a:ext cx="1047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1</xdr:col>
      <xdr:colOff>1323975</xdr:colOff>
      <xdr:row>278</xdr:row>
      <xdr:rowOff>371475</xdr:rowOff>
    </xdr:to>
    <xdr:pic>
      <xdr:nvPicPr>
        <xdr:cNvPr id="575" name="Рисунок 574" descr="base_1_386202_40283"/>
        <xdr:cNvPicPr preferRelativeResize="0">
          <a:picLocks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283575"/>
          <a:ext cx="13239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1</xdr:col>
      <xdr:colOff>1333500</xdr:colOff>
      <xdr:row>279</xdr:row>
      <xdr:rowOff>409575</xdr:rowOff>
    </xdr:to>
    <xdr:pic>
      <xdr:nvPicPr>
        <xdr:cNvPr id="576" name="Рисунок 575" descr="base_1_386202_40284"/>
        <xdr:cNvPicPr preferRelativeResize="0">
          <a:picLocks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769350"/>
          <a:ext cx="13335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1323975</xdr:colOff>
      <xdr:row>280</xdr:row>
      <xdr:rowOff>409575</xdr:rowOff>
    </xdr:to>
    <xdr:pic>
      <xdr:nvPicPr>
        <xdr:cNvPr id="577" name="Рисунок 576" descr="base_1_386202_40285"/>
        <xdr:cNvPicPr preferRelativeResize="0">
          <a:picLocks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6255125"/>
          <a:ext cx="13239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1</xdr:col>
      <xdr:colOff>962025</xdr:colOff>
      <xdr:row>281</xdr:row>
      <xdr:rowOff>390525</xdr:rowOff>
    </xdr:to>
    <xdr:pic>
      <xdr:nvPicPr>
        <xdr:cNvPr id="578" name="Рисунок 577" descr="base_1_386202_40286"/>
        <xdr:cNvPicPr preferRelativeResize="0">
          <a:picLocks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6740900"/>
          <a:ext cx="962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1</xdr:col>
      <xdr:colOff>1085850</xdr:colOff>
      <xdr:row>282</xdr:row>
      <xdr:rowOff>409575</xdr:rowOff>
    </xdr:to>
    <xdr:pic>
      <xdr:nvPicPr>
        <xdr:cNvPr id="579" name="Рисунок 578" descr="base_1_386202_40287"/>
        <xdr:cNvPicPr preferRelativeResize="0">
          <a:picLocks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226675"/>
          <a:ext cx="1085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1</xdr:col>
      <xdr:colOff>1085850</xdr:colOff>
      <xdr:row>283</xdr:row>
      <xdr:rowOff>400050</xdr:rowOff>
    </xdr:to>
    <xdr:pic>
      <xdr:nvPicPr>
        <xdr:cNvPr id="580" name="Рисунок 579" descr="base_1_386202_40288"/>
        <xdr:cNvPicPr preferRelativeResize="0">
          <a:picLocks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7712450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284</xdr:row>
      <xdr:rowOff>1</xdr:rowOff>
    </xdr:from>
    <xdr:to>
      <xdr:col>1</xdr:col>
      <xdr:colOff>1276350</xdr:colOff>
      <xdr:row>284</xdr:row>
      <xdr:rowOff>400051</xdr:rowOff>
    </xdr:to>
    <xdr:pic>
      <xdr:nvPicPr>
        <xdr:cNvPr id="581" name="Рисунок 580" descr="base_1_386202_40289"/>
        <xdr:cNvPicPr preferRelativeResize="0">
          <a:picLocks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8198226"/>
          <a:ext cx="1276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1333500</xdr:colOff>
      <xdr:row>285</xdr:row>
      <xdr:rowOff>419100</xdr:rowOff>
    </xdr:to>
    <xdr:pic>
      <xdr:nvPicPr>
        <xdr:cNvPr id="582" name="Рисунок 581" descr="base_1_386202_40290"/>
        <xdr:cNvPicPr preferRelativeResize="0">
          <a:picLocks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8684000"/>
          <a:ext cx="1333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1</xdr:col>
      <xdr:colOff>1266825</xdr:colOff>
      <xdr:row>286</xdr:row>
      <xdr:rowOff>390525</xdr:rowOff>
    </xdr:to>
    <xdr:pic>
      <xdr:nvPicPr>
        <xdr:cNvPr id="583" name="Рисунок 582" descr="base_1_386202_40291"/>
        <xdr:cNvPicPr preferRelativeResize="0">
          <a:picLocks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169775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1</xdr:col>
      <xdr:colOff>962025</xdr:colOff>
      <xdr:row>287</xdr:row>
      <xdr:rowOff>371475</xdr:rowOff>
    </xdr:to>
    <xdr:pic>
      <xdr:nvPicPr>
        <xdr:cNvPr id="584" name="Рисунок 583" descr="base_1_386202_40292"/>
        <xdr:cNvPicPr preferRelativeResize="0">
          <a:picLocks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655550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1047750</xdr:colOff>
      <xdr:row>288</xdr:row>
      <xdr:rowOff>419100</xdr:rowOff>
    </xdr:to>
    <xdr:pic>
      <xdr:nvPicPr>
        <xdr:cNvPr id="585" name="Рисунок 584" descr="base_1_386202_40293"/>
        <xdr:cNvPicPr preferRelativeResize="0">
          <a:picLocks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0141325"/>
          <a:ext cx="10477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61911</xdr:colOff>
      <xdr:row>288</xdr:row>
      <xdr:rowOff>464343</xdr:rowOff>
    </xdr:from>
    <xdr:to>
      <xdr:col>1</xdr:col>
      <xdr:colOff>1545430</xdr:colOff>
      <xdr:row>289</xdr:row>
      <xdr:rowOff>376237</xdr:rowOff>
    </xdr:to>
    <xdr:pic>
      <xdr:nvPicPr>
        <xdr:cNvPr id="586" name="Рисунок 585" descr="base_1_386202_40294"/>
        <xdr:cNvPicPr preferRelativeResize="0">
          <a:picLocks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755" y="144339468"/>
          <a:ext cx="1483519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1228725</xdr:colOff>
      <xdr:row>290</xdr:row>
      <xdr:rowOff>400050</xdr:rowOff>
    </xdr:to>
    <xdr:pic>
      <xdr:nvPicPr>
        <xdr:cNvPr id="587" name="Рисунок 586" descr="base_1_386202_40295"/>
        <xdr:cNvPicPr preferRelativeResize="0">
          <a:picLocks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1112875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61911</xdr:colOff>
      <xdr:row>290</xdr:row>
      <xdr:rowOff>464343</xdr:rowOff>
    </xdr:from>
    <xdr:to>
      <xdr:col>1</xdr:col>
      <xdr:colOff>1850230</xdr:colOff>
      <xdr:row>291</xdr:row>
      <xdr:rowOff>376237</xdr:rowOff>
    </xdr:to>
    <xdr:pic>
      <xdr:nvPicPr>
        <xdr:cNvPr id="588" name="Рисунок 587" descr="base_1_386202_40296"/>
        <xdr:cNvPicPr preferRelativeResize="0">
          <a:picLocks noChangeArrowheads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755" y="145315781"/>
          <a:ext cx="1788319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1</xdr:col>
      <xdr:colOff>1257300</xdr:colOff>
      <xdr:row>292</xdr:row>
      <xdr:rowOff>438150</xdr:rowOff>
    </xdr:to>
    <xdr:pic>
      <xdr:nvPicPr>
        <xdr:cNvPr id="589" name="Рисунок 588" descr="base_1_386202_40297"/>
        <xdr:cNvPicPr preferRelativeResize="0">
          <a:picLocks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084425"/>
          <a:ext cx="12573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1</xdr:col>
      <xdr:colOff>962025</xdr:colOff>
      <xdr:row>293</xdr:row>
      <xdr:rowOff>371475</xdr:rowOff>
    </xdr:to>
    <xdr:pic>
      <xdr:nvPicPr>
        <xdr:cNvPr id="590" name="Рисунок 589" descr="base_1_386202_40298"/>
        <xdr:cNvPicPr preferRelativeResize="0">
          <a:picLocks noChangeArrowheads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2570200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1</xdr:col>
      <xdr:colOff>1009650</xdr:colOff>
      <xdr:row>294</xdr:row>
      <xdr:rowOff>409575</xdr:rowOff>
    </xdr:to>
    <xdr:pic>
      <xdr:nvPicPr>
        <xdr:cNvPr id="591" name="Рисунок 590" descr="base_1_386202_40299"/>
        <xdr:cNvPicPr preferRelativeResize="0">
          <a:picLocks noChangeArrowheads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3055975"/>
          <a:ext cx="10096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61911</xdr:colOff>
      <xdr:row>294</xdr:row>
      <xdr:rowOff>464343</xdr:rowOff>
    </xdr:from>
    <xdr:to>
      <xdr:col>1</xdr:col>
      <xdr:colOff>1602580</xdr:colOff>
      <xdr:row>295</xdr:row>
      <xdr:rowOff>385762</xdr:rowOff>
    </xdr:to>
    <xdr:pic>
      <xdr:nvPicPr>
        <xdr:cNvPr id="592" name="Рисунок 591" descr="base_1_386202_40300"/>
        <xdr:cNvPicPr preferRelativeResize="0">
          <a:picLocks noChangeArrowheads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755" y="147268406"/>
          <a:ext cx="1540669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1</xdr:col>
      <xdr:colOff>1276350</xdr:colOff>
      <xdr:row>296</xdr:row>
      <xdr:rowOff>409575</xdr:rowOff>
    </xdr:to>
    <xdr:pic>
      <xdr:nvPicPr>
        <xdr:cNvPr id="593" name="Рисунок 592" descr="base_1_386202_40301"/>
        <xdr:cNvPicPr preferRelativeResize="0">
          <a:picLocks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027525"/>
          <a:ext cx="1276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61911</xdr:colOff>
      <xdr:row>296</xdr:row>
      <xdr:rowOff>464343</xdr:rowOff>
    </xdr:from>
    <xdr:to>
      <xdr:col>1</xdr:col>
      <xdr:colOff>1869280</xdr:colOff>
      <xdr:row>297</xdr:row>
      <xdr:rowOff>395287</xdr:rowOff>
    </xdr:to>
    <xdr:pic>
      <xdr:nvPicPr>
        <xdr:cNvPr id="594" name="Рисунок 593" descr="base_1_386202_40302"/>
        <xdr:cNvPicPr preferRelativeResize="0">
          <a:picLocks noChangeArrowheads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755" y="148244718"/>
          <a:ext cx="1807369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1</xdr:col>
      <xdr:colOff>1323975</xdr:colOff>
      <xdr:row>298</xdr:row>
      <xdr:rowOff>381000</xdr:rowOff>
    </xdr:to>
    <xdr:pic>
      <xdr:nvPicPr>
        <xdr:cNvPr id="595" name="Рисунок 594" descr="base_1_386202_40303"/>
        <xdr:cNvPicPr preferRelativeResize="0">
          <a:picLocks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999075"/>
          <a:ext cx="1323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1123950</xdr:colOff>
      <xdr:row>299</xdr:row>
      <xdr:rowOff>381000</xdr:rowOff>
    </xdr:to>
    <xdr:pic>
      <xdr:nvPicPr>
        <xdr:cNvPr id="596" name="Рисунок 595" descr="base_1_386202_40304"/>
        <xdr:cNvPicPr preferRelativeResize="0">
          <a:picLocks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5484850"/>
          <a:ext cx="1123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85724</xdr:colOff>
      <xdr:row>300</xdr:row>
      <xdr:rowOff>11906</xdr:rowOff>
    </xdr:from>
    <xdr:to>
      <xdr:col>1</xdr:col>
      <xdr:colOff>1569243</xdr:colOff>
      <xdr:row>300</xdr:row>
      <xdr:rowOff>364331</xdr:rowOff>
    </xdr:to>
    <xdr:pic>
      <xdr:nvPicPr>
        <xdr:cNvPr id="597" name="Рисунок 596" descr="base_1_386202_40305"/>
        <xdr:cNvPicPr preferRelativeResize="0">
          <a:picLocks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568" y="149744906"/>
          <a:ext cx="1483519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1</xdr:col>
      <xdr:colOff>1104900</xdr:colOff>
      <xdr:row>301</xdr:row>
      <xdr:rowOff>381000</xdr:rowOff>
    </xdr:to>
    <xdr:pic>
      <xdr:nvPicPr>
        <xdr:cNvPr id="598" name="Рисунок 597" descr="base_1_386202_40306"/>
        <xdr:cNvPicPr preferRelativeResize="0">
          <a:picLocks noChangeArrowheads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456400"/>
          <a:ext cx="11049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1</xdr:col>
      <xdr:colOff>1238250</xdr:colOff>
      <xdr:row>302</xdr:row>
      <xdr:rowOff>390525</xdr:rowOff>
    </xdr:to>
    <xdr:pic>
      <xdr:nvPicPr>
        <xdr:cNvPr id="599" name="Рисунок 598" descr="base_1_386202_40307"/>
        <xdr:cNvPicPr preferRelativeResize="0">
          <a:picLocks noChangeArrowheads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942175"/>
          <a:ext cx="1238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1333500</xdr:colOff>
      <xdr:row>303</xdr:row>
      <xdr:rowOff>400050</xdr:rowOff>
    </xdr:to>
    <xdr:pic>
      <xdr:nvPicPr>
        <xdr:cNvPr id="600" name="Рисунок 599" descr="base_1_386202_40308"/>
        <xdr:cNvPicPr preferRelativeResize="0">
          <a:picLocks noChangeArrowheads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7427950"/>
          <a:ext cx="1333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304</xdr:row>
      <xdr:rowOff>0</xdr:rowOff>
    </xdr:from>
    <xdr:to>
      <xdr:col>1</xdr:col>
      <xdr:colOff>1295401</xdr:colOff>
      <xdr:row>304</xdr:row>
      <xdr:rowOff>381000</xdr:rowOff>
    </xdr:to>
    <xdr:pic>
      <xdr:nvPicPr>
        <xdr:cNvPr id="601" name="Рисунок 600" descr="base_1_386202_40309"/>
        <xdr:cNvPicPr preferRelativeResize="0">
          <a:picLocks noChangeArrowheads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47913725"/>
          <a:ext cx="1295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904875</xdr:colOff>
      <xdr:row>305</xdr:row>
      <xdr:rowOff>381000</xdr:rowOff>
    </xdr:to>
    <xdr:pic>
      <xdr:nvPicPr>
        <xdr:cNvPr id="602" name="Рисунок 601" descr="base_1_386202_40310"/>
        <xdr:cNvPicPr preferRelativeResize="0">
          <a:picLocks noChangeArrowheads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8399500"/>
          <a:ext cx="904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85724</xdr:colOff>
      <xdr:row>306</xdr:row>
      <xdr:rowOff>11906</xdr:rowOff>
    </xdr:from>
    <xdr:to>
      <xdr:col>1</xdr:col>
      <xdr:colOff>1512093</xdr:colOff>
      <xdr:row>306</xdr:row>
      <xdr:rowOff>373856</xdr:rowOff>
    </xdr:to>
    <xdr:pic>
      <xdr:nvPicPr>
        <xdr:cNvPr id="603" name="Рисунок 602" descr="base_1_386202_40311"/>
        <xdr:cNvPicPr preferRelativeResize="0">
          <a:picLocks noChangeArrowheads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568" y="152673844"/>
          <a:ext cx="142636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85724</xdr:colOff>
      <xdr:row>307</xdr:row>
      <xdr:rowOff>11906</xdr:rowOff>
    </xdr:from>
    <xdr:to>
      <xdr:col>1</xdr:col>
      <xdr:colOff>1531143</xdr:colOff>
      <xdr:row>307</xdr:row>
      <xdr:rowOff>402431</xdr:rowOff>
    </xdr:to>
    <xdr:pic>
      <xdr:nvPicPr>
        <xdr:cNvPr id="604" name="Рисунок 603" descr="base_1_386202_40312"/>
        <xdr:cNvPicPr preferRelativeResize="0">
          <a:picLocks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568" y="153162000"/>
          <a:ext cx="144541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1</xdr:col>
      <xdr:colOff>1209675</xdr:colOff>
      <xdr:row>308</xdr:row>
      <xdr:rowOff>361950</xdr:rowOff>
    </xdr:to>
    <xdr:pic>
      <xdr:nvPicPr>
        <xdr:cNvPr id="605" name="Рисунок 604" descr="base_1_386202_40313"/>
        <xdr:cNvPicPr preferRelativeResize="0">
          <a:picLocks noChangeArrowheads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9856825"/>
          <a:ext cx="1209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85724</xdr:colOff>
      <xdr:row>309</xdr:row>
      <xdr:rowOff>11906</xdr:rowOff>
    </xdr:from>
    <xdr:to>
      <xdr:col>1</xdr:col>
      <xdr:colOff>1854993</xdr:colOff>
      <xdr:row>309</xdr:row>
      <xdr:rowOff>411956</xdr:rowOff>
    </xdr:to>
    <xdr:pic>
      <xdr:nvPicPr>
        <xdr:cNvPr id="606" name="Рисунок 605" descr="base_1_386202_40314"/>
        <xdr:cNvPicPr preferRelativeResize="0">
          <a:picLocks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568" y="154138312"/>
          <a:ext cx="1769269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1266825</xdr:colOff>
      <xdr:row>310</xdr:row>
      <xdr:rowOff>371475</xdr:rowOff>
    </xdr:to>
    <xdr:pic>
      <xdr:nvPicPr>
        <xdr:cNvPr id="607" name="Рисунок 606" descr="base_1_386202_40315"/>
        <xdr:cNvPicPr preferRelativeResize="0">
          <a:picLocks noChangeArrowheads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0828375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311</xdr:row>
      <xdr:rowOff>0</xdr:rowOff>
    </xdr:from>
    <xdr:to>
      <xdr:col>1</xdr:col>
      <xdr:colOff>1009650</xdr:colOff>
      <xdr:row>311</xdr:row>
      <xdr:rowOff>390525</xdr:rowOff>
    </xdr:to>
    <xdr:pic>
      <xdr:nvPicPr>
        <xdr:cNvPr id="608" name="Рисунок 607" descr="base_1_386202_40316"/>
        <xdr:cNvPicPr preferRelativeResize="0">
          <a:picLocks noChangeArrowheads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1314150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85724</xdr:colOff>
      <xdr:row>312</xdr:row>
      <xdr:rowOff>11907</xdr:rowOff>
    </xdr:from>
    <xdr:to>
      <xdr:col>1</xdr:col>
      <xdr:colOff>1550193</xdr:colOff>
      <xdr:row>312</xdr:row>
      <xdr:rowOff>373857</xdr:rowOff>
    </xdr:to>
    <xdr:pic>
      <xdr:nvPicPr>
        <xdr:cNvPr id="609" name="Рисунок 608" descr="base_1_386202_40317"/>
        <xdr:cNvPicPr preferRelativeResize="0">
          <a:picLocks noChangeArrowheads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568" y="155602782"/>
          <a:ext cx="146446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1</xdr:col>
      <xdr:colOff>1047750</xdr:colOff>
      <xdr:row>313</xdr:row>
      <xdr:rowOff>390525</xdr:rowOff>
    </xdr:to>
    <xdr:pic>
      <xdr:nvPicPr>
        <xdr:cNvPr id="610" name="Рисунок 609" descr="base_1_386202_40318"/>
        <xdr:cNvPicPr preferRelativeResize="0">
          <a:picLocks noChangeArrowheads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285700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1</xdr:col>
      <xdr:colOff>1209675</xdr:colOff>
      <xdr:row>314</xdr:row>
      <xdr:rowOff>400050</xdr:rowOff>
    </xdr:to>
    <xdr:pic>
      <xdr:nvPicPr>
        <xdr:cNvPr id="611" name="Рисунок 610" descr="base_1_386202_40319"/>
        <xdr:cNvPicPr preferRelativeResize="0">
          <a:picLocks noChangeArrowheads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771475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85724</xdr:colOff>
      <xdr:row>315</xdr:row>
      <xdr:rowOff>11907</xdr:rowOff>
    </xdr:from>
    <xdr:to>
      <xdr:col>1</xdr:col>
      <xdr:colOff>1874043</xdr:colOff>
      <xdr:row>315</xdr:row>
      <xdr:rowOff>402432</xdr:rowOff>
    </xdr:to>
    <xdr:pic>
      <xdr:nvPicPr>
        <xdr:cNvPr id="612" name="Рисунок 611" descr="base_1_386202_40320"/>
        <xdr:cNvPicPr preferRelativeResize="0">
          <a:picLocks noChangeArrowheads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568" y="157067251"/>
          <a:ext cx="178831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316</xdr:row>
      <xdr:rowOff>0</xdr:rowOff>
    </xdr:from>
    <xdr:to>
      <xdr:col>1</xdr:col>
      <xdr:colOff>1238250</xdr:colOff>
      <xdr:row>316</xdr:row>
      <xdr:rowOff>381000</xdr:rowOff>
    </xdr:to>
    <xdr:pic>
      <xdr:nvPicPr>
        <xdr:cNvPr id="613" name="Рисунок 612" descr="base_1_386202_40321"/>
        <xdr:cNvPicPr preferRelativeResize="0">
          <a:picLocks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3743025"/>
          <a:ext cx="1238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317</xdr:row>
      <xdr:rowOff>0</xdr:rowOff>
    </xdr:from>
    <xdr:to>
      <xdr:col>1</xdr:col>
      <xdr:colOff>981075</xdr:colOff>
      <xdr:row>317</xdr:row>
      <xdr:rowOff>371475</xdr:rowOff>
    </xdr:to>
    <xdr:pic>
      <xdr:nvPicPr>
        <xdr:cNvPr id="614" name="Рисунок 613" descr="base_1_386202_40322"/>
        <xdr:cNvPicPr preferRelativeResize="0">
          <a:picLocks noChangeArrowheads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228800"/>
          <a:ext cx="981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318</xdr:row>
      <xdr:rowOff>0</xdr:rowOff>
    </xdr:from>
    <xdr:to>
      <xdr:col>1</xdr:col>
      <xdr:colOff>1047750</xdr:colOff>
      <xdr:row>318</xdr:row>
      <xdr:rowOff>390525</xdr:rowOff>
    </xdr:to>
    <xdr:pic>
      <xdr:nvPicPr>
        <xdr:cNvPr id="615" name="Рисунок 614" descr="base_1_386202_40323"/>
        <xdr:cNvPicPr preferRelativeResize="0">
          <a:picLocks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714575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85724</xdr:colOff>
      <xdr:row>319</xdr:row>
      <xdr:rowOff>11907</xdr:rowOff>
    </xdr:from>
    <xdr:to>
      <xdr:col>1</xdr:col>
      <xdr:colOff>1588293</xdr:colOff>
      <xdr:row>319</xdr:row>
      <xdr:rowOff>373857</xdr:rowOff>
    </xdr:to>
    <xdr:pic>
      <xdr:nvPicPr>
        <xdr:cNvPr id="616" name="Рисунок 615" descr="base_1_386202_40324"/>
        <xdr:cNvPicPr preferRelativeResize="0">
          <a:picLocks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568" y="159019876"/>
          <a:ext cx="150256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320</xdr:row>
      <xdr:rowOff>0</xdr:rowOff>
    </xdr:from>
    <xdr:to>
      <xdr:col>1</xdr:col>
      <xdr:colOff>1276350</xdr:colOff>
      <xdr:row>320</xdr:row>
      <xdr:rowOff>409575</xdr:rowOff>
    </xdr:to>
    <xdr:pic>
      <xdr:nvPicPr>
        <xdr:cNvPr id="617" name="Рисунок 616" descr="base_1_386202_40325"/>
        <xdr:cNvPicPr preferRelativeResize="0">
          <a:picLocks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5686125"/>
          <a:ext cx="1276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</xdr:col>
      <xdr:colOff>1276350</xdr:colOff>
      <xdr:row>321</xdr:row>
      <xdr:rowOff>361950</xdr:rowOff>
    </xdr:to>
    <xdr:pic>
      <xdr:nvPicPr>
        <xdr:cNvPr id="618" name="Рисунок 617" descr="base_1_386202_40326"/>
        <xdr:cNvPicPr preferRelativeResize="0">
          <a:picLocks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171900"/>
          <a:ext cx="1276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322</xdr:row>
      <xdr:rowOff>0</xdr:rowOff>
    </xdr:from>
    <xdr:to>
      <xdr:col>1</xdr:col>
      <xdr:colOff>1266825</xdr:colOff>
      <xdr:row>322</xdr:row>
      <xdr:rowOff>333375</xdr:rowOff>
    </xdr:to>
    <xdr:pic>
      <xdr:nvPicPr>
        <xdr:cNvPr id="619" name="Рисунок 618" descr="base_1_386202_40327"/>
        <xdr:cNvPicPr preferRelativeResize="0">
          <a:picLocks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6657675"/>
          <a:ext cx="12668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323</xdr:row>
      <xdr:rowOff>0</xdr:rowOff>
    </xdr:from>
    <xdr:to>
      <xdr:col>1</xdr:col>
      <xdr:colOff>923925</xdr:colOff>
      <xdr:row>323</xdr:row>
      <xdr:rowOff>361950</xdr:rowOff>
    </xdr:to>
    <xdr:pic>
      <xdr:nvPicPr>
        <xdr:cNvPr id="620" name="Рисунок 619" descr="base_1_386202_40328"/>
        <xdr:cNvPicPr preferRelativeResize="0">
          <a:picLocks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7143450"/>
          <a:ext cx="923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1026317</xdr:colOff>
      <xdr:row>324</xdr:row>
      <xdr:rowOff>0</xdr:rowOff>
    </xdr:from>
    <xdr:to>
      <xdr:col>1</xdr:col>
      <xdr:colOff>1359692</xdr:colOff>
      <xdr:row>324</xdr:row>
      <xdr:rowOff>390525</xdr:rowOff>
    </xdr:to>
    <xdr:pic>
      <xdr:nvPicPr>
        <xdr:cNvPr id="621" name="Рисунок 620" descr="base_1_386202_40329"/>
        <xdr:cNvPicPr preferRelativeResize="0">
          <a:picLocks noChangeArrowheads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317" y="161448750"/>
          <a:ext cx="136921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325</xdr:row>
      <xdr:rowOff>0</xdr:rowOff>
    </xdr:from>
    <xdr:to>
      <xdr:col>1</xdr:col>
      <xdr:colOff>1009650</xdr:colOff>
      <xdr:row>325</xdr:row>
      <xdr:rowOff>371475</xdr:rowOff>
    </xdr:to>
    <xdr:pic>
      <xdr:nvPicPr>
        <xdr:cNvPr id="622" name="Рисунок 621" descr="base_1_386202_40330"/>
        <xdr:cNvPicPr preferRelativeResize="0">
          <a:picLocks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115000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326</xdr:row>
      <xdr:rowOff>0</xdr:rowOff>
    </xdr:from>
    <xdr:to>
      <xdr:col>1</xdr:col>
      <xdr:colOff>1295400</xdr:colOff>
      <xdr:row>326</xdr:row>
      <xdr:rowOff>361950</xdr:rowOff>
    </xdr:to>
    <xdr:pic>
      <xdr:nvPicPr>
        <xdr:cNvPr id="623" name="Рисунок 622" descr="base_1_386202_40331"/>
        <xdr:cNvPicPr preferRelativeResize="0">
          <a:picLocks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8600775"/>
          <a:ext cx="1295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1026317</xdr:colOff>
      <xdr:row>327</xdr:row>
      <xdr:rowOff>0</xdr:rowOff>
    </xdr:from>
    <xdr:to>
      <xdr:col>1</xdr:col>
      <xdr:colOff>1721642</xdr:colOff>
      <xdr:row>327</xdr:row>
      <xdr:rowOff>381000</xdr:rowOff>
    </xdr:to>
    <xdr:pic>
      <xdr:nvPicPr>
        <xdr:cNvPr id="624" name="Рисунок 623" descr="base_1_386202_40332"/>
        <xdr:cNvPicPr preferRelativeResize="0">
          <a:picLocks noChangeArrowheads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317" y="162913219"/>
          <a:ext cx="173116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328</xdr:row>
      <xdr:rowOff>0</xdr:rowOff>
    </xdr:from>
    <xdr:to>
      <xdr:col>1</xdr:col>
      <xdr:colOff>1219200</xdr:colOff>
      <xdr:row>328</xdr:row>
      <xdr:rowOff>352425</xdr:rowOff>
    </xdr:to>
    <xdr:pic>
      <xdr:nvPicPr>
        <xdr:cNvPr id="625" name="Рисунок 624" descr="base_1_386202_40333"/>
        <xdr:cNvPicPr preferRelativeResize="0">
          <a:picLocks noChangeArrowheads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9572325"/>
          <a:ext cx="12192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1</xdr:col>
      <xdr:colOff>952500</xdr:colOff>
      <xdr:row>329</xdr:row>
      <xdr:rowOff>390525</xdr:rowOff>
    </xdr:to>
    <xdr:pic>
      <xdr:nvPicPr>
        <xdr:cNvPr id="626" name="Рисунок 625" descr="base_1_386202_40334"/>
        <xdr:cNvPicPr preferRelativeResize="0">
          <a:picLocks noChangeArrowheads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0581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330</xdr:row>
      <xdr:rowOff>0</xdr:rowOff>
    </xdr:from>
    <xdr:to>
      <xdr:col>1</xdr:col>
      <xdr:colOff>1009650</xdr:colOff>
      <xdr:row>330</xdr:row>
      <xdr:rowOff>361950</xdr:rowOff>
    </xdr:to>
    <xdr:pic>
      <xdr:nvPicPr>
        <xdr:cNvPr id="627" name="Рисунок 626" descr="base_1_386202_40335"/>
        <xdr:cNvPicPr preferRelativeResize="0">
          <a:picLocks noChangeArrowheads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0543875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1026317</xdr:colOff>
      <xdr:row>331</xdr:row>
      <xdr:rowOff>0</xdr:rowOff>
    </xdr:from>
    <xdr:to>
      <xdr:col>1</xdr:col>
      <xdr:colOff>1416842</xdr:colOff>
      <xdr:row>331</xdr:row>
      <xdr:rowOff>352425</xdr:rowOff>
    </xdr:to>
    <xdr:pic>
      <xdr:nvPicPr>
        <xdr:cNvPr id="628" name="Рисунок 627" descr="base_1_386202_40336"/>
        <xdr:cNvPicPr preferRelativeResize="0">
          <a:picLocks noChangeArrowheads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317" y="164865844"/>
          <a:ext cx="1426369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1</xdr:col>
      <xdr:colOff>1219200</xdr:colOff>
      <xdr:row>332</xdr:row>
      <xdr:rowOff>381000</xdr:rowOff>
    </xdr:to>
    <xdr:pic>
      <xdr:nvPicPr>
        <xdr:cNvPr id="629" name="Рисунок 628" descr="base_1_386202_40337"/>
        <xdr:cNvPicPr preferRelativeResize="0">
          <a:picLocks noChangeArrowheads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515425"/>
          <a:ext cx="1219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333</xdr:row>
      <xdr:rowOff>0</xdr:rowOff>
    </xdr:from>
    <xdr:to>
      <xdr:col>1</xdr:col>
      <xdr:colOff>1333500</xdr:colOff>
      <xdr:row>333</xdr:row>
      <xdr:rowOff>400050</xdr:rowOff>
    </xdr:to>
    <xdr:pic>
      <xdr:nvPicPr>
        <xdr:cNvPr id="630" name="Рисунок 629" descr="base_1_386202_40338"/>
        <xdr:cNvPicPr preferRelativeResize="0">
          <a:picLocks noChangeArrowheads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2001200"/>
          <a:ext cx="1333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</xdr:col>
      <xdr:colOff>1190625</xdr:colOff>
      <xdr:row>334</xdr:row>
      <xdr:rowOff>400050</xdr:rowOff>
    </xdr:to>
    <xdr:pic>
      <xdr:nvPicPr>
        <xdr:cNvPr id="631" name="Рисунок 630" descr="base_1_386202_40339"/>
        <xdr:cNvPicPr preferRelativeResize="0">
          <a:picLocks noChangeArrowheads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248697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335</xdr:row>
      <xdr:rowOff>0</xdr:rowOff>
    </xdr:from>
    <xdr:to>
      <xdr:col>1</xdr:col>
      <xdr:colOff>990600</xdr:colOff>
      <xdr:row>335</xdr:row>
      <xdr:rowOff>371475</xdr:rowOff>
    </xdr:to>
    <xdr:pic>
      <xdr:nvPicPr>
        <xdr:cNvPr id="632" name="Рисунок 631" descr="base_1_386202_40340"/>
        <xdr:cNvPicPr preferRelativeResize="0">
          <a:picLocks noChangeArrowheads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297275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1026317</xdr:colOff>
      <xdr:row>336</xdr:row>
      <xdr:rowOff>0</xdr:rowOff>
    </xdr:from>
    <xdr:to>
      <xdr:col>1</xdr:col>
      <xdr:colOff>1454942</xdr:colOff>
      <xdr:row>336</xdr:row>
      <xdr:rowOff>371475</xdr:rowOff>
    </xdr:to>
    <xdr:pic>
      <xdr:nvPicPr>
        <xdr:cNvPr id="633" name="Рисунок 632" descr="base_1_386202_40341"/>
        <xdr:cNvPicPr preferRelativeResize="0">
          <a:picLocks noChangeArrowheads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317" y="167306625"/>
          <a:ext cx="1464469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1026317</xdr:colOff>
      <xdr:row>337</xdr:row>
      <xdr:rowOff>0</xdr:rowOff>
    </xdr:from>
    <xdr:to>
      <xdr:col>1</xdr:col>
      <xdr:colOff>1416842</xdr:colOff>
      <xdr:row>337</xdr:row>
      <xdr:rowOff>361950</xdr:rowOff>
    </xdr:to>
    <xdr:pic>
      <xdr:nvPicPr>
        <xdr:cNvPr id="634" name="Рисунок 633" descr="base_1_386202_40342"/>
        <xdr:cNvPicPr preferRelativeResize="0">
          <a:picLocks noChangeArrowheads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317" y="167794781"/>
          <a:ext cx="142636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338</xdr:row>
      <xdr:rowOff>0</xdr:rowOff>
    </xdr:from>
    <xdr:to>
      <xdr:col>1</xdr:col>
      <xdr:colOff>1209675</xdr:colOff>
      <xdr:row>338</xdr:row>
      <xdr:rowOff>381000</xdr:rowOff>
    </xdr:to>
    <xdr:pic>
      <xdr:nvPicPr>
        <xdr:cNvPr id="635" name="Рисунок 634" descr="base_1_386202_40343"/>
        <xdr:cNvPicPr preferRelativeResize="0">
          <a:picLocks noChangeArrowheads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4430075"/>
          <a:ext cx="1209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1026317</xdr:colOff>
      <xdr:row>339</xdr:row>
      <xdr:rowOff>0</xdr:rowOff>
    </xdr:from>
    <xdr:to>
      <xdr:col>1</xdr:col>
      <xdr:colOff>1702592</xdr:colOff>
      <xdr:row>339</xdr:row>
      <xdr:rowOff>390525</xdr:rowOff>
    </xdr:to>
    <xdr:pic>
      <xdr:nvPicPr>
        <xdr:cNvPr id="636" name="Рисунок 635" descr="base_1_386202_40344"/>
        <xdr:cNvPicPr preferRelativeResize="0">
          <a:picLocks noChangeArrowheads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317" y="168771094"/>
          <a:ext cx="171211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340</xdr:row>
      <xdr:rowOff>0</xdr:rowOff>
    </xdr:from>
    <xdr:to>
      <xdr:col>1</xdr:col>
      <xdr:colOff>1257300</xdr:colOff>
      <xdr:row>340</xdr:row>
      <xdr:rowOff>400050</xdr:rowOff>
    </xdr:to>
    <xdr:pic>
      <xdr:nvPicPr>
        <xdr:cNvPr id="637" name="Рисунок 636" descr="base_1_386202_40345"/>
        <xdr:cNvPicPr preferRelativeResize="0">
          <a:picLocks noChangeArrowheads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401625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341</xdr:row>
      <xdr:rowOff>0</xdr:rowOff>
    </xdr:from>
    <xdr:to>
      <xdr:col>1</xdr:col>
      <xdr:colOff>933450</xdr:colOff>
      <xdr:row>341</xdr:row>
      <xdr:rowOff>361950</xdr:rowOff>
    </xdr:to>
    <xdr:pic>
      <xdr:nvPicPr>
        <xdr:cNvPr id="638" name="Рисунок 637" descr="base_1_386202_40346"/>
        <xdr:cNvPicPr preferRelativeResize="0">
          <a:picLocks noChangeArrowheads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5887400"/>
          <a:ext cx="9334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342</xdr:row>
      <xdr:rowOff>0</xdr:rowOff>
    </xdr:from>
    <xdr:to>
      <xdr:col>1</xdr:col>
      <xdr:colOff>1009650</xdr:colOff>
      <xdr:row>342</xdr:row>
      <xdr:rowOff>342900</xdr:rowOff>
    </xdr:to>
    <xdr:pic>
      <xdr:nvPicPr>
        <xdr:cNvPr id="639" name="Рисунок 638" descr="base_1_386202_40347"/>
        <xdr:cNvPicPr preferRelativeResize="0">
          <a:picLocks noChangeArrowheads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373175"/>
          <a:ext cx="10096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1009650</xdr:colOff>
      <xdr:row>343</xdr:row>
      <xdr:rowOff>371475</xdr:rowOff>
    </xdr:to>
    <xdr:pic>
      <xdr:nvPicPr>
        <xdr:cNvPr id="640" name="Рисунок 639" descr="base_1_386202_40348"/>
        <xdr:cNvPicPr preferRelativeResize="0">
          <a:picLocks noChangeArrowheads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858950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344</xdr:row>
      <xdr:rowOff>1</xdr:rowOff>
    </xdr:from>
    <xdr:to>
      <xdr:col>1</xdr:col>
      <xdr:colOff>1200150</xdr:colOff>
      <xdr:row>344</xdr:row>
      <xdr:rowOff>361951</xdr:rowOff>
    </xdr:to>
    <xdr:pic>
      <xdr:nvPicPr>
        <xdr:cNvPr id="641" name="Рисунок 640" descr="base_1_386202_40349"/>
        <xdr:cNvPicPr preferRelativeResize="0">
          <a:picLocks noChangeArrowheads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7344726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26192</xdr:colOff>
      <xdr:row>345</xdr:row>
      <xdr:rowOff>23813</xdr:rowOff>
    </xdr:from>
    <xdr:to>
      <xdr:col>1</xdr:col>
      <xdr:colOff>1757362</xdr:colOff>
      <xdr:row>345</xdr:row>
      <xdr:rowOff>376238</xdr:rowOff>
    </xdr:to>
    <xdr:pic>
      <xdr:nvPicPr>
        <xdr:cNvPr id="642" name="Рисунок 641" descr="base_1_386202_40350"/>
        <xdr:cNvPicPr preferRelativeResize="0">
          <a:picLocks noChangeArrowheads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6" y="171723844"/>
          <a:ext cx="173117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1228725</xdr:colOff>
      <xdr:row>346</xdr:row>
      <xdr:rowOff>390525</xdr:rowOff>
    </xdr:to>
    <xdr:pic>
      <xdr:nvPicPr>
        <xdr:cNvPr id="643" name="Рисунок 642" descr="base_1_386202_40351"/>
        <xdr:cNvPicPr preferRelativeResize="0">
          <a:picLocks noChangeArrowheads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831627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1019175</xdr:colOff>
      <xdr:row>347</xdr:row>
      <xdr:rowOff>361950</xdr:rowOff>
    </xdr:to>
    <xdr:pic>
      <xdr:nvPicPr>
        <xdr:cNvPr id="644" name="Рисунок 643" descr="base_1_386202_40352"/>
        <xdr:cNvPicPr preferRelativeResize="0">
          <a:picLocks noChangeArrowheads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8802050"/>
          <a:ext cx="1019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971550</xdr:colOff>
      <xdr:row>348</xdr:row>
      <xdr:rowOff>371475</xdr:rowOff>
    </xdr:to>
    <xdr:pic>
      <xdr:nvPicPr>
        <xdr:cNvPr id="645" name="Рисунок 644" descr="base_1_386202_40353"/>
        <xdr:cNvPicPr preferRelativeResize="0">
          <a:picLocks noChangeArrowheads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928782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26192</xdr:colOff>
      <xdr:row>349</xdr:row>
      <xdr:rowOff>23813</xdr:rowOff>
    </xdr:from>
    <xdr:to>
      <xdr:col>1</xdr:col>
      <xdr:colOff>1452561</xdr:colOff>
      <xdr:row>349</xdr:row>
      <xdr:rowOff>395288</xdr:rowOff>
    </xdr:to>
    <xdr:pic>
      <xdr:nvPicPr>
        <xdr:cNvPr id="646" name="Рисунок 645" descr="base_1_386202_40354"/>
        <xdr:cNvPicPr preferRelativeResize="0">
          <a:picLocks noChangeArrowheads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6" y="173676469"/>
          <a:ext cx="1426369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349</xdr:row>
      <xdr:rowOff>485774</xdr:rowOff>
    </xdr:from>
    <xdr:to>
      <xdr:col>1</xdr:col>
      <xdr:colOff>1171575</xdr:colOff>
      <xdr:row>350</xdr:row>
      <xdr:rowOff>409574</xdr:rowOff>
    </xdr:to>
    <xdr:pic>
      <xdr:nvPicPr>
        <xdr:cNvPr id="647" name="Рисунок 646" descr="base_1_386202_40355"/>
        <xdr:cNvPicPr preferRelativeResize="0">
          <a:picLocks noChangeArrowheads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0259374"/>
          <a:ext cx="1171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351</xdr:row>
      <xdr:rowOff>0</xdr:rowOff>
    </xdr:from>
    <xdr:to>
      <xdr:col>1</xdr:col>
      <xdr:colOff>1228725</xdr:colOff>
      <xdr:row>351</xdr:row>
      <xdr:rowOff>381000</xdr:rowOff>
    </xdr:to>
    <xdr:pic>
      <xdr:nvPicPr>
        <xdr:cNvPr id="648" name="Рисунок 647" descr="base_1_386202_40356"/>
        <xdr:cNvPicPr preferRelativeResize="0">
          <a:picLocks noChangeArrowheads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0745150"/>
          <a:ext cx="12287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</xdr:col>
      <xdr:colOff>1219200</xdr:colOff>
      <xdr:row>352</xdr:row>
      <xdr:rowOff>371475</xdr:rowOff>
    </xdr:to>
    <xdr:pic>
      <xdr:nvPicPr>
        <xdr:cNvPr id="649" name="Рисунок 648" descr="base_1_386202_40357"/>
        <xdr:cNvPicPr preferRelativeResize="0">
          <a:picLocks noChangeArrowheads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23092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1</xdr:col>
      <xdr:colOff>942975</xdr:colOff>
      <xdr:row>353</xdr:row>
      <xdr:rowOff>381000</xdr:rowOff>
    </xdr:to>
    <xdr:pic>
      <xdr:nvPicPr>
        <xdr:cNvPr id="650" name="Рисунок 649" descr="base_1_386202_40358"/>
        <xdr:cNvPicPr preferRelativeResize="0">
          <a:picLocks noChangeArrowheads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716700"/>
          <a:ext cx="942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354</xdr:row>
      <xdr:rowOff>0</xdr:rowOff>
    </xdr:from>
    <xdr:to>
      <xdr:col>1</xdr:col>
      <xdr:colOff>990600</xdr:colOff>
      <xdr:row>354</xdr:row>
      <xdr:rowOff>361950</xdr:rowOff>
    </xdr:to>
    <xdr:pic>
      <xdr:nvPicPr>
        <xdr:cNvPr id="651" name="Рисунок 650" descr="base_1_386202_40359"/>
        <xdr:cNvPicPr preferRelativeResize="0">
          <a:picLocks noChangeArrowheads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2202475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1033461</xdr:colOff>
      <xdr:row>355</xdr:row>
      <xdr:rowOff>33339</xdr:rowOff>
    </xdr:from>
    <xdr:to>
      <xdr:col>1</xdr:col>
      <xdr:colOff>1452562</xdr:colOff>
      <xdr:row>355</xdr:row>
      <xdr:rowOff>414339</xdr:rowOff>
    </xdr:to>
    <xdr:pic>
      <xdr:nvPicPr>
        <xdr:cNvPr id="652" name="Рисунок 651" descr="base_1_386202_40360"/>
        <xdr:cNvPicPr preferRelativeResize="0">
          <a:picLocks noChangeArrowheads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461" y="176614933"/>
          <a:ext cx="145494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356</xdr:row>
      <xdr:rowOff>0</xdr:rowOff>
    </xdr:from>
    <xdr:to>
      <xdr:col>1</xdr:col>
      <xdr:colOff>1171575</xdr:colOff>
      <xdr:row>356</xdr:row>
      <xdr:rowOff>390525</xdr:rowOff>
    </xdr:to>
    <xdr:pic>
      <xdr:nvPicPr>
        <xdr:cNvPr id="653" name="Рисунок 652" descr="base_1_386202_40361"/>
        <xdr:cNvPicPr preferRelativeResize="0">
          <a:picLocks noChangeArrowheads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17402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1</xdr:col>
      <xdr:colOff>1295400</xdr:colOff>
      <xdr:row>357</xdr:row>
      <xdr:rowOff>371475</xdr:rowOff>
    </xdr:to>
    <xdr:pic>
      <xdr:nvPicPr>
        <xdr:cNvPr id="654" name="Рисунок 653" descr="base_1_386202_40362"/>
        <xdr:cNvPicPr preferRelativeResize="0">
          <a:picLocks noChangeArrowheads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3659800"/>
          <a:ext cx="1295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358</xdr:row>
      <xdr:rowOff>0</xdr:rowOff>
    </xdr:from>
    <xdr:to>
      <xdr:col>1</xdr:col>
      <xdr:colOff>1200150</xdr:colOff>
      <xdr:row>358</xdr:row>
      <xdr:rowOff>361950</xdr:rowOff>
    </xdr:to>
    <xdr:pic>
      <xdr:nvPicPr>
        <xdr:cNvPr id="655" name="Рисунок 654" descr="base_1_386202_40363"/>
        <xdr:cNvPicPr preferRelativeResize="0">
          <a:picLocks noChangeArrowheads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145575"/>
          <a:ext cx="1200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1</xdr:col>
      <xdr:colOff>895350</xdr:colOff>
      <xdr:row>359</xdr:row>
      <xdr:rowOff>381000</xdr:rowOff>
    </xdr:to>
    <xdr:pic>
      <xdr:nvPicPr>
        <xdr:cNvPr id="656" name="Рисунок 655" descr="base_1_386202_40364"/>
        <xdr:cNvPicPr preferRelativeResize="0">
          <a:picLocks noChangeArrowheads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631350"/>
          <a:ext cx="895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26192</xdr:colOff>
      <xdr:row>360</xdr:row>
      <xdr:rowOff>23813</xdr:rowOff>
    </xdr:from>
    <xdr:to>
      <xdr:col>1</xdr:col>
      <xdr:colOff>1452561</xdr:colOff>
      <xdr:row>360</xdr:row>
      <xdr:rowOff>376238</xdr:rowOff>
    </xdr:to>
    <xdr:pic>
      <xdr:nvPicPr>
        <xdr:cNvPr id="657" name="Рисунок 656" descr="base_1_386202_40365"/>
        <xdr:cNvPicPr preferRelativeResize="0">
          <a:picLocks noChangeArrowheads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6" y="179046188"/>
          <a:ext cx="1426369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361</xdr:row>
      <xdr:rowOff>0</xdr:rowOff>
    </xdr:from>
    <xdr:to>
      <xdr:col>1</xdr:col>
      <xdr:colOff>952500</xdr:colOff>
      <xdr:row>361</xdr:row>
      <xdr:rowOff>361950</xdr:rowOff>
    </xdr:to>
    <xdr:pic>
      <xdr:nvPicPr>
        <xdr:cNvPr id="658" name="Рисунок 657" descr="base_1_386202_40366"/>
        <xdr:cNvPicPr preferRelativeResize="0">
          <a:picLocks noChangeArrowheads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143" y="118491000"/>
          <a:ext cx="952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362</xdr:row>
      <xdr:rowOff>0</xdr:rowOff>
    </xdr:from>
    <xdr:to>
      <xdr:col>1</xdr:col>
      <xdr:colOff>1181100</xdr:colOff>
      <xdr:row>362</xdr:row>
      <xdr:rowOff>352425</xdr:rowOff>
    </xdr:to>
    <xdr:pic>
      <xdr:nvPicPr>
        <xdr:cNvPr id="659" name="Рисунок 658" descr="base_1_386202_40367"/>
        <xdr:cNvPicPr preferRelativeResize="0">
          <a:picLocks noChangeArrowheads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6088675"/>
          <a:ext cx="1181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1295400</xdr:colOff>
      <xdr:row>363</xdr:row>
      <xdr:rowOff>381000</xdr:rowOff>
    </xdr:to>
    <xdr:pic>
      <xdr:nvPicPr>
        <xdr:cNvPr id="660" name="Рисунок 659" descr="base_1_386202_40368"/>
        <xdr:cNvPicPr preferRelativeResize="0">
          <a:picLocks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6574450"/>
          <a:ext cx="1295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364</xdr:row>
      <xdr:rowOff>0</xdr:rowOff>
    </xdr:from>
    <xdr:to>
      <xdr:col>1</xdr:col>
      <xdr:colOff>1200150</xdr:colOff>
      <xdr:row>364</xdr:row>
      <xdr:rowOff>371475</xdr:rowOff>
    </xdr:to>
    <xdr:pic>
      <xdr:nvPicPr>
        <xdr:cNvPr id="661" name="Рисунок 660" descr="base_1_386202_40369"/>
        <xdr:cNvPicPr preferRelativeResize="0">
          <a:picLocks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060225"/>
          <a:ext cx="12001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1</xdr:col>
      <xdr:colOff>895350</xdr:colOff>
      <xdr:row>365</xdr:row>
      <xdr:rowOff>352425</xdr:rowOff>
    </xdr:to>
    <xdr:pic>
      <xdr:nvPicPr>
        <xdr:cNvPr id="662" name="Рисунок 661" descr="base_1_386202_40370"/>
        <xdr:cNvPicPr preferRelativeResize="0">
          <a:picLocks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7546000"/>
          <a:ext cx="895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366</xdr:row>
      <xdr:rowOff>0</xdr:rowOff>
    </xdr:from>
    <xdr:to>
      <xdr:col>1</xdr:col>
      <xdr:colOff>952500</xdr:colOff>
      <xdr:row>366</xdr:row>
      <xdr:rowOff>342900</xdr:rowOff>
    </xdr:to>
    <xdr:pic>
      <xdr:nvPicPr>
        <xdr:cNvPr id="663" name="Рисунок 662" descr="base_1_386202_40371"/>
        <xdr:cNvPicPr preferRelativeResize="0">
          <a:picLocks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8031775"/>
          <a:ext cx="952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367</xdr:row>
      <xdr:rowOff>0</xdr:rowOff>
    </xdr:from>
    <xdr:to>
      <xdr:col>1</xdr:col>
      <xdr:colOff>1009650</xdr:colOff>
      <xdr:row>367</xdr:row>
      <xdr:rowOff>371475</xdr:rowOff>
    </xdr:to>
    <xdr:pic>
      <xdr:nvPicPr>
        <xdr:cNvPr id="664" name="Рисунок 663" descr="base_1_386202_40372"/>
        <xdr:cNvPicPr preferRelativeResize="0">
          <a:picLocks noChangeArrowheads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8517550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1181100</xdr:colOff>
      <xdr:row>368</xdr:row>
      <xdr:rowOff>361950</xdr:rowOff>
    </xdr:to>
    <xdr:pic>
      <xdr:nvPicPr>
        <xdr:cNvPr id="665" name="Рисунок 664" descr="base_1_386202_40373"/>
        <xdr:cNvPicPr preferRelativeResize="0">
          <a:picLocks noChangeArrowheads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003325"/>
          <a:ext cx="1181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369</xdr:row>
      <xdr:rowOff>0</xdr:rowOff>
    </xdr:from>
    <xdr:to>
      <xdr:col>1</xdr:col>
      <xdr:colOff>1257300</xdr:colOff>
      <xdr:row>369</xdr:row>
      <xdr:rowOff>400050</xdr:rowOff>
    </xdr:to>
    <xdr:pic>
      <xdr:nvPicPr>
        <xdr:cNvPr id="666" name="Рисунок 665" descr="base_1_386202_40374"/>
        <xdr:cNvPicPr preferRelativeResize="0">
          <a:picLocks noChangeArrowheads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489100"/>
          <a:ext cx="1257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1</xdr:col>
      <xdr:colOff>1181100</xdr:colOff>
      <xdr:row>370</xdr:row>
      <xdr:rowOff>390525</xdr:rowOff>
    </xdr:to>
    <xdr:pic>
      <xdr:nvPicPr>
        <xdr:cNvPr id="667" name="Рисунок 666" descr="base_1_386202_40375"/>
        <xdr:cNvPicPr preferRelativeResize="0">
          <a:picLocks noChangeArrowheads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9974875"/>
          <a:ext cx="1181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914400</xdr:colOff>
      <xdr:row>371</xdr:row>
      <xdr:rowOff>381000</xdr:rowOff>
    </xdr:to>
    <xdr:pic>
      <xdr:nvPicPr>
        <xdr:cNvPr id="668" name="Рисунок 667" descr="base_1_386202_40376"/>
        <xdr:cNvPicPr preferRelativeResize="0">
          <a:picLocks noChangeArrowheads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460650"/>
          <a:ext cx="914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372</xdr:row>
      <xdr:rowOff>0</xdr:rowOff>
    </xdr:from>
    <xdr:to>
      <xdr:col>1</xdr:col>
      <xdr:colOff>933450</xdr:colOff>
      <xdr:row>372</xdr:row>
      <xdr:rowOff>390525</xdr:rowOff>
    </xdr:to>
    <xdr:pic>
      <xdr:nvPicPr>
        <xdr:cNvPr id="669" name="Рисунок 668" descr="base_1_386202_40377"/>
        <xdr:cNvPicPr preferRelativeResize="0">
          <a:picLocks noChangeArrowheads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46425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14286</xdr:colOff>
      <xdr:row>373</xdr:row>
      <xdr:rowOff>35719</xdr:rowOff>
    </xdr:from>
    <xdr:to>
      <xdr:col>1</xdr:col>
      <xdr:colOff>1431131</xdr:colOff>
      <xdr:row>373</xdr:row>
      <xdr:rowOff>416719</xdr:rowOff>
    </xdr:to>
    <xdr:pic>
      <xdr:nvPicPr>
        <xdr:cNvPr id="670" name="Рисунок 669" descr="base_1_386202_40378"/>
        <xdr:cNvPicPr preferRelativeResize="0">
          <a:picLocks noChangeArrowheads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130" y="185404125"/>
          <a:ext cx="141684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1190625</xdr:colOff>
      <xdr:row>374</xdr:row>
      <xdr:rowOff>400050</xdr:rowOff>
    </xdr:to>
    <xdr:pic>
      <xdr:nvPicPr>
        <xdr:cNvPr id="671" name="Рисунок 670" descr="base_1_386202_40379"/>
        <xdr:cNvPicPr preferRelativeResize="0">
          <a:picLocks noChangeArrowheads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1917975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375</xdr:row>
      <xdr:rowOff>0</xdr:rowOff>
    </xdr:from>
    <xdr:to>
      <xdr:col>1</xdr:col>
      <xdr:colOff>1295400</xdr:colOff>
      <xdr:row>375</xdr:row>
      <xdr:rowOff>409575</xdr:rowOff>
    </xdr:to>
    <xdr:pic>
      <xdr:nvPicPr>
        <xdr:cNvPr id="672" name="Рисунок 671" descr="base_1_386202_40380"/>
        <xdr:cNvPicPr preferRelativeResize="0">
          <a:picLocks noChangeArrowheads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403750"/>
          <a:ext cx="1295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376</xdr:row>
      <xdr:rowOff>1</xdr:rowOff>
    </xdr:from>
    <xdr:to>
      <xdr:col>1</xdr:col>
      <xdr:colOff>1171575</xdr:colOff>
      <xdr:row>376</xdr:row>
      <xdr:rowOff>400051</xdr:rowOff>
    </xdr:to>
    <xdr:pic>
      <xdr:nvPicPr>
        <xdr:cNvPr id="673" name="Рисунок 672" descr="base_1_386202_40381"/>
        <xdr:cNvPicPr preferRelativeResize="0">
          <a:picLocks noChangeArrowheads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2889526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377</xdr:row>
      <xdr:rowOff>1</xdr:rowOff>
    </xdr:from>
    <xdr:to>
      <xdr:col>1</xdr:col>
      <xdr:colOff>923925</xdr:colOff>
      <xdr:row>377</xdr:row>
      <xdr:rowOff>361951</xdr:rowOff>
    </xdr:to>
    <xdr:pic>
      <xdr:nvPicPr>
        <xdr:cNvPr id="674" name="Рисунок 673" descr="base_1_386202_40382"/>
        <xdr:cNvPicPr preferRelativeResize="0">
          <a:picLocks noChangeArrowheads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365776"/>
          <a:ext cx="923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933450</xdr:colOff>
      <xdr:row>378</xdr:row>
      <xdr:rowOff>390525</xdr:rowOff>
    </xdr:to>
    <xdr:pic>
      <xdr:nvPicPr>
        <xdr:cNvPr id="675" name="Рисунок 674" descr="base_1_386202_40383"/>
        <xdr:cNvPicPr preferRelativeResize="0">
          <a:picLocks noChangeArrowheads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3842025"/>
          <a:ext cx="933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379</xdr:row>
      <xdr:rowOff>0</xdr:rowOff>
    </xdr:from>
    <xdr:to>
      <xdr:col>1</xdr:col>
      <xdr:colOff>933450</xdr:colOff>
      <xdr:row>379</xdr:row>
      <xdr:rowOff>371475</xdr:rowOff>
    </xdr:to>
    <xdr:pic>
      <xdr:nvPicPr>
        <xdr:cNvPr id="676" name="Рисунок 675" descr="base_1_386202_40384"/>
        <xdr:cNvPicPr preferRelativeResize="0">
          <a:picLocks noChangeArrowheads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318275"/>
          <a:ext cx="933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380</xdr:row>
      <xdr:rowOff>1</xdr:rowOff>
    </xdr:from>
    <xdr:to>
      <xdr:col>1</xdr:col>
      <xdr:colOff>1123950</xdr:colOff>
      <xdr:row>380</xdr:row>
      <xdr:rowOff>400051</xdr:rowOff>
    </xdr:to>
    <xdr:pic>
      <xdr:nvPicPr>
        <xdr:cNvPr id="677" name="Рисунок 676" descr="base_1_386202_40385"/>
        <xdr:cNvPicPr preferRelativeResize="0">
          <a:picLocks noChangeArrowheads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4794526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1276350</xdr:colOff>
      <xdr:row>381</xdr:row>
      <xdr:rowOff>409575</xdr:rowOff>
    </xdr:to>
    <xdr:pic>
      <xdr:nvPicPr>
        <xdr:cNvPr id="678" name="Рисунок 677" descr="base_1_386202_40386"/>
        <xdr:cNvPicPr preferRelativeResize="0">
          <a:picLocks noChangeArrowheads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5270775"/>
          <a:ext cx="1276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1014412</xdr:colOff>
      <xdr:row>382</xdr:row>
      <xdr:rowOff>59532</xdr:rowOff>
    </xdr:from>
    <xdr:to>
      <xdr:col>1</xdr:col>
      <xdr:colOff>1576387</xdr:colOff>
      <xdr:row>382</xdr:row>
      <xdr:rowOff>421482</xdr:rowOff>
    </xdr:to>
    <xdr:pic>
      <xdr:nvPicPr>
        <xdr:cNvPr id="679" name="Рисунок 678" descr="base_1_386202_40387"/>
        <xdr:cNvPicPr preferRelativeResize="0">
          <a:picLocks noChangeArrowheads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189749907"/>
          <a:ext cx="159781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383</xdr:row>
      <xdr:rowOff>0</xdr:rowOff>
    </xdr:from>
    <xdr:to>
      <xdr:col>1</xdr:col>
      <xdr:colOff>914400</xdr:colOff>
      <xdr:row>383</xdr:row>
      <xdr:rowOff>390525</xdr:rowOff>
    </xdr:to>
    <xdr:pic>
      <xdr:nvPicPr>
        <xdr:cNvPr id="680" name="Рисунок 679" descr="base_1_386202_40388"/>
        <xdr:cNvPicPr preferRelativeResize="0">
          <a:picLocks noChangeArrowheads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223275"/>
          <a:ext cx="9144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384</xdr:row>
      <xdr:rowOff>0</xdr:rowOff>
    </xdr:from>
    <xdr:to>
      <xdr:col>1</xdr:col>
      <xdr:colOff>971550</xdr:colOff>
      <xdr:row>384</xdr:row>
      <xdr:rowOff>409575</xdr:rowOff>
    </xdr:to>
    <xdr:pic>
      <xdr:nvPicPr>
        <xdr:cNvPr id="681" name="Рисунок 680" descr="base_1_386202_40389"/>
        <xdr:cNvPicPr preferRelativeResize="0">
          <a:picLocks noChangeArrowheads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6699525"/>
          <a:ext cx="9715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385</xdr:row>
      <xdr:rowOff>1</xdr:rowOff>
    </xdr:from>
    <xdr:to>
      <xdr:col>1</xdr:col>
      <xdr:colOff>952500</xdr:colOff>
      <xdr:row>385</xdr:row>
      <xdr:rowOff>381001</xdr:rowOff>
    </xdr:to>
    <xdr:pic>
      <xdr:nvPicPr>
        <xdr:cNvPr id="682" name="Рисунок 681" descr="base_1_386202_40390"/>
        <xdr:cNvPicPr preferRelativeResize="0">
          <a:picLocks noChangeArrowheads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7175776"/>
          <a:ext cx="952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386</xdr:row>
      <xdr:rowOff>1</xdr:rowOff>
    </xdr:from>
    <xdr:to>
      <xdr:col>1</xdr:col>
      <xdr:colOff>1181100</xdr:colOff>
      <xdr:row>386</xdr:row>
      <xdr:rowOff>400051</xdr:rowOff>
    </xdr:to>
    <xdr:pic>
      <xdr:nvPicPr>
        <xdr:cNvPr id="683" name="Рисунок 682" descr="base_1_386202_40391"/>
        <xdr:cNvPicPr preferRelativeResize="0">
          <a:picLocks noChangeArrowheads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7652026"/>
          <a:ext cx="1181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1014412</xdr:colOff>
      <xdr:row>387</xdr:row>
      <xdr:rowOff>59532</xdr:rowOff>
    </xdr:from>
    <xdr:to>
      <xdr:col>1</xdr:col>
      <xdr:colOff>1709737</xdr:colOff>
      <xdr:row>387</xdr:row>
      <xdr:rowOff>440532</xdr:rowOff>
    </xdr:to>
    <xdr:pic>
      <xdr:nvPicPr>
        <xdr:cNvPr id="684" name="Рисунок 683" descr="base_1_386202_40392"/>
        <xdr:cNvPicPr preferRelativeResize="0">
          <a:picLocks noChangeArrowheads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192131157"/>
          <a:ext cx="173116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1228725</xdr:colOff>
      <xdr:row>388</xdr:row>
      <xdr:rowOff>400050</xdr:rowOff>
    </xdr:to>
    <xdr:pic>
      <xdr:nvPicPr>
        <xdr:cNvPr id="685" name="Рисунок 684" descr="base_1_386202_40393"/>
        <xdr:cNvPicPr preferRelativeResize="0">
          <a:picLocks noChangeArrowheads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8604525"/>
          <a:ext cx="1228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389</xdr:row>
      <xdr:rowOff>0</xdr:rowOff>
    </xdr:from>
    <xdr:to>
      <xdr:col>1</xdr:col>
      <xdr:colOff>914400</xdr:colOff>
      <xdr:row>389</xdr:row>
      <xdr:rowOff>371475</xdr:rowOff>
    </xdr:to>
    <xdr:pic>
      <xdr:nvPicPr>
        <xdr:cNvPr id="686" name="Рисунок 685" descr="base_1_386202_40394"/>
        <xdr:cNvPicPr preferRelativeResize="0">
          <a:picLocks noChangeArrowheads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9080775"/>
          <a:ext cx="914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390</xdr:row>
      <xdr:rowOff>0</xdr:rowOff>
    </xdr:from>
    <xdr:to>
      <xdr:col>1</xdr:col>
      <xdr:colOff>971550</xdr:colOff>
      <xdr:row>390</xdr:row>
      <xdr:rowOff>371475</xdr:rowOff>
    </xdr:to>
    <xdr:pic>
      <xdr:nvPicPr>
        <xdr:cNvPr id="687" name="Рисунок 686" descr="base_1_386202_40395"/>
        <xdr:cNvPicPr preferRelativeResize="0">
          <a:picLocks noChangeArrowheads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9557025"/>
          <a:ext cx="97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1014412</xdr:colOff>
      <xdr:row>391</xdr:row>
      <xdr:rowOff>59532</xdr:rowOff>
    </xdr:from>
    <xdr:to>
      <xdr:col>1</xdr:col>
      <xdr:colOff>1385887</xdr:colOff>
      <xdr:row>391</xdr:row>
      <xdr:rowOff>440532</xdr:rowOff>
    </xdr:to>
    <xdr:pic>
      <xdr:nvPicPr>
        <xdr:cNvPr id="688" name="Рисунок 687" descr="base_1_386202_40396"/>
        <xdr:cNvPicPr preferRelativeResize="0">
          <a:picLocks noChangeArrowheads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194036157"/>
          <a:ext cx="140731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392</xdr:row>
      <xdr:rowOff>1</xdr:rowOff>
    </xdr:from>
    <xdr:to>
      <xdr:col>1</xdr:col>
      <xdr:colOff>1190625</xdr:colOff>
      <xdr:row>392</xdr:row>
      <xdr:rowOff>400051</xdr:rowOff>
    </xdr:to>
    <xdr:pic>
      <xdr:nvPicPr>
        <xdr:cNvPr id="689" name="Рисунок 688" descr="base_1_386202_40397"/>
        <xdr:cNvPicPr preferRelativeResize="0">
          <a:picLocks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9526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393</xdr:row>
      <xdr:rowOff>1</xdr:rowOff>
    </xdr:from>
    <xdr:to>
      <xdr:col>1</xdr:col>
      <xdr:colOff>1314450</xdr:colOff>
      <xdr:row>393</xdr:row>
      <xdr:rowOff>381001</xdr:rowOff>
    </xdr:to>
    <xdr:pic>
      <xdr:nvPicPr>
        <xdr:cNvPr id="690" name="Рисунок 689" descr="base_1_386202_40398"/>
        <xdr:cNvPicPr preferRelativeResize="0">
          <a:picLocks noChangeArrowheads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985776"/>
          <a:ext cx="1314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1014412</xdr:colOff>
      <xdr:row>394</xdr:row>
      <xdr:rowOff>59531</xdr:rowOff>
    </xdr:from>
    <xdr:to>
      <xdr:col>1</xdr:col>
      <xdr:colOff>1662113</xdr:colOff>
      <xdr:row>394</xdr:row>
      <xdr:rowOff>450056</xdr:rowOff>
    </xdr:to>
    <xdr:pic>
      <xdr:nvPicPr>
        <xdr:cNvPr id="691" name="Рисунок 690" descr="base_1_386202_40399"/>
        <xdr:cNvPicPr preferRelativeResize="0">
          <a:picLocks noChangeArrowheads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195464906"/>
          <a:ext cx="168354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394</xdr:row>
      <xdr:rowOff>457201</xdr:rowOff>
    </xdr:from>
    <xdr:to>
      <xdr:col>1</xdr:col>
      <xdr:colOff>1000125</xdr:colOff>
      <xdr:row>395</xdr:row>
      <xdr:rowOff>390525</xdr:rowOff>
    </xdr:to>
    <xdr:pic>
      <xdr:nvPicPr>
        <xdr:cNvPr id="692" name="Рисунок 691" descr="base_1_386202_40400"/>
        <xdr:cNvPicPr preferRelativeResize="0">
          <a:picLocks noChangeArrowheads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1919226"/>
          <a:ext cx="1000125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1014412</xdr:colOff>
      <xdr:row>396</xdr:row>
      <xdr:rowOff>59532</xdr:rowOff>
    </xdr:from>
    <xdr:to>
      <xdr:col>1</xdr:col>
      <xdr:colOff>1443037</xdr:colOff>
      <xdr:row>396</xdr:row>
      <xdr:rowOff>421482</xdr:rowOff>
    </xdr:to>
    <xdr:pic>
      <xdr:nvPicPr>
        <xdr:cNvPr id="693" name="Рисунок 692" descr="base_1_386202_40401"/>
        <xdr:cNvPicPr preferRelativeResize="0">
          <a:picLocks noChangeArrowheads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196417407"/>
          <a:ext cx="146446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1</xdr:col>
      <xdr:colOff>1009650</xdr:colOff>
      <xdr:row>397</xdr:row>
      <xdr:rowOff>390525</xdr:rowOff>
    </xdr:to>
    <xdr:pic>
      <xdr:nvPicPr>
        <xdr:cNvPr id="694" name="Рисунок 693" descr="base_1_386202_40402"/>
        <xdr:cNvPicPr preferRelativeResize="0">
          <a:picLocks noChangeArrowheads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289077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398</xdr:row>
      <xdr:rowOff>1</xdr:rowOff>
    </xdr:from>
    <xdr:to>
      <xdr:col>1</xdr:col>
      <xdr:colOff>1257300</xdr:colOff>
      <xdr:row>398</xdr:row>
      <xdr:rowOff>361950</xdr:rowOff>
    </xdr:to>
    <xdr:pic>
      <xdr:nvPicPr>
        <xdr:cNvPr id="695" name="Рисунок 694" descr="base_1_386202_40403"/>
        <xdr:cNvPicPr preferRelativeResize="0">
          <a:picLocks noChangeArrowheads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3367026"/>
          <a:ext cx="1257300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399</xdr:row>
      <xdr:rowOff>1</xdr:rowOff>
    </xdr:from>
    <xdr:to>
      <xdr:col>1</xdr:col>
      <xdr:colOff>1276350</xdr:colOff>
      <xdr:row>399</xdr:row>
      <xdr:rowOff>381001</xdr:rowOff>
    </xdr:to>
    <xdr:pic>
      <xdr:nvPicPr>
        <xdr:cNvPr id="696" name="Рисунок 695" descr="base_1_386202_40404"/>
        <xdr:cNvPicPr preferRelativeResize="0">
          <a:picLocks noChangeArrowheads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3843276"/>
          <a:ext cx="1276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400</xdr:row>
      <xdr:rowOff>0</xdr:rowOff>
    </xdr:from>
    <xdr:to>
      <xdr:col>1</xdr:col>
      <xdr:colOff>1114425</xdr:colOff>
      <xdr:row>400</xdr:row>
      <xdr:rowOff>333375</xdr:rowOff>
    </xdr:to>
    <xdr:pic>
      <xdr:nvPicPr>
        <xdr:cNvPr id="697" name="Рисунок 696" descr="base_1_386202_40405"/>
        <xdr:cNvPicPr preferRelativeResize="0">
          <a:picLocks noChangeArrowheads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319525"/>
          <a:ext cx="1114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401</xdr:row>
      <xdr:rowOff>1</xdr:rowOff>
    </xdr:from>
    <xdr:to>
      <xdr:col>1</xdr:col>
      <xdr:colOff>933450</xdr:colOff>
      <xdr:row>401</xdr:row>
      <xdr:rowOff>381001</xdr:rowOff>
    </xdr:to>
    <xdr:pic>
      <xdr:nvPicPr>
        <xdr:cNvPr id="698" name="Рисунок 697" descr="base_1_386202_40406"/>
        <xdr:cNvPicPr preferRelativeResize="0">
          <a:picLocks noChangeArrowheads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4795776"/>
          <a:ext cx="933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1014412</xdr:colOff>
      <xdr:row>402</xdr:row>
      <xdr:rowOff>59531</xdr:rowOff>
    </xdr:from>
    <xdr:to>
      <xdr:col>1</xdr:col>
      <xdr:colOff>1404937</xdr:colOff>
      <xdr:row>402</xdr:row>
      <xdr:rowOff>431006</xdr:rowOff>
    </xdr:to>
    <xdr:pic>
      <xdr:nvPicPr>
        <xdr:cNvPr id="699" name="Рисунок 698" descr="base_1_386202_40407"/>
        <xdr:cNvPicPr preferRelativeResize="0">
          <a:picLocks noChangeArrowheads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199274906"/>
          <a:ext cx="1426369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1014412</xdr:colOff>
      <xdr:row>403</xdr:row>
      <xdr:rowOff>59531</xdr:rowOff>
    </xdr:from>
    <xdr:to>
      <xdr:col>1</xdr:col>
      <xdr:colOff>1366837</xdr:colOff>
      <xdr:row>403</xdr:row>
      <xdr:rowOff>450056</xdr:rowOff>
    </xdr:to>
    <xdr:pic>
      <xdr:nvPicPr>
        <xdr:cNvPr id="700" name="Рисунок 699" descr="base_1_386202_40408"/>
        <xdr:cNvPicPr preferRelativeResize="0">
          <a:picLocks noChangeArrowheads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199751156"/>
          <a:ext cx="138826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404</xdr:row>
      <xdr:rowOff>1</xdr:rowOff>
    </xdr:from>
    <xdr:to>
      <xdr:col>1</xdr:col>
      <xdr:colOff>1200150</xdr:colOff>
      <xdr:row>404</xdr:row>
      <xdr:rowOff>381001</xdr:rowOff>
    </xdr:to>
    <xdr:pic>
      <xdr:nvPicPr>
        <xdr:cNvPr id="701" name="Рисунок 700" descr="base_1_386202_40409"/>
        <xdr:cNvPicPr preferRelativeResize="0">
          <a:picLocks noChangeArrowheads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224526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405</xdr:row>
      <xdr:rowOff>0</xdr:rowOff>
    </xdr:from>
    <xdr:to>
      <xdr:col>1</xdr:col>
      <xdr:colOff>1314450</xdr:colOff>
      <xdr:row>405</xdr:row>
      <xdr:rowOff>371475</xdr:rowOff>
    </xdr:to>
    <xdr:pic>
      <xdr:nvPicPr>
        <xdr:cNvPr id="702" name="Рисунок 701" descr="base_1_386202_40410"/>
        <xdr:cNvPicPr preferRelativeResize="0">
          <a:picLocks noChangeArrowheads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700775"/>
          <a:ext cx="1314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1</xdr:col>
      <xdr:colOff>1276350</xdr:colOff>
      <xdr:row>406</xdr:row>
      <xdr:rowOff>371475</xdr:rowOff>
    </xdr:to>
    <xdr:pic>
      <xdr:nvPicPr>
        <xdr:cNvPr id="703" name="Рисунок 702" descr="base_1_386202_40411"/>
        <xdr:cNvPicPr preferRelativeResize="0">
          <a:picLocks noChangeArrowheads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7177025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407</xdr:row>
      <xdr:rowOff>0</xdr:rowOff>
    </xdr:from>
    <xdr:to>
      <xdr:col>1</xdr:col>
      <xdr:colOff>962025</xdr:colOff>
      <xdr:row>407</xdr:row>
      <xdr:rowOff>371475</xdr:rowOff>
    </xdr:to>
    <xdr:pic>
      <xdr:nvPicPr>
        <xdr:cNvPr id="704" name="Рисунок 703" descr="base_1_386202_40412"/>
        <xdr:cNvPicPr preferRelativeResize="0">
          <a:picLocks noChangeArrowheads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7653275"/>
          <a:ext cx="9620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408</xdr:row>
      <xdr:rowOff>1</xdr:rowOff>
    </xdr:from>
    <xdr:to>
      <xdr:col>1</xdr:col>
      <xdr:colOff>971550</xdr:colOff>
      <xdr:row>408</xdr:row>
      <xdr:rowOff>381000</xdr:rowOff>
    </xdr:to>
    <xdr:pic>
      <xdr:nvPicPr>
        <xdr:cNvPr id="705" name="Рисунок 704" descr="base_1_386202_40413"/>
        <xdr:cNvPicPr preferRelativeResize="0">
          <a:picLocks noChangeArrowheads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8129526"/>
          <a:ext cx="97155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1014412</xdr:colOff>
      <xdr:row>409</xdr:row>
      <xdr:rowOff>59532</xdr:rowOff>
    </xdr:from>
    <xdr:to>
      <xdr:col>1</xdr:col>
      <xdr:colOff>1404937</xdr:colOff>
      <xdr:row>409</xdr:row>
      <xdr:rowOff>440532</xdr:rowOff>
    </xdr:to>
    <xdr:pic>
      <xdr:nvPicPr>
        <xdr:cNvPr id="706" name="Рисунок 705" descr="base_1_386202_40414"/>
        <xdr:cNvPicPr preferRelativeResize="0">
          <a:picLocks noChangeArrowheads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202608657"/>
          <a:ext cx="142636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410</xdr:row>
      <xdr:rowOff>0</xdr:rowOff>
    </xdr:from>
    <xdr:to>
      <xdr:col>1</xdr:col>
      <xdr:colOff>1171575</xdr:colOff>
      <xdr:row>410</xdr:row>
      <xdr:rowOff>409575</xdr:rowOff>
    </xdr:to>
    <xdr:pic>
      <xdr:nvPicPr>
        <xdr:cNvPr id="707" name="Рисунок 706" descr="base_1_386202_40415"/>
        <xdr:cNvPicPr preferRelativeResize="0">
          <a:picLocks noChangeArrowheads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082025"/>
          <a:ext cx="1171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411</xdr:row>
      <xdr:rowOff>0</xdr:rowOff>
    </xdr:from>
    <xdr:to>
      <xdr:col>1</xdr:col>
      <xdr:colOff>1276350</xdr:colOff>
      <xdr:row>411</xdr:row>
      <xdr:rowOff>390525</xdr:rowOff>
    </xdr:to>
    <xdr:pic>
      <xdr:nvPicPr>
        <xdr:cNvPr id="708" name="Рисунок 707" descr="base_1_386202_40416"/>
        <xdr:cNvPicPr preferRelativeResize="0">
          <a:picLocks noChangeArrowheads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9558275"/>
          <a:ext cx="1276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412</xdr:row>
      <xdr:rowOff>1</xdr:rowOff>
    </xdr:from>
    <xdr:to>
      <xdr:col>1</xdr:col>
      <xdr:colOff>1238250</xdr:colOff>
      <xdr:row>412</xdr:row>
      <xdr:rowOff>419101</xdr:rowOff>
    </xdr:to>
    <xdr:pic>
      <xdr:nvPicPr>
        <xdr:cNvPr id="709" name="Рисунок 708" descr="base_1_386202_40417"/>
        <xdr:cNvPicPr preferRelativeResize="0">
          <a:picLocks noChangeArrowheads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034526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1</xdr:col>
      <xdr:colOff>971550</xdr:colOff>
      <xdr:row>413</xdr:row>
      <xdr:rowOff>409575</xdr:rowOff>
    </xdr:to>
    <xdr:pic>
      <xdr:nvPicPr>
        <xdr:cNvPr id="710" name="Рисунок 709" descr="base_1_386202_40418"/>
        <xdr:cNvPicPr preferRelativeResize="0">
          <a:picLocks noChangeArrowheads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510775"/>
          <a:ext cx="9715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1014412</xdr:colOff>
      <xdr:row>414</xdr:row>
      <xdr:rowOff>59531</xdr:rowOff>
    </xdr:from>
    <xdr:to>
      <xdr:col>1</xdr:col>
      <xdr:colOff>1423987</xdr:colOff>
      <xdr:row>414</xdr:row>
      <xdr:rowOff>431006</xdr:rowOff>
    </xdr:to>
    <xdr:pic>
      <xdr:nvPicPr>
        <xdr:cNvPr id="711" name="Рисунок 710" descr="base_1_386202_40419"/>
        <xdr:cNvPicPr preferRelativeResize="0">
          <a:picLocks noChangeArrowheads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204989906"/>
          <a:ext cx="1445419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1014412</xdr:colOff>
      <xdr:row>415</xdr:row>
      <xdr:rowOff>59531</xdr:rowOff>
    </xdr:from>
    <xdr:to>
      <xdr:col>1</xdr:col>
      <xdr:colOff>1423987</xdr:colOff>
      <xdr:row>415</xdr:row>
      <xdr:rowOff>450056</xdr:rowOff>
    </xdr:to>
    <xdr:pic>
      <xdr:nvPicPr>
        <xdr:cNvPr id="712" name="Рисунок 711" descr="base_1_386202_40420"/>
        <xdr:cNvPicPr preferRelativeResize="0">
          <a:picLocks noChangeArrowheads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205466156"/>
          <a:ext cx="144541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416</xdr:row>
      <xdr:rowOff>1</xdr:rowOff>
    </xdr:from>
    <xdr:to>
      <xdr:col>1</xdr:col>
      <xdr:colOff>1190625</xdr:colOff>
      <xdr:row>416</xdr:row>
      <xdr:rowOff>381001</xdr:rowOff>
    </xdr:to>
    <xdr:pic>
      <xdr:nvPicPr>
        <xdr:cNvPr id="713" name="Рисунок 712" descr="base_1_386202_40421"/>
        <xdr:cNvPicPr preferRelativeResize="0">
          <a:picLocks noChangeArrowheads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939526"/>
          <a:ext cx="1190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1014412</xdr:colOff>
      <xdr:row>417</xdr:row>
      <xdr:rowOff>59532</xdr:rowOff>
    </xdr:from>
    <xdr:to>
      <xdr:col>1</xdr:col>
      <xdr:colOff>1690687</xdr:colOff>
      <xdr:row>417</xdr:row>
      <xdr:rowOff>440532</xdr:rowOff>
    </xdr:to>
    <xdr:pic>
      <xdr:nvPicPr>
        <xdr:cNvPr id="714" name="Рисунок 713" descr="base_1_386202_40422"/>
        <xdr:cNvPicPr preferRelativeResize="0">
          <a:picLocks noChangeArrowheads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206418657"/>
          <a:ext cx="171211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1</xdr:col>
      <xdr:colOff>1247775</xdr:colOff>
      <xdr:row>418</xdr:row>
      <xdr:rowOff>390525</xdr:rowOff>
    </xdr:to>
    <xdr:pic>
      <xdr:nvPicPr>
        <xdr:cNvPr id="715" name="Рисунок 714" descr="base_1_386202_40423"/>
        <xdr:cNvPicPr preferRelativeResize="0">
          <a:picLocks noChangeArrowheads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2892025"/>
          <a:ext cx="1247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419</xdr:row>
      <xdr:rowOff>0</xdr:rowOff>
    </xdr:from>
    <xdr:to>
      <xdr:col>1</xdr:col>
      <xdr:colOff>952500</xdr:colOff>
      <xdr:row>419</xdr:row>
      <xdr:rowOff>371475</xdr:rowOff>
    </xdr:to>
    <xdr:pic>
      <xdr:nvPicPr>
        <xdr:cNvPr id="716" name="Рисунок 715" descr="base_1_386202_40424"/>
        <xdr:cNvPicPr preferRelativeResize="0">
          <a:picLocks noChangeArrowheads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3368275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1014412</xdr:colOff>
      <xdr:row>420</xdr:row>
      <xdr:rowOff>59532</xdr:rowOff>
    </xdr:from>
    <xdr:to>
      <xdr:col>1</xdr:col>
      <xdr:colOff>1385887</xdr:colOff>
      <xdr:row>420</xdr:row>
      <xdr:rowOff>421482</xdr:rowOff>
    </xdr:to>
    <xdr:pic>
      <xdr:nvPicPr>
        <xdr:cNvPr id="717" name="Рисунок 716" descr="base_1_386202_40425"/>
        <xdr:cNvPicPr preferRelativeResize="0">
          <a:picLocks noChangeArrowheads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207847407"/>
          <a:ext cx="140731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1014412</xdr:colOff>
      <xdr:row>421</xdr:row>
      <xdr:rowOff>59532</xdr:rowOff>
    </xdr:from>
    <xdr:to>
      <xdr:col>1</xdr:col>
      <xdr:colOff>1404937</xdr:colOff>
      <xdr:row>421</xdr:row>
      <xdr:rowOff>440532</xdr:rowOff>
    </xdr:to>
    <xdr:pic>
      <xdr:nvPicPr>
        <xdr:cNvPr id="718" name="Рисунок 717" descr="base_1_386202_40426"/>
        <xdr:cNvPicPr preferRelativeResize="0">
          <a:picLocks noChangeArrowheads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" y="208323657"/>
          <a:ext cx="1426369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1</xdr:col>
      <xdr:colOff>1219200</xdr:colOff>
      <xdr:row>422</xdr:row>
      <xdr:rowOff>371475</xdr:rowOff>
    </xdr:to>
    <xdr:pic>
      <xdr:nvPicPr>
        <xdr:cNvPr id="719" name="Рисунок 718" descr="base_1_386202_40427"/>
        <xdr:cNvPicPr preferRelativeResize="0">
          <a:picLocks noChangeArrowheads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479702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1014411</xdr:colOff>
      <xdr:row>423</xdr:row>
      <xdr:rowOff>35718</xdr:rowOff>
    </xdr:from>
    <xdr:to>
      <xdr:col>1</xdr:col>
      <xdr:colOff>1652586</xdr:colOff>
      <xdr:row>423</xdr:row>
      <xdr:rowOff>445293</xdr:rowOff>
    </xdr:to>
    <xdr:pic>
      <xdr:nvPicPr>
        <xdr:cNvPr id="720" name="Рисунок 719" descr="base_1_386202_40428"/>
        <xdr:cNvPicPr preferRelativeResize="0">
          <a:picLocks noChangeArrowheads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1" y="209252343"/>
          <a:ext cx="1674019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1</xdr:col>
      <xdr:colOff>1209675</xdr:colOff>
      <xdr:row>424</xdr:row>
      <xdr:rowOff>409575</xdr:rowOff>
    </xdr:to>
    <xdr:pic>
      <xdr:nvPicPr>
        <xdr:cNvPr id="721" name="Рисунок 720" descr="base_1_386202_40429"/>
        <xdr:cNvPicPr preferRelativeResize="0">
          <a:picLocks noChangeArrowheads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749525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1</xdr:col>
      <xdr:colOff>942975</xdr:colOff>
      <xdr:row>425</xdr:row>
      <xdr:rowOff>390525</xdr:rowOff>
    </xdr:to>
    <xdr:pic>
      <xdr:nvPicPr>
        <xdr:cNvPr id="722" name="Рисунок 721" descr="base_1_386202_40430"/>
        <xdr:cNvPicPr preferRelativeResize="0">
          <a:picLocks noChangeArrowheads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6225775"/>
          <a:ext cx="942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1</xdr:col>
      <xdr:colOff>1009650</xdr:colOff>
      <xdr:row>426</xdr:row>
      <xdr:rowOff>419100</xdr:rowOff>
    </xdr:to>
    <xdr:pic>
      <xdr:nvPicPr>
        <xdr:cNvPr id="723" name="Рисунок 722" descr="base_1_386202_40431"/>
        <xdr:cNvPicPr preferRelativeResize="0">
          <a:picLocks noChangeArrowheads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6730600"/>
          <a:ext cx="1009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1028700</xdr:colOff>
      <xdr:row>427</xdr:row>
      <xdr:rowOff>419100</xdr:rowOff>
    </xdr:to>
    <xdr:pic>
      <xdr:nvPicPr>
        <xdr:cNvPr id="724" name="Рисунок 723" descr="base_1_386202_40432"/>
        <xdr:cNvPicPr preferRelativeResize="0">
          <a:picLocks noChangeArrowheads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235425"/>
          <a:ext cx="10287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1209675</xdr:colOff>
      <xdr:row>428</xdr:row>
      <xdr:rowOff>409575</xdr:rowOff>
    </xdr:to>
    <xdr:pic>
      <xdr:nvPicPr>
        <xdr:cNvPr id="725" name="Рисунок 724" descr="base_1_386202_40433"/>
        <xdr:cNvPicPr preferRelativeResize="0">
          <a:picLocks noChangeArrowheads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7740250"/>
          <a:ext cx="12096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1014411</xdr:colOff>
      <xdr:row>429</xdr:row>
      <xdr:rowOff>35718</xdr:rowOff>
    </xdr:from>
    <xdr:to>
      <xdr:col>1</xdr:col>
      <xdr:colOff>1719262</xdr:colOff>
      <xdr:row>429</xdr:row>
      <xdr:rowOff>454818</xdr:rowOff>
    </xdr:to>
    <xdr:pic>
      <xdr:nvPicPr>
        <xdr:cNvPr id="726" name="Рисунок 725" descr="base_1_386202_40434"/>
        <xdr:cNvPicPr preferRelativeResize="0">
          <a:picLocks noChangeArrowheads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1" y="212205093"/>
          <a:ext cx="174069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1</xdr:col>
      <xdr:colOff>1276350</xdr:colOff>
      <xdr:row>430</xdr:row>
      <xdr:rowOff>409575</xdr:rowOff>
    </xdr:to>
    <xdr:pic>
      <xdr:nvPicPr>
        <xdr:cNvPr id="727" name="Рисунок 726" descr="base_1_386202_40435"/>
        <xdr:cNvPicPr preferRelativeResize="0">
          <a:picLocks noChangeArrowheads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8749900"/>
          <a:ext cx="1276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1</xdr:col>
      <xdr:colOff>952500</xdr:colOff>
      <xdr:row>431</xdr:row>
      <xdr:rowOff>371475</xdr:rowOff>
    </xdr:to>
    <xdr:pic>
      <xdr:nvPicPr>
        <xdr:cNvPr id="728" name="Рисунок 727" descr="base_1_386202_40436"/>
        <xdr:cNvPicPr preferRelativeResize="0">
          <a:picLocks noChangeArrowheads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9254725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1014411</xdr:colOff>
      <xdr:row>432</xdr:row>
      <xdr:rowOff>35718</xdr:rowOff>
    </xdr:from>
    <xdr:to>
      <xdr:col>1</xdr:col>
      <xdr:colOff>1385886</xdr:colOff>
      <xdr:row>432</xdr:row>
      <xdr:rowOff>426243</xdr:rowOff>
    </xdr:to>
    <xdr:pic>
      <xdr:nvPicPr>
        <xdr:cNvPr id="729" name="Рисунок 728" descr="base_1_386202_40437"/>
        <xdr:cNvPicPr preferRelativeResize="0">
          <a:picLocks noChangeArrowheads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1" y="213705281"/>
          <a:ext cx="140731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432</xdr:row>
      <xdr:rowOff>495299</xdr:rowOff>
    </xdr:from>
    <xdr:to>
      <xdr:col>1</xdr:col>
      <xdr:colOff>990600</xdr:colOff>
      <xdr:row>433</xdr:row>
      <xdr:rowOff>419099</xdr:rowOff>
    </xdr:to>
    <xdr:pic>
      <xdr:nvPicPr>
        <xdr:cNvPr id="730" name="Рисунок 729" descr="base_1_386202_40438"/>
        <xdr:cNvPicPr preferRelativeResize="0">
          <a:picLocks noChangeArrowheads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0254849"/>
          <a:ext cx="9906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434</xdr:row>
      <xdr:rowOff>0</xdr:rowOff>
    </xdr:from>
    <xdr:to>
      <xdr:col>1</xdr:col>
      <xdr:colOff>1181100</xdr:colOff>
      <xdr:row>434</xdr:row>
      <xdr:rowOff>381000</xdr:rowOff>
    </xdr:to>
    <xdr:pic>
      <xdr:nvPicPr>
        <xdr:cNvPr id="731" name="Рисунок 730" descr="base_1_386202_40439"/>
        <xdr:cNvPicPr preferRelativeResize="0">
          <a:picLocks noChangeArrowheads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0769200"/>
          <a:ext cx="1181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1</xdr:col>
      <xdr:colOff>1276350</xdr:colOff>
      <xdr:row>435</xdr:row>
      <xdr:rowOff>381000</xdr:rowOff>
    </xdr:to>
    <xdr:pic>
      <xdr:nvPicPr>
        <xdr:cNvPr id="732" name="Рисунок 731" descr="base_1_386202_40440"/>
        <xdr:cNvPicPr preferRelativeResize="0">
          <a:picLocks noChangeArrowheads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274025"/>
          <a:ext cx="1276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436</xdr:row>
      <xdr:rowOff>0</xdr:rowOff>
    </xdr:from>
    <xdr:to>
      <xdr:col>1</xdr:col>
      <xdr:colOff>1314450</xdr:colOff>
      <xdr:row>436</xdr:row>
      <xdr:rowOff>352425</xdr:rowOff>
    </xdr:to>
    <xdr:pic>
      <xdr:nvPicPr>
        <xdr:cNvPr id="733" name="Рисунок 732" descr="base_1_386202_40441"/>
        <xdr:cNvPicPr preferRelativeResize="0">
          <a:picLocks noChangeArrowheads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1778850"/>
          <a:ext cx="13144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</xdr:row>
      <xdr:rowOff>171449</xdr:rowOff>
    </xdr:from>
    <xdr:to>
      <xdr:col>1</xdr:col>
      <xdr:colOff>1009651</xdr:colOff>
      <xdr:row>5</xdr:row>
      <xdr:rowOff>0</xdr:rowOff>
    </xdr:to>
    <xdr:pic>
      <xdr:nvPicPr>
        <xdr:cNvPr id="2" name="Рисунок 1" descr="base_1_386202_39710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33374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1181100</xdr:colOff>
      <xdr:row>5</xdr:row>
      <xdr:rowOff>390526</xdr:rowOff>
    </xdr:to>
    <xdr:pic>
      <xdr:nvPicPr>
        <xdr:cNvPr id="302" name="Рисунок 301" descr="base_1_386202_4044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3375"/>
          <a:ext cx="1181100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</xdr:row>
      <xdr:rowOff>485776</xdr:rowOff>
    </xdr:from>
    <xdr:to>
      <xdr:col>1</xdr:col>
      <xdr:colOff>1133476</xdr:colOff>
      <xdr:row>6</xdr:row>
      <xdr:rowOff>390525</xdr:rowOff>
    </xdr:to>
    <xdr:pic>
      <xdr:nvPicPr>
        <xdr:cNvPr id="303" name="Рисунок 302" descr="base_1_386202_4044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19151"/>
          <a:ext cx="1133476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1152525</xdr:colOff>
      <xdr:row>7</xdr:row>
      <xdr:rowOff>400050</xdr:rowOff>
    </xdr:to>
    <xdr:pic>
      <xdr:nvPicPr>
        <xdr:cNvPr id="304" name="Рисунок 303" descr="base_1_386202_40444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3025"/>
          <a:ext cx="1152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8</xdr:row>
      <xdr:rowOff>0</xdr:rowOff>
    </xdr:from>
    <xdr:to>
      <xdr:col>1</xdr:col>
      <xdr:colOff>1133474</xdr:colOff>
      <xdr:row>8</xdr:row>
      <xdr:rowOff>400050</xdr:rowOff>
    </xdr:to>
    <xdr:pic>
      <xdr:nvPicPr>
        <xdr:cNvPr id="305" name="Рисунок 304" descr="base_1_386202_40445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847850"/>
          <a:ext cx="11334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</xdr:row>
      <xdr:rowOff>504824</xdr:rowOff>
    </xdr:from>
    <xdr:to>
      <xdr:col>1</xdr:col>
      <xdr:colOff>1104900</xdr:colOff>
      <xdr:row>9</xdr:row>
      <xdr:rowOff>390524</xdr:rowOff>
    </xdr:to>
    <xdr:pic>
      <xdr:nvPicPr>
        <xdr:cNvPr id="306" name="Рисунок 305" descr="base_1_386202_40446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52674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10</xdr:row>
      <xdr:rowOff>0</xdr:rowOff>
    </xdr:from>
    <xdr:to>
      <xdr:col>1</xdr:col>
      <xdr:colOff>1114424</xdr:colOff>
      <xdr:row>10</xdr:row>
      <xdr:rowOff>371475</xdr:rowOff>
    </xdr:to>
    <xdr:pic>
      <xdr:nvPicPr>
        <xdr:cNvPr id="307" name="Рисунок 306" descr="base_1_386202_40447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2857500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1076325</xdr:colOff>
      <xdr:row>11</xdr:row>
      <xdr:rowOff>419100</xdr:rowOff>
    </xdr:to>
    <xdr:pic>
      <xdr:nvPicPr>
        <xdr:cNvPr id="308" name="Рисунок 307" descr="base_1_386202_40448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62325"/>
          <a:ext cx="10763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1066800</xdr:colOff>
      <xdr:row>12</xdr:row>
      <xdr:rowOff>371475</xdr:rowOff>
    </xdr:to>
    <xdr:pic>
      <xdr:nvPicPr>
        <xdr:cNvPr id="309" name="Рисунок 308" descr="base_1_386202_40449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67150"/>
          <a:ext cx="1066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1047750</xdr:colOff>
      <xdr:row>13</xdr:row>
      <xdr:rowOff>419100</xdr:rowOff>
    </xdr:to>
    <xdr:pic>
      <xdr:nvPicPr>
        <xdr:cNvPr id="310" name="Рисунок 309" descr="base_1_386202_40450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71975"/>
          <a:ext cx="10477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14</xdr:row>
      <xdr:rowOff>0</xdr:rowOff>
    </xdr:from>
    <xdr:to>
      <xdr:col>1</xdr:col>
      <xdr:colOff>1057274</xdr:colOff>
      <xdr:row>14</xdr:row>
      <xdr:rowOff>409575</xdr:rowOff>
    </xdr:to>
    <xdr:pic>
      <xdr:nvPicPr>
        <xdr:cNvPr id="311" name="Рисунок 310" descr="base_1_386202_40451"/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4876800"/>
          <a:ext cx="10572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1</xdr:rowOff>
    </xdr:from>
    <xdr:to>
      <xdr:col>1</xdr:col>
      <xdr:colOff>1095375</xdr:colOff>
      <xdr:row>15</xdr:row>
      <xdr:rowOff>361951</xdr:rowOff>
    </xdr:to>
    <xdr:pic>
      <xdr:nvPicPr>
        <xdr:cNvPr id="312" name="Рисунок 311" descr="base_1_386202_40452"/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81626"/>
          <a:ext cx="10953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1047750</xdr:colOff>
      <xdr:row>16</xdr:row>
      <xdr:rowOff>381000</xdr:rowOff>
    </xdr:to>
    <xdr:pic>
      <xdr:nvPicPr>
        <xdr:cNvPr id="313" name="Рисунок 312" descr="base_1_386202_40453"/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886450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504824</xdr:rowOff>
    </xdr:from>
    <xdr:to>
      <xdr:col>1</xdr:col>
      <xdr:colOff>1104900</xdr:colOff>
      <xdr:row>17</xdr:row>
      <xdr:rowOff>428624</xdr:rowOff>
    </xdr:to>
    <xdr:pic>
      <xdr:nvPicPr>
        <xdr:cNvPr id="314" name="Рисунок 313" descr="base_1_386202_40454"/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391274"/>
          <a:ext cx="11049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18</xdr:row>
      <xdr:rowOff>0</xdr:rowOff>
    </xdr:from>
    <xdr:to>
      <xdr:col>1</xdr:col>
      <xdr:colOff>1038224</xdr:colOff>
      <xdr:row>18</xdr:row>
      <xdr:rowOff>381000</xdr:rowOff>
    </xdr:to>
    <xdr:pic>
      <xdr:nvPicPr>
        <xdr:cNvPr id="315" name="Рисунок 314" descr="base_1_386202_40455"/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6896100"/>
          <a:ext cx="1038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</xdr:row>
      <xdr:rowOff>504824</xdr:rowOff>
    </xdr:from>
    <xdr:to>
      <xdr:col>1</xdr:col>
      <xdr:colOff>1114425</xdr:colOff>
      <xdr:row>19</xdr:row>
      <xdr:rowOff>428624</xdr:rowOff>
    </xdr:to>
    <xdr:pic>
      <xdr:nvPicPr>
        <xdr:cNvPr id="316" name="Рисунок 315" descr="base_1_386202_40456"/>
        <xdr:cNvPicPr preferRelativeResize="0"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00924"/>
          <a:ext cx="1114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20</xdr:row>
      <xdr:rowOff>0</xdr:rowOff>
    </xdr:from>
    <xdr:to>
      <xdr:col>1</xdr:col>
      <xdr:colOff>1057274</xdr:colOff>
      <xdr:row>20</xdr:row>
      <xdr:rowOff>371475</xdr:rowOff>
    </xdr:to>
    <xdr:pic>
      <xdr:nvPicPr>
        <xdr:cNvPr id="317" name="Рисунок 316" descr="base_1_386202_40457"/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7905750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</xdr:row>
      <xdr:rowOff>504824</xdr:rowOff>
    </xdr:from>
    <xdr:to>
      <xdr:col>1</xdr:col>
      <xdr:colOff>1133475</xdr:colOff>
      <xdr:row>21</xdr:row>
      <xdr:rowOff>409574</xdr:rowOff>
    </xdr:to>
    <xdr:pic>
      <xdr:nvPicPr>
        <xdr:cNvPr id="318" name="Рисунок 317" descr="base_1_386202_40458"/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410574"/>
          <a:ext cx="11334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22</xdr:row>
      <xdr:rowOff>0</xdr:rowOff>
    </xdr:from>
    <xdr:to>
      <xdr:col>1</xdr:col>
      <xdr:colOff>1057274</xdr:colOff>
      <xdr:row>22</xdr:row>
      <xdr:rowOff>361950</xdr:rowOff>
    </xdr:to>
    <xdr:pic>
      <xdr:nvPicPr>
        <xdr:cNvPr id="319" name="Рисунок 318" descr="base_1_386202_40459"/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8915400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</xdr:row>
      <xdr:rowOff>504824</xdr:rowOff>
    </xdr:from>
    <xdr:to>
      <xdr:col>1</xdr:col>
      <xdr:colOff>1095375</xdr:colOff>
      <xdr:row>23</xdr:row>
      <xdr:rowOff>409574</xdr:rowOff>
    </xdr:to>
    <xdr:pic>
      <xdr:nvPicPr>
        <xdr:cNvPr id="320" name="Рисунок 319" descr="base_1_386202_40460"/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420224"/>
          <a:ext cx="1095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1047750</xdr:colOff>
      <xdr:row>24</xdr:row>
      <xdr:rowOff>390525</xdr:rowOff>
    </xdr:to>
    <xdr:pic>
      <xdr:nvPicPr>
        <xdr:cNvPr id="321" name="Рисунок 320" descr="base_1_386202_40461"/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925050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1162050</xdr:colOff>
      <xdr:row>25</xdr:row>
      <xdr:rowOff>419100</xdr:rowOff>
    </xdr:to>
    <xdr:pic>
      <xdr:nvPicPr>
        <xdr:cNvPr id="322" name="Рисунок 321" descr="base_1_386202_40462"/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429875"/>
          <a:ext cx="1162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26</xdr:row>
      <xdr:rowOff>0</xdr:rowOff>
    </xdr:from>
    <xdr:to>
      <xdr:col>1</xdr:col>
      <xdr:colOff>1095374</xdr:colOff>
      <xdr:row>26</xdr:row>
      <xdr:rowOff>390525</xdr:rowOff>
    </xdr:to>
    <xdr:pic>
      <xdr:nvPicPr>
        <xdr:cNvPr id="323" name="Рисунок 322" descr="base_1_386202_40463"/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0934700"/>
          <a:ext cx="1095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1057275</xdr:colOff>
      <xdr:row>27</xdr:row>
      <xdr:rowOff>419100</xdr:rowOff>
    </xdr:to>
    <xdr:pic>
      <xdr:nvPicPr>
        <xdr:cNvPr id="324" name="Рисунок 323" descr="base_1_386202_40464"/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439525"/>
          <a:ext cx="10572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1085850</xdr:colOff>
      <xdr:row>28</xdr:row>
      <xdr:rowOff>390525</xdr:rowOff>
    </xdr:to>
    <xdr:pic>
      <xdr:nvPicPr>
        <xdr:cNvPr id="325" name="Рисунок 324" descr="base_1_386202_40465"/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944350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1085850</xdr:colOff>
      <xdr:row>29</xdr:row>
      <xdr:rowOff>409576</xdr:rowOff>
    </xdr:to>
    <xdr:pic>
      <xdr:nvPicPr>
        <xdr:cNvPr id="326" name="Рисунок 325" descr="base_1_386202_40466"/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449175"/>
          <a:ext cx="1085850" cy="40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</xdr:row>
      <xdr:rowOff>19050</xdr:rowOff>
    </xdr:from>
    <xdr:to>
      <xdr:col>1</xdr:col>
      <xdr:colOff>1009650</xdr:colOff>
      <xdr:row>30</xdr:row>
      <xdr:rowOff>409575</xdr:rowOff>
    </xdr:to>
    <xdr:pic>
      <xdr:nvPicPr>
        <xdr:cNvPr id="327" name="Рисунок 326" descr="base_1_386202_40467"/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973050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30</xdr:row>
      <xdr:rowOff>504824</xdr:rowOff>
    </xdr:from>
    <xdr:to>
      <xdr:col>1</xdr:col>
      <xdr:colOff>1076324</xdr:colOff>
      <xdr:row>31</xdr:row>
      <xdr:rowOff>342900</xdr:rowOff>
    </xdr:to>
    <xdr:pic>
      <xdr:nvPicPr>
        <xdr:cNvPr id="328" name="Рисунок 327" descr="base_1_386202_40468"/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3458824"/>
          <a:ext cx="1076325" cy="342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1066800</xdr:colOff>
      <xdr:row>32</xdr:row>
      <xdr:rowOff>352425</xdr:rowOff>
    </xdr:to>
    <xdr:pic>
      <xdr:nvPicPr>
        <xdr:cNvPr id="329" name="Рисунок 328" descr="base_1_386202_40469"/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963650"/>
          <a:ext cx="10668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504824</xdr:rowOff>
    </xdr:from>
    <xdr:to>
      <xdr:col>1</xdr:col>
      <xdr:colOff>1047750</xdr:colOff>
      <xdr:row>33</xdr:row>
      <xdr:rowOff>409575</xdr:rowOff>
    </xdr:to>
    <xdr:pic>
      <xdr:nvPicPr>
        <xdr:cNvPr id="330" name="Рисунок 329" descr="base_1_386202_40470"/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468474"/>
          <a:ext cx="1047750" cy="40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1009650</xdr:colOff>
      <xdr:row>34</xdr:row>
      <xdr:rowOff>371475</xdr:rowOff>
    </xdr:to>
    <xdr:pic>
      <xdr:nvPicPr>
        <xdr:cNvPr id="331" name="Рисунок 330" descr="base_1_386202_40471"/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973300"/>
          <a:ext cx="1009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1009650</xdr:colOff>
      <xdr:row>35</xdr:row>
      <xdr:rowOff>381000</xdr:rowOff>
    </xdr:to>
    <xdr:pic>
      <xdr:nvPicPr>
        <xdr:cNvPr id="332" name="Рисунок 331" descr="base_1_386202_40472"/>
        <xdr:cNvPicPr preferRelativeResize="0"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478125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36</xdr:row>
      <xdr:rowOff>0</xdr:rowOff>
    </xdr:from>
    <xdr:to>
      <xdr:col>1</xdr:col>
      <xdr:colOff>981074</xdr:colOff>
      <xdr:row>36</xdr:row>
      <xdr:rowOff>361950</xdr:rowOff>
    </xdr:to>
    <xdr:pic>
      <xdr:nvPicPr>
        <xdr:cNvPr id="333" name="Рисунок 332" descr="base_1_386202_40473"/>
        <xdr:cNvPicPr preferRelativeResize="0"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5982950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1</xdr:col>
      <xdr:colOff>1047750</xdr:colOff>
      <xdr:row>37</xdr:row>
      <xdr:rowOff>371475</xdr:rowOff>
    </xdr:to>
    <xdr:pic>
      <xdr:nvPicPr>
        <xdr:cNvPr id="334" name="Рисунок 333" descr="base_1_386202_40474"/>
        <xdr:cNvPicPr preferRelativeResize="0"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487775"/>
          <a:ext cx="1047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38</xdr:row>
      <xdr:rowOff>1</xdr:rowOff>
    </xdr:from>
    <xdr:to>
      <xdr:col>1</xdr:col>
      <xdr:colOff>1057274</xdr:colOff>
      <xdr:row>38</xdr:row>
      <xdr:rowOff>361951</xdr:rowOff>
    </xdr:to>
    <xdr:pic>
      <xdr:nvPicPr>
        <xdr:cNvPr id="335" name="Рисунок 334" descr="base_1_386202_40475"/>
        <xdr:cNvPicPr preferRelativeResize="0"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6992601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1114425</xdr:colOff>
      <xdr:row>39</xdr:row>
      <xdr:rowOff>390525</xdr:rowOff>
    </xdr:to>
    <xdr:pic>
      <xdr:nvPicPr>
        <xdr:cNvPr id="336" name="Рисунок 335" descr="base_1_386202_40476"/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497425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1104900</xdr:colOff>
      <xdr:row>40</xdr:row>
      <xdr:rowOff>361950</xdr:rowOff>
    </xdr:to>
    <xdr:pic>
      <xdr:nvPicPr>
        <xdr:cNvPr id="337" name="Рисунок 336" descr="base_1_386202_40477"/>
        <xdr:cNvPicPr preferRelativeResize="0"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02250"/>
          <a:ext cx="11049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40</xdr:row>
      <xdr:rowOff>504824</xdr:rowOff>
    </xdr:from>
    <xdr:to>
      <xdr:col>1</xdr:col>
      <xdr:colOff>1057274</xdr:colOff>
      <xdr:row>41</xdr:row>
      <xdr:rowOff>390524</xdr:rowOff>
    </xdr:to>
    <xdr:pic>
      <xdr:nvPicPr>
        <xdr:cNvPr id="338" name="Рисунок 337" descr="base_1_386202_40478"/>
        <xdr:cNvPicPr preferRelativeResize="0"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8507074"/>
          <a:ext cx="1057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42</xdr:row>
      <xdr:rowOff>0</xdr:rowOff>
    </xdr:from>
    <xdr:to>
      <xdr:col>1</xdr:col>
      <xdr:colOff>1019174</xdr:colOff>
      <xdr:row>42</xdr:row>
      <xdr:rowOff>400050</xdr:rowOff>
    </xdr:to>
    <xdr:pic>
      <xdr:nvPicPr>
        <xdr:cNvPr id="339" name="Рисунок 338" descr="base_1_386202_40479"/>
        <xdr:cNvPicPr preferRelativeResize="0"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9011900"/>
          <a:ext cx="1019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</xdr:row>
      <xdr:rowOff>504824</xdr:rowOff>
    </xdr:from>
    <xdr:to>
      <xdr:col>1</xdr:col>
      <xdr:colOff>1085850</xdr:colOff>
      <xdr:row>43</xdr:row>
      <xdr:rowOff>361950</xdr:rowOff>
    </xdr:to>
    <xdr:pic>
      <xdr:nvPicPr>
        <xdr:cNvPr id="340" name="Рисунок 339" descr="base_1_386202_40480"/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516724"/>
          <a:ext cx="1085850" cy="36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1</xdr:col>
      <xdr:colOff>1028700</xdr:colOff>
      <xdr:row>44</xdr:row>
      <xdr:rowOff>361950</xdr:rowOff>
    </xdr:to>
    <xdr:pic>
      <xdr:nvPicPr>
        <xdr:cNvPr id="341" name="Рисунок 340" descr="base_1_386202_40481"/>
        <xdr:cNvPicPr preferRelativeResize="0"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021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</xdr:row>
      <xdr:rowOff>504824</xdr:rowOff>
    </xdr:from>
    <xdr:to>
      <xdr:col>1</xdr:col>
      <xdr:colOff>1152525</xdr:colOff>
      <xdr:row>45</xdr:row>
      <xdr:rowOff>390524</xdr:rowOff>
    </xdr:to>
    <xdr:pic>
      <xdr:nvPicPr>
        <xdr:cNvPr id="342" name="Рисунок 341" descr="base_1_386202_40482"/>
        <xdr:cNvPicPr preferRelativeResize="0"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526374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1</xdr:col>
      <xdr:colOff>1066800</xdr:colOff>
      <xdr:row>46</xdr:row>
      <xdr:rowOff>381000</xdr:rowOff>
    </xdr:to>
    <xdr:pic>
      <xdr:nvPicPr>
        <xdr:cNvPr id="343" name="Рисунок 342" descr="base_1_386202_40483"/>
        <xdr:cNvPicPr preferRelativeResize="0"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031200"/>
          <a:ext cx="1066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1171575</xdr:colOff>
      <xdr:row>47</xdr:row>
      <xdr:rowOff>381000</xdr:rowOff>
    </xdr:to>
    <xdr:pic>
      <xdr:nvPicPr>
        <xdr:cNvPr id="344" name="Рисунок 343" descr="base_1_386202_40484"/>
        <xdr:cNvPicPr preferRelativeResize="0"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36025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1066800</xdr:colOff>
      <xdr:row>48</xdr:row>
      <xdr:rowOff>333375</xdr:rowOff>
    </xdr:to>
    <xdr:pic>
      <xdr:nvPicPr>
        <xdr:cNvPr id="345" name="Рисунок 344" descr="base_1_386202_40485"/>
        <xdr:cNvPicPr preferRelativeResize="0"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040850"/>
          <a:ext cx="1066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</xdr:col>
      <xdr:colOff>1104900</xdr:colOff>
      <xdr:row>5</xdr:row>
      <xdr:rowOff>371475</xdr:rowOff>
    </xdr:to>
    <xdr:pic>
      <xdr:nvPicPr>
        <xdr:cNvPr id="47" name="Рисунок 46" descr="base_1_386202_40486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337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</xdr:row>
      <xdr:rowOff>1</xdr:rowOff>
    </xdr:from>
    <xdr:to>
      <xdr:col>1</xdr:col>
      <xdr:colOff>1009650</xdr:colOff>
      <xdr:row>6</xdr:row>
      <xdr:rowOff>361951</xdr:rowOff>
    </xdr:to>
    <xdr:pic>
      <xdr:nvPicPr>
        <xdr:cNvPr id="48" name="Рисунок 47" descr="base_1_386202_40487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47726"/>
          <a:ext cx="1009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7</xdr:row>
      <xdr:rowOff>1</xdr:rowOff>
    </xdr:from>
    <xdr:to>
      <xdr:col>1</xdr:col>
      <xdr:colOff>1104900</xdr:colOff>
      <xdr:row>7</xdr:row>
      <xdr:rowOff>361951</xdr:rowOff>
    </xdr:to>
    <xdr:pic>
      <xdr:nvPicPr>
        <xdr:cNvPr id="49" name="Рисунок 48" descr="base_1_386202_40488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343026"/>
          <a:ext cx="1104901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8</xdr:row>
      <xdr:rowOff>0</xdr:rowOff>
    </xdr:from>
    <xdr:to>
      <xdr:col>1</xdr:col>
      <xdr:colOff>1114424</xdr:colOff>
      <xdr:row>8</xdr:row>
      <xdr:rowOff>371475</xdr:rowOff>
    </xdr:to>
    <xdr:pic>
      <xdr:nvPicPr>
        <xdr:cNvPr id="50" name="Рисунок 49" descr="base_1_386202_40489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838325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</xdr:row>
      <xdr:rowOff>1</xdr:rowOff>
    </xdr:from>
    <xdr:to>
      <xdr:col>1</xdr:col>
      <xdr:colOff>1333500</xdr:colOff>
      <xdr:row>9</xdr:row>
      <xdr:rowOff>400050</xdr:rowOff>
    </xdr:to>
    <xdr:pic>
      <xdr:nvPicPr>
        <xdr:cNvPr id="51" name="Рисунок 50" descr="base_1_386202_40490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33626"/>
          <a:ext cx="1333500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1143000</xdr:colOff>
      <xdr:row>10</xdr:row>
      <xdr:rowOff>371475</xdr:rowOff>
    </xdr:to>
    <xdr:pic>
      <xdr:nvPicPr>
        <xdr:cNvPr id="52" name="Рисунок 51" descr="base_1_386202_40491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28925"/>
          <a:ext cx="1143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1047750</xdr:colOff>
      <xdr:row>11</xdr:row>
      <xdr:rowOff>390525</xdr:rowOff>
    </xdr:to>
    <xdr:pic>
      <xdr:nvPicPr>
        <xdr:cNvPr id="53" name="Рисунок 52" descr="base_1_386202_40492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24225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1009650</xdr:colOff>
      <xdr:row>12</xdr:row>
      <xdr:rowOff>390525</xdr:rowOff>
    </xdr:to>
    <xdr:pic>
      <xdr:nvPicPr>
        <xdr:cNvPr id="54" name="Рисунок 53" descr="base_1_386202_40493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9525"/>
          <a:ext cx="1009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</xdr:row>
      <xdr:rowOff>1</xdr:rowOff>
    </xdr:from>
    <xdr:to>
      <xdr:col>1</xdr:col>
      <xdr:colOff>1123950</xdr:colOff>
      <xdr:row>13</xdr:row>
      <xdr:rowOff>400051</xdr:rowOff>
    </xdr:to>
    <xdr:pic>
      <xdr:nvPicPr>
        <xdr:cNvPr id="55" name="Рисунок 54" descr="base_1_386202_40494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14826"/>
          <a:ext cx="1123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1314450</xdr:colOff>
      <xdr:row>14</xdr:row>
      <xdr:rowOff>409575</xdr:rowOff>
    </xdr:to>
    <xdr:pic>
      <xdr:nvPicPr>
        <xdr:cNvPr id="56" name="Рисунок 55" descr="base_1_386202_40495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10125"/>
          <a:ext cx="13144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1</xdr:rowOff>
    </xdr:from>
    <xdr:to>
      <xdr:col>1</xdr:col>
      <xdr:colOff>1133475</xdr:colOff>
      <xdr:row>15</xdr:row>
      <xdr:rowOff>381000</xdr:rowOff>
    </xdr:to>
    <xdr:pic>
      <xdr:nvPicPr>
        <xdr:cNvPr id="57" name="Рисунок 56" descr="base_1_386202_40496"/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305426"/>
          <a:ext cx="113347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16</xdr:row>
      <xdr:rowOff>1</xdr:rowOff>
    </xdr:from>
    <xdr:to>
      <xdr:col>1</xdr:col>
      <xdr:colOff>1038224</xdr:colOff>
      <xdr:row>16</xdr:row>
      <xdr:rowOff>361951</xdr:rowOff>
    </xdr:to>
    <xdr:pic>
      <xdr:nvPicPr>
        <xdr:cNvPr id="58" name="Рисунок 57" descr="base_1_386202_40497"/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5800726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1028700</xdr:colOff>
      <xdr:row>17</xdr:row>
      <xdr:rowOff>390525</xdr:rowOff>
    </xdr:to>
    <xdr:pic>
      <xdr:nvPicPr>
        <xdr:cNvPr id="59" name="Рисунок 58" descr="base_1_386202_40498"/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96025"/>
          <a:ext cx="1028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18</xdr:row>
      <xdr:rowOff>0</xdr:rowOff>
    </xdr:from>
    <xdr:to>
      <xdr:col>1</xdr:col>
      <xdr:colOff>1152524</xdr:colOff>
      <xdr:row>18</xdr:row>
      <xdr:rowOff>390525</xdr:rowOff>
    </xdr:to>
    <xdr:pic>
      <xdr:nvPicPr>
        <xdr:cNvPr id="60" name="Рисунок 59" descr="base_1_386202_40499"/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6791325"/>
          <a:ext cx="1152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19</xdr:row>
      <xdr:rowOff>1</xdr:rowOff>
    </xdr:from>
    <xdr:to>
      <xdr:col>1</xdr:col>
      <xdr:colOff>1323974</xdr:colOff>
      <xdr:row>19</xdr:row>
      <xdr:rowOff>361950</xdr:rowOff>
    </xdr:to>
    <xdr:pic>
      <xdr:nvPicPr>
        <xdr:cNvPr id="61" name="Рисунок 60" descr="base_1_386202_40500"/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7286626"/>
          <a:ext cx="1323975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1104900</xdr:colOff>
      <xdr:row>20</xdr:row>
      <xdr:rowOff>390525</xdr:rowOff>
    </xdr:to>
    <xdr:pic>
      <xdr:nvPicPr>
        <xdr:cNvPr id="62" name="Рисунок 61" descr="base_1_386202_40501"/>
        <xdr:cNvPicPr preferRelativeResize="0"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781925"/>
          <a:ext cx="1104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</xdr:row>
      <xdr:rowOff>1</xdr:rowOff>
    </xdr:from>
    <xdr:to>
      <xdr:col>1</xdr:col>
      <xdr:colOff>1009650</xdr:colOff>
      <xdr:row>21</xdr:row>
      <xdr:rowOff>381001</xdr:rowOff>
    </xdr:to>
    <xdr:pic>
      <xdr:nvPicPr>
        <xdr:cNvPr id="63" name="Рисунок 62" descr="base_1_386202_40502"/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277226"/>
          <a:ext cx="1009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22</xdr:row>
      <xdr:rowOff>0</xdr:rowOff>
    </xdr:from>
    <xdr:to>
      <xdr:col>1</xdr:col>
      <xdr:colOff>1019174</xdr:colOff>
      <xdr:row>22</xdr:row>
      <xdr:rowOff>390525</xdr:rowOff>
    </xdr:to>
    <xdr:pic>
      <xdr:nvPicPr>
        <xdr:cNvPr id="64" name="Рисунок 63" descr="base_1_386202_40503"/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877252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</xdr:row>
      <xdr:rowOff>1</xdr:rowOff>
    </xdr:from>
    <xdr:to>
      <xdr:col>1</xdr:col>
      <xdr:colOff>1123950</xdr:colOff>
      <xdr:row>23</xdr:row>
      <xdr:rowOff>419101</xdr:rowOff>
    </xdr:to>
    <xdr:pic>
      <xdr:nvPicPr>
        <xdr:cNvPr id="65" name="Рисунок 64" descr="base_1_386202_40504"/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267826"/>
          <a:ext cx="11239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1228725</xdr:colOff>
      <xdr:row>24</xdr:row>
      <xdr:rowOff>390525</xdr:rowOff>
    </xdr:to>
    <xdr:pic>
      <xdr:nvPicPr>
        <xdr:cNvPr id="66" name="Рисунок 65" descr="base_1_386202_40505"/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76312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25</xdr:row>
      <xdr:rowOff>0</xdr:rowOff>
    </xdr:from>
    <xdr:to>
      <xdr:col>1</xdr:col>
      <xdr:colOff>1114424</xdr:colOff>
      <xdr:row>25</xdr:row>
      <xdr:rowOff>390525</xdr:rowOff>
    </xdr:to>
    <xdr:pic>
      <xdr:nvPicPr>
        <xdr:cNvPr id="67" name="Рисунок 66" descr="base_1_386202_40506"/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0258425"/>
          <a:ext cx="1114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26</xdr:row>
      <xdr:rowOff>1</xdr:rowOff>
    </xdr:from>
    <xdr:to>
      <xdr:col>1</xdr:col>
      <xdr:colOff>1057274</xdr:colOff>
      <xdr:row>26</xdr:row>
      <xdr:rowOff>419101</xdr:rowOff>
    </xdr:to>
    <xdr:pic>
      <xdr:nvPicPr>
        <xdr:cNvPr id="68" name="Рисунок 67" descr="base_1_386202_40507"/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0753726"/>
          <a:ext cx="10572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1085850</xdr:colOff>
      <xdr:row>27</xdr:row>
      <xdr:rowOff>390525</xdr:rowOff>
    </xdr:to>
    <xdr:pic>
      <xdr:nvPicPr>
        <xdr:cNvPr id="69" name="Рисунок 68" descr="base_1_386202_40508"/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249025"/>
          <a:ext cx="1085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1</xdr:rowOff>
    </xdr:from>
    <xdr:to>
      <xdr:col>1</xdr:col>
      <xdr:colOff>1219200</xdr:colOff>
      <xdr:row>28</xdr:row>
      <xdr:rowOff>342901</xdr:rowOff>
    </xdr:to>
    <xdr:pic>
      <xdr:nvPicPr>
        <xdr:cNvPr id="70" name="Рисунок 69" descr="base_1_386202_40509"/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744326"/>
          <a:ext cx="1219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1</xdr:rowOff>
    </xdr:from>
    <xdr:to>
      <xdr:col>1</xdr:col>
      <xdr:colOff>1381125</xdr:colOff>
      <xdr:row>29</xdr:row>
      <xdr:rowOff>381000</xdr:rowOff>
    </xdr:to>
    <xdr:pic>
      <xdr:nvPicPr>
        <xdr:cNvPr id="71" name="Рисунок 70" descr="base_1_386202_40510"/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239626"/>
          <a:ext cx="1381125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</xdr:row>
      <xdr:rowOff>1</xdr:rowOff>
    </xdr:from>
    <xdr:to>
      <xdr:col>1</xdr:col>
      <xdr:colOff>1066800</xdr:colOff>
      <xdr:row>30</xdr:row>
      <xdr:rowOff>419101</xdr:rowOff>
    </xdr:to>
    <xdr:pic>
      <xdr:nvPicPr>
        <xdr:cNvPr id="72" name="Рисунок 71" descr="base_1_386202_40511"/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734926"/>
          <a:ext cx="10668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</xdr:row>
      <xdr:rowOff>1</xdr:rowOff>
    </xdr:from>
    <xdr:to>
      <xdr:col>1</xdr:col>
      <xdr:colOff>1047750</xdr:colOff>
      <xdr:row>31</xdr:row>
      <xdr:rowOff>381001</xdr:rowOff>
    </xdr:to>
    <xdr:pic>
      <xdr:nvPicPr>
        <xdr:cNvPr id="73" name="Рисунок 72" descr="base_1_386202_40512"/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230226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32</xdr:row>
      <xdr:rowOff>1</xdr:rowOff>
    </xdr:from>
    <xdr:to>
      <xdr:col>1</xdr:col>
      <xdr:colOff>1057274</xdr:colOff>
      <xdr:row>32</xdr:row>
      <xdr:rowOff>342901</xdr:rowOff>
    </xdr:to>
    <xdr:pic>
      <xdr:nvPicPr>
        <xdr:cNvPr id="74" name="Рисунок 73" descr="base_1_386202_40513"/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3725526"/>
          <a:ext cx="1057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33</xdr:row>
      <xdr:rowOff>0</xdr:rowOff>
    </xdr:from>
    <xdr:to>
      <xdr:col>1</xdr:col>
      <xdr:colOff>1152524</xdr:colOff>
      <xdr:row>33</xdr:row>
      <xdr:rowOff>428625</xdr:rowOff>
    </xdr:to>
    <xdr:pic>
      <xdr:nvPicPr>
        <xdr:cNvPr id="75" name="Рисунок 74" descr="base_1_386202_40514"/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4220825"/>
          <a:ext cx="1152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</xdr:row>
      <xdr:rowOff>1</xdr:rowOff>
    </xdr:from>
    <xdr:to>
      <xdr:col>1</xdr:col>
      <xdr:colOff>1323975</xdr:colOff>
      <xdr:row>34</xdr:row>
      <xdr:rowOff>400051</xdr:rowOff>
    </xdr:to>
    <xdr:pic>
      <xdr:nvPicPr>
        <xdr:cNvPr id="76" name="Рисунок 75" descr="base_1_386202_40515"/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716126"/>
          <a:ext cx="1323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35</xdr:row>
      <xdr:rowOff>1</xdr:rowOff>
    </xdr:from>
    <xdr:to>
      <xdr:col>1</xdr:col>
      <xdr:colOff>1152524</xdr:colOff>
      <xdr:row>35</xdr:row>
      <xdr:rowOff>342901</xdr:rowOff>
    </xdr:to>
    <xdr:pic>
      <xdr:nvPicPr>
        <xdr:cNvPr id="77" name="Рисунок 76" descr="base_1_386202_40516"/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5211426"/>
          <a:ext cx="11525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600075</xdr:colOff>
      <xdr:row>36</xdr:row>
      <xdr:rowOff>9525</xdr:rowOff>
    </xdr:from>
    <xdr:to>
      <xdr:col>1</xdr:col>
      <xdr:colOff>1114425</xdr:colOff>
      <xdr:row>36</xdr:row>
      <xdr:rowOff>400050</xdr:rowOff>
    </xdr:to>
    <xdr:pic>
      <xdr:nvPicPr>
        <xdr:cNvPr id="78" name="Рисунок 77" descr="base_1_386202_40517"/>
        <xdr:cNvPicPr preferRelativeResize="0"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5716250"/>
          <a:ext cx="1123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1</xdr:col>
      <xdr:colOff>1123950</xdr:colOff>
      <xdr:row>37</xdr:row>
      <xdr:rowOff>390525</xdr:rowOff>
    </xdr:to>
    <xdr:pic>
      <xdr:nvPicPr>
        <xdr:cNvPr id="79" name="Рисунок 78" descr="base_1_386202_40518"/>
        <xdr:cNvPicPr preferRelativeResize="0"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202025"/>
          <a:ext cx="1123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38</xdr:row>
      <xdr:rowOff>1</xdr:rowOff>
    </xdr:from>
    <xdr:to>
      <xdr:col>1</xdr:col>
      <xdr:colOff>1190625</xdr:colOff>
      <xdr:row>38</xdr:row>
      <xdr:rowOff>342901</xdr:rowOff>
    </xdr:to>
    <xdr:pic>
      <xdr:nvPicPr>
        <xdr:cNvPr id="80" name="Рисунок 79" descr="base_1_386202_40519"/>
        <xdr:cNvPicPr preferRelativeResize="0"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6697326"/>
          <a:ext cx="1190626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1323975</xdr:colOff>
      <xdr:row>39</xdr:row>
      <xdr:rowOff>390525</xdr:rowOff>
    </xdr:to>
    <xdr:pic>
      <xdr:nvPicPr>
        <xdr:cNvPr id="81" name="Рисунок 80" descr="base_1_386202_40520"/>
        <xdr:cNvPicPr preferRelativeResize="0"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192625"/>
          <a:ext cx="1323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40</xdr:row>
      <xdr:rowOff>0</xdr:rowOff>
    </xdr:from>
    <xdr:to>
      <xdr:col>1</xdr:col>
      <xdr:colOff>1095374</xdr:colOff>
      <xdr:row>40</xdr:row>
      <xdr:rowOff>371475</xdr:rowOff>
    </xdr:to>
    <xdr:pic>
      <xdr:nvPicPr>
        <xdr:cNvPr id="82" name="Рисунок 81" descr="base_1_386202_40521"/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7687925"/>
          <a:ext cx="1095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1066800</xdr:colOff>
      <xdr:row>41</xdr:row>
      <xdr:rowOff>390525</xdr:rowOff>
    </xdr:to>
    <xdr:pic>
      <xdr:nvPicPr>
        <xdr:cNvPr id="83" name="Рисунок 82" descr="base_1_386202_40522"/>
        <xdr:cNvPicPr preferRelativeResize="0"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183225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42</xdr:row>
      <xdr:rowOff>0</xdr:rowOff>
    </xdr:from>
    <xdr:to>
      <xdr:col>1</xdr:col>
      <xdr:colOff>1019174</xdr:colOff>
      <xdr:row>42</xdr:row>
      <xdr:rowOff>390525</xdr:rowOff>
    </xdr:to>
    <xdr:pic>
      <xdr:nvPicPr>
        <xdr:cNvPr id="84" name="Рисунок 83" descr="base_1_386202_40523"/>
        <xdr:cNvPicPr preferRelativeResize="0"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8678525"/>
          <a:ext cx="1019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43</xdr:row>
      <xdr:rowOff>1</xdr:rowOff>
    </xdr:from>
    <xdr:to>
      <xdr:col>1</xdr:col>
      <xdr:colOff>1190624</xdr:colOff>
      <xdr:row>43</xdr:row>
      <xdr:rowOff>400051</xdr:rowOff>
    </xdr:to>
    <xdr:pic>
      <xdr:nvPicPr>
        <xdr:cNvPr id="85" name="Рисунок 84" descr="base_1_386202_40524"/>
        <xdr:cNvPicPr preferRelativeResize="0"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9173826"/>
          <a:ext cx="1190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</xdr:row>
      <xdr:rowOff>1</xdr:rowOff>
    </xdr:from>
    <xdr:to>
      <xdr:col>1</xdr:col>
      <xdr:colOff>1333500</xdr:colOff>
      <xdr:row>44</xdr:row>
      <xdr:rowOff>381001</xdr:rowOff>
    </xdr:to>
    <xdr:pic>
      <xdr:nvPicPr>
        <xdr:cNvPr id="86" name="Рисунок 85" descr="base_1_386202_40525"/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669126"/>
          <a:ext cx="1333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</xdr:row>
      <xdr:rowOff>1</xdr:rowOff>
    </xdr:from>
    <xdr:to>
      <xdr:col>1</xdr:col>
      <xdr:colOff>1104900</xdr:colOff>
      <xdr:row>45</xdr:row>
      <xdr:rowOff>419101</xdr:rowOff>
    </xdr:to>
    <xdr:pic>
      <xdr:nvPicPr>
        <xdr:cNvPr id="87" name="Рисунок 86" descr="base_1_386202_40526"/>
        <xdr:cNvPicPr preferRelativeResize="0"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64426"/>
          <a:ext cx="1104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46</xdr:row>
      <xdr:rowOff>1</xdr:rowOff>
    </xdr:from>
    <xdr:to>
      <xdr:col>1</xdr:col>
      <xdr:colOff>1019174</xdr:colOff>
      <xdr:row>46</xdr:row>
      <xdr:rowOff>381001</xdr:rowOff>
    </xdr:to>
    <xdr:pic>
      <xdr:nvPicPr>
        <xdr:cNvPr id="88" name="Рисунок 87" descr="base_1_386202_40527"/>
        <xdr:cNvPicPr preferRelativeResize="0"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20659726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47</xdr:row>
      <xdr:rowOff>0</xdr:rowOff>
    </xdr:from>
    <xdr:to>
      <xdr:col>1</xdr:col>
      <xdr:colOff>1000124</xdr:colOff>
      <xdr:row>47</xdr:row>
      <xdr:rowOff>390525</xdr:rowOff>
    </xdr:to>
    <xdr:pic>
      <xdr:nvPicPr>
        <xdr:cNvPr id="89" name="Рисунок 88" descr="base_1_386202_40528"/>
        <xdr:cNvPicPr preferRelativeResize="0"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2115502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48</xdr:row>
      <xdr:rowOff>0</xdr:rowOff>
    </xdr:from>
    <xdr:to>
      <xdr:col>1</xdr:col>
      <xdr:colOff>1228724</xdr:colOff>
      <xdr:row>48</xdr:row>
      <xdr:rowOff>390525</xdr:rowOff>
    </xdr:to>
    <xdr:pic>
      <xdr:nvPicPr>
        <xdr:cNvPr id="90" name="Рисунок 89" descr="base_1_386202_40529"/>
        <xdr:cNvPicPr preferRelativeResize="0"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21650325"/>
          <a:ext cx="1228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</xdr:row>
      <xdr:rowOff>1</xdr:rowOff>
    </xdr:from>
    <xdr:to>
      <xdr:col>1</xdr:col>
      <xdr:colOff>1314450</xdr:colOff>
      <xdr:row>49</xdr:row>
      <xdr:rowOff>381001</xdr:rowOff>
    </xdr:to>
    <xdr:pic>
      <xdr:nvPicPr>
        <xdr:cNvPr id="91" name="Рисунок 90" descr="base_1_386202_40530"/>
        <xdr:cNvPicPr preferRelativeResize="0">
          <a:picLocks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145626"/>
          <a:ext cx="1314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</xdr:col>
      <xdr:colOff>1123950</xdr:colOff>
      <xdr:row>50</xdr:row>
      <xdr:rowOff>352425</xdr:rowOff>
    </xdr:to>
    <xdr:pic>
      <xdr:nvPicPr>
        <xdr:cNvPr id="92" name="Рисунок 91" descr="base_1_386202_40531"/>
        <xdr:cNvPicPr preferRelativeResize="0">
          <a:picLocks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640925"/>
          <a:ext cx="1123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51</xdr:row>
      <xdr:rowOff>0</xdr:rowOff>
    </xdr:from>
    <xdr:to>
      <xdr:col>1</xdr:col>
      <xdr:colOff>1009650</xdr:colOff>
      <xdr:row>51</xdr:row>
      <xdr:rowOff>352425</xdr:rowOff>
    </xdr:to>
    <xdr:pic>
      <xdr:nvPicPr>
        <xdr:cNvPr id="93" name="Рисунок 92" descr="base_1_386202_40532"/>
        <xdr:cNvPicPr preferRelativeResize="0">
          <a:picLocks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23136225"/>
          <a:ext cx="100965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52</xdr:row>
      <xdr:rowOff>0</xdr:rowOff>
    </xdr:from>
    <xdr:to>
      <xdr:col>1</xdr:col>
      <xdr:colOff>1171574</xdr:colOff>
      <xdr:row>52</xdr:row>
      <xdr:rowOff>371475</xdr:rowOff>
    </xdr:to>
    <xdr:pic>
      <xdr:nvPicPr>
        <xdr:cNvPr id="94" name="Рисунок 93" descr="base_1_386202_40533"/>
        <xdr:cNvPicPr preferRelativeResize="0">
          <a:picLocks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23631525"/>
          <a:ext cx="1171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</xdr:row>
      <xdr:rowOff>1</xdr:rowOff>
    </xdr:from>
    <xdr:to>
      <xdr:col>1</xdr:col>
      <xdr:colOff>1238250</xdr:colOff>
      <xdr:row>53</xdr:row>
      <xdr:rowOff>400051</xdr:rowOff>
    </xdr:to>
    <xdr:pic>
      <xdr:nvPicPr>
        <xdr:cNvPr id="95" name="Рисунок 94" descr="base_1_386202_40534"/>
        <xdr:cNvPicPr preferRelativeResize="0">
          <a:picLocks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126826"/>
          <a:ext cx="1238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</xdr:row>
      <xdr:rowOff>1</xdr:rowOff>
    </xdr:from>
    <xdr:to>
      <xdr:col>1</xdr:col>
      <xdr:colOff>1333500</xdr:colOff>
      <xdr:row>54</xdr:row>
      <xdr:rowOff>400051</xdr:rowOff>
    </xdr:to>
    <xdr:pic>
      <xdr:nvPicPr>
        <xdr:cNvPr id="96" name="Рисунок 95" descr="base_1_386202_40535"/>
        <xdr:cNvPicPr preferRelativeResize="0">
          <a:picLocks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622126"/>
          <a:ext cx="1333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55</xdr:row>
      <xdr:rowOff>0</xdr:rowOff>
    </xdr:from>
    <xdr:to>
      <xdr:col>1</xdr:col>
      <xdr:colOff>1114424</xdr:colOff>
      <xdr:row>55</xdr:row>
      <xdr:rowOff>371475</xdr:rowOff>
    </xdr:to>
    <xdr:pic>
      <xdr:nvPicPr>
        <xdr:cNvPr id="97" name="Рисунок 96" descr="base_1_386202_40536"/>
        <xdr:cNvPicPr preferRelativeResize="0">
          <a:picLocks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25117425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</xdr:row>
      <xdr:rowOff>1</xdr:rowOff>
    </xdr:from>
    <xdr:to>
      <xdr:col>1</xdr:col>
      <xdr:colOff>1047750</xdr:colOff>
      <xdr:row>56</xdr:row>
      <xdr:rowOff>400051</xdr:rowOff>
    </xdr:to>
    <xdr:pic>
      <xdr:nvPicPr>
        <xdr:cNvPr id="98" name="Рисунок 97" descr="base_1_386202_40537"/>
        <xdr:cNvPicPr preferRelativeResize="0">
          <a:picLocks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612726"/>
          <a:ext cx="1047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1</xdr:col>
      <xdr:colOff>1104900</xdr:colOff>
      <xdr:row>57</xdr:row>
      <xdr:rowOff>371475</xdr:rowOff>
    </xdr:to>
    <xdr:pic>
      <xdr:nvPicPr>
        <xdr:cNvPr id="99" name="Рисунок 98" descr="base_1_386202_40538"/>
        <xdr:cNvPicPr preferRelativeResize="0">
          <a:picLocks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108025"/>
          <a:ext cx="1104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58</xdr:row>
      <xdr:rowOff>1</xdr:rowOff>
    </xdr:from>
    <xdr:to>
      <xdr:col>1</xdr:col>
      <xdr:colOff>1171574</xdr:colOff>
      <xdr:row>58</xdr:row>
      <xdr:rowOff>400051</xdr:rowOff>
    </xdr:to>
    <xdr:pic>
      <xdr:nvPicPr>
        <xdr:cNvPr id="100" name="Рисунок 99" descr="base_1_386202_40539"/>
        <xdr:cNvPicPr preferRelativeResize="0">
          <a:picLocks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26603326"/>
          <a:ext cx="11715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59</xdr:row>
      <xdr:rowOff>19051</xdr:rowOff>
    </xdr:from>
    <xdr:to>
      <xdr:col>1</xdr:col>
      <xdr:colOff>1352550</xdr:colOff>
      <xdr:row>59</xdr:row>
      <xdr:rowOff>409575</xdr:rowOff>
    </xdr:to>
    <xdr:pic>
      <xdr:nvPicPr>
        <xdr:cNvPr id="101" name="Рисунок 100" descr="base_1_386202_40540"/>
        <xdr:cNvPicPr preferRelativeResize="0">
          <a:picLocks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7117676"/>
          <a:ext cx="1343025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1</xdr:col>
      <xdr:colOff>1104900</xdr:colOff>
      <xdr:row>60</xdr:row>
      <xdr:rowOff>380999</xdr:rowOff>
    </xdr:to>
    <xdr:pic>
      <xdr:nvPicPr>
        <xdr:cNvPr id="102" name="Рисунок 101" descr="base_1_386202_40541"/>
        <xdr:cNvPicPr preferRelativeResize="0">
          <a:picLocks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7593925"/>
          <a:ext cx="1104900" cy="38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</xdr:row>
      <xdr:rowOff>1</xdr:rowOff>
    </xdr:from>
    <xdr:to>
      <xdr:col>1</xdr:col>
      <xdr:colOff>1009650</xdr:colOff>
      <xdr:row>61</xdr:row>
      <xdr:rowOff>419101</xdr:rowOff>
    </xdr:to>
    <xdr:pic>
      <xdr:nvPicPr>
        <xdr:cNvPr id="103" name="Рисунок 102" descr="base_1_386202_40542"/>
        <xdr:cNvPicPr preferRelativeResize="0">
          <a:picLocks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89226"/>
          <a:ext cx="1009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62</xdr:row>
      <xdr:rowOff>1</xdr:rowOff>
    </xdr:from>
    <xdr:to>
      <xdr:col>1</xdr:col>
      <xdr:colOff>1114424</xdr:colOff>
      <xdr:row>62</xdr:row>
      <xdr:rowOff>400051</xdr:rowOff>
    </xdr:to>
    <xdr:pic>
      <xdr:nvPicPr>
        <xdr:cNvPr id="104" name="Рисунок 103" descr="base_1_386202_40543"/>
        <xdr:cNvPicPr preferRelativeResize="0">
          <a:picLocks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28584526"/>
          <a:ext cx="11144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63</xdr:row>
      <xdr:rowOff>1</xdr:rowOff>
    </xdr:from>
    <xdr:to>
      <xdr:col>1</xdr:col>
      <xdr:colOff>1247774</xdr:colOff>
      <xdr:row>63</xdr:row>
      <xdr:rowOff>419101</xdr:rowOff>
    </xdr:to>
    <xdr:pic>
      <xdr:nvPicPr>
        <xdr:cNvPr id="105" name="Рисунок 104" descr="base_1_386202_40544"/>
        <xdr:cNvPicPr preferRelativeResize="0">
          <a:picLocks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29079826"/>
          <a:ext cx="12477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</xdr:row>
      <xdr:rowOff>1</xdr:rowOff>
    </xdr:from>
    <xdr:to>
      <xdr:col>1</xdr:col>
      <xdr:colOff>1343025</xdr:colOff>
      <xdr:row>64</xdr:row>
      <xdr:rowOff>361951</xdr:rowOff>
    </xdr:to>
    <xdr:pic>
      <xdr:nvPicPr>
        <xdr:cNvPr id="106" name="Рисунок 105" descr="base_1_386202_40545"/>
        <xdr:cNvPicPr preferRelativeResize="0">
          <a:picLocks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575126"/>
          <a:ext cx="1343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65</xdr:row>
      <xdr:rowOff>1</xdr:rowOff>
    </xdr:from>
    <xdr:to>
      <xdr:col>1</xdr:col>
      <xdr:colOff>1095374</xdr:colOff>
      <xdr:row>65</xdr:row>
      <xdr:rowOff>400051</xdr:rowOff>
    </xdr:to>
    <xdr:pic>
      <xdr:nvPicPr>
        <xdr:cNvPr id="107" name="Рисунок 106" descr="base_1_386202_40546"/>
        <xdr:cNvPicPr preferRelativeResize="0">
          <a:picLocks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30070426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66</xdr:row>
      <xdr:rowOff>1</xdr:rowOff>
    </xdr:from>
    <xdr:to>
      <xdr:col>1</xdr:col>
      <xdr:colOff>1057274</xdr:colOff>
      <xdr:row>66</xdr:row>
      <xdr:rowOff>400051</xdr:rowOff>
    </xdr:to>
    <xdr:pic>
      <xdr:nvPicPr>
        <xdr:cNvPr id="108" name="Рисунок 107" descr="base_1_386202_40547"/>
        <xdr:cNvPicPr preferRelativeResize="0">
          <a:picLocks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30565726"/>
          <a:ext cx="105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1066800</xdr:colOff>
      <xdr:row>67</xdr:row>
      <xdr:rowOff>390525</xdr:rowOff>
    </xdr:to>
    <xdr:pic>
      <xdr:nvPicPr>
        <xdr:cNvPr id="109" name="Рисунок 108" descr="base_1_386202_40548"/>
        <xdr:cNvPicPr preferRelativeResize="0">
          <a:picLocks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1061025"/>
          <a:ext cx="10668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68</xdr:row>
      <xdr:rowOff>0</xdr:rowOff>
    </xdr:from>
    <xdr:to>
      <xdr:col>1</xdr:col>
      <xdr:colOff>1209674</xdr:colOff>
      <xdr:row>68</xdr:row>
      <xdr:rowOff>390525</xdr:rowOff>
    </xdr:to>
    <xdr:pic>
      <xdr:nvPicPr>
        <xdr:cNvPr id="110" name="Рисунок 109" descr="base_1_386202_40549"/>
        <xdr:cNvPicPr preferRelativeResize="0">
          <a:picLocks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3155632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</xdr:row>
      <xdr:rowOff>1</xdr:rowOff>
    </xdr:from>
    <xdr:to>
      <xdr:col>1</xdr:col>
      <xdr:colOff>1314450</xdr:colOff>
      <xdr:row>69</xdr:row>
      <xdr:rowOff>381001</xdr:rowOff>
    </xdr:to>
    <xdr:pic>
      <xdr:nvPicPr>
        <xdr:cNvPr id="111" name="Рисунок 110" descr="base_1_386202_40550"/>
        <xdr:cNvPicPr preferRelativeResize="0">
          <a:picLocks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051626"/>
          <a:ext cx="13144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1276350</xdr:colOff>
      <xdr:row>70</xdr:row>
      <xdr:rowOff>371475</xdr:rowOff>
    </xdr:to>
    <xdr:pic>
      <xdr:nvPicPr>
        <xdr:cNvPr id="112" name="Рисунок 111" descr="base_1_386202_40551"/>
        <xdr:cNvPicPr preferRelativeResize="0">
          <a:picLocks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546925"/>
          <a:ext cx="1276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71</xdr:row>
      <xdr:rowOff>0</xdr:rowOff>
    </xdr:from>
    <xdr:to>
      <xdr:col>1</xdr:col>
      <xdr:colOff>1000124</xdr:colOff>
      <xdr:row>71</xdr:row>
      <xdr:rowOff>390525</xdr:rowOff>
    </xdr:to>
    <xdr:pic>
      <xdr:nvPicPr>
        <xdr:cNvPr id="113" name="Рисунок 112" descr="base_1_386202_40552"/>
        <xdr:cNvPicPr preferRelativeResize="0">
          <a:picLocks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33042225"/>
          <a:ext cx="1000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1047750</xdr:colOff>
      <xdr:row>72</xdr:row>
      <xdr:rowOff>390525</xdr:rowOff>
    </xdr:to>
    <xdr:pic>
      <xdr:nvPicPr>
        <xdr:cNvPr id="114" name="Рисунок 113" descr="base_1_386202_40553"/>
        <xdr:cNvPicPr preferRelativeResize="0">
          <a:picLocks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537525"/>
          <a:ext cx="1047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1200150</xdr:colOff>
      <xdr:row>73</xdr:row>
      <xdr:rowOff>390525</xdr:rowOff>
    </xdr:to>
    <xdr:pic>
      <xdr:nvPicPr>
        <xdr:cNvPr id="115" name="Рисунок 114" descr="base_1_386202_40554"/>
        <xdr:cNvPicPr preferRelativeResize="0">
          <a:picLocks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032825"/>
          <a:ext cx="1200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74</xdr:row>
      <xdr:rowOff>1</xdr:rowOff>
    </xdr:from>
    <xdr:to>
      <xdr:col>1</xdr:col>
      <xdr:colOff>1362074</xdr:colOff>
      <xdr:row>74</xdr:row>
      <xdr:rowOff>371475</xdr:rowOff>
    </xdr:to>
    <xdr:pic>
      <xdr:nvPicPr>
        <xdr:cNvPr id="116" name="Рисунок 115" descr="base_1_386202_40555"/>
        <xdr:cNvPicPr preferRelativeResize="0">
          <a:picLocks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34528126"/>
          <a:ext cx="1362075" cy="371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590549</xdr:colOff>
      <xdr:row>75</xdr:row>
      <xdr:rowOff>28576</xdr:rowOff>
    </xdr:from>
    <xdr:to>
      <xdr:col>1</xdr:col>
      <xdr:colOff>1133474</xdr:colOff>
      <xdr:row>75</xdr:row>
      <xdr:rowOff>409576</xdr:rowOff>
    </xdr:to>
    <xdr:pic>
      <xdr:nvPicPr>
        <xdr:cNvPr id="117" name="Рисунок 116" descr="base_1_386202_40556"/>
        <xdr:cNvPicPr preferRelativeResize="0">
          <a:picLocks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49" y="35052001"/>
          <a:ext cx="11525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1123950</xdr:colOff>
      <xdr:row>76</xdr:row>
      <xdr:rowOff>371475</xdr:rowOff>
    </xdr:to>
    <xdr:pic>
      <xdr:nvPicPr>
        <xdr:cNvPr id="118" name="Рисунок 117" descr="base_1_386202_40557"/>
        <xdr:cNvPicPr preferRelativeResize="0"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5518725"/>
          <a:ext cx="1123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77</xdr:row>
      <xdr:rowOff>1</xdr:rowOff>
    </xdr:from>
    <xdr:to>
      <xdr:col>1</xdr:col>
      <xdr:colOff>1209674</xdr:colOff>
      <xdr:row>77</xdr:row>
      <xdr:rowOff>400051</xdr:rowOff>
    </xdr:to>
    <xdr:pic>
      <xdr:nvPicPr>
        <xdr:cNvPr id="119" name="Рисунок 118" descr="base_1_386202_40558"/>
        <xdr:cNvPicPr preferRelativeResize="0">
          <a:picLocks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36014026"/>
          <a:ext cx="1209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78</xdr:row>
      <xdr:rowOff>0</xdr:rowOff>
    </xdr:from>
    <xdr:to>
      <xdr:col>1</xdr:col>
      <xdr:colOff>1171574</xdr:colOff>
      <xdr:row>78</xdr:row>
      <xdr:rowOff>390525</xdr:rowOff>
    </xdr:to>
    <xdr:pic>
      <xdr:nvPicPr>
        <xdr:cNvPr id="120" name="Рисунок 119" descr="base_1_386202_40559"/>
        <xdr:cNvPicPr preferRelativeResize="0">
          <a:picLocks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36509325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1</xdr:col>
      <xdr:colOff>1295400</xdr:colOff>
      <xdr:row>79</xdr:row>
      <xdr:rowOff>409575</xdr:rowOff>
    </xdr:to>
    <xdr:pic>
      <xdr:nvPicPr>
        <xdr:cNvPr id="121" name="Рисунок 120" descr="base_1_386202_40560"/>
        <xdr:cNvPicPr preferRelativeResize="0">
          <a:picLocks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004625"/>
          <a:ext cx="1295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1</xdr:col>
      <xdr:colOff>1219200</xdr:colOff>
      <xdr:row>80</xdr:row>
      <xdr:rowOff>371475</xdr:rowOff>
    </xdr:to>
    <xdr:pic>
      <xdr:nvPicPr>
        <xdr:cNvPr id="122" name="Рисунок 121" descr="base_1_386202_40561"/>
        <xdr:cNvPicPr preferRelativeResize="0">
          <a:picLocks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499925"/>
          <a:ext cx="1219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1066800</xdr:colOff>
      <xdr:row>81</xdr:row>
      <xdr:rowOff>409575</xdr:rowOff>
    </xdr:to>
    <xdr:pic>
      <xdr:nvPicPr>
        <xdr:cNvPr id="123" name="Рисунок 122" descr="base_1_386202_40562"/>
        <xdr:cNvPicPr preferRelativeResize="0">
          <a:picLocks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995225"/>
          <a:ext cx="1066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82</xdr:row>
      <xdr:rowOff>1</xdr:rowOff>
    </xdr:from>
    <xdr:to>
      <xdr:col>1</xdr:col>
      <xdr:colOff>1076324</xdr:colOff>
      <xdr:row>82</xdr:row>
      <xdr:rowOff>400051</xdr:rowOff>
    </xdr:to>
    <xdr:pic>
      <xdr:nvPicPr>
        <xdr:cNvPr id="124" name="Рисунок 123" descr="base_1_386202_40563"/>
        <xdr:cNvPicPr preferRelativeResize="0">
          <a:picLocks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38490526"/>
          <a:ext cx="10763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</xdr:row>
      <xdr:rowOff>1</xdr:rowOff>
    </xdr:from>
    <xdr:to>
      <xdr:col>1</xdr:col>
      <xdr:colOff>1200150</xdr:colOff>
      <xdr:row>83</xdr:row>
      <xdr:rowOff>381001</xdr:rowOff>
    </xdr:to>
    <xdr:pic>
      <xdr:nvPicPr>
        <xdr:cNvPr id="125" name="Рисунок 124" descr="base_1_386202_40564"/>
        <xdr:cNvPicPr preferRelativeResize="0">
          <a:picLocks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985826"/>
          <a:ext cx="1200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</xdr:row>
      <xdr:rowOff>1</xdr:rowOff>
    </xdr:from>
    <xdr:to>
      <xdr:col>1</xdr:col>
      <xdr:colOff>1238250</xdr:colOff>
      <xdr:row>84</xdr:row>
      <xdr:rowOff>381001</xdr:rowOff>
    </xdr:to>
    <xdr:pic>
      <xdr:nvPicPr>
        <xdr:cNvPr id="126" name="Рисунок 125" descr="base_1_386202_40565"/>
        <xdr:cNvPicPr preferRelativeResize="0">
          <a:picLocks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481126"/>
          <a:ext cx="1238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85</xdr:row>
      <xdr:rowOff>1</xdr:rowOff>
    </xdr:from>
    <xdr:to>
      <xdr:col>1</xdr:col>
      <xdr:colOff>1114424</xdr:colOff>
      <xdr:row>85</xdr:row>
      <xdr:rowOff>400051</xdr:rowOff>
    </xdr:to>
    <xdr:pic>
      <xdr:nvPicPr>
        <xdr:cNvPr id="127" name="Рисунок 126" descr="base_1_386202_40566"/>
        <xdr:cNvPicPr preferRelativeResize="0">
          <a:picLocks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39976426"/>
          <a:ext cx="11144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86</xdr:row>
      <xdr:rowOff>0</xdr:rowOff>
    </xdr:from>
    <xdr:to>
      <xdr:col>1</xdr:col>
      <xdr:colOff>1057274</xdr:colOff>
      <xdr:row>86</xdr:row>
      <xdr:rowOff>352425</xdr:rowOff>
    </xdr:to>
    <xdr:pic>
      <xdr:nvPicPr>
        <xdr:cNvPr id="128" name="Рисунок 127" descr="base_1_386202_40567"/>
        <xdr:cNvPicPr preferRelativeResize="0">
          <a:picLocks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40471725"/>
          <a:ext cx="10572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</xdr:row>
      <xdr:rowOff>1</xdr:rowOff>
    </xdr:from>
    <xdr:to>
      <xdr:col>1</xdr:col>
      <xdr:colOff>1085850</xdr:colOff>
      <xdr:row>87</xdr:row>
      <xdr:rowOff>381001</xdr:rowOff>
    </xdr:to>
    <xdr:pic>
      <xdr:nvPicPr>
        <xdr:cNvPr id="129" name="Рисунок 128" descr="base_1_386202_40568"/>
        <xdr:cNvPicPr preferRelativeResize="0">
          <a:picLocks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967026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88</xdr:row>
      <xdr:rowOff>0</xdr:rowOff>
    </xdr:from>
    <xdr:to>
      <xdr:col>1</xdr:col>
      <xdr:colOff>1190624</xdr:colOff>
      <xdr:row>88</xdr:row>
      <xdr:rowOff>352425</xdr:rowOff>
    </xdr:to>
    <xdr:pic>
      <xdr:nvPicPr>
        <xdr:cNvPr id="130" name="Рисунок 129" descr="base_1_386202_40569"/>
        <xdr:cNvPicPr preferRelativeResize="0">
          <a:picLocks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41462325"/>
          <a:ext cx="1190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</xdr:row>
      <xdr:rowOff>1</xdr:rowOff>
    </xdr:from>
    <xdr:to>
      <xdr:col>1</xdr:col>
      <xdr:colOff>1352550</xdr:colOff>
      <xdr:row>89</xdr:row>
      <xdr:rowOff>381001</xdr:rowOff>
    </xdr:to>
    <xdr:pic>
      <xdr:nvPicPr>
        <xdr:cNvPr id="131" name="Рисунок 130" descr="base_1_386202_40570"/>
        <xdr:cNvPicPr preferRelativeResize="0">
          <a:picLocks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57626"/>
          <a:ext cx="1352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90</xdr:row>
      <xdr:rowOff>0</xdr:rowOff>
    </xdr:from>
    <xdr:to>
      <xdr:col>1</xdr:col>
      <xdr:colOff>1247774</xdr:colOff>
      <xdr:row>90</xdr:row>
      <xdr:rowOff>371475</xdr:rowOff>
    </xdr:to>
    <xdr:pic>
      <xdr:nvPicPr>
        <xdr:cNvPr id="132" name="Рисунок 131" descr="base_1_386202_40571"/>
        <xdr:cNvPicPr preferRelativeResize="0">
          <a:picLocks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42452925"/>
          <a:ext cx="1247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91</xdr:row>
      <xdr:rowOff>0</xdr:rowOff>
    </xdr:from>
    <xdr:to>
      <xdr:col>1</xdr:col>
      <xdr:colOff>1038224</xdr:colOff>
      <xdr:row>91</xdr:row>
      <xdr:rowOff>371475</xdr:rowOff>
    </xdr:to>
    <xdr:pic>
      <xdr:nvPicPr>
        <xdr:cNvPr id="133" name="Рисунок 132" descr="base_1_386202_40572"/>
        <xdr:cNvPicPr preferRelativeResize="0">
          <a:picLocks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42948225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</xdr:row>
      <xdr:rowOff>1</xdr:rowOff>
    </xdr:from>
    <xdr:to>
      <xdr:col>1</xdr:col>
      <xdr:colOff>1085850</xdr:colOff>
      <xdr:row>92</xdr:row>
      <xdr:rowOff>381001</xdr:rowOff>
    </xdr:to>
    <xdr:pic>
      <xdr:nvPicPr>
        <xdr:cNvPr id="134" name="Рисунок 133" descr="base_1_386202_40573"/>
        <xdr:cNvPicPr preferRelativeResize="0">
          <a:picLocks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443526"/>
          <a:ext cx="1085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93</xdr:row>
      <xdr:rowOff>0</xdr:rowOff>
    </xdr:from>
    <xdr:to>
      <xdr:col>1</xdr:col>
      <xdr:colOff>1209674</xdr:colOff>
      <xdr:row>93</xdr:row>
      <xdr:rowOff>390525</xdr:rowOff>
    </xdr:to>
    <xdr:pic>
      <xdr:nvPicPr>
        <xdr:cNvPr id="135" name="Рисунок 134" descr="base_1_386202_40574"/>
        <xdr:cNvPicPr preferRelativeResize="0">
          <a:picLocks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43938825"/>
          <a:ext cx="1209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94</xdr:row>
      <xdr:rowOff>1</xdr:rowOff>
    </xdr:from>
    <xdr:to>
      <xdr:col>1</xdr:col>
      <xdr:colOff>1419224</xdr:colOff>
      <xdr:row>94</xdr:row>
      <xdr:rowOff>381001</xdr:rowOff>
    </xdr:to>
    <xdr:pic>
      <xdr:nvPicPr>
        <xdr:cNvPr id="136" name="Рисунок 135" descr="base_1_386202_40575"/>
        <xdr:cNvPicPr preferRelativeResize="0">
          <a:picLocks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44434126"/>
          <a:ext cx="1419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</xdr:row>
      <xdr:rowOff>1</xdr:rowOff>
    </xdr:from>
    <xdr:to>
      <xdr:col>1</xdr:col>
      <xdr:colOff>1314450</xdr:colOff>
      <xdr:row>95</xdr:row>
      <xdr:rowOff>400051</xdr:rowOff>
    </xdr:to>
    <xdr:pic>
      <xdr:nvPicPr>
        <xdr:cNvPr id="137" name="Рисунок 136" descr="base_1_386202_40576"/>
        <xdr:cNvPicPr preferRelativeResize="0">
          <a:picLocks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929426"/>
          <a:ext cx="1314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96</xdr:row>
      <xdr:rowOff>1</xdr:rowOff>
    </xdr:from>
    <xdr:to>
      <xdr:col>1</xdr:col>
      <xdr:colOff>1057274</xdr:colOff>
      <xdr:row>96</xdr:row>
      <xdr:rowOff>361951</xdr:rowOff>
    </xdr:to>
    <xdr:pic>
      <xdr:nvPicPr>
        <xdr:cNvPr id="138" name="Рисунок 137" descr="base_1_386202_40577"/>
        <xdr:cNvPicPr preferRelativeResize="0">
          <a:picLocks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45424726"/>
          <a:ext cx="1057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97</xdr:row>
      <xdr:rowOff>0</xdr:rowOff>
    </xdr:from>
    <xdr:to>
      <xdr:col>1</xdr:col>
      <xdr:colOff>1057274</xdr:colOff>
      <xdr:row>97</xdr:row>
      <xdr:rowOff>371475</xdr:rowOff>
    </xdr:to>
    <xdr:pic>
      <xdr:nvPicPr>
        <xdr:cNvPr id="139" name="Рисунок 138" descr="base_1_386202_40578"/>
        <xdr:cNvPicPr preferRelativeResize="0">
          <a:picLocks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45920025"/>
          <a:ext cx="10572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98</xdr:row>
      <xdr:rowOff>0</xdr:rowOff>
    </xdr:from>
    <xdr:to>
      <xdr:col>1</xdr:col>
      <xdr:colOff>1171574</xdr:colOff>
      <xdr:row>98</xdr:row>
      <xdr:rowOff>409575</xdr:rowOff>
    </xdr:to>
    <xdr:pic>
      <xdr:nvPicPr>
        <xdr:cNvPr id="140" name="Рисунок 139" descr="base_1_386202_40579"/>
        <xdr:cNvPicPr preferRelativeResize="0">
          <a:picLocks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46415325"/>
          <a:ext cx="1171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</xdr:row>
      <xdr:rowOff>1</xdr:rowOff>
    </xdr:from>
    <xdr:to>
      <xdr:col>1</xdr:col>
      <xdr:colOff>1276350</xdr:colOff>
      <xdr:row>99</xdr:row>
      <xdr:rowOff>400051</xdr:rowOff>
    </xdr:to>
    <xdr:pic>
      <xdr:nvPicPr>
        <xdr:cNvPr id="141" name="Рисунок 140" descr="base_1_386202_40580"/>
        <xdr:cNvPicPr preferRelativeResize="0">
          <a:picLocks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6910626"/>
          <a:ext cx="1276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100</xdr:row>
      <xdr:rowOff>0</xdr:rowOff>
    </xdr:from>
    <xdr:to>
      <xdr:col>1</xdr:col>
      <xdr:colOff>1076324</xdr:colOff>
      <xdr:row>100</xdr:row>
      <xdr:rowOff>371475</xdr:rowOff>
    </xdr:to>
    <xdr:pic>
      <xdr:nvPicPr>
        <xdr:cNvPr id="142" name="Рисунок 141" descr="base_1_386202_40581"/>
        <xdr:cNvPicPr preferRelativeResize="0">
          <a:picLocks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47405925"/>
          <a:ext cx="1076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</xdr:row>
      <xdr:rowOff>1</xdr:rowOff>
    </xdr:from>
    <xdr:to>
      <xdr:col>1</xdr:col>
      <xdr:colOff>1047750</xdr:colOff>
      <xdr:row>101</xdr:row>
      <xdr:rowOff>381001</xdr:rowOff>
    </xdr:to>
    <xdr:pic>
      <xdr:nvPicPr>
        <xdr:cNvPr id="143" name="Рисунок 142" descr="base_1_386202_40582"/>
        <xdr:cNvPicPr preferRelativeResize="0">
          <a:picLocks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7901226"/>
          <a:ext cx="1047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</xdr:row>
      <xdr:rowOff>1</xdr:rowOff>
    </xdr:from>
    <xdr:to>
      <xdr:col>1</xdr:col>
      <xdr:colOff>1066800</xdr:colOff>
      <xdr:row>102</xdr:row>
      <xdr:rowOff>400051</xdr:rowOff>
    </xdr:to>
    <xdr:pic>
      <xdr:nvPicPr>
        <xdr:cNvPr id="144" name="Рисунок 143" descr="base_1_386202_40583"/>
        <xdr:cNvPicPr preferRelativeResize="0">
          <a:picLocks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8396526"/>
          <a:ext cx="1066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103</xdr:row>
      <xdr:rowOff>0</xdr:rowOff>
    </xdr:from>
    <xdr:to>
      <xdr:col>1</xdr:col>
      <xdr:colOff>1095374</xdr:colOff>
      <xdr:row>103</xdr:row>
      <xdr:rowOff>333375</xdr:rowOff>
    </xdr:to>
    <xdr:pic>
      <xdr:nvPicPr>
        <xdr:cNvPr id="145" name="Рисунок 144" descr="base_1_386202_40584"/>
        <xdr:cNvPicPr preferRelativeResize="0">
          <a:picLocks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48891825"/>
          <a:ext cx="1095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1295400</xdr:colOff>
      <xdr:row>104</xdr:row>
      <xdr:rowOff>361950</xdr:rowOff>
    </xdr:to>
    <xdr:pic>
      <xdr:nvPicPr>
        <xdr:cNvPr id="146" name="Рисунок 145" descr="base_1_386202_40585"/>
        <xdr:cNvPicPr preferRelativeResize="0">
          <a:picLocks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9387125"/>
          <a:ext cx="1295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4</xdr:row>
      <xdr:rowOff>171449</xdr:rowOff>
    </xdr:from>
    <xdr:to>
      <xdr:col>1</xdr:col>
      <xdr:colOff>1009651</xdr:colOff>
      <xdr:row>5</xdr:row>
      <xdr:rowOff>0</xdr:rowOff>
    </xdr:to>
    <xdr:pic>
      <xdr:nvPicPr>
        <xdr:cNvPr id="147" name="Рисунок 146" descr="base_1_386202_39710"/>
        <xdr:cNvPicPr preferRelativeResize="0">
          <a:picLocks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2981324"/>
          <a:ext cx="1009650" cy="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5</xdr:row>
      <xdr:rowOff>76200</xdr:rowOff>
    </xdr:from>
    <xdr:to>
      <xdr:col>1</xdr:col>
      <xdr:colOff>1333500</xdr:colOff>
      <xdr:row>5</xdr:row>
      <xdr:rowOff>495300</xdr:rowOff>
    </xdr:to>
    <xdr:pic>
      <xdr:nvPicPr>
        <xdr:cNvPr id="104" name="Рисунок 103" descr="base_1_386202_40586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49" y="457200"/>
          <a:ext cx="1314451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6</xdr:row>
      <xdr:rowOff>0</xdr:rowOff>
    </xdr:from>
    <xdr:to>
      <xdr:col>1</xdr:col>
      <xdr:colOff>1304924</xdr:colOff>
      <xdr:row>6</xdr:row>
      <xdr:rowOff>400050</xdr:rowOff>
    </xdr:to>
    <xdr:pic>
      <xdr:nvPicPr>
        <xdr:cNvPr id="105" name="Рисунок 104" descr="base_1_386202_40587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1162050"/>
          <a:ext cx="1304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7</xdr:row>
      <xdr:rowOff>1</xdr:rowOff>
    </xdr:from>
    <xdr:to>
      <xdr:col>1</xdr:col>
      <xdr:colOff>990601</xdr:colOff>
      <xdr:row>7</xdr:row>
      <xdr:rowOff>419100</xdr:rowOff>
    </xdr:to>
    <xdr:pic>
      <xdr:nvPicPr>
        <xdr:cNvPr id="106" name="Рисунок 105" descr="base_1_386202_40588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733551"/>
          <a:ext cx="990600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</xdr:row>
      <xdr:rowOff>1</xdr:rowOff>
    </xdr:from>
    <xdr:to>
      <xdr:col>1</xdr:col>
      <xdr:colOff>876300</xdr:colOff>
      <xdr:row>8</xdr:row>
      <xdr:rowOff>409575</xdr:rowOff>
    </xdr:to>
    <xdr:pic>
      <xdr:nvPicPr>
        <xdr:cNvPr id="107" name="Рисунок 106" descr="base_1_386202_40589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05051"/>
          <a:ext cx="876300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</xdr:row>
      <xdr:rowOff>1</xdr:rowOff>
    </xdr:from>
    <xdr:to>
      <xdr:col>1</xdr:col>
      <xdr:colOff>1295400</xdr:colOff>
      <xdr:row>9</xdr:row>
      <xdr:rowOff>428625</xdr:rowOff>
    </xdr:to>
    <xdr:pic>
      <xdr:nvPicPr>
        <xdr:cNvPr id="108" name="Рисунок 107" descr="base_1_386202_40590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76551"/>
          <a:ext cx="1295400" cy="428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10</xdr:row>
      <xdr:rowOff>47626</xdr:rowOff>
    </xdr:from>
    <xdr:to>
      <xdr:col>1</xdr:col>
      <xdr:colOff>952501</xdr:colOff>
      <xdr:row>10</xdr:row>
      <xdr:rowOff>438150</xdr:rowOff>
    </xdr:to>
    <xdr:pic>
      <xdr:nvPicPr>
        <xdr:cNvPr id="109" name="Рисунок 108" descr="base_1_386202_40591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495676"/>
          <a:ext cx="95250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11</xdr:row>
      <xdr:rowOff>1</xdr:rowOff>
    </xdr:from>
    <xdr:to>
      <xdr:col>1</xdr:col>
      <xdr:colOff>914400</xdr:colOff>
      <xdr:row>11</xdr:row>
      <xdr:rowOff>390525</xdr:rowOff>
    </xdr:to>
    <xdr:pic>
      <xdr:nvPicPr>
        <xdr:cNvPr id="110" name="Рисунок 109" descr="base_1_386202_40592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4019551"/>
          <a:ext cx="914401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12</xdr:row>
      <xdr:rowOff>1</xdr:rowOff>
    </xdr:from>
    <xdr:to>
      <xdr:col>1</xdr:col>
      <xdr:colOff>1238251</xdr:colOff>
      <xdr:row>12</xdr:row>
      <xdr:rowOff>438151</xdr:rowOff>
    </xdr:to>
    <xdr:pic>
      <xdr:nvPicPr>
        <xdr:cNvPr id="111" name="Рисунок 110" descr="base_1_386202_40593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4591051"/>
          <a:ext cx="12382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12</xdr:row>
      <xdr:rowOff>571499</xdr:rowOff>
    </xdr:from>
    <xdr:to>
      <xdr:col>1</xdr:col>
      <xdr:colOff>1228725</xdr:colOff>
      <xdr:row>13</xdr:row>
      <xdr:rowOff>447674</xdr:rowOff>
    </xdr:to>
    <xdr:pic>
      <xdr:nvPicPr>
        <xdr:cNvPr id="112" name="Рисунок 111" descr="base_1_386202_40594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5162549"/>
          <a:ext cx="1228726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</xdr:row>
      <xdr:rowOff>1</xdr:rowOff>
    </xdr:from>
    <xdr:to>
      <xdr:col>1</xdr:col>
      <xdr:colOff>1238250</xdr:colOff>
      <xdr:row>14</xdr:row>
      <xdr:rowOff>390525</xdr:rowOff>
    </xdr:to>
    <xdr:pic>
      <xdr:nvPicPr>
        <xdr:cNvPr id="113" name="Рисунок 112" descr="base_1_386202_40595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34051"/>
          <a:ext cx="1238250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1028700</xdr:colOff>
      <xdr:row>15</xdr:row>
      <xdr:rowOff>371475</xdr:rowOff>
    </xdr:to>
    <xdr:pic>
      <xdr:nvPicPr>
        <xdr:cNvPr id="114" name="Рисунок 113" descr="base_1_386202_40596"/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67475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876300</xdr:colOff>
      <xdr:row>16</xdr:row>
      <xdr:rowOff>428625</xdr:rowOff>
    </xdr:to>
    <xdr:pic>
      <xdr:nvPicPr>
        <xdr:cNvPr id="115" name="Рисунок 114" descr="base_1_386202_40597"/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77050"/>
          <a:ext cx="8763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17</xdr:row>
      <xdr:rowOff>1</xdr:rowOff>
    </xdr:from>
    <xdr:to>
      <xdr:col>1</xdr:col>
      <xdr:colOff>1304924</xdr:colOff>
      <xdr:row>17</xdr:row>
      <xdr:rowOff>419100</xdr:rowOff>
    </xdr:to>
    <xdr:pic>
      <xdr:nvPicPr>
        <xdr:cNvPr id="116" name="Рисунок 115" descr="base_1_386202_40598"/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7610476"/>
          <a:ext cx="1304925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</xdr:row>
      <xdr:rowOff>1</xdr:rowOff>
    </xdr:from>
    <xdr:to>
      <xdr:col>1</xdr:col>
      <xdr:colOff>942975</xdr:colOff>
      <xdr:row>18</xdr:row>
      <xdr:rowOff>438150</xdr:rowOff>
    </xdr:to>
    <xdr:pic>
      <xdr:nvPicPr>
        <xdr:cNvPr id="117" name="Рисунок 116" descr="base_1_386202_40599"/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20051"/>
          <a:ext cx="942975" cy="438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19</xdr:row>
      <xdr:rowOff>1</xdr:rowOff>
    </xdr:from>
    <xdr:to>
      <xdr:col>1</xdr:col>
      <xdr:colOff>885825</xdr:colOff>
      <xdr:row>19</xdr:row>
      <xdr:rowOff>400050</xdr:rowOff>
    </xdr:to>
    <xdr:pic>
      <xdr:nvPicPr>
        <xdr:cNvPr id="118" name="Рисунок 117" descr="base_1_386202_40600"/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8591551"/>
          <a:ext cx="885826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609599</xdr:colOff>
      <xdr:row>20</xdr:row>
      <xdr:rowOff>1</xdr:rowOff>
    </xdr:from>
    <xdr:to>
      <xdr:col>1</xdr:col>
      <xdr:colOff>1343025</xdr:colOff>
      <xdr:row>20</xdr:row>
      <xdr:rowOff>419100</xdr:rowOff>
    </xdr:to>
    <xdr:pic>
      <xdr:nvPicPr>
        <xdr:cNvPr id="119" name="Рисунок 118" descr="base_1_386202_40601"/>
        <xdr:cNvPicPr preferRelativeResize="0"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9324976"/>
          <a:ext cx="1343026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</xdr:colOff>
      <xdr:row>4</xdr:row>
      <xdr:rowOff>171449</xdr:rowOff>
    </xdr:from>
    <xdr:to>
      <xdr:col>1</xdr:col>
      <xdr:colOff>1009651</xdr:colOff>
      <xdr:row>5</xdr:row>
      <xdr:rowOff>0</xdr:rowOff>
    </xdr:to>
    <xdr:pic>
      <xdr:nvPicPr>
        <xdr:cNvPr id="19" name="Рисунок 18" descr="base_1_386202_39710"/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000374"/>
          <a:ext cx="1009650" cy="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ECONOM\IZDERSKI\IZDPL200\UGO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4.mail.ru/Documents%20and%20Settings/grebennikovrv/&#1052;&#1086;&#1080;%20&#1076;&#1086;&#1082;&#1091;&#1084;&#1077;&#1085;&#1090;&#1099;/&#1058;&#1072;&#1088;&#1080;&#1092;&#1085;&#1086;&#1077;%20&#1076;&#1077;&#1083;&#1086;%202008/OAO%20Kubanenergo_tarifnoe%20delo%20po%20peredache%20na%202008%20go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74;&#1077;&#1090;&#1083;&#1072;&#1085;&#1072;/&#1086;&#1090;&#1095;&#1077;&#1090;&#1099;%20&#1048;&#1053;&#1069;&#1048;/&#1088;&#1072;&#1089;&#1089;&#1099;&#1083;&#1082;&#1072;/&#1088;&#1072;&#1089;&#1089;&#1099;&#1083;&#1082;&#1072;%20&#1048;&#1053;&#1069;&#1048;/&#1057;&#1077;&#1074;&#1077;&#1088;&#1086;-&#1047;&#1072;&#1087;&#1072;&#1076;/For%20Bezik%20&#1057;&#1090;&#1088;&#1072;&#1090;&#1077;&#1075;-1130-&#1080;&#1102;&#1083;&#110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Mr.Big\AppData\Local\Microsoft\Windows\Temporary%20Internet%20Files\Content.IE5\D203Z6KZ\&#1057;-4%20(&#1058;&#1055;)\&#1060;&#1086;&#1088;&#1084;&#1072;%20&#8470;3%20&#1086;&#1090;&#1095;&#1077;&#1090;%20&#1079;&#1072;%206%20&#1084;&#1077;&#1089;&#1103;&#1094;&#1077;&#1074;%202011%20&#1075;.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SPI\USPT\Paramonova\&#1058;&#1072;&#1088;&#1080;&#1092;\&#1052;&#1054;\&#1056;&#1072;&#1089;&#1095;&#1077;&#1090;%20&#1089;&#1088;&#1077;&#1076;&#1085;&#1077;&#1075;&#1086;%20&#1090;&#1072;&#1088;&#1080;&#1092;&#1072;_&#1052;&#1054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Lu07/E/i/&#1086;&#1090;&#1095;&#1077;&#1090;&#1099;2003/&#1088;&#1072;&#1089;&#1089;&#1099;&#1083;&#1082;&#1072;%20&#1048;&#1053;&#1069;&#1048;/&#1057;&#1080;&#1073;&#1080;&#1088;&#1100;/For%20Bezik%20&#1057;&#1090;&#1088;&#1072;&#1090;&#1077;&#1075;-1130-&#1080;&#1102;&#1083;&#1100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Lu07/E/i/&#1086;&#1090;&#1095;&#1077;&#1090;&#1099;2003/&#1088;&#1072;&#1089;&#1089;&#1099;&#1083;&#1082;&#1072;%20&#1048;&#1053;&#1069;&#1048;/&#1042;&#1086;&#1083;&#1075;&#1072;/For%20Bezik%20&#1057;&#1090;&#1088;&#1072;&#1090;&#1077;&#1075;-1130-&#1080;&#1102;&#1083;&#110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BespalovaEA\&#1056;&#1072;&#1073;&#1086;&#1095;&#1080;&#1081;%20&#1089;&#1090;&#1086;&#1083;\&#1057;&#1088;&#1072;&#1074;&#1085;&#1077;&#1085;&#1080;&#1077;%20&#1089;&#1090;&#1072;&#1074;&#1086;&#108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7;&#1086;%20&#1101;&#1082;&#1086;&#1085;&#1086;&#1084;&#1080;&#1082;&#1077;%20&#1057;&#1077;&#1090;&#1080;/&#1054;&#1058;&#1044;&#1045;&#1051;%20&#1058;&#1040;&#1056;&#1048;&#1060;&#1054;&#1042;%20&#1048;%20&#1062;&#1045;&#1053;&#1054;&#1054;&#1041;&#1056;&#1040;&#1047;&#1054;&#1042;&#1040;&#1053;&#1048;&#1071;/2014/&#1056;&#1069;&#1050;-%202012-2014/&#1048;&#1090;&#1086;&#1075;&#1086;&#1074;&#1099;&#1077;%20&#1092;&#1086;&#1088;&#1084;&#1072;&#1090;&#1099;%202012-2014%20&#1075;&#1086;&#1076;/&#1056;&#1072;&#1073;&#1086;&#1095;&#1080;&#1081;%20&#1089;&#1090;&#1086;&#1083;/&#1058;&#1072;&#1088;&#1080;&#1092;&#1099;%202012%20&#1075;&#1086;&#1076;/&#1040;&#1085;&#1072;&#1083;&#1080;&#1079;%20&#1053;&#1069;&#1057;&#1050;%20&#1092;&#1072;&#1082;&#1090;&#1072;%202010%20&#1075;&#1086;&#1076;/&#1054;&#1090;&#1087;&#1088;&#1072;&#1074;&#1083;&#1077;&#1085;&#1086;%20&#1074;%20&#1053;&#1069;&#1057;&#1050;%2029.12.2011%20&#1055;&#1083;&#1072;&#1085;-&#1092;&#1072;&#1082;&#1090;%20%20&#1045;&#1048;&#1040;&#1057;%20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ФБР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"/>
      <sheetName val="Справка"/>
      <sheetName val="ПС - Действующие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уф-61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4">
          <cell r="B14" t="str">
            <v>ТЭС-1</v>
          </cell>
        </row>
        <row r="15">
          <cell r="B15" t="str">
            <v>ТЭС-2</v>
          </cell>
        </row>
        <row r="16">
          <cell r="B16" t="str">
            <v>ГЭС-1</v>
          </cell>
        </row>
        <row r="20">
          <cell r="B20" t="str">
            <v>Котельная - 1</v>
          </cell>
        </row>
        <row r="21">
          <cell r="B21" t="str">
            <v>Котельная - 2</v>
          </cell>
        </row>
        <row r="22">
          <cell r="B22" t="str">
            <v>Котельная - 2</v>
          </cell>
        </row>
        <row r="26">
          <cell r="B26" t="str">
            <v>Электробойлерная - 1</v>
          </cell>
        </row>
        <row r="27">
          <cell r="B27" t="str">
            <v>Всего</v>
          </cell>
        </row>
        <row r="28">
          <cell r="B28" t="str">
            <v>Всего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ТЭС-1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24">
          <cell r="O24">
            <v>0</v>
          </cell>
        </row>
        <row r="27">
          <cell r="O27">
            <v>0</v>
          </cell>
          <cell r="P27">
            <v>0</v>
          </cell>
        </row>
        <row r="31">
          <cell r="O31">
            <v>0</v>
          </cell>
        </row>
        <row r="38">
          <cell r="P38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2">
          <cell r="A2">
            <v>0</v>
          </cell>
        </row>
      </sheetData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 refreshError="1"/>
      <sheetData sheetId="325" refreshError="1"/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>
        <row r="2">
          <cell r="A2">
            <v>0</v>
          </cell>
        </row>
      </sheetData>
      <sheetData sheetId="337">
        <row r="2">
          <cell r="A2">
            <v>0</v>
          </cell>
        </row>
      </sheetData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 t="str">
            <v>ТЭС-1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3"/>
      <sheetName val="4"/>
      <sheetName val="5"/>
      <sheetName val="15_РСК"/>
      <sheetName val="15_проч"/>
      <sheetName val="16_2006"/>
      <sheetName val="16_2007"/>
      <sheetName val="16_ 2008"/>
      <sheetName val="16_МП"/>
      <sheetName val="20"/>
      <sheetName val="21_Прибыль"/>
      <sheetName val="P2.1"/>
      <sheetName val="P2.2"/>
      <sheetName val="НВВ_по_ур"/>
      <sheetName val="24"/>
      <sheetName val="25"/>
      <sheetName val="НВВ РСК_2008"/>
      <sheetName val="ФСК_потери"/>
      <sheetName val="Проверка"/>
    </sheetNames>
    <sheetDataSet>
      <sheetData sheetId="0"/>
      <sheetData sheetId="1"/>
      <sheetData sheetId="2">
        <row r="11">
          <cell r="L11">
            <v>7148.9750000000004</v>
          </cell>
          <cell r="Q11">
            <v>9623.5</v>
          </cell>
          <cell r="V11">
            <v>9623.5</v>
          </cell>
          <cell r="AA11">
            <v>7513.94</v>
          </cell>
        </row>
        <row r="12">
          <cell r="M12">
            <v>4779.7299999999996</v>
          </cell>
          <cell r="N12">
            <v>1839.43</v>
          </cell>
          <cell r="R12">
            <v>5922.4</v>
          </cell>
          <cell r="S12">
            <v>1554.1</v>
          </cell>
          <cell r="W12">
            <v>5891.25</v>
          </cell>
          <cell r="X12">
            <v>1554.1</v>
          </cell>
          <cell r="AB12">
            <v>4564.6499999999996</v>
          </cell>
          <cell r="AC12">
            <v>1894.9</v>
          </cell>
        </row>
        <row r="13">
          <cell r="N13">
            <v>3582.56</v>
          </cell>
          <cell r="S13">
            <v>4165.2</v>
          </cell>
          <cell r="X13">
            <v>4134.01</v>
          </cell>
          <cell r="AC13">
            <v>3720.56</v>
          </cell>
        </row>
        <row r="14">
          <cell r="O14">
            <v>3615.48</v>
          </cell>
          <cell r="T14">
            <v>3415.9</v>
          </cell>
          <cell r="Y14">
            <v>3383.36</v>
          </cell>
          <cell r="AD14">
            <v>3669.68</v>
          </cell>
        </row>
        <row r="15">
          <cell r="L15">
            <v>2391.8380000000002</v>
          </cell>
          <cell r="M15">
            <v>117.02</v>
          </cell>
          <cell r="N15">
            <v>96.91</v>
          </cell>
          <cell r="Q15">
            <v>2257.3000000000002</v>
          </cell>
          <cell r="R15">
            <v>48.4</v>
          </cell>
          <cell r="V15">
            <v>2257.3000000000002</v>
          </cell>
          <cell r="W15">
            <v>48.4</v>
          </cell>
          <cell r="AA15">
            <v>2507.54</v>
          </cell>
          <cell r="AB15">
            <v>122.05</v>
          </cell>
          <cell r="AC15">
            <v>102.23</v>
          </cell>
        </row>
        <row r="16">
          <cell r="L16">
            <v>5023.6679999999997</v>
          </cell>
          <cell r="M16">
            <v>727.23</v>
          </cell>
          <cell r="N16">
            <v>462.98</v>
          </cell>
          <cell r="Q16">
            <v>3759.8</v>
          </cell>
          <cell r="V16">
            <v>3759.8</v>
          </cell>
          <cell r="AA16">
            <v>5266.67</v>
          </cell>
          <cell r="AB16">
            <v>762.40899999999999</v>
          </cell>
          <cell r="AC16">
            <v>485.35899999999998</v>
          </cell>
        </row>
        <row r="17">
          <cell r="L17">
            <v>11.3</v>
          </cell>
          <cell r="M17">
            <v>98.76</v>
          </cell>
          <cell r="N17">
            <v>0</v>
          </cell>
          <cell r="Q17">
            <v>10.6</v>
          </cell>
          <cell r="R17">
            <v>140.9</v>
          </cell>
          <cell r="V17">
            <v>10.6</v>
          </cell>
          <cell r="W17">
            <v>140.9</v>
          </cell>
          <cell r="AA17">
            <v>15</v>
          </cell>
          <cell r="AB17">
            <v>430.33</v>
          </cell>
        </row>
        <row r="20">
          <cell r="J20">
            <v>34.1</v>
          </cell>
          <cell r="L20">
            <v>29.072410999999999</v>
          </cell>
          <cell r="N20">
            <v>1.2593939999999999</v>
          </cell>
          <cell r="O20">
            <v>0.168353</v>
          </cell>
          <cell r="T20">
            <v>32.700000000000003</v>
          </cell>
          <cell r="V20">
            <v>31.12</v>
          </cell>
          <cell r="X20">
            <v>1.3480000000000001</v>
          </cell>
          <cell r="Y20">
            <v>0.18</v>
          </cell>
          <cell r="AA20">
            <v>32.695</v>
          </cell>
          <cell r="AC20">
            <v>1.4159999999999999</v>
          </cell>
          <cell r="AD20">
            <v>0.189</v>
          </cell>
        </row>
        <row r="22">
          <cell r="G22">
            <v>6263.64</v>
          </cell>
          <cell r="H22">
            <v>1695.6510000000001</v>
          </cell>
          <cell r="I22">
            <v>1697.7349999999999</v>
          </cell>
          <cell r="J22">
            <v>3054.4879999999998</v>
          </cell>
          <cell r="L22">
            <v>7356.53</v>
          </cell>
          <cell r="M22">
            <v>1870.788</v>
          </cell>
          <cell r="N22">
            <v>1831.9469999999999</v>
          </cell>
          <cell r="O22">
            <v>2895.28</v>
          </cell>
          <cell r="Q22">
            <v>5897.2</v>
          </cell>
          <cell r="R22">
            <v>1692.1</v>
          </cell>
          <cell r="S22">
            <v>1848.7</v>
          </cell>
          <cell r="T22">
            <v>2681.4</v>
          </cell>
          <cell r="V22">
            <v>5881.7</v>
          </cell>
          <cell r="W22">
            <v>1624.3</v>
          </cell>
          <cell r="X22">
            <v>1766.1</v>
          </cell>
          <cell r="Y22">
            <v>2662.5</v>
          </cell>
          <cell r="AA22">
            <v>8215.2000000000007</v>
          </cell>
          <cell r="AB22">
            <v>1906.89</v>
          </cell>
          <cell r="AC22">
            <v>2010.25</v>
          </cell>
          <cell r="AD22">
            <v>2889.92</v>
          </cell>
        </row>
        <row r="24">
          <cell r="G24">
            <v>142.6</v>
          </cell>
          <cell r="L24">
            <v>153.32</v>
          </cell>
          <cell r="Q24">
            <v>10.5</v>
          </cell>
          <cell r="V24">
            <v>10.5</v>
          </cell>
        </row>
        <row r="25">
          <cell r="G25">
            <v>303.3</v>
          </cell>
          <cell r="L25">
            <v>207.31</v>
          </cell>
        </row>
        <row r="26">
          <cell r="Q26">
            <v>1699.2</v>
          </cell>
          <cell r="R26">
            <v>77.2</v>
          </cell>
          <cell r="S26">
            <v>16.5</v>
          </cell>
          <cell r="V26">
            <v>1699.2</v>
          </cell>
          <cell r="W26">
            <v>77.2</v>
          </cell>
          <cell r="X26">
            <v>16.5</v>
          </cell>
        </row>
        <row r="27">
          <cell r="G27">
            <v>544.4</v>
          </cell>
          <cell r="H27">
            <v>52.4</v>
          </cell>
          <cell r="I27">
            <v>6.8</v>
          </cell>
          <cell r="Q27">
            <v>10.6</v>
          </cell>
          <cell r="V27">
            <v>10.6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E9">
            <v>818496</v>
          </cell>
        </row>
      </sheetData>
      <sheetData sheetId="11"/>
      <sheetData sheetId="12">
        <row r="7">
          <cell r="F7">
            <v>800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П-2-12-П"/>
      <sheetName val="Tarif_300_6_2004 для фэк скорр"/>
      <sheetName val="ДПН"/>
      <sheetName val="Баланс мощности 2007"/>
      <sheetName val="Свод"/>
      <sheetName val="НВВ утв тарифы"/>
      <sheetName val="Справочники"/>
      <sheetName val="БФ-2-13-П"/>
      <sheetName val="ИТОГИ  по Н,Р,Э,Q"/>
      <sheetName val="D-Test of FA Installation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3.6."/>
      <sheetName val="Данные для расчета"/>
      <sheetName val=""/>
      <sheetName val="Прил 1"/>
      <sheetName val="ESTI."/>
      <sheetName val="DI-ESTI"/>
      <sheetName val="Сталь"/>
      <sheetName val="Заголовок"/>
      <sheetName val="KEY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НВВ_утв_тарифы1"/>
      <sheetName val="Tarif_300_6_2004_для_фэк_скорр1"/>
      <sheetName val="Баланс_мощности_20071"/>
      <sheetName val="D-Test_of_FA_Installation1"/>
      <sheetName val="ИТОГИ__по_Н,Р,Э,Q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сл_11_Тариф2010-20151"/>
      <sheetName val="Баланс_ээ1"/>
      <sheetName val="Баланс_мощности1"/>
      <sheetName val="Integrali_e_proporzionali"/>
      <sheetName val="1__Subsidiary"/>
      <sheetName val="Ген__не_уч__ОРЭМ"/>
      <sheetName val="шаблон_для_R3"/>
      <sheetName val="Таб1_1"/>
      <sheetName val="форма-прил_к_ф№1"/>
      <sheetName val="Поставщики_и_субподрядчики"/>
      <sheetName val="Данные_для_расчета"/>
      <sheetName val="3_6_"/>
      <sheetName val="Прил_1"/>
      <sheetName val="ESTI_"/>
      <sheetName val="БИ-2-18-П"/>
      <sheetName val="БИ-2-19-П"/>
      <sheetName val="БИ-2-7-П"/>
      <sheetName val="БИ-2-9-П"/>
      <sheetName val="БИ-2-14-П"/>
      <sheetName val="БИ-2-16-П"/>
      <sheetName val="табл.1"/>
      <sheetName val="с выходом на ПЗ"/>
      <sheetName val="EUR"/>
      <sheetName val="677"/>
      <sheetName val="MAIN"/>
      <sheetName val="Context_LTP"/>
      <sheetName val="Controls"/>
      <sheetName val="Резервы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ередача_электро_x0000_нергии"/>
      <sheetName val="ИТ-бюджет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B4">
            <v>0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>Сумма общехозяйственных расходов</v>
          </cell>
        </row>
      </sheetData>
      <sheetData sheetId="206">
        <row r="39">
          <cell r="B39" t="str">
            <v>Сумма общехозяйственных расходов</v>
          </cell>
        </row>
      </sheetData>
      <sheetData sheetId="207">
        <row r="39">
          <cell r="B39" t="str">
            <v>Сумма общехозяйственных расходов</v>
          </cell>
        </row>
      </sheetData>
      <sheetData sheetId="208">
        <row r="39">
          <cell r="B39" t="str">
            <v>Сумма общехозяйственных расходов</v>
          </cell>
        </row>
      </sheetData>
      <sheetData sheetId="209">
        <row r="39">
          <cell r="B39" t="str">
            <v>Сумма общехозяйственных расходов</v>
          </cell>
        </row>
      </sheetData>
      <sheetData sheetId="210">
        <row r="39">
          <cell r="B39" t="str">
            <v>Сумма общехозяйственных расходов</v>
          </cell>
        </row>
      </sheetData>
      <sheetData sheetId="211">
        <row r="39">
          <cell r="B39" t="str">
            <v>Сумма общехозяйственных расходов</v>
          </cell>
        </row>
      </sheetData>
      <sheetData sheetId="212">
        <row r="39">
          <cell r="B39" t="str">
            <v>Сумма общехозяйственных расходов</v>
          </cell>
        </row>
      </sheetData>
      <sheetData sheetId="213">
        <row r="39">
          <cell r="B39" t="str">
            <v>Сумма общехозяйственных расходов</v>
          </cell>
        </row>
      </sheetData>
      <sheetData sheetId="214">
        <row r="39">
          <cell r="B39" t="str">
            <v>Сумма общехозяйственных расходов</v>
          </cell>
        </row>
      </sheetData>
      <sheetData sheetId="215">
        <row r="39">
          <cell r="B39" t="str">
            <v>Сумма общехозяйственных расходов</v>
          </cell>
        </row>
      </sheetData>
      <sheetData sheetId="216">
        <row r="39">
          <cell r="B39" t="str">
            <v>Сумма общехозяйственных расходов</v>
          </cell>
        </row>
      </sheetData>
      <sheetData sheetId="217">
        <row r="39">
          <cell r="B39" t="str">
            <v>Сумма общехозяйственных расходов</v>
          </cell>
        </row>
      </sheetData>
      <sheetData sheetId="218">
        <row r="39">
          <cell r="B39" t="str">
            <v>Сумма общехозяйственных расходов</v>
          </cell>
        </row>
      </sheetData>
      <sheetData sheetId="219">
        <row r="39">
          <cell r="B39" t="str">
            <v>Сумма общехозяйственных расходов</v>
          </cell>
        </row>
      </sheetData>
      <sheetData sheetId="220">
        <row r="39">
          <cell r="B39" t="str">
            <v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>Сумма общехозяйственных расходов</v>
          </cell>
        </row>
      </sheetData>
      <sheetData sheetId="225">
        <row r="39">
          <cell r="B39" t="str">
            <v>Сумма общехозяйственных расходов</v>
          </cell>
        </row>
      </sheetData>
      <sheetData sheetId="226">
        <row r="39">
          <cell r="B39" t="str">
            <v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>
        <row r="39">
          <cell r="B39" t="str">
            <v>Сумма общехозяйственных расходов</v>
          </cell>
        </row>
      </sheetData>
      <sheetData sheetId="295">
        <row r="39">
          <cell r="B39" t="str">
            <v>Сумма общехозяйственных расходов</v>
          </cell>
        </row>
      </sheetData>
      <sheetData sheetId="296">
        <row r="39">
          <cell r="B39" t="str">
            <v>Сумма общехозяйственных расходов</v>
          </cell>
        </row>
      </sheetData>
      <sheetData sheetId="297">
        <row r="39">
          <cell r="B39" t="str">
            <v>Сумма общехозяйственных расходов</v>
          </cell>
        </row>
      </sheetData>
      <sheetData sheetId="298">
        <row r="39">
          <cell r="B39" t="str">
            <v>Сумма общехозяйственных расходов</v>
          </cell>
        </row>
      </sheetData>
      <sheetData sheetId="299">
        <row r="39">
          <cell r="B39" t="str">
            <v>Сумма общехозяйственных расходов</v>
          </cell>
        </row>
      </sheetData>
      <sheetData sheetId="300">
        <row r="39">
          <cell r="B39" t="str">
            <v>Сумма общехозяйственных расходов</v>
          </cell>
        </row>
      </sheetData>
      <sheetData sheetId="301">
        <row r="39">
          <cell r="B39" t="str">
            <v>Сумма общехозяйственных расходов</v>
          </cell>
        </row>
      </sheetData>
      <sheetData sheetId="302">
        <row r="39">
          <cell r="B39" t="str">
            <v>Сумма общехозяйственных расходов</v>
          </cell>
        </row>
      </sheetData>
      <sheetData sheetId="303">
        <row r="39">
          <cell r="B39" t="str">
            <v>Сумма общехозяйственных расходов</v>
          </cell>
        </row>
      </sheetData>
      <sheetData sheetId="304">
        <row r="39">
          <cell r="B39" t="str">
            <v>Сумма общехозяйственных расходов</v>
          </cell>
        </row>
      </sheetData>
      <sheetData sheetId="305">
        <row r="39">
          <cell r="B39" t="str">
            <v>Сумма общехозяйственных расходов</v>
          </cell>
        </row>
      </sheetData>
      <sheetData sheetId="306">
        <row r="39">
          <cell r="B39" t="str">
            <v>Сумма общехозяйственных расходов</v>
          </cell>
        </row>
      </sheetData>
      <sheetData sheetId="307">
        <row r="39">
          <cell r="B39" t="str">
            <v>Сумма общехозяйственных расходов</v>
          </cell>
        </row>
      </sheetData>
      <sheetData sheetId="308">
        <row r="39">
          <cell r="B39" t="str">
            <v>Сумма общехозяйственных расходов</v>
          </cell>
        </row>
      </sheetData>
      <sheetData sheetId="309">
        <row r="39">
          <cell r="B39" t="str">
            <v>Сумма общехозяйственных расходов</v>
          </cell>
        </row>
      </sheetData>
      <sheetData sheetId="310">
        <row r="39">
          <cell r="B39" t="str">
            <v>Сумма общехозяйственных расходов</v>
          </cell>
        </row>
      </sheetData>
      <sheetData sheetId="311">
        <row r="39">
          <cell r="B39" t="str">
            <v>Сумма общехозяйственных расходов</v>
          </cell>
        </row>
      </sheetData>
      <sheetData sheetId="312">
        <row r="39">
          <cell r="B39" t="str">
            <v>Сумма общехозяйственных расходов</v>
          </cell>
        </row>
      </sheetData>
      <sheetData sheetId="313">
        <row r="39">
          <cell r="B39" t="str">
            <v>Сумма общехозяйственных расходов</v>
          </cell>
        </row>
      </sheetData>
      <sheetData sheetId="314">
        <row r="39">
          <cell r="B39" t="str">
            <v>Сумма общехозяйственных расходов</v>
          </cell>
        </row>
      </sheetData>
      <sheetData sheetId="315">
        <row r="39">
          <cell r="B39" t="str">
            <v>Сумма общехозяйственных расходов</v>
          </cell>
        </row>
      </sheetData>
      <sheetData sheetId="316">
        <row r="39">
          <cell r="B39" t="str">
            <v>Сумма общехозяйственных расходов</v>
          </cell>
        </row>
      </sheetData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>
        <row r="39">
          <cell r="B39" t="str">
            <v>Сумма общехозяйственных расходов</v>
          </cell>
        </row>
      </sheetData>
      <sheetData sheetId="35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Объекты"/>
      <sheetName val="план"/>
      <sheetName val="Россия-экспорт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  <sheetName val="Main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эл ст"/>
      <sheetName val="УФ-61"/>
      <sheetName val="Справочники"/>
      <sheetName val="Заголовок"/>
      <sheetName val="1.411.1"/>
      <sheetName val="ИТ-бюджет"/>
      <sheetName val="ИТОГИ по Н,Р,Э,Q"/>
      <sheetName val="Продажа. Рынок Р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(цветная)"/>
    </sheetNames>
    <sheetDataSet>
      <sheetData sheetId="0">
        <row r="3">
          <cell r="Y3" t="str">
            <v>Передан в ПЭО</v>
          </cell>
        </row>
        <row r="4">
          <cell r="Y4" t="str">
            <v>Направлен в ЕТО</v>
          </cell>
        </row>
        <row r="5">
          <cell r="Y5" t="str">
            <v>Утвержден тариф</v>
          </cell>
        </row>
        <row r="6">
          <cell r="Y6" t="str">
            <v>Требуется корректировка</v>
          </cell>
        </row>
        <row r="7">
          <cell r="Y7" t="str">
            <v>Смежной тариф не утвержден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1110 (2)"/>
      <sheetName val="14.12.2010"/>
      <sheetName val="14.12.10"/>
      <sheetName val="15.12.10"/>
      <sheetName val="1612.10 "/>
      <sheetName val="Смета_анализ"/>
      <sheetName val="Лист4"/>
      <sheetName val="Лист1"/>
      <sheetName val="031110"/>
      <sheetName val="РС"/>
      <sheetName val="ВН"/>
      <sheetName val="ТП (3)"/>
      <sheetName val="ТП"/>
      <sheetName val="ТП (2)"/>
      <sheetName val="Лист2"/>
      <sheetName val="Лист3"/>
      <sheetName val="ВН (2)"/>
      <sheetName val="реестр"/>
      <sheetName val="таблица  2"/>
      <sheetName val="таблица 3"/>
      <sheetName val="Смета"/>
      <sheetName val="Смета корр"/>
      <sheetName val="расчет на оплату труда"/>
      <sheetName val="табл5_7"/>
      <sheetName val="калк (2)"/>
      <sheetName val="табл8"/>
      <sheetName val="Объекты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Производство электроэнергии"/>
      <sheetName val="Лист1"/>
      <sheetName val="For Bezik Стратег-1130-июль"/>
      <sheetName val="предприятия"/>
      <sheetName val="ПЛАН 1"/>
      <sheetName val="апрель"/>
      <sheetName val="Справочники"/>
      <sheetName val="Заголовок"/>
      <sheetName val="план 2000"/>
      <sheetName val="6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  <sheetName val="Гр5(о)"/>
      <sheetName val="тарифы рабоч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предприятия"/>
      <sheetName val="НВВ утв тарифы"/>
      <sheetName val="3.3.31."/>
      <sheetName val="ИТ-бюджет"/>
      <sheetName val="Лист1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  <sheetName val="ВСПОМОГАТ"/>
      <sheetName val="МОЙ СВОДНЫЙ ФОРМ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ение"/>
      <sheetName val="Лист2"/>
      <sheetName val="Лист3"/>
      <sheetName val="Сравнение ставок"/>
    </sheetNames>
    <definedNames>
      <definedName name="AN"/>
      <definedName name="asasfddddddddddddddddd"/>
      <definedName name="b"/>
      <definedName name="bb"/>
      <definedName name="bbbbbbnhnmh"/>
      <definedName name="bfgd"/>
      <definedName name="bgfcdfs"/>
      <definedName name="bghty"/>
      <definedName name="bhgggf"/>
      <definedName name="bhgggggggggggggggg"/>
      <definedName name="bhjghff"/>
      <definedName name="bmjjhbvfgf"/>
      <definedName name="bnbbnvbcvbcvx"/>
      <definedName name="bnghfh"/>
      <definedName name="bvffffffffffffffff"/>
      <definedName name="bvfgdfsf"/>
      <definedName name="bvgggggggggggggggg"/>
      <definedName name="bvhggggggggggggggggggg"/>
      <definedName name="bvjhjjjjjjjjjjjjjjjjjjjjj"/>
      <definedName name="bvnvb"/>
      <definedName name="bvvb"/>
      <definedName name="bvvmnbm"/>
      <definedName name="bvvvcxcv"/>
      <definedName name="ccffffffffffffffffffff"/>
      <definedName name="cdsdddddddddddddddd"/>
      <definedName name="cdsesssssssssssssssss"/>
      <definedName name="cfddddddddddddd"/>
      <definedName name="cfdddddddddddddddddd"/>
      <definedName name="cfgdffffffffffffff"/>
      <definedName name="cfghhhhhhhhhhhhhhhhh"/>
      <definedName name="CompOt"/>
      <definedName name="CompOt2"/>
      <definedName name="CompRas"/>
      <definedName name="csddddddddddddddd"/>
      <definedName name="cv"/>
      <definedName name="cvb"/>
      <definedName name="cvbcvnb"/>
      <definedName name="cvbnnb"/>
      <definedName name="cvbvvnbvnm"/>
      <definedName name="cvdddddddddddddddd"/>
      <definedName name="cvxdsda"/>
      <definedName name="cxcvvbnvnb"/>
      <definedName name="cxdddddddddddddddddd"/>
      <definedName name="cxdfsdssssssssssssss"/>
      <definedName name="cxdweeeeeeeeeeeeeeeeeee"/>
      <definedName name="cxxdddddddddddddddd"/>
      <definedName name="dfdfddddddddfddddddddddfd"/>
      <definedName name="dfdfgggggggggggggggggg"/>
      <definedName name="dfdfsssssssssssssssssss"/>
      <definedName name="dfdghj"/>
      <definedName name="dffdghfh"/>
      <definedName name="dfgdfgdghf"/>
      <definedName name="dfgfdgfjh"/>
      <definedName name="dfhghhjjkl"/>
      <definedName name="dfrgtt"/>
      <definedName name="dfxffffffffffffffffff"/>
      <definedName name="dsdddddddddddddddddddd"/>
      <definedName name="dsffffffffffffffffffffffffff"/>
      <definedName name="dxsddddddddddddddd"/>
      <definedName name="ee"/>
      <definedName name="errtrtruy"/>
      <definedName name="ert"/>
      <definedName name="ertetyruy"/>
      <definedName name="eswdfgf"/>
      <definedName name="etrtyt"/>
      <definedName name="ew"/>
      <definedName name="ewesds"/>
      <definedName name="ewsddddddddddddddddd"/>
      <definedName name="fbgffnjfgg"/>
      <definedName name="fddddddddddddddd"/>
      <definedName name="fdfg"/>
      <definedName name="fdfgdjgfh"/>
      <definedName name="fdfsdsssssssssssssssssssss"/>
      <definedName name="fdfvcvvv"/>
      <definedName name="fdghfghfj"/>
      <definedName name="fdgrfgdgggggggggggggg"/>
      <definedName name="fdrttttggggggggggg"/>
      <definedName name="fg"/>
      <definedName name="fgfgf"/>
      <definedName name="fgfgffffff"/>
      <definedName name="fgfhghhhhhhhhhhh"/>
      <definedName name="fggjhgjk"/>
      <definedName name="fghgfh"/>
      <definedName name="fghk"/>
      <definedName name="fgjhfhgj"/>
      <definedName name="fhgjh"/>
      <definedName name="fsderswerwer"/>
      <definedName name="ftfhtfhgft"/>
      <definedName name="g"/>
      <definedName name="gdgfgghj"/>
      <definedName name="gfgfddddddddddd"/>
      <definedName name="gfgfffgh"/>
      <definedName name="gfgfgfcccccccccccccccccccccc"/>
      <definedName name="gfgfgffffffffffffff"/>
      <definedName name="gfgfgfffffffffffffff"/>
      <definedName name="gfgfgfh"/>
      <definedName name="gfhggggggggggggggg"/>
      <definedName name="gfhghgjk"/>
      <definedName name="gfhgjh"/>
      <definedName name="ggfffffffffffff"/>
      <definedName name="ggg"/>
      <definedName name="gggggggggggggggggg"/>
      <definedName name="gghggggggggggg"/>
      <definedName name="gh"/>
      <definedName name="ghfffffffffffffff"/>
      <definedName name="ghfhfh"/>
      <definedName name="ghghf"/>
      <definedName name="ghgjgk"/>
      <definedName name="ghgjjjjjjjjjjjjjjjjjjjjjjjj"/>
      <definedName name="ghhhjgh"/>
      <definedName name="ghhjgygft"/>
      <definedName name="ghhktyi"/>
      <definedName name="ghjghkjkkjl"/>
      <definedName name="ghjhfghdrgd"/>
      <definedName name="grety5e"/>
      <definedName name="h"/>
      <definedName name="hfte"/>
      <definedName name="hgfgddddddddddddd"/>
      <definedName name="hgfty"/>
      <definedName name="hgfvhgffdgfdsdass"/>
      <definedName name="hggg"/>
      <definedName name="hghf"/>
      <definedName name="hghffgereeeeeeeeeeeeee"/>
      <definedName name="hghfgd"/>
      <definedName name="hghgfdddddddddddd"/>
      <definedName name="hghgff"/>
      <definedName name="hghgfhgfgd"/>
      <definedName name="hghggggggggggggggg"/>
      <definedName name="hghgggggggggggggggg"/>
      <definedName name="hghgh"/>
      <definedName name="hghghff"/>
      <definedName name="hghgy"/>
      <definedName name="hghjjjjjjjjjjjjjjjjjjjjjjjj"/>
      <definedName name="hgjggjhk"/>
      <definedName name="hgjhgj"/>
      <definedName name="hgjjjjjjjjjjjjjjjjjjjjj"/>
      <definedName name="hgkgjh"/>
      <definedName name="hgyjyjghgjyjjj"/>
      <definedName name="hh"/>
      <definedName name="hhghdffff"/>
      <definedName name="hhghfrte"/>
      <definedName name="hhhhhhhhhhhh"/>
      <definedName name="hhhhhhhhhhhhhhhhhhhhhhhhhhhhhhhhhhhhhhhhhhhhhhhhhhhhhhhhhhhhhh"/>
      <definedName name="hhtgyghgy"/>
      <definedName name="hj"/>
      <definedName name="hjghhgf"/>
      <definedName name="hjghjgf"/>
      <definedName name="hjhjgfdfs"/>
      <definedName name="hjhjhghgfg"/>
      <definedName name="hjjgjgd"/>
      <definedName name="hjjhjhgfgffds"/>
      <definedName name="hvhgfhgdfgd"/>
      <definedName name="hvjfjghfyufuyg"/>
      <definedName name="i"/>
      <definedName name="iiiiii"/>
      <definedName name="iijjjjjjjjjjjjj"/>
      <definedName name="ijhukjhjkhj"/>
      <definedName name="imuuybrd"/>
      <definedName name="ioiomkjjjjj"/>
      <definedName name="iouhnjvgfcfd"/>
      <definedName name="iouiuyiuyutuyrt"/>
      <definedName name="iounuibuig"/>
      <definedName name="iouyuytytfty"/>
      <definedName name="iuiohjkjk"/>
      <definedName name="iuiuyggggggggggggggggggg"/>
      <definedName name="iuiuytrsgfjh"/>
      <definedName name="iujjjjjjjjjhjh"/>
      <definedName name="iujjjjjjjjjjjjjjjjjj"/>
      <definedName name="iukjkjgh"/>
      <definedName name="iuubbbbbbbbbbbb"/>
      <definedName name="iuuhhbvg"/>
      <definedName name="iuuitt"/>
      <definedName name="iuuiyyttyty"/>
      <definedName name="iuuuuuuuuuuuuuuuu"/>
      <definedName name="iuuuuuuuuuuuuuuuuuuu"/>
      <definedName name="iuuyyyyyyyyyyyyyyy"/>
      <definedName name="jbnbvggggggggggggggg"/>
      <definedName name="jghghfd"/>
      <definedName name="jgjhgd"/>
      <definedName name="jhfghfyu"/>
      <definedName name="jhghfd"/>
      <definedName name="jhghjf"/>
      <definedName name="jhhgfddfs"/>
      <definedName name="jhhgjhgf"/>
      <definedName name="jhhhjhgghg"/>
      <definedName name="jhhjgkjgl"/>
      <definedName name="jhjgfghf"/>
      <definedName name="jhjgjgh"/>
      <definedName name="jhjhf"/>
      <definedName name="jhjhjhjggggggggggggg"/>
      <definedName name="jhjhyyyyyyyyyyyyyy"/>
      <definedName name="jhjjhhhhhh"/>
      <definedName name="jhjkghgdd"/>
      <definedName name="jhkhjghfg"/>
      <definedName name="jhkjhjhg"/>
      <definedName name="jhujghj"/>
      <definedName name="jhujy"/>
      <definedName name="jhy"/>
      <definedName name="jjhjgjhfg"/>
      <definedName name="jjhjhhhhhhhhhhhhhhh"/>
      <definedName name="jjjjjjjj"/>
      <definedName name="jjkjhhgffd"/>
      <definedName name="jkbvbcdxd"/>
      <definedName name="jkhujygytf"/>
      <definedName name="jujhghgcvgfxc"/>
      <definedName name="jyihtg"/>
      <definedName name="k"/>
      <definedName name="kiuytte"/>
      <definedName name="kjhhgfgfs"/>
      <definedName name="kjhiuh"/>
      <definedName name="kjhjhgggggggggggggg"/>
      <definedName name="kjhjhhjgfd"/>
      <definedName name="kjhkghgggggggggggg"/>
      <definedName name="kjhkjhjggh"/>
      <definedName name="kjhmnmfg"/>
      <definedName name="kjjhghftyfy"/>
      <definedName name="kjjhjhghgh"/>
      <definedName name="kjjkhgf"/>
      <definedName name="kjjkkjhjhgjhg"/>
      <definedName name="kjjyhjhuyh"/>
      <definedName name="kjkhj"/>
      <definedName name="kjkhkjhjcx"/>
      <definedName name="kjkjhjjjjjjjjjjjjjjjjj"/>
      <definedName name="kjkjjhhgfgfdds"/>
      <definedName name="kjkjjjjjjjjjjjjjjjj"/>
      <definedName name="kjlkji"/>
      <definedName name="kjlkjkhghjfgf"/>
      <definedName name="kjmnmbn"/>
      <definedName name="kjuiuuuuuuuuuuuuuuu"/>
      <definedName name="kjuiyyyyyyyyyyyyyyyyyy"/>
      <definedName name="kjykhjy"/>
      <definedName name="kkkkkkkkkkkkkkkk"/>
      <definedName name="kkljkjjjjjjjjjjjjj"/>
      <definedName name="kljjhgfhg"/>
      <definedName name="klkjkjhhffdx"/>
      <definedName name="kmnjnj"/>
      <definedName name="knkn.n."/>
      <definedName name="kuykjhjkhy"/>
      <definedName name="lkjjjjjjjjjjjj"/>
      <definedName name="lkjklhjkghjffgd"/>
      <definedName name="lkjkljhjkjhghjfg"/>
      <definedName name="lkkkkkkkkkkkkkk"/>
      <definedName name="lkljhjhghggf"/>
      <definedName name="lkljkjhjkjh"/>
      <definedName name="lklkjkjhjhfg"/>
      <definedName name="lklkkllk"/>
      <definedName name="lklkljkhjhgh"/>
      <definedName name="lklklkjkj"/>
      <definedName name="lllllll"/>
      <definedName name="mhgg"/>
      <definedName name="mjghggggggggggggg"/>
      <definedName name="mjhhhhhujy"/>
      <definedName name="mjnnnnnnnnnnnnnnkjnmh"/>
      <definedName name="mjujy"/>
      <definedName name="mnbhjf"/>
      <definedName name="mnghr"/>
      <definedName name="mnmbnvb"/>
      <definedName name="n"/>
      <definedName name="nbbcbvx"/>
      <definedName name="nbghhhhhhhhhhhhhhhhhhhhhh"/>
      <definedName name="nbhggggggggggggg"/>
      <definedName name="nbhgggggggggggggggg"/>
      <definedName name="nbhhhhhhhhhhhhhhhh"/>
      <definedName name="nbjhgy"/>
      <definedName name="nbnbbnvbnvvcvbcvc"/>
      <definedName name="nbnbfders"/>
      <definedName name="nbnvnbfgdsdfs"/>
      <definedName name="nbvbnfddddddddddddddddddd"/>
      <definedName name="nbvgfhcf"/>
      <definedName name="nbvghfgdx"/>
      <definedName name="nfgjn"/>
      <definedName name="nghf"/>
      <definedName name="nghjk"/>
      <definedName name="nhghfgfgf"/>
      <definedName name="njhgyhjftxcdfxnkl"/>
      <definedName name="njhhhhhhhhhhhhhd"/>
      <definedName name="nkjgyuff"/>
      <definedName name="nmbhhhhhhhhhhhhhhhhhhhh"/>
      <definedName name="nmbnbnc"/>
      <definedName name="nmmbnbv"/>
      <definedName name="oiipiuojhkh"/>
      <definedName name="oijnhvfgc"/>
      <definedName name="oikjjjjjjjjjjjjjjjjjjjjjjjj"/>
      <definedName name="oikjkjjkn"/>
      <definedName name="oinunyg"/>
      <definedName name="oioiiuiuyofyyyyyyyyyyyyyyyyyyyyy"/>
      <definedName name="oioiiuuuuuuuuuuuuuu"/>
      <definedName name="oioiuiouiuyyt"/>
      <definedName name="oioouiui"/>
      <definedName name="oiougy"/>
      <definedName name="oiouiuiyuyt"/>
      <definedName name="oiouiuygyufg"/>
      <definedName name="ooiumuhggc"/>
      <definedName name="oooooo"/>
      <definedName name="p"/>
      <definedName name="poiuyfrts"/>
      <definedName name="popiopoiioj"/>
      <definedName name="popipuiouiguyg"/>
      <definedName name="pp"/>
      <definedName name="pppp"/>
      <definedName name="qq"/>
      <definedName name="rdcfgffffffffffffff"/>
      <definedName name="rdffffffffffff"/>
      <definedName name="reddddddddddddddddd"/>
      <definedName name="reeeeeeeeeeeeeeeeeee"/>
      <definedName name="rererrrrrrrrrrrrrrrr"/>
      <definedName name="rerrrr"/>
      <definedName name="retruiyi"/>
      <definedName name="retytttttttttttttttttt"/>
      <definedName name="rhfgfh"/>
      <definedName name="rr"/>
      <definedName name="rrtget6"/>
      <definedName name="rt"/>
      <definedName name="rtttttttt"/>
      <definedName name="rtyuiuy"/>
      <definedName name="sdfdgfg"/>
      <definedName name="sdfdgfjhjk"/>
      <definedName name="sdfdgghfj"/>
      <definedName name="sdfgdfgj"/>
      <definedName name="sdsdfsf"/>
      <definedName name="sfdfdghfj"/>
      <definedName name="sfdfghfghj"/>
      <definedName name="sfdgfdghj"/>
      <definedName name="tfggggggggggggggg"/>
      <definedName name="tfhgfhvfv"/>
      <definedName name="tfjhgjk"/>
      <definedName name="trffffffffffffffffffffff"/>
      <definedName name="trfgffffffffffff"/>
      <definedName name="trtfffffffffffffffff"/>
      <definedName name="trtyyyyyyyyyyyyyyyy"/>
      <definedName name="trygy"/>
      <definedName name="trytuy"/>
      <definedName name="tryyyu"/>
      <definedName name="tyrctddfg"/>
      <definedName name="tyrttttttttttttt"/>
      <definedName name="uhhhhhhhhhhhhhhhhh"/>
      <definedName name="uhhjhjg"/>
      <definedName name="uhuyguftyf"/>
      <definedName name="ujyhjggggggggggggggggggggg"/>
      <definedName name="uka"/>
      <definedName name="unhjjjjjjjjjjjjjjjj"/>
      <definedName name="uuuuuu"/>
      <definedName name="uuuuuuuuuuuuuuuuu"/>
      <definedName name="uyttydfddfsdf"/>
      <definedName name="uyughhhhhhhhhhhhhhhhhhhhhh"/>
      <definedName name="uyuhhhhhhhhhhhhhhhhh"/>
      <definedName name="uyuiuhj"/>
      <definedName name="uyuytuyfgh"/>
      <definedName name="vbcvfgdfdsa"/>
      <definedName name="vbfffffffffffffff"/>
      <definedName name="vbgffdds"/>
      <definedName name="vbvvcxxxxxxxxxxxx"/>
      <definedName name="vccfddfsd"/>
      <definedName name="vcfffffffffffffff"/>
      <definedName name="vcffffffffffffffff"/>
      <definedName name="vcfffffffffffffffffff"/>
      <definedName name="vcffffffffffffffffffff"/>
      <definedName name="vdfffffffffffffffffff"/>
      <definedName name="vffffffffffffffffffff"/>
      <definedName name="vfgfffffffffffffffff"/>
      <definedName name="vghfgddfsdaas"/>
      <definedName name="vvbnbv"/>
      <definedName name="vvvffffffffffffffffff"/>
      <definedName name="vvvv"/>
      <definedName name="wdsfdsssssssssssssssssss"/>
      <definedName name="werrytruy"/>
      <definedName name="wertryt"/>
      <definedName name="wetrtyruy"/>
      <definedName name="x"/>
      <definedName name="xcbvbnbm"/>
      <definedName name="xcfdfdfffffffffffff"/>
      <definedName name="xdsfds"/>
      <definedName name="xvcbvcbn"/>
      <definedName name="xvccvcbn"/>
      <definedName name="xzxsassssssssssssssss"/>
      <definedName name="yggfgffffffffff"/>
      <definedName name="yhiuyhiuyhi"/>
      <definedName name="yiujhuuuuuuuuuuuuuuuuu"/>
      <definedName name="yiuyiub"/>
      <definedName name="ytgfgffffffffffffff"/>
      <definedName name="ytghfgd"/>
      <definedName name="ytghgggggggggggg"/>
      <definedName name="ytouy"/>
      <definedName name="yttttttttttttttt"/>
      <definedName name="ytuiytu"/>
      <definedName name="yuo"/>
      <definedName name="yutghhhhhhhhhhhhhhhhhh"/>
      <definedName name="yutyttry"/>
      <definedName name="yuuyjhg"/>
      <definedName name="zcxvcvcbvvn"/>
      <definedName name="АААААААА"/>
      <definedName name="ав"/>
      <definedName name="ававпаврпв"/>
      <definedName name="аичавыукфцу"/>
      <definedName name="ап"/>
      <definedName name="апапарп"/>
      <definedName name="аппячфы"/>
      <definedName name="в23ё"/>
      <definedName name="вв"/>
      <definedName name="впававапв"/>
      <definedName name="впавпапаарп"/>
      <definedName name="вуавпаорпл"/>
      <definedName name="вуквпапрпорлд"/>
      <definedName name="гггр"/>
      <definedName name="глнрлоророр"/>
      <definedName name="гнгопропрппра"/>
      <definedName name="гнеорпопорпропр"/>
      <definedName name="гннрпррапапв"/>
      <definedName name="гнортимв"/>
      <definedName name="гнрпрпап"/>
      <definedName name="гороппрапа"/>
      <definedName name="гошгрииапв"/>
      <definedName name="гш"/>
      <definedName name="ддд"/>
      <definedName name="дллллоиммссч"/>
      <definedName name="дшлгорормсм"/>
      <definedName name="дшлолоирмпр"/>
      <definedName name="дшшгргрп"/>
      <definedName name="дщ"/>
      <definedName name="дщл"/>
      <definedName name="еапарпорпол"/>
      <definedName name="екваппрмрп"/>
      <definedName name="епке"/>
      <definedName name="жддлолпраапва"/>
      <definedName name="жздлдооррапав"/>
      <definedName name="жзлдолорапрв"/>
      <definedName name="ЗГАЭС"/>
      <definedName name="зщ"/>
      <definedName name="зщдллоопн"/>
      <definedName name="зщзшщшггрса"/>
      <definedName name="иеркаецуф"/>
      <definedName name="й"/>
      <definedName name="йй"/>
      <definedName name="йййййййййййййййййййййййй"/>
      <definedName name="кв3"/>
      <definedName name="квартал"/>
      <definedName name="квырмпро"/>
      <definedName name="ке"/>
      <definedName name="л"/>
      <definedName name="лдолрорваы"/>
      <definedName name="лена"/>
      <definedName name="лод"/>
      <definedName name="лоититмим"/>
      <definedName name="лолориапвав"/>
      <definedName name="лолорорм"/>
      <definedName name="лолроипр"/>
      <definedName name="лоорпрсмп"/>
      <definedName name="лоролропапрапапа"/>
      <definedName name="лорпрмисмсчвааычв"/>
      <definedName name="лорроакеа"/>
      <definedName name="лщд"/>
      <definedName name="льтоиаваыв"/>
      <definedName name="мииапвв"/>
      <definedName name="мпрмрпсвачва"/>
      <definedName name="мсапваывф"/>
      <definedName name="мсчвавя"/>
      <definedName name="мым"/>
      <definedName name="н78е"/>
      <definedName name="наропплон"/>
      <definedName name="нгеинсцф"/>
      <definedName name="неамрр"/>
      <definedName name="нееегенененененененннене"/>
      <definedName name="ненрпп"/>
      <definedName name="Нояб"/>
      <definedName name="Ноябрь"/>
      <definedName name="огпорпарсм"/>
      <definedName name="огтитимисмсмсва"/>
      <definedName name="олдолтрь"/>
      <definedName name="олльимсаы"/>
      <definedName name="олорлрорит"/>
      <definedName name="олритиимсмсв"/>
      <definedName name="олрлпо"/>
      <definedName name="олрриоипрм"/>
      <definedName name="омимимсмис"/>
      <definedName name="опропроапрапра"/>
      <definedName name="опрорпрпапрапрвава"/>
      <definedName name="орлопапвпа"/>
      <definedName name="оро"/>
      <definedName name="ороиприм"/>
      <definedName name="оролпррпап"/>
      <definedName name="оропоненеваыв"/>
      <definedName name="оропорап"/>
      <definedName name="оропрпрарпвч"/>
      <definedName name="орорпрапвкак"/>
      <definedName name="орорпропмрм"/>
      <definedName name="орорпрпакв"/>
      <definedName name="орортитмимисаа"/>
      <definedName name="орпорпаерв"/>
      <definedName name="орпрмпачвуыф"/>
      <definedName name="орримими"/>
      <definedName name="паопаорпопро"/>
      <definedName name="парапаорар"/>
      <definedName name="пиримисмсмчсы"/>
      <definedName name="план56"/>
      <definedName name="пмисмсмсчсмч"/>
      <definedName name="пппп"/>
      <definedName name="пр"/>
      <definedName name="праорарпвкав"/>
      <definedName name="про"/>
      <definedName name="пропорпшгршг"/>
      <definedName name="прпрапапвавав"/>
      <definedName name="прпропрпрпорп"/>
      <definedName name="пррпрпрпорпроп"/>
      <definedName name="рапмапыввя"/>
      <definedName name="ркенвапапрарп"/>
      <definedName name="рмпп"/>
      <definedName name="ролрпраправ"/>
      <definedName name="роо"/>
      <definedName name="роорпрпваы"/>
      <definedName name="ропопопмо"/>
      <definedName name="ропор"/>
      <definedName name="рпарпапрап"/>
      <definedName name="рпплордлпава"/>
      <definedName name="рпрпмимимссмваы"/>
      <definedName name="с"/>
      <definedName name="сапвпавапвапвп"/>
      <definedName name="сс"/>
      <definedName name="сссс"/>
      <definedName name="ссы"/>
      <definedName name="у"/>
      <definedName name="у1"/>
      <definedName name="ук"/>
      <definedName name="УФ"/>
      <definedName name="уываываывыпавыа"/>
      <definedName name="фф"/>
      <definedName name="хэзббббшоолп"/>
      <definedName name="ц"/>
      <definedName name="ц1"/>
      <definedName name="цу"/>
      <definedName name="цуа"/>
      <definedName name="чавапвапвавав"/>
      <definedName name="шглоьотьиита"/>
      <definedName name="шгншногрппрпр"/>
      <definedName name="шгоропропрап"/>
      <definedName name="шгшщгшпрпрапа"/>
      <definedName name="шогоитими"/>
      <definedName name="шорорррпапра"/>
      <definedName name="шоррпвакуф"/>
      <definedName name="шорттисаавч"/>
      <definedName name="штлоррпммпачв"/>
      <definedName name="шшшшшо"/>
      <definedName name="шщщолоорпап"/>
      <definedName name="щ"/>
      <definedName name="щзллторм"/>
      <definedName name="щзшщлщщошшо"/>
      <definedName name="щзшщшщгшроо"/>
      <definedName name="щоллопекв"/>
      <definedName name="щомекв"/>
      <definedName name="щшгшиекв"/>
      <definedName name="щшолььти"/>
      <definedName name="щшропса"/>
      <definedName name="щшщгтропрпвс"/>
      <definedName name="ыв"/>
      <definedName name="ывявапро"/>
      <definedName name="ыыыы"/>
      <definedName name="я"/>
      <definedName name="яя"/>
      <definedName name="яяя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Integrali e proporzionali"/>
      <sheetName val="Tarif_300_6_2004 для фэк скорр"/>
      <sheetName val="Base"/>
      <sheetName val="1. Subsidiary"/>
      <sheetName val="УФ-61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Прил 1"/>
      <sheetName val="Данные для расчета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сл_11_Тариф2010-20151"/>
      <sheetName val="Баланс_ээ1"/>
      <sheetName val="Баланс_мощности1"/>
      <sheetName val="Tarif_300_6_2004_для_фэк_скорр1"/>
      <sheetName val="Integrali_e_proporzionali"/>
      <sheetName val="1__Subsidiary"/>
      <sheetName val="Ген__не_уч__ОРЭМ"/>
      <sheetName val="шаблон_для_R3"/>
      <sheetName val="НВВ_утв_тарифы1"/>
      <sheetName val="Баланс_мощности_20071"/>
      <sheetName val="ИТОГИ__по_Н,Р,Э,Q1"/>
      <sheetName val="D-Test_of_FA_Installation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Поставщики_и_субподрядчики"/>
      <sheetName val="Таб1_1"/>
      <sheetName val="форма-прил_к_ф№1"/>
      <sheetName val="Данные_для_расчета"/>
      <sheetName val="Прил_1"/>
      <sheetName val="3_6_"/>
      <sheetName val="ESTI_"/>
      <sheetName val="Передача_электро_x0000_нергии"/>
      <sheetName val="Передача_электро"/>
      <sheetName val="mto rev.2(armor)"/>
      <sheetName val="табл.1"/>
      <sheetName val="с выходом на ПЗ"/>
      <sheetName val="EUR"/>
      <sheetName val="Controls"/>
      <sheetName val="Curves"/>
      <sheetName val="Note"/>
      <sheetName val="Heads"/>
      <sheetName val="main gate house"/>
      <sheetName val="Dbase"/>
      <sheetName val="Tables"/>
      <sheetName val="Page 2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4">
          <cell r="B4">
            <v>0</v>
          </cell>
        </row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5">
          <cell r="A5" t="str">
            <v>Производство электроэнергии</v>
          </cell>
        </row>
      </sheetData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>
        <row r="39">
          <cell r="B39" t="str">
            <v>Сумма общехозяйственных расходов</v>
          </cell>
        </row>
      </sheetData>
      <sheetData sheetId="294">
        <row r="39">
          <cell r="B39" t="str">
            <v>Сумма общехозяйственных расходов</v>
          </cell>
        </row>
      </sheetData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>
        <row r="39">
          <cell r="B39" t="str">
            <v>Сумма общехозяйственных расходов</v>
          </cell>
        </row>
      </sheetData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Данные"/>
      <sheetName val="TEHSHEET"/>
      <sheetName val="Топливо2009"/>
      <sheetName val="2009"/>
      <sheetName val="Справочники"/>
      <sheetName val="F5"/>
      <sheetName val="Лист1"/>
      <sheetName val="Лист2"/>
      <sheetName val="Лист3"/>
      <sheetName val="Заголовок"/>
      <sheetName val="ик"/>
      <sheetName val="Баланс ээ"/>
      <sheetName val="Баланс мощности"/>
      <sheetName val="regs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ээ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ИТ-бюджет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G5">
            <v>4551113.38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G5">
            <v>16503137.241579933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К снятию в 2012 году в эксертно"/>
      <sheetName val="НЭСК сети расчет тарифа"/>
      <sheetName val="расчет 2012 (2)"/>
      <sheetName val="К снятию в 2012 году"/>
      <sheetName val="анализ 2010"/>
      <sheetName val="Инвестиции"/>
      <sheetName val="16"/>
      <sheetName val="17"/>
      <sheetName val="17.1"/>
      <sheetName val="24 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</sheetNames>
    <sheetDataSet>
      <sheetData sheetId="0"/>
      <sheetData sheetId="1">
        <row r="15">
          <cell r="B15">
            <v>2007</v>
          </cell>
        </row>
      </sheetData>
      <sheetData sheetId="2">
        <row r="13">
          <cell r="E13" t="str">
            <v>Краснодарский край</v>
          </cell>
        </row>
      </sheetData>
      <sheetData sheetId="3"/>
      <sheetData sheetId="4"/>
      <sheetData sheetId="5">
        <row r="15">
          <cell r="H15">
            <v>7.29</v>
          </cell>
        </row>
      </sheetData>
      <sheetData sheetId="6">
        <row r="15">
          <cell r="H15">
            <v>1.02</v>
          </cell>
        </row>
      </sheetData>
      <sheetData sheetId="7">
        <row r="10">
          <cell r="E10">
            <v>741.65000000000009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9">
          <cell r="E9">
            <v>0</v>
          </cell>
        </row>
      </sheetData>
      <sheetData sheetId="15">
        <row r="9">
          <cell r="F9">
            <v>15683</v>
          </cell>
        </row>
      </sheetData>
      <sheetData sheetId="16"/>
      <sheetData sheetId="17"/>
      <sheetData sheetId="18">
        <row r="8">
          <cell r="E8">
            <v>2051619.3225388825</v>
          </cell>
        </row>
      </sheetData>
      <sheetData sheetId="19">
        <row r="8">
          <cell r="E8">
            <v>2563.6622339074652</v>
          </cell>
        </row>
      </sheetData>
      <sheetData sheetId="20"/>
      <sheetData sheetId="21"/>
      <sheetData sheetId="22"/>
      <sheetData sheetId="23"/>
      <sheetData sheetId="24"/>
      <sheetData sheetId="25">
        <row r="6">
          <cell r="C6" t="str">
            <v>Алтайский край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Регионы"/>
      <sheetName val="перекрестка"/>
      <sheetName val="18.2"/>
      <sheetName val="21.3"/>
      <sheetName val="2.3"/>
      <sheetName val="P2.1"/>
      <sheetName val="4_1"/>
      <sheetName val="6_1"/>
      <sheetName val="17_1"/>
      <sheetName val="24_1"/>
      <sheetName val="18_2"/>
      <sheetName val="21_3"/>
      <sheetName val="2_3"/>
      <sheetName val="P2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367"/>
  <sheetViews>
    <sheetView tabSelected="1" view="pageBreakPreview" zoomScale="60" zoomScaleNormal="85" workbookViewId="0">
      <pane ySplit="4" topLeftCell="A5" activePane="bottomLeft" state="frozen"/>
      <selection pane="bottomLeft" activeCell="AB14" sqref="AB14"/>
    </sheetView>
  </sheetViews>
  <sheetFormatPr defaultRowHeight="12.75" x14ac:dyDescent="0.2"/>
  <cols>
    <col min="1" max="1" width="20.42578125" style="16" customWidth="1"/>
    <col min="2" max="2" width="35.5703125" style="16" customWidth="1"/>
    <col min="3" max="3" width="43.28515625" style="16" customWidth="1"/>
    <col min="4" max="5" width="16.28515625" style="16" customWidth="1"/>
    <col min="6" max="6" width="17" style="16" customWidth="1"/>
    <col min="7" max="15" width="15.140625" style="16" customWidth="1"/>
    <col min="16" max="16" width="17.85546875" style="16" customWidth="1"/>
    <col min="17" max="16384" width="9.140625" style="16"/>
  </cols>
  <sheetData>
    <row r="2" spans="1:16" ht="54" customHeight="1" x14ac:dyDescent="0.2">
      <c r="B2" s="70" t="s">
        <v>3518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3"/>
      <c r="P2" s="3"/>
    </row>
    <row r="3" spans="1:16" ht="12.75" customHeight="1" thickBot="1" x14ac:dyDescent="0.25"/>
    <row r="4" spans="1:16" ht="70.5" customHeight="1" thickBot="1" x14ac:dyDescent="0.25">
      <c r="A4" s="17" t="s">
        <v>3506</v>
      </c>
      <c r="B4" s="17" t="s">
        <v>3507</v>
      </c>
      <c r="C4" s="31" t="s">
        <v>3508</v>
      </c>
      <c r="D4" s="36" t="s">
        <v>3509</v>
      </c>
      <c r="E4" s="32" t="s">
        <v>3510</v>
      </c>
      <c r="F4" s="32" t="s">
        <v>3519</v>
      </c>
      <c r="G4" s="36" t="s">
        <v>3511</v>
      </c>
      <c r="H4" s="32" t="s">
        <v>3512</v>
      </c>
      <c r="I4" s="32" t="s">
        <v>3520</v>
      </c>
      <c r="J4" s="36" t="s">
        <v>3513</v>
      </c>
      <c r="K4" s="32" t="s">
        <v>3514</v>
      </c>
      <c r="L4" s="32" t="s">
        <v>3521</v>
      </c>
      <c r="M4" s="36" t="s">
        <v>3515</v>
      </c>
      <c r="N4" s="32" t="s">
        <v>3516</v>
      </c>
      <c r="O4" s="32" t="s">
        <v>3522</v>
      </c>
      <c r="P4" s="32" t="s">
        <v>3517</v>
      </c>
    </row>
    <row r="5" spans="1:16" ht="13.5" customHeight="1" thickBot="1" x14ac:dyDescent="0.25">
      <c r="A5" s="18">
        <v>1</v>
      </c>
      <c r="B5" s="18">
        <v>2</v>
      </c>
      <c r="C5" s="33">
        <v>3</v>
      </c>
      <c r="D5" s="34">
        <v>4</v>
      </c>
      <c r="E5" s="34">
        <v>5</v>
      </c>
      <c r="F5" s="34">
        <v>6</v>
      </c>
      <c r="G5" s="34">
        <v>7</v>
      </c>
      <c r="H5" s="34">
        <v>8</v>
      </c>
      <c r="I5" s="34">
        <v>9</v>
      </c>
      <c r="J5" s="34">
        <v>10</v>
      </c>
      <c r="K5" s="34">
        <v>11</v>
      </c>
      <c r="L5" s="34">
        <v>12</v>
      </c>
      <c r="M5" s="34">
        <v>13</v>
      </c>
      <c r="N5" s="34">
        <v>14</v>
      </c>
      <c r="O5" s="34">
        <v>15</v>
      </c>
      <c r="P5" s="34">
        <v>16</v>
      </c>
    </row>
    <row r="6" spans="1:16" ht="28.5" customHeight="1" x14ac:dyDescent="0.2">
      <c r="A6" s="75" t="s">
        <v>0</v>
      </c>
      <c r="B6" s="10"/>
      <c r="C6" s="76" t="s">
        <v>1</v>
      </c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11"/>
    </row>
    <row r="7" spans="1:16" ht="28.5" customHeight="1" x14ac:dyDescent="0.2">
      <c r="A7" s="71"/>
      <c r="B7" s="12"/>
      <c r="C7" s="72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13"/>
    </row>
    <row r="8" spans="1:16" ht="28.5" customHeight="1" x14ac:dyDescent="0.2">
      <c r="A8" s="71"/>
      <c r="B8" s="12"/>
      <c r="C8" s="72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13"/>
    </row>
    <row r="9" spans="1:16" ht="28.5" customHeight="1" x14ac:dyDescent="0.2">
      <c r="A9" s="71"/>
      <c r="B9" s="12"/>
      <c r="C9" s="72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13"/>
    </row>
    <row r="10" spans="1:16" ht="28.5" customHeight="1" x14ac:dyDescent="0.2">
      <c r="A10" s="71" t="s">
        <v>2</v>
      </c>
      <c r="B10" s="12"/>
      <c r="C10" s="72" t="s">
        <v>3</v>
      </c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13"/>
    </row>
    <row r="11" spans="1:16" ht="28.5" customHeight="1" x14ac:dyDescent="0.2">
      <c r="A11" s="71"/>
      <c r="B11" s="12"/>
      <c r="C11" s="72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13"/>
    </row>
    <row r="12" spans="1:16" ht="28.5" customHeight="1" x14ac:dyDescent="0.2">
      <c r="A12" s="71"/>
      <c r="B12" s="12"/>
      <c r="C12" s="72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13"/>
    </row>
    <row r="13" spans="1:16" ht="28.5" customHeight="1" x14ac:dyDescent="0.2">
      <c r="A13" s="71"/>
      <c r="B13" s="12"/>
      <c r="C13" s="72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13"/>
    </row>
    <row r="14" spans="1:16" ht="28.5" customHeight="1" x14ac:dyDescent="0.2">
      <c r="A14" s="71" t="s">
        <v>4</v>
      </c>
      <c r="B14" s="12"/>
      <c r="C14" s="72" t="s">
        <v>5</v>
      </c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13"/>
    </row>
    <row r="15" spans="1:16" ht="28.5" customHeight="1" x14ac:dyDescent="0.2">
      <c r="A15" s="71"/>
      <c r="B15" s="12"/>
      <c r="C15" s="72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13"/>
    </row>
    <row r="16" spans="1:16" ht="28.5" customHeight="1" x14ac:dyDescent="0.2">
      <c r="A16" s="71"/>
      <c r="B16" s="12"/>
      <c r="C16" s="72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13"/>
    </row>
    <row r="17" spans="1:16" ht="28.5" customHeight="1" x14ac:dyDescent="0.2">
      <c r="A17" s="71"/>
      <c r="B17" s="12"/>
      <c r="C17" s="72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13"/>
    </row>
    <row r="18" spans="1:16" ht="28.5" customHeight="1" x14ac:dyDescent="0.2">
      <c r="A18" s="71" t="s">
        <v>6</v>
      </c>
      <c r="B18" s="12"/>
      <c r="C18" s="72" t="s">
        <v>7</v>
      </c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13"/>
    </row>
    <row r="19" spans="1:16" ht="28.5" customHeight="1" x14ac:dyDescent="0.2">
      <c r="A19" s="71"/>
      <c r="B19" s="12"/>
      <c r="C19" s="72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13"/>
    </row>
    <row r="20" spans="1:16" ht="28.5" customHeight="1" x14ac:dyDescent="0.2">
      <c r="A20" s="71"/>
      <c r="B20" s="12"/>
      <c r="C20" s="72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13"/>
    </row>
    <row r="21" spans="1:16" ht="28.5" customHeight="1" x14ac:dyDescent="0.2">
      <c r="A21" s="71"/>
      <c r="B21" s="12"/>
      <c r="C21" s="72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13"/>
    </row>
    <row r="22" spans="1:16" ht="28.5" customHeight="1" x14ac:dyDescent="0.2">
      <c r="A22" s="71" t="s">
        <v>8</v>
      </c>
      <c r="B22" s="12"/>
      <c r="C22" s="72" t="s">
        <v>9</v>
      </c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13"/>
    </row>
    <row r="23" spans="1:16" ht="28.5" customHeight="1" x14ac:dyDescent="0.2">
      <c r="A23" s="71"/>
      <c r="B23" s="12"/>
      <c r="C23" s="72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13"/>
    </row>
    <row r="24" spans="1:16" ht="28.5" customHeight="1" x14ac:dyDescent="0.2">
      <c r="A24" s="71"/>
      <c r="B24" s="12"/>
      <c r="C24" s="72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13"/>
    </row>
    <row r="25" spans="1:16" ht="28.5" customHeight="1" x14ac:dyDescent="0.2">
      <c r="A25" s="71"/>
      <c r="B25" s="12"/>
      <c r="C25" s="72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13"/>
    </row>
    <row r="26" spans="1:16" ht="28.5" customHeight="1" x14ac:dyDescent="0.2">
      <c r="A26" s="71" t="s">
        <v>10</v>
      </c>
      <c r="B26" s="12"/>
      <c r="C26" s="72" t="s">
        <v>11</v>
      </c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13"/>
    </row>
    <row r="27" spans="1:16" ht="28.5" customHeight="1" x14ac:dyDescent="0.2">
      <c r="A27" s="71"/>
      <c r="B27" s="12"/>
      <c r="C27" s="72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13"/>
    </row>
    <row r="28" spans="1:16" ht="28.5" customHeight="1" x14ac:dyDescent="0.2">
      <c r="A28" s="71"/>
      <c r="B28" s="12"/>
      <c r="C28" s="72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13"/>
    </row>
    <row r="29" spans="1:16" ht="28.5" customHeight="1" x14ac:dyDescent="0.2">
      <c r="A29" s="71"/>
      <c r="B29" s="12"/>
      <c r="C29" s="72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13"/>
    </row>
    <row r="30" spans="1:16" ht="28.5" customHeight="1" x14ac:dyDescent="0.2">
      <c r="A30" s="71" t="s">
        <v>12</v>
      </c>
      <c r="B30" s="12"/>
      <c r="C30" s="72" t="s">
        <v>13</v>
      </c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13"/>
    </row>
    <row r="31" spans="1:16" ht="28.5" customHeight="1" x14ac:dyDescent="0.2">
      <c r="A31" s="71"/>
      <c r="B31" s="12"/>
      <c r="C31" s="72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13"/>
    </row>
    <row r="32" spans="1:16" ht="28.5" customHeight="1" x14ac:dyDescent="0.2">
      <c r="A32" s="71"/>
      <c r="B32" s="12"/>
      <c r="C32" s="72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3"/>
    </row>
    <row r="33" spans="1:16" ht="28.5" customHeight="1" x14ac:dyDescent="0.2">
      <c r="A33" s="71"/>
      <c r="B33" s="12"/>
      <c r="C33" s="72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13"/>
    </row>
    <row r="34" spans="1:16" ht="28.5" customHeight="1" x14ac:dyDescent="0.2">
      <c r="A34" s="71" t="s">
        <v>14</v>
      </c>
      <c r="B34" s="12"/>
      <c r="C34" s="72" t="s">
        <v>15</v>
      </c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13"/>
    </row>
    <row r="35" spans="1:16" ht="28.5" customHeight="1" x14ac:dyDescent="0.2">
      <c r="A35" s="71"/>
      <c r="B35" s="12"/>
      <c r="C35" s="72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13"/>
    </row>
    <row r="36" spans="1:16" ht="28.5" customHeight="1" x14ac:dyDescent="0.2">
      <c r="A36" s="71"/>
      <c r="B36" s="12"/>
      <c r="C36" s="72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13"/>
    </row>
    <row r="37" spans="1:16" ht="28.5" customHeight="1" x14ac:dyDescent="0.2">
      <c r="A37" s="71"/>
      <c r="B37" s="12"/>
      <c r="C37" s="72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13"/>
    </row>
    <row r="38" spans="1:16" ht="28.5" customHeight="1" x14ac:dyDescent="0.2">
      <c r="A38" s="71" t="s">
        <v>16</v>
      </c>
      <c r="B38" s="12"/>
      <c r="C38" s="72" t="s">
        <v>17</v>
      </c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13"/>
    </row>
    <row r="39" spans="1:16" ht="28.5" customHeight="1" x14ac:dyDescent="0.2">
      <c r="A39" s="71"/>
      <c r="B39" s="12"/>
      <c r="C39" s="72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13"/>
    </row>
    <row r="40" spans="1:16" ht="28.5" customHeight="1" x14ac:dyDescent="0.2">
      <c r="A40" s="71"/>
      <c r="B40" s="12"/>
      <c r="C40" s="72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13"/>
    </row>
    <row r="41" spans="1:16" ht="28.5" customHeight="1" x14ac:dyDescent="0.2">
      <c r="A41" s="71"/>
      <c r="B41" s="12"/>
      <c r="C41" s="72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13"/>
    </row>
    <row r="42" spans="1:16" ht="28.5" customHeight="1" x14ac:dyDescent="0.2">
      <c r="A42" s="71" t="s">
        <v>18</v>
      </c>
      <c r="B42" s="12"/>
      <c r="C42" s="72" t="s">
        <v>19</v>
      </c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13"/>
    </row>
    <row r="43" spans="1:16" ht="28.5" customHeight="1" x14ac:dyDescent="0.2">
      <c r="A43" s="71"/>
      <c r="B43" s="12"/>
      <c r="C43" s="72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13"/>
    </row>
    <row r="44" spans="1:16" ht="28.5" customHeight="1" x14ac:dyDescent="0.2">
      <c r="A44" s="71"/>
      <c r="B44" s="12"/>
      <c r="C44" s="72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13"/>
    </row>
    <row r="45" spans="1:16" ht="28.5" customHeight="1" x14ac:dyDescent="0.2">
      <c r="A45" s="71"/>
      <c r="B45" s="12"/>
      <c r="C45" s="72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13"/>
    </row>
    <row r="46" spans="1:16" ht="28.5" customHeight="1" x14ac:dyDescent="0.2">
      <c r="A46" s="71" t="s">
        <v>20</v>
      </c>
      <c r="B46" s="12"/>
      <c r="C46" s="72" t="s">
        <v>21</v>
      </c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13"/>
    </row>
    <row r="47" spans="1:16" ht="28.5" customHeight="1" x14ac:dyDescent="0.2">
      <c r="A47" s="71"/>
      <c r="B47" s="12"/>
      <c r="C47" s="72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13"/>
    </row>
    <row r="48" spans="1:16" ht="28.5" customHeight="1" x14ac:dyDescent="0.2">
      <c r="A48" s="71"/>
      <c r="B48" s="12"/>
      <c r="C48" s="72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13"/>
    </row>
    <row r="49" spans="1:16" ht="28.5" customHeight="1" x14ac:dyDescent="0.2">
      <c r="A49" s="71"/>
      <c r="B49" s="12"/>
      <c r="C49" s="72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13"/>
    </row>
    <row r="50" spans="1:16" ht="28.5" customHeight="1" x14ac:dyDescent="0.2">
      <c r="A50" s="71" t="s">
        <v>22</v>
      </c>
      <c r="B50" s="12"/>
      <c r="C50" s="72" t="s">
        <v>23</v>
      </c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13"/>
    </row>
    <row r="51" spans="1:16" ht="28.5" customHeight="1" x14ac:dyDescent="0.2">
      <c r="A51" s="71"/>
      <c r="B51" s="12"/>
      <c r="C51" s="72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13"/>
    </row>
    <row r="52" spans="1:16" ht="28.5" customHeight="1" x14ac:dyDescent="0.2">
      <c r="A52" s="71"/>
      <c r="B52" s="12"/>
      <c r="C52" s="72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13"/>
    </row>
    <row r="53" spans="1:16" ht="28.5" customHeight="1" thickBot="1" x14ac:dyDescent="0.25">
      <c r="A53" s="73"/>
      <c r="B53" s="14"/>
      <c r="C53" s="74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15"/>
    </row>
    <row r="54" spans="1:16" ht="28.5" customHeight="1" x14ac:dyDescent="0.2">
      <c r="A54" s="75" t="s">
        <v>24</v>
      </c>
      <c r="B54" s="10"/>
      <c r="C54" s="76" t="s">
        <v>25</v>
      </c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11"/>
    </row>
    <row r="55" spans="1:16" ht="28.5" customHeight="1" x14ac:dyDescent="0.2">
      <c r="A55" s="71"/>
      <c r="B55" s="12"/>
      <c r="C55" s="72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13"/>
    </row>
    <row r="56" spans="1:16" ht="28.5" customHeight="1" x14ac:dyDescent="0.2">
      <c r="A56" s="71"/>
      <c r="B56" s="12"/>
      <c r="C56" s="72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13"/>
    </row>
    <row r="57" spans="1:16" ht="28.5" customHeight="1" x14ac:dyDescent="0.2">
      <c r="A57" s="71"/>
      <c r="B57" s="12"/>
      <c r="C57" s="7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13"/>
    </row>
    <row r="58" spans="1:16" ht="28.5" customHeight="1" x14ac:dyDescent="0.2">
      <c r="A58" s="71" t="s">
        <v>26</v>
      </c>
      <c r="B58" s="12"/>
      <c r="C58" s="72" t="s">
        <v>27</v>
      </c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13"/>
    </row>
    <row r="59" spans="1:16" ht="28.5" customHeight="1" x14ac:dyDescent="0.2">
      <c r="A59" s="71"/>
      <c r="B59" s="12"/>
      <c r="C59" s="72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13"/>
    </row>
    <row r="60" spans="1:16" ht="28.5" customHeight="1" x14ac:dyDescent="0.2">
      <c r="A60" s="71"/>
      <c r="B60" s="12"/>
      <c r="C60" s="72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13"/>
    </row>
    <row r="61" spans="1:16" ht="28.5" customHeight="1" x14ac:dyDescent="0.2">
      <c r="A61" s="71"/>
      <c r="B61" s="12"/>
      <c r="C61" s="72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13"/>
    </row>
    <row r="62" spans="1:16" ht="28.5" customHeight="1" x14ac:dyDescent="0.2">
      <c r="A62" s="71" t="s">
        <v>28</v>
      </c>
      <c r="B62" s="12"/>
      <c r="C62" s="72" t="s">
        <v>29</v>
      </c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13"/>
    </row>
    <row r="63" spans="1:16" ht="28.5" customHeight="1" x14ac:dyDescent="0.2">
      <c r="A63" s="71"/>
      <c r="B63" s="12"/>
      <c r="C63" s="72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13"/>
    </row>
    <row r="64" spans="1:16" ht="28.5" customHeight="1" x14ac:dyDescent="0.2">
      <c r="A64" s="71"/>
      <c r="B64" s="12"/>
      <c r="C64" s="72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13"/>
    </row>
    <row r="65" spans="1:16" ht="28.5" customHeight="1" x14ac:dyDescent="0.2">
      <c r="A65" s="71"/>
      <c r="B65" s="12"/>
      <c r="C65" s="72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13"/>
    </row>
    <row r="66" spans="1:16" ht="28.5" customHeight="1" x14ac:dyDescent="0.2">
      <c r="A66" s="71" t="s">
        <v>30</v>
      </c>
      <c r="B66" s="12"/>
      <c r="C66" s="72" t="s">
        <v>31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13"/>
    </row>
    <row r="67" spans="1:16" ht="28.5" customHeight="1" x14ac:dyDescent="0.2">
      <c r="A67" s="71"/>
      <c r="B67" s="12"/>
      <c r="C67" s="72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13"/>
    </row>
    <row r="68" spans="1:16" ht="28.5" customHeight="1" x14ac:dyDescent="0.2">
      <c r="A68" s="71"/>
      <c r="B68" s="12"/>
      <c r="C68" s="72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13"/>
    </row>
    <row r="69" spans="1:16" ht="28.5" customHeight="1" x14ac:dyDescent="0.2">
      <c r="A69" s="71"/>
      <c r="B69" s="12"/>
      <c r="C69" s="72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13"/>
    </row>
    <row r="70" spans="1:16" ht="28.5" customHeight="1" x14ac:dyDescent="0.2">
      <c r="A70" s="71" t="s">
        <v>32</v>
      </c>
      <c r="B70" s="12"/>
      <c r="C70" s="72" t="s">
        <v>33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13"/>
    </row>
    <row r="71" spans="1:16" ht="28.5" customHeight="1" x14ac:dyDescent="0.2">
      <c r="A71" s="71"/>
      <c r="B71" s="12"/>
      <c r="C71" s="72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13"/>
    </row>
    <row r="72" spans="1:16" ht="28.5" customHeight="1" x14ac:dyDescent="0.2">
      <c r="A72" s="71"/>
      <c r="B72" s="12"/>
      <c r="C72" s="72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13"/>
    </row>
    <row r="73" spans="1:16" ht="28.5" customHeight="1" x14ac:dyDescent="0.2">
      <c r="A73" s="71"/>
      <c r="B73" s="12"/>
      <c r="C73" s="72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13"/>
    </row>
    <row r="74" spans="1:16" ht="28.5" customHeight="1" x14ac:dyDescent="0.2">
      <c r="A74" s="71" t="s">
        <v>34</v>
      </c>
      <c r="B74" s="12"/>
      <c r="C74" s="72" t="s">
        <v>35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13"/>
    </row>
    <row r="75" spans="1:16" ht="28.5" customHeight="1" x14ac:dyDescent="0.2">
      <c r="A75" s="71"/>
      <c r="B75" s="12"/>
      <c r="C75" s="72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13"/>
    </row>
    <row r="76" spans="1:16" ht="28.5" customHeight="1" x14ac:dyDescent="0.2">
      <c r="A76" s="71"/>
      <c r="B76" s="12"/>
      <c r="C76" s="72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13"/>
    </row>
    <row r="77" spans="1:16" ht="28.5" customHeight="1" x14ac:dyDescent="0.2">
      <c r="A77" s="71"/>
      <c r="B77" s="12"/>
      <c r="C77" s="72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13"/>
    </row>
    <row r="78" spans="1:16" ht="28.5" customHeight="1" x14ac:dyDescent="0.2">
      <c r="A78" s="71" t="s">
        <v>36</v>
      </c>
      <c r="B78" s="12"/>
      <c r="C78" s="72" t="s">
        <v>37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13"/>
    </row>
    <row r="79" spans="1:16" ht="28.5" customHeight="1" x14ac:dyDescent="0.2">
      <c r="A79" s="71"/>
      <c r="B79" s="12"/>
      <c r="C79" s="72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13"/>
    </row>
    <row r="80" spans="1:16" ht="28.5" customHeight="1" x14ac:dyDescent="0.2">
      <c r="A80" s="71"/>
      <c r="B80" s="12"/>
      <c r="C80" s="72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13"/>
    </row>
    <row r="81" spans="1:16" ht="28.5" customHeight="1" x14ac:dyDescent="0.2">
      <c r="A81" s="71"/>
      <c r="B81" s="12"/>
      <c r="C81" s="72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13"/>
    </row>
    <row r="82" spans="1:16" ht="28.5" customHeight="1" x14ac:dyDescent="0.2">
      <c r="A82" s="71" t="s">
        <v>38</v>
      </c>
      <c r="B82" s="12"/>
      <c r="C82" s="72" t="s">
        <v>39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13"/>
    </row>
    <row r="83" spans="1:16" ht="28.5" customHeight="1" x14ac:dyDescent="0.2">
      <c r="A83" s="71"/>
      <c r="B83" s="12"/>
      <c r="C83" s="72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13"/>
    </row>
    <row r="84" spans="1:16" ht="28.5" customHeight="1" x14ac:dyDescent="0.2">
      <c r="A84" s="71"/>
      <c r="B84" s="12"/>
      <c r="C84" s="72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13"/>
    </row>
    <row r="85" spans="1:16" ht="28.5" customHeight="1" x14ac:dyDescent="0.2">
      <c r="A85" s="71"/>
      <c r="B85" s="12"/>
      <c r="C85" s="72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13"/>
    </row>
    <row r="86" spans="1:16" ht="28.5" customHeight="1" x14ac:dyDescent="0.2">
      <c r="A86" s="71" t="s">
        <v>40</v>
      </c>
      <c r="B86" s="12"/>
      <c r="C86" s="72" t="s">
        <v>41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13"/>
    </row>
    <row r="87" spans="1:16" ht="28.5" customHeight="1" x14ac:dyDescent="0.2">
      <c r="A87" s="71"/>
      <c r="B87" s="12"/>
      <c r="C87" s="72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13"/>
    </row>
    <row r="88" spans="1:16" ht="28.5" customHeight="1" x14ac:dyDescent="0.2">
      <c r="A88" s="71"/>
      <c r="B88" s="12"/>
      <c r="C88" s="72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13"/>
    </row>
    <row r="89" spans="1:16" ht="28.5" customHeight="1" x14ac:dyDescent="0.2">
      <c r="A89" s="71"/>
      <c r="B89" s="12"/>
      <c r="C89" s="72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13"/>
    </row>
    <row r="90" spans="1:16" ht="28.5" customHeight="1" x14ac:dyDescent="0.2">
      <c r="A90" s="71" t="s">
        <v>42</v>
      </c>
      <c r="B90" s="12"/>
      <c r="C90" s="72" t="s">
        <v>43</v>
      </c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13"/>
    </row>
    <row r="91" spans="1:16" ht="28.5" customHeight="1" x14ac:dyDescent="0.2">
      <c r="A91" s="71"/>
      <c r="B91" s="12"/>
      <c r="C91" s="72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13"/>
    </row>
    <row r="92" spans="1:16" ht="28.5" customHeight="1" x14ac:dyDescent="0.2">
      <c r="A92" s="71"/>
      <c r="B92" s="12"/>
      <c r="C92" s="72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13"/>
    </row>
    <row r="93" spans="1:16" ht="28.5" customHeight="1" x14ac:dyDescent="0.2">
      <c r="A93" s="71"/>
      <c r="B93" s="12"/>
      <c r="C93" s="72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13"/>
    </row>
    <row r="94" spans="1:16" ht="28.5" customHeight="1" x14ac:dyDescent="0.2">
      <c r="A94" s="71" t="s">
        <v>44</v>
      </c>
      <c r="B94" s="12"/>
      <c r="C94" s="72" t="s">
        <v>45</v>
      </c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13"/>
    </row>
    <row r="95" spans="1:16" ht="28.5" customHeight="1" x14ac:dyDescent="0.2">
      <c r="A95" s="71"/>
      <c r="B95" s="12"/>
      <c r="C95" s="72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13"/>
    </row>
    <row r="96" spans="1:16" ht="28.5" customHeight="1" x14ac:dyDescent="0.2">
      <c r="A96" s="71"/>
      <c r="B96" s="12"/>
      <c r="C96" s="72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13"/>
    </row>
    <row r="97" spans="1:16" ht="28.5" customHeight="1" x14ac:dyDescent="0.2">
      <c r="A97" s="71"/>
      <c r="B97" s="12"/>
      <c r="C97" s="72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13"/>
    </row>
    <row r="98" spans="1:16" ht="28.5" customHeight="1" x14ac:dyDescent="0.2">
      <c r="A98" s="71" t="s">
        <v>46</v>
      </c>
      <c r="B98" s="12"/>
      <c r="C98" s="72" t="s">
        <v>47</v>
      </c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13"/>
    </row>
    <row r="99" spans="1:16" ht="28.5" customHeight="1" x14ac:dyDescent="0.2">
      <c r="A99" s="71"/>
      <c r="B99" s="12"/>
      <c r="C99" s="72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13"/>
    </row>
    <row r="100" spans="1:16" ht="28.5" customHeight="1" x14ac:dyDescent="0.2">
      <c r="A100" s="71"/>
      <c r="B100" s="12"/>
      <c r="C100" s="72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13"/>
    </row>
    <row r="101" spans="1:16" ht="28.5" customHeight="1" thickBot="1" x14ac:dyDescent="0.25">
      <c r="A101" s="73"/>
      <c r="B101" s="14"/>
      <c r="C101" s="74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15"/>
    </row>
    <row r="102" spans="1:16" ht="28.5" customHeight="1" x14ac:dyDescent="0.2">
      <c r="A102" s="75" t="s">
        <v>48</v>
      </c>
      <c r="B102" s="10"/>
      <c r="C102" s="76" t="s">
        <v>49</v>
      </c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11"/>
    </row>
    <row r="103" spans="1:16" ht="28.5" customHeight="1" x14ac:dyDescent="0.2">
      <c r="A103" s="71"/>
      <c r="B103" s="12"/>
      <c r="C103" s="72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13"/>
    </row>
    <row r="104" spans="1:16" ht="28.5" customHeight="1" x14ac:dyDescent="0.2">
      <c r="A104" s="71"/>
      <c r="B104" s="12"/>
      <c r="C104" s="72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13"/>
    </row>
    <row r="105" spans="1:16" ht="28.5" customHeight="1" x14ac:dyDescent="0.2">
      <c r="A105" s="71"/>
      <c r="B105" s="12"/>
      <c r="C105" s="72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13"/>
    </row>
    <row r="106" spans="1:16" ht="28.5" customHeight="1" x14ac:dyDescent="0.2">
      <c r="A106" s="71" t="s">
        <v>50</v>
      </c>
      <c r="B106" s="12"/>
      <c r="C106" s="72" t="s">
        <v>49</v>
      </c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13"/>
    </row>
    <row r="107" spans="1:16" ht="28.5" customHeight="1" x14ac:dyDescent="0.2">
      <c r="A107" s="71"/>
      <c r="B107" s="12"/>
      <c r="C107" s="72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13"/>
    </row>
    <row r="108" spans="1:16" ht="28.5" customHeight="1" x14ac:dyDescent="0.2">
      <c r="A108" s="71"/>
      <c r="B108" s="12"/>
      <c r="C108" s="72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13"/>
    </row>
    <row r="109" spans="1:16" ht="28.5" customHeight="1" x14ac:dyDescent="0.2">
      <c r="A109" s="71"/>
      <c r="B109" s="12"/>
      <c r="C109" s="72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13"/>
    </row>
    <row r="110" spans="1:16" ht="28.5" customHeight="1" x14ac:dyDescent="0.2">
      <c r="A110" s="71" t="s">
        <v>51</v>
      </c>
      <c r="B110" s="12"/>
      <c r="C110" s="72" t="s">
        <v>52</v>
      </c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13"/>
    </row>
    <row r="111" spans="1:16" ht="28.5" customHeight="1" x14ac:dyDescent="0.2">
      <c r="A111" s="71"/>
      <c r="B111" s="12"/>
      <c r="C111" s="72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13"/>
    </row>
    <row r="112" spans="1:16" ht="28.5" customHeight="1" x14ac:dyDescent="0.2">
      <c r="A112" s="71"/>
      <c r="B112" s="12"/>
      <c r="C112" s="72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13"/>
    </row>
    <row r="113" spans="1:16" ht="28.5" customHeight="1" x14ac:dyDescent="0.2">
      <c r="A113" s="71"/>
      <c r="B113" s="12"/>
      <c r="C113" s="72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13"/>
    </row>
    <row r="114" spans="1:16" ht="28.5" customHeight="1" x14ac:dyDescent="0.2">
      <c r="A114" s="71" t="s">
        <v>53</v>
      </c>
      <c r="B114" s="12"/>
      <c r="C114" s="72" t="s">
        <v>54</v>
      </c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13"/>
    </row>
    <row r="115" spans="1:16" ht="28.5" customHeight="1" x14ac:dyDescent="0.2">
      <c r="A115" s="71"/>
      <c r="B115" s="12"/>
      <c r="C115" s="72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13"/>
    </row>
    <row r="116" spans="1:16" ht="28.5" customHeight="1" x14ac:dyDescent="0.2">
      <c r="A116" s="71"/>
      <c r="B116" s="12"/>
      <c r="C116" s="72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13"/>
    </row>
    <row r="117" spans="1:16" ht="28.5" customHeight="1" x14ac:dyDescent="0.2">
      <c r="A117" s="71"/>
      <c r="B117" s="12"/>
      <c r="C117" s="72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13"/>
    </row>
    <row r="118" spans="1:16" ht="28.5" customHeight="1" x14ac:dyDescent="0.2">
      <c r="A118" s="71" t="s">
        <v>55</v>
      </c>
      <c r="B118" s="12"/>
      <c r="C118" s="72" t="s">
        <v>56</v>
      </c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13"/>
    </row>
    <row r="119" spans="1:16" ht="28.5" customHeight="1" x14ac:dyDescent="0.2">
      <c r="A119" s="71"/>
      <c r="B119" s="12"/>
      <c r="C119" s="72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13"/>
    </row>
    <row r="120" spans="1:16" ht="28.5" customHeight="1" x14ac:dyDescent="0.2">
      <c r="A120" s="71"/>
      <c r="B120" s="12"/>
      <c r="C120" s="72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13"/>
    </row>
    <row r="121" spans="1:16" ht="28.5" customHeight="1" x14ac:dyDescent="0.2">
      <c r="A121" s="71"/>
      <c r="B121" s="12"/>
      <c r="C121" s="72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13"/>
    </row>
    <row r="122" spans="1:16" ht="28.5" customHeight="1" x14ac:dyDescent="0.2">
      <c r="A122" s="71" t="s">
        <v>57</v>
      </c>
      <c r="B122" s="12"/>
      <c r="C122" s="72" t="s">
        <v>58</v>
      </c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13"/>
    </row>
    <row r="123" spans="1:16" ht="28.5" customHeight="1" x14ac:dyDescent="0.2">
      <c r="A123" s="71"/>
      <c r="B123" s="12"/>
      <c r="C123" s="72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13"/>
    </row>
    <row r="124" spans="1:16" ht="28.5" customHeight="1" x14ac:dyDescent="0.2">
      <c r="A124" s="71"/>
      <c r="B124" s="12"/>
      <c r="C124" s="72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13"/>
    </row>
    <row r="125" spans="1:16" ht="28.5" customHeight="1" x14ac:dyDescent="0.2">
      <c r="A125" s="71"/>
      <c r="B125" s="12"/>
      <c r="C125" s="72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13"/>
    </row>
    <row r="126" spans="1:16" ht="28.5" customHeight="1" x14ac:dyDescent="0.2">
      <c r="A126" s="71" t="s">
        <v>59</v>
      </c>
      <c r="B126" s="12"/>
      <c r="C126" s="72" t="s">
        <v>60</v>
      </c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13"/>
    </row>
    <row r="127" spans="1:16" ht="28.5" customHeight="1" x14ac:dyDescent="0.2">
      <c r="A127" s="71"/>
      <c r="B127" s="12"/>
      <c r="C127" s="72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13"/>
    </row>
    <row r="128" spans="1:16" ht="28.5" customHeight="1" x14ac:dyDescent="0.2">
      <c r="A128" s="71"/>
      <c r="B128" s="12"/>
      <c r="C128" s="72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13"/>
    </row>
    <row r="129" spans="1:16" ht="28.5" customHeight="1" x14ac:dyDescent="0.2">
      <c r="A129" s="71"/>
      <c r="B129" s="12"/>
      <c r="C129" s="72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13"/>
    </row>
    <row r="130" spans="1:16" ht="28.5" customHeight="1" x14ac:dyDescent="0.2">
      <c r="A130" s="71" t="s">
        <v>61</v>
      </c>
      <c r="B130" s="12"/>
      <c r="C130" s="72" t="s">
        <v>62</v>
      </c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13"/>
    </row>
    <row r="131" spans="1:16" ht="28.5" customHeight="1" x14ac:dyDescent="0.2">
      <c r="A131" s="71"/>
      <c r="B131" s="12"/>
      <c r="C131" s="72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13"/>
    </row>
    <row r="132" spans="1:16" ht="28.5" customHeight="1" x14ac:dyDescent="0.2">
      <c r="A132" s="71"/>
      <c r="B132" s="12"/>
      <c r="C132" s="72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13"/>
    </row>
    <row r="133" spans="1:16" ht="28.5" customHeight="1" x14ac:dyDescent="0.2">
      <c r="A133" s="71"/>
      <c r="B133" s="12"/>
      <c r="C133" s="72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13"/>
    </row>
    <row r="134" spans="1:16" ht="28.5" customHeight="1" x14ac:dyDescent="0.2">
      <c r="A134" s="71" t="s">
        <v>63</v>
      </c>
      <c r="B134" s="12"/>
      <c r="C134" s="72" t="s">
        <v>64</v>
      </c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13"/>
    </row>
    <row r="135" spans="1:16" ht="28.5" customHeight="1" x14ac:dyDescent="0.2">
      <c r="A135" s="71"/>
      <c r="B135" s="12"/>
      <c r="C135" s="72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13"/>
    </row>
    <row r="136" spans="1:16" ht="28.5" customHeight="1" x14ac:dyDescent="0.2">
      <c r="A136" s="71"/>
      <c r="B136" s="12"/>
      <c r="C136" s="72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13"/>
    </row>
    <row r="137" spans="1:16" ht="28.5" customHeight="1" x14ac:dyDescent="0.2">
      <c r="A137" s="71"/>
      <c r="B137" s="12"/>
      <c r="C137" s="72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13"/>
    </row>
    <row r="138" spans="1:16" ht="28.5" customHeight="1" x14ac:dyDescent="0.2">
      <c r="A138" s="71" t="s">
        <v>65</v>
      </c>
      <c r="B138" s="12"/>
      <c r="C138" s="72" t="s">
        <v>66</v>
      </c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13"/>
    </row>
    <row r="139" spans="1:16" ht="28.5" customHeight="1" x14ac:dyDescent="0.2">
      <c r="A139" s="71"/>
      <c r="B139" s="12"/>
      <c r="C139" s="72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13"/>
    </row>
    <row r="140" spans="1:16" ht="28.5" customHeight="1" x14ac:dyDescent="0.2">
      <c r="A140" s="71"/>
      <c r="B140" s="12"/>
      <c r="C140" s="72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13"/>
    </row>
    <row r="141" spans="1:16" ht="28.5" customHeight="1" x14ac:dyDescent="0.2">
      <c r="A141" s="71"/>
      <c r="B141" s="12"/>
      <c r="C141" s="72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13"/>
    </row>
    <row r="142" spans="1:16" ht="28.5" customHeight="1" x14ac:dyDescent="0.2">
      <c r="A142" s="71" t="s">
        <v>67</v>
      </c>
      <c r="B142" s="12"/>
      <c r="C142" s="72" t="s">
        <v>68</v>
      </c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13"/>
    </row>
    <row r="143" spans="1:16" ht="28.5" customHeight="1" x14ac:dyDescent="0.2">
      <c r="A143" s="71"/>
      <c r="B143" s="12"/>
      <c r="C143" s="72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13"/>
    </row>
    <row r="144" spans="1:16" ht="28.5" customHeight="1" x14ac:dyDescent="0.2">
      <c r="A144" s="71"/>
      <c r="B144" s="12"/>
      <c r="C144" s="72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13"/>
    </row>
    <row r="145" spans="1:16" ht="28.5" customHeight="1" x14ac:dyDescent="0.2">
      <c r="A145" s="71"/>
      <c r="B145" s="12"/>
      <c r="C145" s="72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13"/>
    </row>
    <row r="146" spans="1:16" ht="28.5" customHeight="1" x14ac:dyDescent="0.2">
      <c r="A146" s="71" t="s">
        <v>69</v>
      </c>
      <c r="B146" s="12"/>
      <c r="C146" s="72" t="s">
        <v>70</v>
      </c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13"/>
    </row>
    <row r="147" spans="1:16" ht="28.5" customHeight="1" x14ac:dyDescent="0.2">
      <c r="A147" s="71"/>
      <c r="B147" s="12"/>
      <c r="C147" s="72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13"/>
    </row>
    <row r="148" spans="1:16" ht="28.5" customHeight="1" x14ac:dyDescent="0.2">
      <c r="A148" s="71"/>
      <c r="B148" s="12"/>
      <c r="C148" s="72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13"/>
    </row>
    <row r="149" spans="1:16" ht="28.5" customHeight="1" thickBot="1" x14ac:dyDescent="0.25">
      <c r="A149" s="73"/>
      <c r="B149" s="14"/>
      <c r="C149" s="74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15"/>
    </row>
    <row r="150" spans="1:16" ht="28.5" customHeight="1" x14ac:dyDescent="0.2">
      <c r="A150" s="75" t="s">
        <v>71</v>
      </c>
      <c r="B150" s="10"/>
      <c r="C150" s="76" t="s">
        <v>72</v>
      </c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11"/>
    </row>
    <row r="151" spans="1:16" ht="28.5" customHeight="1" x14ac:dyDescent="0.2">
      <c r="A151" s="71"/>
      <c r="B151" s="12"/>
      <c r="C151" s="72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13"/>
    </row>
    <row r="152" spans="1:16" ht="28.5" customHeight="1" x14ac:dyDescent="0.2">
      <c r="A152" s="71"/>
      <c r="B152" s="12"/>
      <c r="C152" s="72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13"/>
    </row>
    <row r="153" spans="1:16" ht="28.5" customHeight="1" x14ac:dyDescent="0.2">
      <c r="A153" s="71"/>
      <c r="B153" s="12"/>
      <c r="C153" s="72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13"/>
    </row>
    <row r="154" spans="1:16" ht="28.5" customHeight="1" x14ac:dyDescent="0.2">
      <c r="A154" s="71" t="s">
        <v>73</v>
      </c>
      <c r="B154" s="12"/>
      <c r="C154" s="72" t="s">
        <v>74</v>
      </c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13"/>
    </row>
    <row r="155" spans="1:16" ht="28.5" customHeight="1" x14ac:dyDescent="0.2">
      <c r="A155" s="71"/>
      <c r="B155" s="12"/>
      <c r="C155" s="72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13"/>
    </row>
    <row r="156" spans="1:16" ht="28.5" customHeight="1" x14ac:dyDescent="0.2">
      <c r="A156" s="71"/>
      <c r="B156" s="12"/>
      <c r="C156" s="72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13"/>
    </row>
    <row r="157" spans="1:16" ht="28.5" customHeight="1" x14ac:dyDescent="0.2">
      <c r="A157" s="71"/>
      <c r="B157" s="12"/>
      <c r="C157" s="72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13"/>
    </row>
    <row r="158" spans="1:16" ht="28.5" customHeight="1" x14ac:dyDescent="0.2">
      <c r="A158" s="71" t="s">
        <v>75</v>
      </c>
      <c r="B158" s="12"/>
      <c r="C158" s="72" t="s">
        <v>76</v>
      </c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13"/>
    </row>
    <row r="159" spans="1:16" ht="28.5" customHeight="1" x14ac:dyDescent="0.2">
      <c r="A159" s="71"/>
      <c r="B159" s="12"/>
      <c r="C159" s="72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13"/>
    </row>
    <row r="160" spans="1:16" ht="28.5" customHeight="1" x14ac:dyDescent="0.2">
      <c r="A160" s="71"/>
      <c r="B160" s="12"/>
      <c r="C160" s="72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13"/>
    </row>
    <row r="161" spans="1:16" ht="28.5" customHeight="1" x14ac:dyDescent="0.2">
      <c r="A161" s="71"/>
      <c r="B161" s="12"/>
      <c r="C161" s="72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13"/>
    </row>
    <row r="162" spans="1:16" ht="28.5" customHeight="1" x14ac:dyDescent="0.2">
      <c r="A162" s="71" t="s">
        <v>77</v>
      </c>
      <c r="B162" s="12"/>
      <c r="C162" s="72" t="s">
        <v>78</v>
      </c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13"/>
    </row>
    <row r="163" spans="1:16" ht="28.5" customHeight="1" x14ac:dyDescent="0.2">
      <c r="A163" s="71"/>
      <c r="B163" s="12"/>
      <c r="C163" s="72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13"/>
    </row>
    <row r="164" spans="1:16" ht="28.5" customHeight="1" x14ac:dyDescent="0.2">
      <c r="A164" s="71"/>
      <c r="B164" s="12"/>
      <c r="C164" s="72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13"/>
    </row>
    <row r="165" spans="1:16" ht="28.5" customHeight="1" x14ac:dyDescent="0.2">
      <c r="A165" s="71"/>
      <c r="B165" s="12"/>
      <c r="C165" s="72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13"/>
    </row>
    <row r="166" spans="1:16" ht="28.5" customHeight="1" x14ac:dyDescent="0.2">
      <c r="A166" s="71" t="s">
        <v>79</v>
      </c>
      <c r="B166" s="12"/>
      <c r="C166" s="72" t="s">
        <v>80</v>
      </c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13"/>
    </row>
    <row r="167" spans="1:16" ht="28.5" customHeight="1" x14ac:dyDescent="0.2">
      <c r="A167" s="71"/>
      <c r="B167" s="12"/>
      <c r="C167" s="72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13"/>
    </row>
    <row r="168" spans="1:16" ht="28.5" customHeight="1" x14ac:dyDescent="0.2">
      <c r="A168" s="71"/>
      <c r="B168" s="12"/>
      <c r="C168" s="72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13"/>
    </row>
    <row r="169" spans="1:16" ht="28.5" customHeight="1" x14ac:dyDescent="0.2">
      <c r="A169" s="71"/>
      <c r="B169" s="12"/>
      <c r="C169" s="72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13"/>
    </row>
    <row r="170" spans="1:16" ht="28.5" customHeight="1" x14ac:dyDescent="0.2">
      <c r="A170" s="71" t="s">
        <v>81</v>
      </c>
      <c r="B170" s="12"/>
      <c r="C170" s="72" t="s">
        <v>82</v>
      </c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13"/>
    </row>
    <row r="171" spans="1:16" ht="28.5" customHeight="1" x14ac:dyDescent="0.2">
      <c r="A171" s="71"/>
      <c r="B171" s="12"/>
      <c r="C171" s="72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13"/>
    </row>
    <row r="172" spans="1:16" ht="28.5" customHeight="1" x14ac:dyDescent="0.2">
      <c r="A172" s="71"/>
      <c r="B172" s="12"/>
      <c r="C172" s="72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13"/>
    </row>
    <row r="173" spans="1:16" ht="28.5" customHeight="1" x14ac:dyDescent="0.2">
      <c r="A173" s="71"/>
      <c r="B173" s="12"/>
      <c r="C173" s="72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13"/>
    </row>
    <row r="174" spans="1:16" ht="28.5" customHeight="1" x14ac:dyDescent="0.2">
      <c r="A174" s="71" t="s">
        <v>83</v>
      </c>
      <c r="B174" s="12"/>
      <c r="C174" s="72" t="s">
        <v>84</v>
      </c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13"/>
    </row>
    <row r="175" spans="1:16" ht="28.5" customHeight="1" x14ac:dyDescent="0.2">
      <c r="A175" s="71"/>
      <c r="B175" s="12"/>
      <c r="C175" s="72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13"/>
    </row>
    <row r="176" spans="1:16" ht="28.5" customHeight="1" x14ac:dyDescent="0.2">
      <c r="A176" s="71"/>
      <c r="B176" s="12"/>
      <c r="C176" s="72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13"/>
    </row>
    <row r="177" spans="1:16" ht="28.5" customHeight="1" x14ac:dyDescent="0.2">
      <c r="A177" s="71"/>
      <c r="B177" s="12"/>
      <c r="C177" s="72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13"/>
    </row>
    <row r="178" spans="1:16" ht="28.5" customHeight="1" x14ac:dyDescent="0.2">
      <c r="A178" s="71" t="s">
        <v>85</v>
      </c>
      <c r="B178" s="12"/>
      <c r="C178" s="72" t="s">
        <v>86</v>
      </c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13"/>
    </row>
    <row r="179" spans="1:16" ht="28.5" customHeight="1" x14ac:dyDescent="0.2">
      <c r="A179" s="71"/>
      <c r="B179" s="12"/>
      <c r="C179" s="72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13"/>
    </row>
    <row r="180" spans="1:16" ht="28.5" customHeight="1" x14ac:dyDescent="0.2">
      <c r="A180" s="71"/>
      <c r="B180" s="12"/>
      <c r="C180" s="72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13"/>
    </row>
    <row r="181" spans="1:16" ht="28.5" customHeight="1" x14ac:dyDescent="0.2">
      <c r="A181" s="71"/>
      <c r="B181" s="12"/>
      <c r="C181" s="72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13"/>
    </row>
    <row r="182" spans="1:16" ht="28.5" customHeight="1" x14ac:dyDescent="0.2">
      <c r="A182" s="71" t="s">
        <v>87</v>
      </c>
      <c r="B182" s="12"/>
      <c r="C182" s="72" t="s">
        <v>88</v>
      </c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13"/>
    </row>
    <row r="183" spans="1:16" ht="28.5" customHeight="1" x14ac:dyDescent="0.2">
      <c r="A183" s="71"/>
      <c r="B183" s="12"/>
      <c r="C183" s="72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13"/>
    </row>
    <row r="184" spans="1:16" ht="28.5" customHeight="1" x14ac:dyDescent="0.2">
      <c r="A184" s="71"/>
      <c r="B184" s="12"/>
      <c r="C184" s="72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13"/>
    </row>
    <row r="185" spans="1:16" ht="28.5" customHeight="1" x14ac:dyDescent="0.2">
      <c r="A185" s="71"/>
      <c r="B185" s="12"/>
      <c r="C185" s="72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13"/>
    </row>
    <row r="186" spans="1:16" ht="28.5" customHeight="1" x14ac:dyDescent="0.2">
      <c r="A186" s="71" t="s">
        <v>89</v>
      </c>
      <c r="B186" s="12"/>
      <c r="C186" s="72" t="s">
        <v>90</v>
      </c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13"/>
    </row>
    <row r="187" spans="1:16" ht="28.5" customHeight="1" x14ac:dyDescent="0.2">
      <c r="A187" s="71"/>
      <c r="B187" s="12"/>
      <c r="C187" s="72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13"/>
    </row>
    <row r="188" spans="1:16" ht="28.5" customHeight="1" x14ac:dyDescent="0.2">
      <c r="A188" s="71"/>
      <c r="B188" s="12"/>
      <c r="C188" s="72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13"/>
    </row>
    <row r="189" spans="1:16" ht="28.5" customHeight="1" x14ac:dyDescent="0.2">
      <c r="A189" s="71"/>
      <c r="B189" s="12"/>
      <c r="C189" s="72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13"/>
    </row>
    <row r="190" spans="1:16" ht="28.5" customHeight="1" x14ac:dyDescent="0.2">
      <c r="A190" s="71" t="s">
        <v>91</v>
      </c>
      <c r="B190" s="12"/>
      <c r="C190" s="72" t="s">
        <v>92</v>
      </c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13"/>
    </row>
    <row r="191" spans="1:16" ht="28.5" customHeight="1" x14ac:dyDescent="0.2">
      <c r="A191" s="71"/>
      <c r="B191" s="12"/>
      <c r="C191" s="72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13"/>
    </row>
    <row r="192" spans="1:16" ht="28.5" customHeight="1" x14ac:dyDescent="0.2">
      <c r="A192" s="71"/>
      <c r="B192" s="12"/>
      <c r="C192" s="72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13"/>
    </row>
    <row r="193" spans="1:16" ht="28.5" customHeight="1" x14ac:dyDescent="0.2">
      <c r="A193" s="71"/>
      <c r="B193" s="12"/>
      <c r="C193" s="72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13"/>
    </row>
    <row r="194" spans="1:16" ht="28.5" customHeight="1" x14ac:dyDescent="0.2">
      <c r="A194" s="71" t="s">
        <v>93</v>
      </c>
      <c r="B194" s="12"/>
      <c r="C194" s="72" t="s">
        <v>94</v>
      </c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13"/>
    </row>
    <row r="195" spans="1:16" ht="28.5" customHeight="1" x14ac:dyDescent="0.2">
      <c r="A195" s="71"/>
      <c r="B195" s="12"/>
      <c r="C195" s="72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13"/>
    </row>
    <row r="196" spans="1:16" ht="28.5" customHeight="1" x14ac:dyDescent="0.2">
      <c r="A196" s="71"/>
      <c r="B196" s="12"/>
      <c r="C196" s="72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13"/>
    </row>
    <row r="197" spans="1:16" ht="28.5" customHeight="1" thickBot="1" x14ac:dyDescent="0.25">
      <c r="A197" s="73"/>
      <c r="B197" s="14"/>
      <c r="C197" s="74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15"/>
    </row>
    <row r="198" spans="1:16" ht="28.5" customHeight="1" x14ac:dyDescent="0.2">
      <c r="A198" s="75" t="s">
        <v>95</v>
      </c>
      <c r="B198" s="10"/>
      <c r="C198" s="76" t="s">
        <v>96</v>
      </c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11"/>
    </row>
    <row r="199" spans="1:16" ht="28.5" customHeight="1" x14ac:dyDescent="0.2">
      <c r="A199" s="71"/>
      <c r="B199" s="12"/>
      <c r="C199" s="72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13"/>
    </row>
    <row r="200" spans="1:16" ht="28.5" customHeight="1" x14ac:dyDescent="0.2">
      <c r="A200" s="71"/>
      <c r="B200" s="12"/>
      <c r="C200" s="72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13"/>
    </row>
    <row r="201" spans="1:16" ht="28.5" customHeight="1" x14ac:dyDescent="0.2">
      <c r="A201" s="71"/>
      <c r="B201" s="12"/>
      <c r="C201" s="72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13"/>
    </row>
    <row r="202" spans="1:16" ht="28.5" customHeight="1" x14ac:dyDescent="0.2">
      <c r="A202" s="71" t="s">
        <v>97</v>
      </c>
      <c r="B202" s="12"/>
      <c r="C202" s="72" t="s">
        <v>98</v>
      </c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13"/>
    </row>
    <row r="203" spans="1:16" ht="28.5" customHeight="1" x14ac:dyDescent="0.2">
      <c r="A203" s="71"/>
      <c r="B203" s="12"/>
      <c r="C203" s="72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13"/>
    </row>
    <row r="204" spans="1:16" ht="28.5" customHeight="1" x14ac:dyDescent="0.2">
      <c r="A204" s="71"/>
      <c r="B204" s="12"/>
      <c r="C204" s="72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13"/>
    </row>
    <row r="205" spans="1:16" ht="28.5" customHeight="1" x14ac:dyDescent="0.2">
      <c r="A205" s="71"/>
      <c r="B205" s="12"/>
      <c r="C205" s="72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13"/>
    </row>
    <row r="206" spans="1:16" ht="28.5" customHeight="1" x14ac:dyDescent="0.2">
      <c r="A206" s="71" t="s">
        <v>99</v>
      </c>
      <c r="B206" s="12"/>
      <c r="C206" s="72" t="s">
        <v>100</v>
      </c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13"/>
    </row>
    <row r="207" spans="1:16" ht="28.5" customHeight="1" x14ac:dyDescent="0.2">
      <c r="A207" s="71"/>
      <c r="B207" s="12"/>
      <c r="C207" s="72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13"/>
    </row>
    <row r="208" spans="1:16" ht="28.5" customHeight="1" x14ac:dyDescent="0.2">
      <c r="A208" s="71"/>
      <c r="B208" s="12"/>
      <c r="C208" s="72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13"/>
    </row>
    <row r="209" spans="1:16" ht="28.5" customHeight="1" x14ac:dyDescent="0.2">
      <c r="A209" s="71"/>
      <c r="B209" s="12"/>
      <c r="C209" s="72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13"/>
    </row>
    <row r="210" spans="1:16" ht="28.5" customHeight="1" x14ac:dyDescent="0.2">
      <c r="A210" s="71" t="s">
        <v>101</v>
      </c>
      <c r="B210" s="12"/>
      <c r="C210" s="72" t="s">
        <v>102</v>
      </c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13"/>
    </row>
    <row r="211" spans="1:16" ht="28.5" customHeight="1" x14ac:dyDescent="0.2">
      <c r="A211" s="71"/>
      <c r="B211" s="12"/>
      <c r="C211" s="72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13"/>
    </row>
    <row r="212" spans="1:16" ht="28.5" customHeight="1" x14ac:dyDescent="0.2">
      <c r="A212" s="71"/>
      <c r="B212" s="12"/>
      <c r="C212" s="72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13"/>
    </row>
    <row r="213" spans="1:16" ht="28.5" customHeight="1" x14ac:dyDescent="0.2">
      <c r="A213" s="71"/>
      <c r="B213" s="12"/>
      <c r="C213" s="72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13"/>
    </row>
    <row r="214" spans="1:16" ht="28.5" customHeight="1" x14ac:dyDescent="0.2">
      <c r="A214" s="71" t="s">
        <v>103</v>
      </c>
      <c r="B214" s="12"/>
      <c r="C214" s="72" t="s">
        <v>104</v>
      </c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13"/>
    </row>
    <row r="215" spans="1:16" ht="28.5" customHeight="1" x14ac:dyDescent="0.2">
      <c r="A215" s="71"/>
      <c r="B215" s="12"/>
      <c r="C215" s="72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13"/>
    </row>
    <row r="216" spans="1:16" ht="28.5" customHeight="1" x14ac:dyDescent="0.2">
      <c r="A216" s="71"/>
      <c r="B216" s="12"/>
      <c r="C216" s="72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13"/>
    </row>
    <row r="217" spans="1:16" ht="28.5" customHeight="1" x14ac:dyDescent="0.2">
      <c r="A217" s="71"/>
      <c r="B217" s="12"/>
      <c r="C217" s="72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13"/>
    </row>
    <row r="218" spans="1:16" ht="28.5" customHeight="1" x14ac:dyDescent="0.2">
      <c r="A218" s="71" t="s">
        <v>105</v>
      </c>
      <c r="B218" s="12"/>
      <c r="C218" s="72" t="s">
        <v>104</v>
      </c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13"/>
    </row>
    <row r="219" spans="1:16" ht="28.5" customHeight="1" x14ac:dyDescent="0.2">
      <c r="A219" s="71"/>
      <c r="B219" s="12"/>
      <c r="C219" s="72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13"/>
    </row>
    <row r="220" spans="1:16" ht="28.5" customHeight="1" x14ac:dyDescent="0.2">
      <c r="A220" s="71"/>
      <c r="B220" s="12"/>
      <c r="C220" s="72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13"/>
    </row>
    <row r="221" spans="1:16" ht="28.5" customHeight="1" x14ac:dyDescent="0.2">
      <c r="A221" s="71"/>
      <c r="B221" s="12"/>
      <c r="C221" s="72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13"/>
    </row>
    <row r="222" spans="1:16" ht="28.5" customHeight="1" x14ac:dyDescent="0.2">
      <c r="A222" s="71" t="s">
        <v>106</v>
      </c>
      <c r="B222" s="12"/>
      <c r="C222" s="72" t="s">
        <v>107</v>
      </c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13"/>
    </row>
    <row r="223" spans="1:16" ht="28.5" customHeight="1" x14ac:dyDescent="0.2">
      <c r="A223" s="71"/>
      <c r="B223" s="12"/>
      <c r="C223" s="72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13"/>
    </row>
    <row r="224" spans="1:16" ht="28.5" customHeight="1" x14ac:dyDescent="0.2">
      <c r="A224" s="71"/>
      <c r="B224" s="12"/>
      <c r="C224" s="72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13"/>
    </row>
    <row r="225" spans="1:16" ht="28.5" customHeight="1" x14ac:dyDescent="0.2">
      <c r="A225" s="71"/>
      <c r="B225" s="12"/>
      <c r="C225" s="72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13"/>
    </row>
    <row r="226" spans="1:16" ht="28.5" customHeight="1" x14ac:dyDescent="0.2">
      <c r="A226" s="71" t="s">
        <v>108</v>
      </c>
      <c r="B226" s="12"/>
      <c r="C226" s="72" t="s">
        <v>109</v>
      </c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13"/>
    </row>
    <row r="227" spans="1:16" ht="28.5" customHeight="1" x14ac:dyDescent="0.2">
      <c r="A227" s="71"/>
      <c r="B227" s="12"/>
      <c r="C227" s="72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13"/>
    </row>
    <row r="228" spans="1:16" ht="28.5" customHeight="1" x14ac:dyDescent="0.2">
      <c r="A228" s="71"/>
      <c r="B228" s="12"/>
      <c r="C228" s="72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13"/>
    </row>
    <row r="229" spans="1:16" ht="28.5" customHeight="1" x14ac:dyDescent="0.2">
      <c r="A229" s="71"/>
      <c r="B229" s="12"/>
      <c r="C229" s="72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13"/>
    </row>
    <row r="230" spans="1:16" ht="28.5" customHeight="1" x14ac:dyDescent="0.2">
      <c r="A230" s="71" t="s">
        <v>110</v>
      </c>
      <c r="B230" s="12"/>
      <c r="C230" s="72" t="s">
        <v>111</v>
      </c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13"/>
    </row>
    <row r="231" spans="1:16" ht="28.5" customHeight="1" x14ac:dyDescent="0.2">
      <c r="A231" s="71"/>
      <c r="B231" s="12"/>
      <c r="C231" s="72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13"/>
    </row>
    <row r="232" spans="1:16" ht="28.5" customHeight="1" x14ac:dyDescent="0.2">
      <c r="A232" s="71"/>
      <c r="B232" s="12"/>
      <c r="C232" s="72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13"/>
    </row>
    <row r="233" spans="1:16" ht="28.5" customHeight="1" x14ac:dyDescent="0.2">
      <c r="A233" s="71"/>
      <c r="B233" s="12"/>
      <c r="C233" s="72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13"/>
    </row>
    <row r="234" spans="1:16" ht="28.5" customHeight="1" x14ac:dyDescent="0.2">
      <c r="A234" s="71" t="s">
        <v>112</v>
      </c>
      <c r="B234" s="12"/>
      <c r="C234" s="72" t="s">
        <v>113</v>
      </c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13"/>
    </row>
    <row r="235" spans="1:16" ht="28.5" customHeight="1" x14ac:dyDescent="0.2">
      <c r="A235" s="71"/>
      <c r="B235" s="12"/>
      <c r="C235" s="72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13"/>
    </row>
    <row r="236" spans="1:16" ht="28.5" customHeight="1" x14ac:dyDescent="0.2">
      <c r="A236" s="71"/>
      <c r="B236" s="12"/>
      <c r="C236" s="72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13"/>
    </row>
    <row r="237" spans="1:16" ht="28.5" customHeight="1" x14ac:dyDescent="0.2">
      <c r="A237" s="71"/>
      <c r="B237" s="12"/>
      <c r="C237" s="72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13"/>
    </row>
    <row r="238" spans="1:16" ht="28.5" customHeight="1" x14ac:dyDescent="0.2">
      <c r="A238" s="71" t="s">
        <v>114</v>
      </c>
      <c r="B238" s="12"/>
      <c r="C238" s="72" t="s">
        <v>115</v>
      </c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13"/>
    </row>
    <row r="239" spans="1:16" ht="28.5" customHeight="1" x14ac:dyDescent="0.2">
      <c r="A239" s="71"/>
      <c r="B239" s="12"/>
      <c r="C239" s="72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13"/>
    </row>
    <row r="240" spans="1:16" ht="28.5" customHeight="1" x14ac:dyDescent="0.2">
      <c r="A240" s="71"/>
      <c r="B240" s="12"/>
      <c r="C240" s="72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13"/>
    </row>
    <row r="241" spans="1:16" ht="28.5" customHeight="1" x14ac:dyDescent="0.2">
      <c r="A241" s="71"/>
      <c r="B241" s="12"/>
      <c r="C241" s="72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13"/>
    </row>
    <row r="242" spans="1:16" ht="28.5" customHeight="1" x14ac:dyDescent="0.2">
      <c r="A242" s="71" t="s">
        <v>116</v>
      </c>
      <c r="B242" s="12"/>
      <c r="C242" s="72" t="s">
        <v>117</v>
      </c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13"/>
    </row>
    <row r="243" spans="1:16" ht="28.5" customHeight="1" x14ac:dyDescent="0.2">
      <c r="A243" s="71"/>
      <c r="B243" s="12"/>
      <c r="C243" s="72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13"/>
    </row>
    <row r="244" spans="1:16" ht="28.5" customHeight="1" x14ac:dyDescent="0.2">
      <c r="A244" s="71"/>
      <c r="B244" s="12"/>
      <c r="C244" s="72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13"/>
    </row>
    <row r="245" spans="1:16" ht="28.5" customHeight="1" thickBot="1" x14ac:dyDescent="0.25">
      <c r="A245" s="73"/>
      <c r="B245" s="14"/>
      <c r="C245" s="74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15"/>
    </row>
    <row r="246" spans="1:16" ht="28.5" customHeight="1" x14ac:dyDescent="0.2">
      <c r="A246" s="75" t="s">
        <v>118</v>
      </c>
      <c r="B246" s="10"/>
      <c r="C246" s="76" t="s">
        <v>119</v>
      </c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11"/>
    </row>
    <row r="247" spans="1:16" ht="28.5" customHeight="1" x14ac:dyDescent="0.2">
      <c r="A247" s="71"/>
      <c r="B247" s="12"/>
      <c r="C247" s="72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13"/>
    </row>
    <row r="248" spans="1:16" ht="28.5" customHeight="1" x14ac:dyDescent="0.2">
      <c r="A248" s="71"/>
      <c r="B248" s="12"/>
      <c r="C248" s="72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13"/>
    </row>
    <row r="249" spans="1:16" ht="28.5" customHeight="1" x14ac:dyDescent="0.2">
      <c r="A249" s="71"/>
      <c r="B249" s="12"/>
      <c r="C249" s="72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13"/>
    </row>
    <row r="250" spans="1:16" ht="28.5" customHeight="1" x14ac:dyDescent="0.2">
      <c r="A250" s="71" t="s">
        <v>120</v>
      </c>
      <c r="B250" s="12"/>
      <c r="C250" s="72" t="s">
        <v>121</v>
      </c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13"/>
    </row>
    <row r="251" spans="1:16" ht="28.5" customHeight="1" x14ac:dyDescent="0.2">
      <c r="A251" s="71"/>
      <c r="B251" s="12"/>
      <c r="C251" s="72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13"/>
    </row>
    <row r="252" spans="1:16" ht="28.5" customHeight="1" x14ac:dyDescent="0.2">
      <c r="A252" s="71"/>
      <c r="B252" s="12"/>
      <c r="C252" s="72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13"/>
    </row>
    <row r="253" spans="1:16" ht="28.5" customHeight="1" x14ac:dyDescent="0.2">
      <c r="A253" s="71"/>
      <c r="B253" s="12"/>
      <c r="C253" s="72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13"/>
    </row>
    <row r="254" spans="1:16" ht="28.5" customHeight="1" x14ac:dyDescent="0.2">
      <c r="A254" s="71" t="s">
        <v>122</v>
      </c>
      <c r="B254" s="12"/>
      <c r="C254" s="72" t="s">
        <v>123</v>
      </c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13"/>
    </row>
    <row r="255" spans="1:16" ht="28.5" customHeight="1" x14ac:dyDescent="0.2">
      <c r="A255" s="71"/>
      <c r="B255" s="12"/>
      <c r="C255" s="72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13"/>
    </row>
    <row r="256" spans="1:16" ht="28.5" customHeight="1" x14ac:dyDescent="0.2">
      <c r="A256" s="71"/>
      <c r="B256" s="12"/>
      <c r="C256" s="72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13"/>
    </row>
    <row r="257" spans="1:16" ht="28.5" customHeight="1" x14ac:dyDescent="0.2">
      <c r="A257" s="71"/>
      <c r="B257" s="12"/>
      <c r="C257" s="72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13"/>
    </row>
    <row r="258" spans="1:16" ht="28.5" customHeight="1" x14ac:dyDescent="0.2">
      <c r="A258" s="71" t="s">
        <v>124</v>
      </c>
      <c r="B258" s="12"/>
      <c r="C258" s="72" t="s">
        <v>125</v>
      </c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13"/>
    </row>
    <row r="259" spans="1:16" ht="28.5" customHeight="1" x14ac:dyDescent="0.2">
      <c r="A259" s="71"/>
      <c r="B259" s="12"/>
      <c r="C259" s="72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13"/>
    </row>
    <row r="260" spans="1:16" ht="28.5" customHeight="1" x14ac:dyDescent="0.2">
      <c r="A260" s="71"/>
      <c r="B260" s="12"/>
      <c r="C260" s="72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13"/>
    </row>
    <row r="261" spans="1:16" ht="28.5" customHeight="1" x14ac:dyDescent="0.2">
      <c r="A261" s="71"/>
      <c r="B261" s="12"/>
      <c r="C261" s="72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13"/>
    </row>
    <row r="262" spans="1:16" ht="28.5" customHeight="1" x14ac:dyDescent="0.2">
      <c r="A262" s="71" t="s">
        <v>126</v>
      </c>
      <c r="B262" s="12"/>
      <c r="C262" s="72" t="s">
        <v>127</v>
      </c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13"/>
    </row>
    <row r="263" spans="1:16" ht="28.5" customHeight="1" x14ac:dyDescent="0.2">
      <c r="A263" s="71"/>
      <c r="B263" s="12"/>
      <c r="C263" s="72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13"/>
    </row>
    <row r="264" spans="1:16" ht="28.5" customHeight="1" x14ac:dyDescent="0.2">
      <c r="A264" s="71"/>
      <c r="B264" s="12"/>
      <c r="C264" s="72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13"/>
    </row>
    <row r="265" spans="1:16" ht="28.5" customHeight="1" x14ac:dyDescent="0.2">
      <c r="A265" s="71"/>
      <c r="B265" s="12"/>
      <c r="C265" s="72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13"/>
    </row>
    <row r="266" spans="1:16" ht="28.5" customHeight="1" x14ac:dyDescent="0.2">
      <c r="A266" s="71" t="s">
        <v>128</v>
      </c>
      <c r="B266" s="12"/>
      <c r="C266" s="72" t="s">
        <v>129</v>
      </c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13"/>
    </row>
    <row r="267" spans="1:16" ht="28.5" customHeight="1" x14ac:dyDescent="0.2">
      <c r="A267" s="71"/>
      <c r="B267" s="12"/>
      <c r="C267" s="72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13"/>
    </row>
    <row r="268" spans="1:16" ht="28.5" customHeight="1" x14ac:dyDescent="0.2">
      <c r="A268" s="71"/>
      <c r="B268" s="12"/>
      <c r="C268" s="72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13"/>
    </row>
    <row r="269" spans="1:16" ht="28.5" customHeight="1" x14ac:dyDescent="0.2">
      <c r="A269" s="71"/>
      <c r="B269" s="12"/>
      <c r="C269" s="72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13"/>
    </row>
    <row r="270" spans="1:16" ht="28.5" customHeight="1" x14ac:dyDescent="0.2">
      <c r="A270" s="71" t="s">
        <v>130</v>
      </c>
      <c r="B270" s="12"/>
      <c r="C270" s="72" t="s">
        <v>131</v>
      </c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13"/>
    </row>
    <row r="271" spans="1:16" ht="28.5" customHeight="1" x14ac:dyDescent="0.2">
      <c r="A271" s="71"/>
      <c r="B271" s="12"/>
      <c r="C271" s="72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13"/>
    </row>
    <row r="272" spans="1:16" ht="28.5" customHeight="1" x14ac:dyDescent="0.2">
      <c r="A272" s="71"/>
      <c r="B272" s="12"/>
      <c r="C272" s="72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13"/>
    </row>
    <row r="273" spans="1:16" ht="28.5" customHeight="1" x14ac:dyDescent="0.2">
      <c r="A273" s="71"/>
      <c r="B273" s="12"/>
      <c r="C273" s="72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13"/>
    </row>
    <row r="274" spans="1:16" ht="28.5" customHeight="1" x14ac:dyDescent="0.2">
      <c r="A274" s="71" t="s">
        <v>132</v>
      </c>
      <c r="B274" s="12"/>
      <c r="C274" s="72" t="s">
        <v>133</v>
      </c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13"/>
    </row>
    <row r="275" spans="1:16" ht="28.5" customHeight="1" x14ac:dyDescent="0.2">
      <c r="A275" s="71"/>
      <c r="B275" s="12"/>
      <c r="C275" s="72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13"/>
    </row>
    <row r="276" spans="1:16" ht="28.5" customHeight="1" x14ac:dyDescent="0.2">
      <c r="A276" s="71"/>
      <c r="B276" s="12"/>
      <c r="C276" s="72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13"/>
    </row>
    <row r="277" spans="1:16" ht="28.5" customHeight="1" x14ac:dyDescent="0.2">
      <c r="A277" s="71"/>
      <c r="B277" s="12"/>
      <c r="C277" s="72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13"/>
    </row>
    <row r="278" spans="1:16" ht="28.5" customHeight="1" x14ac:dyDescent="0.2">
      <c r="A278" s="71" t="s">
        <v>134</v>
      </c>
      <c r="B278" s="12"/>
      <c r="C278" s="72" t="s">
        <v>135</v>
      </c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13"/>
    </row>
    <row r="279" spans="1:16" ht="28.5" customHeight="1" x14ac:dyDescent="0.2">
      <c r="A279" s="71"/>
      <c r="B279" s="12"/>
      <c r="C279" s="72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13"/>
    </row>
    <row r="280" spans="1:16" ht="28.5" customHeight="1" x14ac:dyDescent="0.2">
      <c r="A280" s="71"/>
      <c r="B280" s="12"/>
      <c r="C280" s="72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13"/>
    </row>
    <row r="281" spans="1:16" ht="28.5" customHeight="1" x14ac:dyDescent="0.2">
      <c r="A281" s="71"/>
      <c r="B281" s="12"/>
      <c r="C281" s="72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13"/>
    </row>
    <row r="282" spans="1:16" ht="28.5" customHeight="1" x14ac:dyDescent="0.2">
      <c r="A282" s="71" t="s">
        <v>136</v>
      </c>
      <c r="B282" s="12"/>
      <c r="C282" s="72" t="s">
        <v>137</v>
      </c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13"/>
    </row>
    <row r="283" spans="1:16" ht="28.5" customHeight="1" x14ac:dyDescent="0.2">
      <c r="A283" s="71"/>
      <c r="B283" s="12"/>
      <c r="C283" s="72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13"/>
    </row>
    <row r="284" spans="1:16" ht="28.5" customHeight="1" x14ac:dyDescent="0.2">
      <c r="A284" s="71"/>
      <c r="B284" s="12"/>
      <c r="C284" s="72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13"/>
    </row>
    <row r="285" spans="1:16" ht="28.5" customHeight="1" x14ac:dyDescent="0.2">
      <c r="A285" s="71"/>
      <c r="B285" s="12"/>
      <c r="C285" s="72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13"/>
    </row>
    <row r="286" spans="1:16" ht="28.5" customHeight="1" x14ac:dyDescent="0.2">
      <c r="A286" s="71" t="s">
        <v>138</v>
      </c>
      <c r="B286" s="12"/>
      <c r="C286" s="72" t="s">
        <v>139</v>
      </c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13"/>
    </row>
    <row r="287" spans="1:16" ht="28.5" customHeight="1" x14ac:dyDescent="0.2">
      <c r="A287" s="71"/>
      <c r="B287" s="12"/>
      <c r="C287" s="72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13"/>
    </row>
    <row r="288" spans="1:16" ht="28.5" customHeight="1" x14ac:dyDescent="0.2">
      <c r="A288" s="71"/>
      <c r="B288" s="12"/>
      <c r="C288" s="72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13"/>
    </row>
    <row r="289" spans="1:16" ht="28.5" customHeight="1" x14ac:dyDescent="0.2">
      <c r="A289" s="71"/>
      <c r="B289" s="12"/>
      <c r="C289" s="72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13"/>
    </row>
    <row r="290" spans="1:16" ht="28.5" customHeight="1" x14ac:dyDescent="0.2">
      <c r="A290" s="71" t="s">
        <v>140</v>
      </c>
      <c r="B290" s="12"/>
      <c r="C290" s="72" t="s">
        <v>141</v>
      </c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13"/>
    </row>
    <row r="291" spans="1:16" ht="28.5" customHeight="1" x14ac:dyDescent="0.2">
      <c r="A291" s="71"/>
      <c r="B291" s="12"/>
      <c r="C291" s="72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13"/>
    </row>
    <row r="292" spans="1:16" ht="28.5" customHeight="1" x14ac:dyDescent="0.2">
      <c r="A292" s="71"/>
      <c r="B292" s="12"/>
      <c r="C292" s="72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13"/>
    </row>
    <row r="293" spans="1:16" ht="28.5" customHeight="1" thickBot="1" x14ac:dyDescent="0.25">
      <c r="A293" s="73"/>
      <c r="B293" s="14"/>
      <c r="C293" s="74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15"/>
    </row>
    <row r="294" spans="1:16" ht="28.5" customHeight="1" x14ac:dyDescent="0.2">
      <c r="A294" s="75" t="s">
        <v>142</v>
      </c>
      <c r="B294" s="10"/>
      <c r="C294" s="76" t="s">
        <v>143</v>
      </c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11"/>
    </row>
    <row r="295" spans="1:16" ht="28.5" customHeight="1" x14ac:dyDescent="0.2">
      <c r="A295" s="71"/>
      <c r="B295" s="12"/>
      <c r="C295" s="72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13"/>
    </row>
    <row r="296" spans="1:16" ht="28.5" customHeight="1" x14ac:dyDescent="0.2">
      <c r="A296" s="71"/>
      <c r="B296" s="12"/>
      <c r="C296" s="72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13"/>
    </row>
    <row r="297" spans="1:16" ht="28.5" customHeight="1" x14ac:dyDescent="0.2">
      <c r="A297" s="71"/>
      <c r="B297" s="12"/>
      <c r="C297" s="72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13"/>
    </row>
    <row r="298" spans="1:16" ht="28.5" customHeight="1" x14ac:dyDescent="0.2">
      <c r="A298" s="71" t="s">
        <v>144</v>
      </c>
      <c r="B298" s="12"/>
      <c r="C298" s="72" t="s">
        <v>145</v>
      </c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13"/>
    </row>
    <row r="299" spans="1:16" ht="28.5" customHeight="1" x14ac:dyDescent="0.2">
      <c r="A299" s="71"/>
      <c r="B299" s="12"/>
      <c r="C299" s="72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13"/>
    </row>
    <row r="300" spans="1:16" ht="28.5" customHeight="1" x14ac:dyDescent="0.2">
      <c r="A300" s="71"/>
      <c r="B300" s="12"/>
      <c r="C300" s="72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13"/>
    </row>
    <row r="301" spans="1:16" ht="28.5" customHeight="1" x14ac:dyDescent="0.2">
      <c r="A301" s="71"/>
      <c r="B301" s="12"/>
      <c r="C301" s="72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13"/>
    </row>
    <row r="302" spans="1:16" ht="28.5" customHeight="1" x14ac:dyDescent="0.2">
      <c r="A302" s="71" t="s">
        <v>146</v>
      </c>
      <c r="B302" s="12"/>
      <c r="C302" s="72" t="s">
        <v>147</v>
      </c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13"/>
    </row>
    <row r="303" spans="1:16" ht="28.5" customHeight="1" x14ac:dyDescent="0.2">
      <c r="A303" s="71"/>
      <c r="B303" s="12"/>
      <c r="C303" s="72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13"/>
    </row>
    <row r="304" spans="1:16" ht="28.5" customHeight="1" x14ac:dyDescent="0.2">
      <c r="A304" s="71"/>
      <c r="B304" s="12"/>
      <c r="C304" s="72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13"/>
    </row>
    <row r="305" spans="1:16" ht="28.5" customHeight="1" x14ac:dyDescent="0.2">
      <c r="A305" s="71"/>
      <c r="B305" s="12"/>
      <c r="C305" s="72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13"/>
    </row>
    <row r="306" spans="1:16" ht="28.5" customHeight="1" x14ac:dyDescent="0.2">
      <c r="A306" s="71" t="s">
        <v>148</v>
      </c>
      <c r="B306" s="12"/>
      <c r="C306" s="72" t="s">
        <v>149</v>
      </c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13"/>
    </row>
    <row r="307" spans="1:16" ht="28.5" customHeight="1" x14ac:dyDescent="0.2">
      <c r="A307" s="71"/>
      <c r="B307" s="12"/>
      <c r="C307" s="72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13"/>
    </row>
    <row r="308" spans="1:16" ht="28.5" customHeight="1" x14ac:dyDescent="0.2">
      <c r="A308" s="71"/>
      <c r="B308" s="12"/>
      <c r="C308" s="72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13"/>
    </row>
    <row r="309" spans="1:16" ht="28.5" customHeight="1" x14ac:dyDescent="0.2">
      <c r="A309" s="71"/>
      <c r="B309" s="12"/>
      <c r="C309" s="72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13"/>
    </row>
    <row r="310" spans="1:16" ht="28.5" customHeight="1" x14ac:dyDescent="0.2">
      <c r="A310" s="71" t="s">
        <v>150</v>
      </c>
      <c r="B310" s="12"/>
      <c r="C310" s="72" t="s">
        <v>151</v>
      </c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13"/>
    </row>
    <row r="311" spans="1:16" ht="28.5" customHeight="1" x14ac:dyDescent="0.2">
      <c r="A311" s="71"/>
      <c r="B311" s="12"/>
      <c r="C311" s="72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13"/>
    </row>
    <row r="312" spans="1:16" ht="28.5" customHeight="1" x14ac:dyDescent="0.2">
      <c r="A312" s="71"/>
      <c r="B312" s="12"/>
      <c r="C312" s="72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13"/>
    </row>
    <row r="313" spans="1:16" ht="28.5" customHeight="1" x14ac:dyDescent="0.2">
      <c r="A313" s="71"/>
      <c r="B313" s="12"/>
      <c r="C313" s="72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13"/>
    </row>
    <row r="314" spans="1:16" ht="28.5" customHeight="1" x14ac:dyDescent="0.2">
      <c r="A314" s="71" t="s">
        <v>152</v>
      </c>
      <c r="B314" s="12"/>
      <c r="C314" s="72" t="s">
        <v>153</v>
      </c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13"/>
    </row>
    <row r="315" spans="1:16" ht="28.5" customHeight="1" x14ac:dyDescent="0.2">
      <c r="A315" s="71"/>
      <c r="B315" s="12"/>
      <c r="C315" s="72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13"/>
    </row>
    <row r="316" spans="1:16" ht="28.5" customHeight="1" x14ac:dyDescent="0.2">
      <c r="A316" s="71"/>
      <c r="B316" s="12"/>
      <c r="C316" s="72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13"/>
    </row>
    <row r="317" spans="1:16" ht="28.5" customHeight="1" x14ac:dyDescent="0.2">
      <c r="A317" s="71"/>
      <c r="B317" s="12"/>
      <c r="C317" s="72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13"/>
    </row>
    <row r="318" spans="1:16" ht="28.5" customHeight="1" x14ac:dyDescent="0.2">
      <c r="A318" s="71" t="s">
        <v>154</v>
      </c>
      <c r="B318" s="12"/>
      <c r="C318" s="72" t="s">
        <v>155</v>
      </c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13"/>
    </row>
    <row r="319" spans="1:16" ht="28.5" customHeight="1" x14ac:dyDescent="0.2">
      <c r="A319" s="71"/>
      <c r="B319" s="12"/>
      <c r="C319" s="72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13"/>
    </row>
    <row r="320" spans="1:16" ht="28.5" customHeight="1" x14ac:dyDescent="0.2">
      <c r="A320" s="71"/>
      <c r="B320" s="12"/>
      <c r="C320" s="72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13"/>
    </row>
    <row r="321" spans="1:16" ht="28.5" customHeight="1" x14ac:dyDescent="0.2">
      <c r="A321" s="71"/>
      <c r="B321" s="12"/>
      <c r="C321" s="72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13"/>
    </row>
    <row r="322" spans="1:16" ht="28.5" customHeight="1" x14ac:dyDescent="0.2">
      <c r="A322" s="71" t="s">
        <v>156</v>
      </c>
      <c r="B322" s="12"/>
      <c r="C322" s="72" t="s">
        <v>157</v>
      </c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13"/>
    </row>
    <row r="323" spans="1:16" ht="28.5" customHeight="1" x14ac:dyDescent="0.2">
      <c r="A323" s="71"/>
      <c r="B323" s="12"/>
      <c r="C323" s="72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13"/>
    </row>
    <row r="324" spans="1:16" ht="28.5" customHeight="1" x14ac:dyDescent="0.2">
      <c r="A324" s="71"/>
      <c r="B324" s="12"/>
      <c r="C324" s="72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13"/>
    </row>
    <row r="325" spans="1:16" ht="28.5" customHeight="1" x14ac:dyDescent="0.2">
      <c r="A325" s="71"/>
      <c r="B325" s="12"/>
      <c r="C325" s="72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13"/>
    </row>
    <row r="326" spans="1:16" ht="28.5" customHeight="1" x14ac:dyDescent="0.2">
      <c r="A326" s="71" t="s">
        <v>158</v>
      </c>
      <c r="B326" s="12"/>
      <c r="C326" s="72" t="s">
        <v>159</v>
      </c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13"/>
    </row>
    <row r="327" spans="1:16" ht="28.5" customHeight="1" x14ac:dyDescent="0.2">
      <c r="A327" s="71"/>
      <c r="B327" s="12"/>
      <c r="C327" s="72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13"/>
    </row>
    <row r="328" spans="1:16" ht="28.5" customHeight="1" x14ac:dyDescent="0.2">
      <c r="A328" s="71"/>
      <c r="B328" s="12"/>
      <c r="C328" s="72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13"/>
    </row>
    <row r="329" spans="1:16" ht="28.5" customHeight="1" x14ac:dyDescent="0.2">
      <c r="A329" s="71"/>
      <c r="B329" s="12"/>
      <c r="C329" s="72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13"/>
    </row>
    <row r="330" spans="1:16" ht="28.5" customHeight="1" x14ac:dyDescent="0.2">
      <c r="A330" s="71" t="s">
        <v>160</v>
      </c>
      <c r="B330" s="12"/>
      <c r="C330" s="72" t="s">
        <v>161</v>
      </c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13"/>
    </row>
    <row r="331" spans="1:16" ht="28.5" customHeight="1" x14ac:dyDescent="0.2">
      <c r="A331" s="71"/>
      <c r="B331" s="12"/>
      <c r="C331" s="72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13"/>
    </row>
    <row r="332" spans="1:16" ht="28.5" customHeight="1" x14ac:dyDescent="0.2">
      <c r="A332" s="71"/>
      <c r="B332" s="12"/>
      <c r="C332" s="72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13"/>
    </row>
    <row r="333" spans="1:16" ht="28.5" customHeight="1" x14ac:dyDescent="0.2">
      <c r="A333" s="71"/>
      <c r="B333" s="12"/>
      <c r="C333" s="72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13"/>
    </row>
    <row r="334" spans="1:16" ht="28.5" customHeight="1" x14ac:dyDescent="0.2">
      <c r="A334" s="71" t="s">
        <v>162</v>
      </c>
      <c r="B334" s="12"/>
      <c r="C334" s="72" t="s">
        <v>163</v>
      </c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13"/>
    </row>
    <row r="335" spans="1:16" ht="28.5" customHeight="1" x14ac:dyDescent="0.2">
      <c r="A335" s="71"/>
      <c r="B335" s="12"/>
      <c r="C335" s="72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13"/>
    </row>
    <row r="336" spans="1:16" ht="28.5" customHeight="1" x14ac:dyDescent="0.2">
      <c r="A336" s="71"/>
      <c r="B336" s="12"/>
      <c r="C336" s="72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13"/>
    </row>
    <row r="337" spans="1:16" ht="28.5" customHeight="1" x14ac:dyDescent="0.2">
      <c r="A337" s="71"/>
      <c r="B337" s="12"/>
      <c r="C337" s="72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13"/>
    </row>
    <row r="338" spans="1:16" ht="28.5" customHeight="1" x14ac:dyDescent="0.2">
      <c r="A338" s="71" t="s">
        <v>164</v>
      </c>
      <c r="B338" s="12"/>
      <c r="C338" s="72" t="s">
        <v>165</v>
      </c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13"/>
    </row>
    <row r="339" spans="1:16" ht="28.5" customHeight="1" x14ac:dyDescent="0.2">
      <c r="A339" s="71"/>
      <c r="B339" s="12"/>
      <c r="C339" s="72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13"/>
    </row>
    <row r="340" spans="1:16" ht="28.5" customHeight="1" x14ac:dyDescent="0.2">
      <c r="A340" s="71"/>
      <c r="B340" s="12"/>
      <c r="C340" s="72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13"/>
    </row>
    <row r="341" spans="1:16" ht="28.5" customHeight="1" thickBot="1" x14ac:dyDescent="0.25">
      <c r="A341" s="73"/>
      <c r="B341" s="14"/>
      <c r="C341" s="74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15"/>
    </row>
    <row r="342" spans="1:16" ht="28.5" customHeight="1" x14ac:dyDescent="0.2">
      <c r="A342" s="75" t="s">
        <v>166</v>
      </c>
      <c r="B342" s="10"/>
      <c r="C342" s="76" t="s">
        <v>167</v>
      </c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11"/>
    </row>
    <row r="343" spans="1:16" ht="28.5" customHeight="1" x14ac:dyDescent="0.2">
      <c r="A343" s="71"/>
      <c r="B343" s="12"/>
      <c r="C343" s="72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13"/>
    </row>
    <row r="344" spans="1:16" ht="28.5" customHeight="1" x14ac:dyDescent="0.2">
      <c r="A344" s="71"/>
      <c r="B344" s="12"/>
      <c r="C344" s="72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13"/>
    </row>
    <row r="345" spans="1:16" ht="28.5" customHeight="1" x14ac:dyDescent="0.2">
      <c r="A345" s="71"/>
      <c r="B345" s="12"/>
      <c r="C345" s="72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13"/>
    </row>
    <row r="346" spans="1:16" ht="28.5" customHeight="1" x14ac:dyDescent="0.2">
      <c r="A346" s="71" t="s">
        <v>168</v>
      </c>
      <c r="B346" s="12"/>
      <c r="C346" s="72" t="s">
        <v>169</v>
      </c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13"/>
    </row>
    <row r="347" spans="1:16" ht="28.5" customHeight="1" x14ac:dyDescent="0.2">
      <c r="A347" s="71"/>
      <c r="B347" s="12"/>
      <c r="C347" s="72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13"/>
    </row>
    <row r="348" spans="1:16" ht="28.5" customHeight="1" x14ac:dyDescent="0.2">
      <c r="A348" s="71"/>
      <c r="B348" s="12"/>
      <c r="C348" s="72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13"/>
    </row>
    <row r="349" spans="1:16" ht="28.5" customHeight="1" x14ac:dyDescent="0.2">
      <c r="A349" s="71"/>
      <c r="B349" s="12"/>
      <c r="C349" s="72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13"/>
    </row>
    <row r="350" spans="1:16" ht="28.5" customHeight="1" x14ac:dyDescent="0.2">
      <c r="A350" s="71" t="s">
        <v>170</v>
      </c>
      <c r="B350" s="12"/>
      <c r="C350" s="72" t="s">
        <v>171</v>
      </c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13"/>
    </row>
    <row r="351" spans="1:16" ht="28.5" customHeight="1" x14ac:dyDescent="0.2">
      <c r="A351" s="71"/>
      <c r="B351" s="12"/>
      <c r="C351" s="72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13"/>
    </row>
    <row r="352" spans="1:16" ht="28.5" customHeight="1" x14ac:dyDescent="0.2">
      <c r="A352" s="71"/>
      <c r="B352" s="12"/>
      <c r="C352" s="72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13"/>
    </row>
    <row r="353" spans="1:16" ht="28.5" customHeight="1" x14ac:dyDescent="0.2">
      <c r="A353" s="71"/>
      <c r="B353" s="12"/>
      <c r="C353" s="72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13"/>
    </row>
    <row r="354" spans="1:16" ht="28.5" customHeight="1" x14ac:dyDescent="0.2">
      <c r="A354" s="71" t="s">
        <v>172</v>
      </c>
      <c r="B354" s="12"/>
      <c r="C354" s="72" t="s">
        <v>173</v>
      </c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13"/>
    </row>
    <row r="355" spans="1:16" ht="28.5" customHeight="1" x14ac:dyDescent="0.2">
      <c r="A355" s="71"/>
      <c r="B355" s="12"/>
      <c r="C355" s="72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13"/>
    </row>
    <row r="356" spans="1:16" ht="28.5" customHeight="1" x14ac:dyDescent="0.2">
      <c r="A356" s="71"/>
      <c r="B356" s="12"/>
      <c r="C356" s="72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13"/>
    </row>
    <row r="357" spans="1:16" ht="28.5" customHeight="1" x14ac:dyDescent="0.2">
      <c r="A357" s="71"/>
      <c r="B357" s="12"/>
      <c r="C357" s="72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13"/>
    </row>
    <row r="358" spans="1:16" ht="28.5" customHeight="1" x14ac:dyDescent="0.2">
      <c r="A358" s="71" t="s">
        <v>174</v>
      </c>
      <c r="B358" s="12"/>
      <c r="C358" s="72" t="s">
        <v>175</v>
      </c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13"/>
    </row>
    <row r="359" spans="1:16" ht="28.5" customHeight="1" x14ac:dyDescent="0.2">
      <c r="A359" s="71"/>
      <c r="B359" s="12"/>
      <c r="C359" s="72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13"/>
    </row>
    <row r="360" spans="1:16" ht="28.5" customHeight="1" x14ac:dyDescent="0.2">
      <c r="A360" s="71"/>
      <c r="B360" s="12"/>
      <c r="C360" s="72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13"/>
    </row>
    <row r="361" spans="1:16" ht="28.5" customHeight="1" x14ac:dyDescent="0.2">
      <c r="A361" s="71"/>
      <c r="B361" s="12"/>
      <c r="C361" s="72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13"/>
    </row>
    <row r="362" spans="1:16" ht="28.5" customHeight="1" x14ac:dyDescent="0.2">
      <c r="A362" s="71" t="s">
        <v>176</v>
      </c>
      <c r="B362" s="12"/>
      <c r="C362" s="72" t="s">
        <v>177</v>
      </c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13"/>
    </row>
    <row r="363" spans="1:16" ht="28.5" customHeight="1" x14ac:dyDescent="0.2">
      <c r="A363" s="71"/>
      <c r="B363" s="12"/>
      <c r="C363" s="72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13"/>
    </row>
    <row r="364" spans="1:16" ht="28.5" customHeight="1" x14ac:dyDescent="0.2">
      <c r="A364" s="71"/>
      <c r="B364" s="12"/>
      <c r="C364" s="72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13"/>
    </row>
    <row r="365" spans="1:16" ht="28.5" customHeight="1" x14ac:dyDescent="0.2">
      <c r="A365" s="71"/>
      <c r="B365" s="12"/>
      <c r="C365" s="72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13"/>
    </row>
    <row r="366" spans="1:16" ht="28.5" customHeight="1" x14ac:dyDescent="0.2">
      <c r="A366" s="71" t="s">
        <v>178</v>
      </c>
      <c r="B366" s="12"/>
      <c r="C366" s="72" t="s">
        <v>179</v>
      </c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13"/>
    </row>
    <row r="367" spans="1:16" ht="28.5" customHeight="1" x14ac:dyDescent="0.2">
      <c r="A367" s="71"/>
      <c r="B367" s="12"/>
      <c r="C367" s="72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13"/>
    </row>
    <row r="368" spans="1:16" ht="28.5" customHeight="1" x14ac:dyDescent="0.2">
      <c r="A368" s="71"/>
      <c r="B368" s="12"/>
      <c r="C368" s="72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13"/>
    </row>
    <row r="369" spans="1:16" ht="28.5" customHeight="1" x14ac:dyDescent="0.2">
      <c r="A369" s="71"/>
      <c r="B369" s="12"/>
      <c r="C369" s="72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13"/>
    </row>
    <row r="370" spans="1:16" ht="28.5" customHeight="1" x14ac:dyDescent="0.2">
      <c r="A370" s="71" t="s">
        <v>180</v>
      </c>
      <c r="B370" s="12"/>
      <c r="C370" s="72" t="s">
        <v>181</v>
      </c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13"/>
    </row>
    <row r="371" spans="1:16" ht="28.5" customHeight="1" x14ac:dyDescent="0.2">
      <c r="A371" s="71"/>
      <c r="B371" s="12"/>
      <c r="C371" s="72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13"/>
    </row>
    <row r="372" spans="1:16" ht="28.5" customHeight="1" x14ac:dyDescent="0.2">
      <c r="A372" s="71"/>
      <c r="B372" s="12"/>
      <c r="C372" s="72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13"/>
    </row>
    <row r="373" spans="1:16" ht="28.5" customHeight="1" x14ac:dyDescent="0.2">
      <c r="A373" s="71"/>
      <c r="B373" s="12"/>
      <c r="C373" s="72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13"/>
    </row>
    <row r="374" spans="1:16" ht="28.5" customHeight="1" x14ac:dyDescent="0.2">
      <c r="A374" s="71" t="s">
        <v>182</v>
      </c>
      <c r="B374" s="12"/>
      <c r="C374" s="72" t="s">
        <v>183</v>
      </c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13"/>
    </row>
    <row r="375" spans="1:16" ht="28.5" customHeight="1" x14ac:dyDescent="0.2">
      <c r="A375" s="71"/>
      <c r="B375" s="12"/>
      <c r="C375" s="72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13"/>
    </row>
    <row r="376" spans="1:16" ht="28.5" customHeight="1" x14ac:dyDescent="0.2">
      <c r="A376" s="71"/>
      <c r="B376" s="12"/>
      <c r="C376" s="72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13"/>
    </row>
    <row r="377" spans="1:16" ht="28.5" customHeight="1" x14ac:dyDescent="0.2">
      <c r="A377" s="71"/>
      <c r="B377" s="12"/>
      <c r="C377" s="72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13"/>
    </row>
    <row r="378" spans="1:16" ht="28.5" customHeight="1" x14ac:dyDescent="0.2">
      <c r="A378" s="71" t="s">
        <v>184</v>
      </c>
      <c r="B378" s="12"/>
      <c r="C378" s="72" t="s">
        <v>185</v>
      </c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13"/>
    </row>
    <row r="379" spans="1:16" ht="28.5" customHeight="1" x14ac:dyDescent="0.2">
      <c r="A379" s="71"/>
      <c r="B379" s="12"/>
      <c r="C379" s="72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13"/>
    </row>
    <row r="380" spans="1:16" ht="28.5" customHeight="1" x14ac:dyDescent="0.2">
      <c r="A380" s="71"/>
      <c r="B380" s="12"/>
      <c r="C380" s="72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13"/>
    </row>
    <row r="381" spans="1:16" ht="28.5" customHeight="1" x14ac:dyDescent="0.2">
      <c r="A381" s="71"/>
      <c r="B381" s="12"/>
      <c r="C381" s="72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13"/>
    </row>
    <row r="382" spans="1:16" ht="28.5" customHeight="1" x14ac:dyDescent="0.2">
      <c r="A382" s="71" t="s">
        <v>186</v>
      </c>
      <c r="B382" s="12"/>
      <c r="C382" s="72" t="s">
        <v>187</v>
      </c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13"/>
    </row>
    <row r="383" spans="1:16" ht="28.5" customHeight="1" x14ac:dyDescent="0.2">
      <c r="A383" s="71"/>
      <c r="B383" s="12"/>
      <c r="C383" s="72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13"/>
    </row>
    <row r="384" spans="1:16" ht="28.5" customHeight="1" x14ac:dyDescent="0.2">
      <c r="A384" s="71"/>
      <c r="B384" s="12"/>
      <c r="C384" s="72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13"/>
    </row>
    <row r="385" spans="1:16" ht="28.5" customHeight="1" x14ac:dyDescent="0.2">
      <c r="A385" s="71"/>
      <c r="B385" s="12"/>
      <c r="C385" s="72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13"/>
    </row>
    <row r="386" spans="1:16" ht="28.5" customHeight="1" x14ac:dyDescent="0.2">
      <c r="A386" s="71" t="s">
        <v>188</v>
      </c>
      <c r="B386" s="12"/>
      <c r="C386" s="72" t="s">
        <v>189</v>
      </c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13"/>
    </row>
    <row r="387" spans="1:16" ht="28.5" customHeight="1" x14ac:dyDescent="0.2">
      <c r="A387" s="71"/>
      <c r="B387" s="12"/>
      <c r="C387" s="72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13"/>
    </row>
    <row r="388" spans="1:16" ht="28.5" customHeight="1" x14ac:dyDescent="0.2">
      <c r="A388" s="71"/>
      <c r="B388" s="12"/>
      <c r="C388" s="72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13"/>
    </row>
    <row r="389" spans="1:16" ht="28.5" customHeight="1" thickBot="1" x14ac:dyDescent="0.25">
      <c r="A389" s="73"/>
      <c r="B389" s="14"/>
      <c r="C389" s="74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15"/>
    </row>
    <row r="390" spans="1:16" ht="28.5" customHeight="1" x14ac:dyDescent="0.2">
      <c r="A390" s="75" t="s">
        <v>190</v>
      </c>
      <c r="B390" s="10"/>
      <c r="C390" s="76" t="s">
        <v>191</v>
      </c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11"/>
    </row>
    <row r="391" spans="1:16" ht="28.5" customHeight="1" x14ac:dyDescent="0.2">
      <c r="A391" s="71"/>
      <c r="B391" s="12"/>
      <c r="C391" s="72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13"/>
    </row>
    <row r="392" spans="1:16" ht="28.5" customHeight="1" x14ac:dyDescent="0.2">
      <c r="A392" s="71" t="s">
        <v>192</v>
      </c>
      <c r="B392" s="12"/>
      <c r="C392" s="72" t="s">
        <v>193</v>
      </c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13"/>
    </row>
    <row r="393" spans="1:16" ht="28.5" customHeight="1" x14ac:dyDescent="0.2">
      <c r="A393" s="71"/>
      <c r="B393" s="12"/>
      <c r="C393" s="72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13"/>
    </row>
    <row r="394" spans="1:16" ht="28.5" customHeight="1" x14ac:dyDescent="0.2">
      <c r="A394" s="71" t="s">
        <v>194</v>
      </c>
      <c r="B394" s="12"/>
      <c r="C394" s="72" t="s">
        <v>195</v>
      </c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13"/>
    </row>
    <row r="395" spans="1:16" ht="28.5" customHeight="1" x14ac:dyDescent="0.2">
      <c r="A395" s="71"/>
      <c r="B395" s="12"/>
      <c r="C395" s="72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13"/>
    </row>
    <row r="396" spans="1:16" ht="28.5" customHeight="1" x14ac:dyDescent="0.2">
      <c r="A396" s="71" t="s">
        <v>196</v>
      </c>
      <c r="B396" s="12"/>
      <c r="C396" s="72" t="s">
        <v>197</v>
      </c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13"/>
    </row>
    <row r="397" spans="1:16" ht="28.5" customHeight="1" x14ac:dyDescent="0.2">
      <c r="A397" s="71"/>
      <c r="B397" s="12"/>
      <c r="C397" s="72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13"/>
    </row>
    <row r="398" spans="1:16" ht="28.5" customHeight="1" x14ac:dyDescent="0.2">
      <c r="A398" s="71" t="s">
        <v>198</v>
      </c>
      <c r="B398" s="12"/>
      <c r="C398" s="72" t="s">
        <v>199</v>
      </c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13"/>
    </row>
    <row r="399" spans="1:16" ht="28.5" customHeight="1" x14ac:dyDescent="0.2">
      <c r="A399" s="71"/>
      <c r="B399" s="12"/>
      <c r="C399" s="72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13"/>
    </row>
    <row r="400" spans="1:16" ht="28.5" customHeight="1" x14ac:dyDescent="0.2">
      <c r="A400" s="71" t="s">
        <v>200</v>
      </c>
      <c r="B400" s="12"/>
      <c r="C400" s="72" t="s">
        <v>201</v>
      </c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13"/>
    </row>
    <row r="401" spans="1:16" ht="28.5" customHeight="1" x14ac:dyDescent="0.2">
      <c r="A401" s="71"/>
      <c r="B401" s="12"/>
      <c r="C401" s="72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13"/>
    </row>
    <row r="402" spans="1:16" ht="28.5" customHeight="1" x14ac:dyDescent="0.2">
      <c r="A402" s="71" t="s">
        <v>202</v>
      </c>
      <c r="B402" s="12"/>
      <c r="C402" s="72" t="s">
        <v>203</v>
      </c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13"/>
    </row>
    <row r="403" spans="1:16" ht="28.5" customHeight="1" x14ac:dyDescent="0.2">
      <c r="A403" s="71"/>
      <c r="B403" s="12"/>
      <c r="C403" s="72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13"/>
    </row>
    <row r="404" spans="1:16" ht="28.5" customHeight="1" x14ac:dyDescent="0.2">
      <c r="A404" s="71" t="s">
        <v>204</v>
      </c>
      <c r="B404" s="12"/>
      <c r="C404" s="72" t="s">
        <v>205</v>
      </c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13"/>
    </row>
    <row r="405" spans="1:16" ht="28.5" customHeight="1" x14ac:dyDescent="0.2">
      <c r="A405" s="71"/>
      <c r="B405" s="12"/>
      <c r="C405" s="72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13"/>
    </row>
    <row r="406" spans="1:16" ht="28.5" customHeight="1" x14ac:dyDescent="0.2">
      <c r="A406" s="71" t="s">
        <v>206</v>
      </c>
      <c r="B406" s="12"/>
      <c r="C406" s="72" t="s">
        <v>207</v>
      </c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13"/>
    </row>
    <row r="407" spans="1:16" ht="28.5" customHeight="1" x14ac:dyDescent="0.2">
      <c r="A407" s="71"/>
      <c r="B407" s="12"/>
      <c r="C407" s="72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13"/>
    </row>
    <row r="408" spans="1:16" ht="28.5" customHeight="1" x14ac:dyDescent="0.2">
      <c r="A408" s="71" t="s">
        <v>208</v>
      </c>
      <c r="B408" s="12"/>
      <c r="C408" s="72" t="s">
        <v>209</v>
      </c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13"/>
    </row>
    <row r="409" spans="1:16" ht="28.5" customHeight="1" x14ac:dyDescent="0.2">
      <c r="A409" s="71"/>
      <c r="B409" s="12"/>
      <c r="C409" s="72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13"/>
    </row>
    <row r="410" spans="1:16" ht="28.5" customHeight="1" x14ac:dyDescent="0.2">
      <c r="A410" s="71" t="s">
        <v>210</v>
      </c>
      <c r="B410" s="12"/>
      <c r="C410" s="72" t="s">
        <v>211</v>
      </c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13"/>
    </row>
    <row r="411" spans="1:16" ht="28.5" customHeight="1" x14ac:dyDescent="0.2">
      <c r="A411" s="71"/>
      <c r="B411" s="12"/>
      <c r="C411" s="72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13"/>
    </row>
    <row r="412" spans="1:16" ht="28.5" customHeight="1" x14ac:dyDescent="0.2">
      <c r="A412" s="71" t="s">
        <v>212</v>
      </c>
      <c r="B412" s="12"/>
      <c r="C412" s="72" t="s">
        <v>213</v>
      </c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13"/>
    </row>
    <row r="413" spans="1:16" ht="28.5" customHeight="1" x14ac:dyDescent="0.2">
      <c r="A413" s="71"/>
      <c r="B413" s="12"/>
      <c r="C413" s="72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13"/>
    </row>
    <row r="414" spans="1:16" ht="28.5" customHeight="1" x14ac:dyDescent="0.2">
      <c r="A414" s="71" t="s">
        <v>214</v>
      </c>
      <c r="B414" s="12"/>
      <c r="C414" s="72" t="s">
        <v>215</v>
      </c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13"/>
    </row>
    <row r="415" spans="1:16" ht="28.5" customHeight="1" x14ac:dyDescent="0.2">
      <c r="A415" s="71"/>
      <c r="B415" s="12"/>
      <c r="C415" s="72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13"/>
    </row>
    <row r="416" spans="1:16" ht="28.5" customHeight="1" x14ac:dyDescent="0.2">
      <c r="A416" s="71" t="s">
        <v>216</v>
      </c>
      <c r="B416" s="12"/>
      <c r="C416" s="72" t="s">
        <v>217</v>
      </c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13"/>
    </row>
    <row r="417" spans="1:16" ht="28.5" customHeight="1" x14ac:dyDescent="0.2">
      <c r="A417" s="71"/>
      <c r="B417" s="12"/>
      <c r="C417" s="72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13"/>
    </row>
    <row r="418" spans="1:16" ht="28.5" customHeight="1" x14ac:dyDescent="0.2">
      <c r="A418" s="71" t="s">
        <v>218</v>
      </c>
      <c r="B418" s="12"/>
      <c r="C418" s="72" t="s">
        <v>219</v>
      </c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13"/>
    </row>
    <row r="419" spans="1:16" ht="28.5" customHeight="1" x14ac:dyDescent="0.2">
      <c r="A419" s="71"/>
      <c r="B419" s="12"/>
      <c r="C419" s="72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13"/>
    </row>
    <row r="420" spans="1:16" ht="28.5" customHeight="1" x14ac:dyDescent="0.2">
      <c r="A420" s="71" t="s">
        <v>220</v>
      </c>
      <c r="B420" s="12"/>
      <c r="C420" s="72" t="s">
        <v>221</v>
      </c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13"/>
    </row>
    <row r="421" spans="1:16" ht="28.5" customHeight="1" x14ac:dyDescent="0.2">
      <c r="A421" s="71"/>
      <c r="B421" s="12"/>
      <c r="C421" s="72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13"/>
    </row>
    <row r="422" spans="1:16" ht="28.5" customHeight="1" x14ac:dyDescent="0.2">
      <c r="A422" s="71" t="s">
        <v>222</v>
      </c>
      <c r="B422" s="12"/>
      <c r="C422" s="72" t="s">
        <v>223</v>
      </c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13"/>
    </row>
    <row r="423" spans="1:16" ht="28.5" customHeight="1" x14ac:dyDescent="0.2">
      <c r="A423" s="71"/>
      <c r="B423" s="12"/>
      <c r="C423" s="72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13"/>
    </row>
    <row r="424" spans="1:16" ht="28.5" customHeight="1" x14ac:dyDescent="0.2">
      <c r="A424" s="71" t="s">
        <v>224</v>
      </c>
      <c r="B424" s="12"/>
      <c r="C424" s="72" t="s">
        <v>225</v>
      </c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13"/>
    </row>
    <row r="425" spans="1:16" ht="28.5" customHeight="1" x14ac:dyDescent="0.2">
      <c r="A425" s="71"/>
      <c r="B425" s="12"/>
      <c r="C425" s="72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13"/>
    </row>
    <row r="426" spans="1:16" ht="28.5" customHeight="1" x14ac:dyDescent="0.2">
      <c r="A426" s="71" t="s">
        <v>226</v>
      </c>
      <c r="B426" s="12"/>
      <c r="C426" s="72" t="s">
        <v>227</v>
      </c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13"/>
    </row>
    <row r="427" spans="1:16" ht="28.5" customHeight="1" x14ac:dyDescent="0.2">
      <c r="A427" s="71"/>
      <c r="B427" s="12"/>
      <c r="C427" s="72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13"/>
    </row>
    <row r="428" spans="1:16" ht="28.5" customHeight="1" x14ac:dyDescent="0.2">
      <c r="A428" s="71" t="s">
        <v>228</v>
      </c>
      <c r="B428" s="12"/>
      <c r="C428" s="72" t="s">
        <v>229</v>
      </c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13"/>
    </row>
    <row r="429" spans="1:16" ht="28.5" customHeight="1" x14ac:dyDescent="0.2">
      <c r="A429" s="71"/>
      <c r="B429" s="12"/>
      <c r="C429" s="72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13"/>
    </row>
    <row r="430" spans="1:16" ht="28.5" customHeight="1" x14ac:dyDescent="0.2">
      <c r="A430" s="71" t="s">
        <v>230</v>
      </c>
      <c r="B430" s="12"/>
      <c r="C430" s="77" t="s">
        <v>231</v>
      </c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13"/>
    </row>
    <row r="431" spans="1:16" ht="28.5" customHeight="1" x14ac:dyDescent="0.2">
      <c r="A431" s="71"/>
      <c r="B431" s="12"/>
      <c r="C431" s="77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13"/>
    </row>
    <row r="432" spans="1:16" ht="28.5" customHeight="1" x14ac:dyDescent="0.2">
      <c r="A432" s="71" t="s">
        <v>232</v>
      </c>
      <c r="B432" s="12"/>
      <c r="C432" s="72" t="s">
        <v>233</v>
      </c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13"/>
    </row>
    <row r="433" spans="1:16" ht="28.5" customHeight="1" x14ac:dyDescent="0.2">
      <c r="A433" s="71"/>
      <c r="B433" s="12"/>
      <c r="C433" s="72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13"/>
    </row>
    <row r="434" spans="1:16" ht="28.5" customHeight="1" x14ac:dyDescent="0.2">
      <c r="A434" s="71" t="s">
        <v>234</v>
      </c>
      <c r="B434" s="12"/>
      <c r="C434" s="72" t="s">
        <v>235</v>
      </c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13"/>
    </row>
    <row r="435" spans="1:16" ht="28.5" customHeight="1" x14ac:dyDescent="0.2">
      <c r="A435" s="71"/>
      <c r="B435" s="12"/>
      <c r="C435" s="72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13"/>
    </row>
    <row r="436" spans="1:16" ht="28.5" customHeight="1" x14ac:dyDescent="0.2">
      <c r="A436" s="71" t="s">
        <v>236</v>
      </c>
      <c r="B436" s="12"/>
      <c r="C436" s="72" t="s">
        <v>237</v>
      </c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13"/>
    </row>
    <row r="437" spans="1:16" ht="28.5" customHeight="1" x14ac:dyDescent="0.2">
      <c r="A437" s="71"/>
      <c r="B437" s="12"/>
      <c r="C437" s="72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13"/>
    </row>
    <row r="438" spans="1:16" ht="28.5" customHeight="1" x14ac:dyDescent="0.2">
      <c r="A438" s="71" t="s">
        <v>238</v>
      </c>
      <c r="B438" s="12"/>
      <c r="C438" s="72" t="s">
        <v>239</v>
      </c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13"/>
    </row>
    <row r="439" spans="1:16" ht="28.5" customHeight="1" x14ac:dyDescent="0.2">
      <c r="A439" s="71"/>
      <c r="B439" s="12"/>
      <c r="C439" s="72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13"/>
    </row>
    <row r="440" spans="1:16" ht="28.5" customHeight="1" x14ac:dyDescent="0.2">
      <c r="A440" s="71" t="s">
        <v>240</v>
      </c>
      <c r="B440" s="12"/>
      <c r="C440" s="72" t="s">
        <v>241</v>
      </c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13"/>
    </row>
    <row r="441" spans="1:16" ht="28.5" customHeight="1" x14ac:dyDescent="0.2">
      <c r="A441" s="71"/>
      <c r="B441" s="12"/>
      <c r="C441" s="72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13"/>
    </row>
    <row r="442" spans="1:16" ht="28.5" customHeight="1" x14ac:dyDescent="0.2">
      <c r="A442" s="71" t="s">
        <v>242</v>
      </c>
      <c r="B442" s="12"/>
      <c r="C442" s="72" t="s">
        <v>243</v>
      </c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13"/>
    </row>
    <row r="443" spans="1:16" ht="28.5" customHeight="1" x14ac:dyDescent="0.2">
      <c r="A443" s="71"/>
      <c r="B443" s="12"/>
      <c r="C443" s="72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13"/>
    </row>
    <row r="444" spans="1:16" ht="28.5" customHeight="1" x14ac:dyDescent="0.2">
      <c r="A444" s="71" t="s">
        <v>244</v>
      </c>
      <c r="B444" s="12"/>
      <c r="C444" s="72" t="s">
        <v>245</v>
      </c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13"/>
    </row>
    <row r="445" spans="1:16" ht="28.5" customHeight="1" x14ac:dyDescent="0.2">
      <c r="A445" s="71"/>
      <c r="B445" s="12"/>
      <c r="C445" s="72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13"/>
    </row>
    <row r="446" spans="1:16" ht="28.5" customHeight="1" x14ac:dyDescent="0.2">
      <c r="A446" s="71" t="s">
        <v>246</v>
      </c>
      <c r="B446" s="12"/>
      <c r="C446" s="72" t="s">
        <v>247</v>
      </c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13"/>
    </row>
    <row r="447" spans="1:16" ht="28.5" customHeight="1" x14ac:dyDescent="0.2">
      <c r="A447" s="71"/>
      <c r="B447" s="12"/>
      <c r="C447" s="72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13"/>
    </row>
    <row r="448" spans="1:16" ht="28.5" customHeight="1" x14ac:dyDescent="0.2">
      <c r="A448" s="71" t="s">
        <v>248</v>
      </c>
      <c r="B448" s="12"/>
      <c r="C448" s="72" t="s">
        <v>249</v>
      </c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13"/>
    </row>
    <row r="449" spans="1:16" ht="28.5" customHeight="1" x14ac:dyDescent="0.2">
      <c r="A449" s="71"/>
      <c r="B449" s="12"/>
      <c r="C449" s="72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13"/>
    </row>
    <row r="450" spans="1:16" ht="28.5" customHeight="1" x14ac:dyDescent="0.2">
      <c r="A450" s="71" t="s">
        <v>250</v>
      </c>
      <c r="B450" s="12"/>
      <c r="C450" s="72" t="s">
        <v>251</v>
      </c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13"/>
    </row>
    <row r="451" spans="1:16" ht="28.5" customHeight="1" x14ac:dyDescent="0.2">
      <c r="A451" s="71"/>
      <c r="B451" s="12"/>
      <c r="C451" s="72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13"/>
    </row>
    <row r="452" spans="1:16" ht="28.5" customHeight="1" x14ac:dyDescent="0.2">
      <c r="A452" s="71" t="s">
        <v>252</v>
      </c>
      <c r="B452" s="12"/>
      <c r="C452" s="72" t="s">
        <v>253</v>
      </c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13"/>
    </row>
    <row r="453" spans="1:16" ht="28.5" customHeight="1" x14ac:dyDescent="0.2">
      <c r="A453" s="71"/>
      <c r="B453" s="12"/>
      <c r="C453" s="72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13"/>
    </row>
    <row r="454" spans="1:16" ht="28.5" customHeight="1" x14ac:dyDescent="0.2">
      <c r="A454" s="71" t="s">
        <v>254</v>
      </c>
      <c r="B454" s="12"/>
      <c r="C454" s="72" t="s">
        <v>255</v>
      </c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13"/>
    </row>
    <row r="455" spans="1:16" ht="28.5" customHeight="1" x14ac:dyDescent="0.2">
      <c r="A455" s="71"/>
      <c r="B455" s="12"/>
      <c r="C455" s="72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13"/>
    </row>
    <row r="456" spans="1:16" ht="28.5" customHeight="1" x14ac:dyDescent="0.2">
      <c r="A456" s="71" t="s">
        <v>256</v>
      </c>
      <c r="B456" s="12"/>
      <c r="C456" s="72" t="s">
        <v>257</v>
      </c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13"/>
    </row>
    <row r="457" spans="1:16" ht="28.5" customHeight="1" x14ac:dyDescent="0.2">
      <c r="A457" s="71"/>
      <c r="B457" s="12"/>
      <c r="C457" s="72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13"/>
    </row>
    <row r="458" spans="1:16" ht="28.5" customHeight="1" x14ac:dyDescent="0.2">
      <c r="A458" s="71" t="s">
        <v>258</v>
      </c>
      <c r="B458" s="12"/>
      <c r="C458" s="72" t="s">
        <v>259</v>
      </c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13"/>
    </row>
    <row r="459" spans="1:16" ht="28.5" customHeight="1" x14ac:dyDescent="0.2">
      <c r="A459" s="71"/>
      <c r="B459" s="12"/>
      <c r="C459" s="72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13"/>
    </row>
    <row r="460" spans="1:16" ht="28.5" customHeight="1" x14ac:dyDescent="0.2">
      <c r="A460" s="71" t="s">
        <v>260</v>
      </c>
      <c r="B460" s="12"/>
      <c r="C460" s="72" t="s">
        <v>261</v>
      </c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13"/>
    </row>
    <row r="461" spans="1:16" ht="28.5" customHeight="1" thickBot="1" x14ac:dyDescent="0.25">
      <c r="A461" s="73"/>
      <c r="B461" s="14"/>
      <c r="C461" s="74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15"/>
    </row>
    <row r="462" spans="1:16" ht="28.5" customHeight="1" x14ac:dyDescent="0.2">
      <c r="A462" s="75" t="s">
        <v>262</v>
      </c>
      <c r="B462" s="10"/>
      <c r="C462" s="76" t="s">
        <v>263</v>
      </c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11"/>
    </row>
    <row r="463" spans="1:16" ht="28.5" customHeight="1" x14ac:dyDescent="0.2">
      <c r="A463" s="71"/>
      <c r="B463" s="12"/>
      <c r="C463" s="72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13"/>
    </row>
    <row r="464" spans="1:16" ht="28.5" customHeight="1" x14ac:dyDescent="0.2">
      <c r="A464" s="71" t="s">
        <v>264</v>
      </c>
      <c r="B464" s="12"/>
      <c r="C464" s="72" t="s">
        <v>265</v>
      </c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13"/>
    </row>
    <row r="465" spans="1:16" ht="28.5" customHeight="1" x14ac:dyDescent="0.2">
      <c r="A465" s="71"/>
      <c r="B465" s="12"/>
      <c r="C465" s="72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13"/>
    </row>
    <row r="466" spans="1:16" ht="28.5" customHeight="1" x14ac:dyDescent="0.2">
      <c r="A466" s="71" t="s">
        <v>266</v>
      </c>
      <c r="B466" s="12"/>
      <c r="C466" s="72" t="s">
        <v>267</v>
      </c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13"/>
    </row>
    <row r="467" spans="1:16" ht="28.5" customHeight="1" x14ac:dyDescent="0.2">
      <c r="A467" s="71"/>
      <c r="B467" s="12"/>
      <c r="C467" s="72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13"/>
    </row>
    <row r="468" spans="1:16" ht="28.5" customHeight="1" x14ac:dyDescent="0.2">
      <c r="A468" s="71" t="s">
        <v>268</v>
      </c>
      <c r="B468" s="12"/>
      <c r="C468" s="72" t="s">
        <v>269</v>
      </c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13"/>
    </row>
    <row r="469" spans="1:16" ht="28.5" customHeight="1" x14ac:dyDescent="0.2">
      <c r="A469" s="71"/>
      <c r="B469" s="12"/>
      <c r="C469" s="72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13"/>
    </row>
    <row r="470" spans="1:16" ht="28.5" customHeight="1" x14ac:dyDescent="0.2">
      <c r="A470" s="71" t="s">
        <v>270</v>
      </c>
      <c r="B470" s="12"/>
      <c r="C470" s="72" t="s">
        <v>271</v>
      </c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13"/>
    </row>
    <row r="471" spans="1:16" ht="28.5" customHeight="1" x14ac:dyDescent="0.2">
      <c r="A471" s="71"/>
      <c r="B471" s="12"/>
      <c r="C471" s="72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13"/>
    </row>
    <row r="472" spans="1:16" ht="28.5" customHeight="1" x14ac:dyDescent="0.2">
      <c r="A472" s="71" t="s">
        <v>272</v>
      </c>
      <c r="B472" s="12"/>
      <c r="C472" s="72" t="s">
        <v>273</v>
      </c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13"/>
    </row>
    <row r="473" spans="1:16" ht="28.5" customHeight="1" x14ac:dyDescent="0.2">
      <c r="A473" s="71"/>
      <c r="B473" s="12"/>
      <c r="C473" s="72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13"/>
    </row>
    <row r="474" spans="1:16" ht="28.5" customHeight="1" x14ac:dyDescent="0.2">
      <c r="A474" s="71" t="s">
        <v>274</v>
      </c>
      <c r="B474" s="12"/>
      <c r="C474" s="72" t="s">
        <v>275</v>
      </c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13"/>
    </row>
    <row r="475" spans="1:16" ht="28.5" customHeight="1" x14ac:dyDescent="0.2">
      <c r="A475" s="71"/>
      <c r="B475" s="12"/>
      <c r="C475" s="72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13"/>
    </row>
    <row r="476" spans="1:16" ht="28.5" customHeight="1" x14ac:dyDescent="0.2">
      <c r="A476" s="71" t="s">
        <v>276</v>
      </c>
      <c r="B476" s="12"/>
      <c r="C476" s="72" t="s">
        <v>277</v>
      </c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13"/>
    </row>
    <row r="477" spans="1:16" ht="28.5" customHeight="1" x14ac:dyDescent="0.2">
      <c r="A477" s="71"/>
      <c r="B477" s="12"/>
      <c r="C477" s="72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13"/>
    </row>
    <row r="478" spans="1:16" ht="28.5" customHeight="1" x14ac:dyDescent="0.2">
      <c r="A478" s="71" t="s">
        <v>278</v>
      </c>
      <c r="B478" s="12"/>
      <c r="C478" s="72" t="s">
        <v>279</v>
      </c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13"/>
    </row>
    <row r="479" spans="1:16" ht="28.5" customHeight="1" x14ac:dyDescent="0.2">
      <c r="A479" s="71"/>
      <c r="B479" s="12"/>
      <c r="C479" s="72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13"/>
    </row>
    <row r="480" spans="1:16" ht="28.5" customHeight="1" x14ac:dyDescent="0.2">
      <c r="A480" s="71" t="s">
        <v>280</v>
      </c>
      <c r="B480" s="12"/>
      <c r="C480" s="72" t="s">
        <v>281</v>
      </c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13"/>
    </row>
    <row r="481" spans="1:16" ht="28.5" customHeight="1" x14ac:dyDescent="0.2">
      <c r="A481" s="71"/>
      <c r="B481" s="12"/>
      <c r="C481" s="72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13"/>
    </row>
    <row r="482" spans="1:16" ht="28.5" customHeight="1" x14ac:dyDescent="0.2">
      <c r="A482" s="71" t="s">
        <v>282</v>
      </c>
      <c r="B482" s="12"/>
      <c r="C482" s="72" t="s">
        <v>283</v>
      </c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13"/>
    </row>
    <row r="483" spans="1:16" ht="28.5" customHeight="1" x14ac:dyDescent="0.2">
      <c r="A483" s="71"/>
      <c r="B483" s="12"/>
      <c r="C483" s="72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13"/>
    </row>
    <row r="484" spans="1:16" ht="28.5" customHeight="1" x14ac:dyDescent="0.2">
      <c r="A484" s="71" t="s">
        <v>284</v>
      </c>
      <c r="B484" s="12"/>
      <c r="C484" s="72" t="s">
        <v>285</v>
      </c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13"/>
    </row>
    <row r="485" spans="1:16" ht="28.5" customHeight="1" x14ac:dyDescent="0.2">
      <c r="A485" s="71"/>
      <c r="B485" s="12"/>
      <c r="C485" s="72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13"/>
    </row>
    <row r="486" spans="1:16" ht="28.5" customHeight="1" x14ac:dyDescent="0.2">
      <c r="A486" s="71" t="s">
        <v>286</v>
      </c>
      <c r="B486" s="12"/>
      <c r="C486" s="72" t="s">
        <v>287</v>
      </c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13"/>
    </row>
    <row r="487" spans="1:16" ht="28.5" customHeight="1" x14ac:dyDescent="0.2">
      <c r="A487" s="71"/>
      <c r="B487" s="12"/>
      <c r="C487" s="72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13"/>
    </row>
    <row r="488" spans="1:16" ht="28.5" customHeight="1" x14ac:dyDescent="0.2">
      <c r="A488" s="71" t="s">
        <v>288</v>
      </c>
      <c r="B488" s="12"/>
      <c r="C488" s="72" t="s">
        <v>289</v>
      </c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13"/>
    </row>
    <row r="489" spans="1:16" ht="28.5" customHeight="1" x14ac:dyDescent="0.2">
      <c r="A489" s="71"/>
      <c r="B489" s="12"/>
      <c r="C489" s="72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13"/>
    </row>
    <row r="490" spans="1:16" ht="28.5" customHeight="1" x14ac:dyDescent="0.2">
      <c r="A490" s="71" t="s">
        <v>290</v>
      </c>
      <c r="B490" s="12"/>
      <c r="C490" s="72" t="s">
        <v>291</v>
      </c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13"/>
    </row>
    <row r="491" spans="1:16" ht="28.5" customHeight="1" x14ac:dyDescent="0.2">
      <c r="A491" s="71"/>
      <c r="B491" s="12"/>
      <c r="C491" s="72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13"/>
    </row>
    <row r="492" spans="1:16" ht="28.5" customHeight="1" x14ac:dyDescent="0.2">
      <c r="A492" s="71" t="s">
        <v>292</v>
      </c>
      <c r="B492" s="12"/>
      <c r="C492" s="72" t="s">
        <v>293</v>
      </c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13"/>
    </row>
    <row r="493" spans="1:16" ht="28.5" customHeight="1" x14ac:dyDescent="0.2">
      <c r="A493" s="71"/>
      <c r="B493" s="12"/>
      <c r="C493" s="72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13"/>
    </row>
    <row r="494" spans="1:16" ht="28.5" customHeight="1" x14ac:dyDescent="0.2">
      <c r="A494" s="71" t="s">
        <v>294</v>
      </c>
      <c r="B494" s="12"/>
      <c r="C494" s="72" t="s">
        <v>295</v>
      </c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13"/>
    </row>
    <row r="495" spans="1:16" ht="28.5" customHeight="1" x14ac:dyDescent="0.2">
      <c r="A495" s="71"/>
      <c r="B495" s="12"/>
      <c r="C495" s="72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13"/>
    </row>
    <row r="496" spans="1:16" ht="28.5" customHeight="1" x14ac:dyDescent="0.2">
      <c r="A496" s="71" t="s">
        <v>296</v>
      </c>
      <c r="B496" s="12"/>
      <c r="C496" s="72" t="s">
        <v>297</v>
      </c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13"/>
    </row>
    <row r="497" spans="1:16" ht="28.5" customHeight="1" x14ac:dyDescent="0.2">
      <c r="A497" s="71"/>
      <c r="B497" s="12"/>
      <c r="C497" s="72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13"/>
    </row>
    <row r="498" spans="1:16" ht="28.5" customHeight="1" x14ac:dyDescent="0.2">
      <c r="A498" s="71" t="s">
        <v>298</v>
      </c>
      <c r="B498" s="12"/>
      <c r="C498" s="72" t="s">
        <v>299</v>
      </c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13"/>
    </row>
    <row r="499" spans="1:16" ht="28.5" customHeight="1" x14ac:dyDescent="0.2">
      <c r="A499" s="71"/>
      <c r="B499" s="12"/>
      <c r="C499" s="72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13"/>
    </row>
    <row r="500" spans="1:16" ht="28.5" customHeight="1" x14ac:dyDescent="0.2">
      <c r="A500" s="71" t="s">
        <v>300</v>
      </c>
      <c r="B500" s="12"/>
      <c r="C500" s="72" t="s">
        <v>301</v>
      </c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13"/>
    </row>
    <row r="501" spans="1:16" ht="28.5" customHeight="1" x14ac:dyDescent="0.2">
      <c r="A501" s="71"/>
      <c r="B501" s="12"/>
      <c r="C501" s="72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13"/>
    </row>
    <row r="502" spans="1:16" ht="28.5" customHeight="1" x14ac:dyDescent="0.2">
      <c r="A502" s="71" t="s">
        <v>302</v>
      </c>
      <c r="B502" s="12"/>
      <c r="C502" s="72" t="s">
        <v>303</v>
      </c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13"/>
    </row>
    <row r="503" spans="1:16" ht="28.5" customHeight="1" x14ac:dyDescent="0.2">
      <c r="A503" s="71"/>
      <c r="B503" s="12"/>
      <c r="C503" s="72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13"/>
    </row>
    <row r="504" spans="1:16" ht="28.5" customHeight="1" x14ac:dyDescent="0.2">
      <c r="A504" s="71" t="s">
        <v>304</v>
      </c>
      <c r="B504" s="12"/>
      <c r="C504" s="72" t="s">
        <v>305</v>
      </c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13"/>
    </row>
    <row r="505" spans="1:16" ht="28.5" customHeight="1" x14ac:dyDescent="0.2">
      <c r="A505" s="71"/>
      <c r="B505" s="12"/>
      <c r="C505" s="72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13"/>
    </row>
    <row r="506" spans="1:16" ht="28.5" customHeight="1" x14ac:dyDescent="0.2">
      <c r="A506" s="71" t="s">
        <v>306</v>
      </c>
      <c r="B506" s="12"/>
      <c r="C506" s="72" t="s">
        <v>307</v>
      </c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13"/>
    </row>
    <row r="507" spans="1:16" ht="28.5" customHeight="1" x14ac:dyDescent="0.2">
      <c r="A507" s="71"/>
      <c r="B507" s="12"/>
      <c r="C507" s="72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13"/>
    </row>
    <row r="508" spans="1:16" ht="28.5" customHeight="1" x14ac:dyDescent="0.2">
      <c r="A508" s="71" t="s">
        <v>308</v>
      </c>
      <c r="B508" s="12"/>
      <c r="C508" s="72" t="s">
        <v>309</v>
      </c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13"/>
    </row>
    <row r="509" spans="1:16" ht="28.5" customHeight="1" x14ac:dyDescent="0.2">
      <c r="A509" s="71"/>
      <c r="B509" s="12"/>
      <c r="C509" s="72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13"/>
    </row>
    <row r="510" spans="1:16" ht="28.5" customHeight="1" x14ac:dyDescent="0.2">
      <c r="A510" s="71" t="s">
        <v>310</v>
      </c>
      <c r="B510" s="12"/>
      <c r="C510" s="72" t="s">
        <v>311</v>
      </c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13"/>
    </row>
    <row r="511" spans="1:16" ht="28.5" customHeight="1" x14ac:dyDescent="0.2">
      <c r="A511" s="71"/>
      <c r="B511" s="12"/>
      <c r="C511" s="72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13"/>
    </row>
    <row r="512" spans="1:16" ht="28.5" customHeight="1" x14ac:dyDescent="0.2">
      <c r="A512" s="71" t="s">
        <v>312</v>
      </c>
      <c r="B512" s="12"/>
      <c r="C512" s="72" t="s">
        <v>313</v>
      </c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13"/>
    </row>
    <row r="513" spans="1:16" ht="28.5" customHeight="1" x14ac:dyDescent="0.2">
      <c r="A513" s="71"/>
      <c r="B513" s="12"/>
      <c r="C513" s="72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13"/>
    </row>
    <row r="514" spans="1:16" ht="28.5" customHeight="1" x14ac:dyDescent="0.2">
      <c r="A514" s="71" t="s">
        <v>314</v>
      </c>
      <c r="B514" s="12"/>
      <c r="C514" s="72" t="s">
        <v>315</v>
      </c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13"/>
    </row>
    <row r="515" spans="1:16" ht="28.5" customHeight="1" x14ac:dyDescent="0.2">
      <c r="A515" s="71"/>
      <c r="B515" s="12"/>
      <c r="C515" s="72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13"/>
    </row>
    <row r="516" spans="1:16" ht="28.5" customHeight="1" x14ac:dyDescent="0.2">
      <c r="A516" s="71" t="s">
        <v>316</v>
      </c>
      <c r="B516" s="12"/>
      <c r="C516" s="72" t="s">
        <v>317</v>
      </c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13"/>
    </row>
    <row r="517" spans="1:16" ht="28.5" customHeight="1" x14ac:dyDescent="0.2">
      <c r="A517" s="71"/>
      <c r="B517" s="12"/>
      <c r="C517" s="72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13"/>
    </row>
    <row r="518" spans="1:16" ht="28.5" customHeight="1" x14ac:dyDescent="0.2">
      <c r="A518" s="71" t="s">
        <v>318</v>
      </c>
      <c r="B518" s="12"/>
      <c r="C518" s="72" t="s">
        <v>319</v>
      </c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13"/>
    </row>
    <row r="519" spans="1:16" ht="28.5" customHeight="1" x14ac:dyDescent="0.2">
      <c r="A519" s="71"/>
      <c r="B519" s="12"/>
      <c r="C519" s="72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13"/>
    </row>
    <row r="520" spans="1:16" ht="28.5" customHeight="1" x14ac:dyDescent="0.2">
      <c r="A520" s="71" t="s">
        <v>320</v>
      </c>
      <c r="B520" s="12"/>
      <c r="C520" s="72" t="s">
        <v>321</v>
      </c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13"/>
    </row>
    <row r="521" spans="1:16" ht="28.5" customHeight="1" x14ac:dyDescent="0.2">
      <c r="A521" s="71"/>
      <c r="B521" s="12"/>
      <c r="C521" s="72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13"/>
    </row>
    <row r="522" spans="1:16" ht="28.5" customHeight="1" x14ac:dyDescent="0.2">
      <c r="A522" s="71" t="s">
        <v>322</v>
      </c>
      <c r="B522" s="12"/>
      <c r="C522" s="72" t="s">
        <v>323</v>
      </c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13"/>
    </row>
    <row r="523" spans="1:16" ht="28.5" customHeight="1" x14ac:dyDescent="0.2">
      <c r="A523" s="71"/>
      <c r="B523" s="12"/>
      <c r="C523" s="72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13"/>
    </row>
    <row r="524" spans="1:16" ht="28.5" customHeight="1" x14ac:dyDescent="0.2">
      <c r="A524" s="71" t="s">
        <v>324</v>
      </c>
      <c r="B524" s="12"/>
      <c r="C524" s="72" t="s">
        <v>325</v>
      </c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13"/>
    </row>
    <row r="525" spans="1:16" ht="28.5" customHeight="1" x14ac:dyDescent="0.2">
      <c r="A525" s="71"/>
      <c r="B525" s="12"/>
      <c r="C525" s="72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13"/>
    </row>
    <row r="526" spans="1:16" ht="28.5" customHeight="1" x14ac:dyDescent="0.2">
      <c r="A526" s="71" t="s">
        <v>326</v>
      </c>
      <c r="B526" s="12"/>
      <c r="C526" s="72" t="s">
        <v>327</v>
      </c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13"/>
    </row>
    <row r="527" spans="1:16" ht="28.5" customHeight="1" x14ac:dyDescent="0.2">
      <c r="A527" s="71"/>
      <c r="B527" s="12"/>
      <c r="C527" s="72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13"/>
    </row>
    <row r="528" spans="1:16" ht="28.5" customHeight="1" x14ac:dyDescent="0.2">
      <c r="A528" s="71" t="s">
        <v>328</v>
      </c>
      <c r="B528" s="12"/>
      <c r="C528" s="72" t="s">
        <v>329</v>
      </c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13"/>
    </row>
    <row r="529" spans="1:16" ht="28.5" customHeight="1" x14ac:dyDescent="0.2">
      <c r="A529" s="71"/>
      <c r="B529" s="12"/>
      <c r="C529" s="72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13"/>
    </row>
    <row r="530" spans="1:16" ht="28.5" customHeight="1" x14ac:dyDescent="0.2">
      <c r="A530" s="71" t="s">
        <v>330</v>
      </c>
      <c r="B530" s="12"/>
      <c r="C530" s="72" t="s">
        <v>331</v>
      </c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13"/>
    </row>
    <row r="531" spans="1:16" ht="28.5" customHeight="1" x14ac:dyDescent="0.2">
      <c r="A531" s="71"/>
      <c r="B531" s="12"/>
      <c r="C531" s="72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13"/>
    </row>
    <row r="532" spans="1:16" ht="28.5" customHeight="1" x14ac:dyDescent="0.2">
      <c r="A532" s="71" t="s">
        <v>332</v>
      </c>
      <c r="B532" s="12"/>
      <c r="C532" s="72" t="s">
        <v>333</v>
      </c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13"/>
    </row>
    <row r="533" spans="1:16" ht="28.5" customHeight="1" thickBot="1" x14ac:dyDescent="0.25">
      <c r="A533" s="73"/>
      <c r="B533" s="14"/>
      <c r="C533" s="74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15"/>
    </row>
    <row r="534" spans="1:16" ht="28.5" customHeight="1" x14ac:dyDescent="0.2">
      <c r="A534" s="75" t="s">
        <v>334</v>
      </c>
      <c r="B534" s="10"/>
      <c r="C534" s="76" t="s">
        <v>335</v>
      </c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11"/>
    </row>
    <row r="535" spans="1:16" ht="28.5" customHeight="1" x14ac:dyDescent="0.2">
      <c r="A535" s="71"/>
      <c r="B535" s="12"/>
      <c r="C535" s="72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13"/>
    </row>
    <row r="536" spans="1:16" ht="28.5" customHeight="1" x14ac:dyDescent="0.2">
      <c r="A536" s="71" t="s">
        <v>336</v>
      </c>
      <c r="B536" s="12"/>
      <c r="C536" s="72" t="s">
        <v>337</v>
      </c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13"/>
    </row>
    <row r="537" spans="1:16" ht="28.5" customHeight="1" x14ac:dyDescent="0.2">
      <c r="A537" s="71"/>
      <c r="B537" s="12"/>
      <c r="C537" s="72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13"/>
    </row>
    <row r="538" spans="1:16" ht="28.5" customHeight="1" x14ac:dyDescent="0.2">
      <c r="A538" s="71" t="s">
        <v>338</v>
      </c>
      <c r="B538" s="12"/>
      <c r="C538" s="72" t="s">
        <v>339</v>
      </c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13"/>
    </row>
    <row r="539" spans="1:16" ht="28.5" customHeight="1" x14ac:dyDescent="0.2">
      <c r="A539" s="71"/>
      <c r="B539" s="12"/>
      <c r="C539" s="72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13"/>
    </row>
    <row r="540" spans="1:16" ht="28.5" customHeight="1" x14ac:dyDescent="0.2">
      <c r="A540" s="71" t="s">
        <v>340</v>
      </c>
      <c r="B540" s="12"/>
      <c r="C540" s="72" t="s">
        <v>341</v>
      </c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13"/>
    </row>
    <row r="541" spans="1:16" ht="28.5" customHeight="1" x14ac:dyDescent="0.2">
      <c r="A541" s="71"/>
      <c r="B541" s="12"/>
      <c r="C541" s="72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13"/>
    </row>
    <row r="542" spans="1:16" ht="28.5" customHeight="1" x14ac:dyDescent="0.2">
      <c r="A542" s="71" t="s">
        <v>342</v>
      </c>
      <c r="B542" s="12"/>
      <c r="C542" s="72" t="s">
        <v>343</v>
      </c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13"/>
    </row>
    <row r="543" spans="1:16" ht="28.5" customHeight="1" x14ac:dyDescent="0.2">
      <c r="A543" s="71"/>
      <c r="B543" s="12"/>
      <c r="C543" s="72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13"/>
    </row>
    <row r="544" spans="1:16" ht="28.5" customHeight="1" x14ac:dyDescent="0.2">
      <c r="A544" s="71" t="s">
        <v>344</v>
      </c>
      <c r="B544" s="12"/>
      <c r="C544" s="72" t="s">
        <v>345</v>
      </c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13"/>
    </row>
    <row r="545" spans="1:16" ht="28.5" customHeight="1" x14ac:dyDescent="0.2">
      <c r="A545" s="71"/>
      <c r="B545" s="12"/>
      <c r="C545" s="72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13"/>
    </row>
    <row r="546" spans="1:16" ht="28.5" customHeight="1" x14ac:dyDescent="0.2">
      <c r="A546" s="71" t="s">
        <v>346</v>
      </c>
      <c r="B546" s="12"/>
      <c r="C546" s="72" t="s">
        <v>347</v>
      </c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13"/>
    </row>
    <row r="547" spans="1:16" ht="28.5" customHeight="1" x14ac:dyDescent="0.2">
      <c r="A547" s="71"/>
      <c r="B547" s="12"/>
      <c r="C547" s="72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13"/>
    </row>
    <row r="548" spans="1:16" ht="28.5" customHeight="1" x14ac:dyDescent="0.2">
      <c r="A548" s="71" t="s">
        <v>348</v>
      </c>
      <c r="B548" s="12"/>
      <c r="C548" s="72" t="s">
        <v>349</v>
      </c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13"/>
    </row>
    <row r="549" spans="1:16" ht="28.5" customHeight="1" x14ac:dyDescent="0.2">
      <c r="A549" s="71"/>
      <c r="B549" s="12"/>
      <c r="C549" s="72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13"/>
    </row>
    <row r="550" spans="1:16" ht="28.5" customHeight="1" x14ac:dyDescent="0.2">
      <c r="A550" s="71" t="s">
        <v>350</v>
      </c>
      <c r="B550" s="12"/>
      <c r="C550" s="72" t="s">
        <v>351</v>
      </c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13"/>
    </row>
    <row r="551" spans="1:16" ht="28.5" customHeight="1" x14ac:dyDescent="0.2">
      <c r="A551" s="71"/>
      <c r="B551" s="12"/>
      <c r="C551" s="72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13"/>
    </row>
    <row r="552" spans="1:16" ht="28.5" customHeight="1" x14ac:dyDescent="0.2">
      <c r="A552" s="71" t="s">
        <v>352</v>
      </c>
      <c r="B552" s="12"/>
      <c r="C552" s="72" t="s">
        <v>353</v>
      </c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13"/>
    </row>
    <row r="553" spans="1:16" ht="28.5" customHeight="1" x14ac:dyDescent="0.2">
      <c r="A553" s="71"/>
      <c r="B553" s="12"/>
      <c r="C553" s="72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13"/>
    </row>
    <row r="554" spans="1:16" ht="28.5" customHeight="1" x14ac:dyDescent="0.2">
      <c r="A554" s="71" t="s">
        <v>354</v>
      </c>
      <c r="B554" s="12"/>
      <c r="C554" s="72" t="s">
        <v>355</v>
      </c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13"/>
    </row>
    <row r="555" spans="1:16" ht="28.5" customHeight="1" x14ac:dyDescent="0.2">
      <c r="A555" s="71"/>
      <c r="B555" s="12"/>
      <c r="C555" s="72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13"/>
    </row>
    <row r="556" spans="1:16" ht="28.5" customHeight="1" x14ac:dyDescent="0.2">
      <c r="A556" s="71" t="s">
        <v>356</v>
      </c>
      <c r="B556" s="12"/>
      <c r="C556" s="72" t="s">
        <v>357</v>
      </c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13"/>
    </row>
    <row r="557" spans="1:16" ht="28.5" customHeight="1" x14ac:dyDescent="0.2">
      <c r="A557" s="71"/>
      <c r="B557" s="12"/>
      <c r="C557" s="72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13"/>
    </row>
    <row r="558" spans="1:16" ht="28.5" customHeight="1" x14ac:dyDescent="0.2">
      <c r="A558" s="71" t="s">
        <v>358</v>
      </c>
      <c r="B558" s="12"/>
      <c r="C558" s="72" t="s">
        <v>359</v>
      </c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13"/>
    </row>
    <row r="559" spans="1:16" ht="28.5" customHeight="1" x14ac:dyDescent="0.2">
      <c r="A559" s="71"/>
      <c r="B559" s="12"/>
      <c r="C559" s="72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13"/>
    </row>
    <row r="560" spans="1:16" ht="28.5" customHeight="1" x14ac:dyDescent="0.2">
      <c r="A560" s="71" t="s">
        <v>360</v>
      </c>
      <c r="B560" s="12"/>
      <c r="C560" s="72" t="s">
        <v>361</v>
      </c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13"/>
    </row>
    <row r="561" spans="1:16" ht="28.5" customHeight="1" x14ac:dyDescent="0.2">
      <c r="A561" s="71"/>
      <c r="B561" s="12"/>
      <c r="C561" s="72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13"/>
    </row>
    <row r="562" spans="1:16" ht="28.5" customHeight="1" x14ac:dyDescent="0.2">
      <c r="A562" s="71" t="s">
        <v>362</v>
      </c>
      <c r="B562" s="12"/>
      <c r="C562" s="72" t="s">
        <v>363</v>
      </c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13"/>
    </row>
    <row r="563" spans="1:16" ht="28.5" customHeight="1" x14ac:dyDescent="0.2">
      <c r="A563" s="71"/>
      <c r="B563" s="12"/>
      <c r="C563" s="72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13"/>
    </row>
    <row r="564" spans="1:16" ht="28.5" customHeight="1" x14ac:dyDescent="0.2">
      <c r="A564" s="71" t="s">
        <v>364</v>
      </c>
      <c r="B564" s="12"/>
      <c r="C564" s="72" t="s">
        <v>365</v>
      </c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13"/>
    </row>
    <row r="565" spans="1:16" ht="28.5" customHeight="1" x14ac:dyDescent="0.2">
      <c r="A565" s="71"/>
      <c r="B565" s="12"/>
      <c r="C565" s="72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13"/>
    </row>
    <row r="566" spans="1:16" ht="28.5" customHeight="1" x14ac:dyDescent="0.2">
      <c r="A566" s="71" t="s">
        <v>366</v>
      </c>
      <c r="B566" s="12"/>
      <c r="C566" s="72" t="s">
        <v>367</v>
      </c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13"/>
    </row>
    <row r="567" spans="1:16" ht="28.5" customHeight="1" x14ac:dyDescent="0.2">
      <c r="A567" s="71"/>
      <c r="B567" s="12"/>
      <c r="C567" s="72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13"/>
    </row>
    <row r="568" spans="1:16" ht="28.5" customHeight="1" x14ac:dyDescent="0.2">
      <c r="A568" s="71" t="s">
        <v>368</v>
      </c>
      <c r="B568" s="12"/>
      <c r="C568" s="72" t="s">
        <v>369</v>
      </c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13"/>
    </row>
    <row r="569" spans="1:16" ht="28.5" customHeight="1" x14ac:dyDescent="0.2">
      <c r="A569" s="71"/>
      <c r="B569" s="12"/>
      <c r="C569" s="72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13"/>
    </row>
    <row r="570" spans="1:16" ht="28.5" customHeight="1" x14ac:dyDescent="0.2">
      <c r="A570" s="71" t="s">
        <v>370</v>
      </c>
      <c r="B570" s="12"/>
      <c r="C570" s="72" t="s">
        <v>371</v>
      </c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13"/>
    </row>
    <row r="571" spans="1:16" ht="28.5" customHeight="1" x14ac:dyDescent="0.2">
      <c r="A571" s="71"/>
      <c r="B571" s="12"/>
      <c r="C571" s="72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13"/>
    </row>
    <row r="572" spans="1:16" ht="28.5" customHeight="1" x14ac:dyDescent="0.2">
      <c r="A572" s="71" t="s">
        <v>372</v>
      </c>
      <c r="B572" s="12"/>
      <c r="C572" s="72" t="s">
        <v>373</v>
      </c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13"/>
    </row>
    <row r="573" spans="1:16" ht="28.5" customHeight="1" x14ac:dyDescent="0.2">
      <c r="A573" s="71"/>
      <c r="B573" s="12"/>
      <c r="C573" s="72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13"/>
    </row>
    <row r="574" spans="1:16" ht="28.5" customHeight="1" x14ac:dyDescent="0.2">
      <c r="A574" s="71" t="s">
        <v>374</v>
      </c>
      <c r="B574" s="12"/>
      <c r="C574" s="72" t="s">
        <v>375</v>
      </c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13"/>
    </row>
    <row r="575" spans="1:16" ht="28.5" customHeight="1" x14ac:dyDescent="0.2">
      <c r="A575" s="71"/>
      <c r="B575" s="12"/>
      <c r="C575" s="72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13"/>
    </row>
    <row r="576" spans="1:16" ht="28.5" customHeight="1" x14ac:dyDescent="0.2">
      <c r="A576" s="71" t="s">
        <v>376</v>
      </c>
      <c r="B576" s="12"/>
      <c r="C576" s="72" t="s">
        <v>377</v>
      </c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13"/>
    </row>
    <row r="577" spans="1:16" ht="28.5" customHeight="1" x14ac:dyDescent="0.2">
      <c r="A577" s="71"/>
      <c r="B577" s="12"/>
      <c r="C577" s="72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13"/>
    </row>
    <row r="578" spans="1:16" ht="28.5" customHeight="1" x14ac:dyDescent="0.2">
      <c r="A578" s="71" t="s">
        <v>378</v>
      </c>
      <c r="B578" s="12"/>
      <c r="C578" s="72" t="s">
        <v>379</v>
      </c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13"/>
    </row>
    <row r="579" spans="1:16" ht="28.5" customHeight="1" x14ac:dyDescent="0.2">
      <c r="A579" s="71"/>
      <c r="B579" s="12"/>
      <c r="C579" s="72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13"/>
    </row>
    <row r="580" spans="1:16" ht="28.5" customHeight="1" x14ac:dyDescent="0.2">
      <c r="A580" s="71" t="s">
        <v>380</v>
      </c>
      <c r="B580" s="12"/>
      <c r="C580" s="72" t="s">
        <v>381</v>
      </c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13"/>
    </row>
    <row r="581" spans="1:16" ht="28.5" customHeight="1" x14ac:dyDescent="0.2">
      <c r="A581" s="71"/>
      <c r="B581" s="12"/>
      <c r="C581" s="72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13"/>
    </row>
    <row r="582" spans="1:16" ht="28.5" customHeight="1" x14ac:dyDescent="0.2">
      <c r="A582" s="71" t="s">
        <v>382</v>
      </c>
      <c r="B582" s="12"/>
      <c r="C582" s="72" t="s">
        <v>383</v>
      </c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13"/>
    </row>
    <row r="583" spans="1:16" ht="28.5" customHeight="1" x14ac:dyDescent="0.2">
      <c r="A583" s="71"/>
      <c r="B583" s="12"/>
      <c r="C583" s="72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13"/>
    </row>
    <row r="584" spans="1:16" ht="28.5" customHeight="1" x14ac:dyDescent="0.2">
      <c r="A584" s="71" t="s">
        <v>384</v>
      </c>
      <c r="B584" s="12"/>
      <c r="C584" s="72" t="s">
        <v>385</v>
      </c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13"/>
    </row>
    <row r="585" spans="1:16" ht="28.5" customHeight="1" x14ac:dyDescent="0.2">
      <c r="A585" s="71"/>
      <c r="B585" s="12"/>
      <c r="C585" s="72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13"/>
    </row>
    <row r="586" spans="1:16" ht="28.5" customHeight="1" x14ac:dyDescent="0.2">
      <c r="A586" s="71" t="s">
        <v>386</v>
      </c>
      <c r="B586" s="12"/>
      <c r="C586" s="72" t="s">
        <v>387</v>
      </c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13"/>
    </row>
    <row r="587" spans="1:16" ht="28.5" customHeight="1" x14ac:dyDescent="0.2">
      <c r="A587" s="71"/>
      <c r="B587" s="12"/>
      <c r="C587" s="72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13"/>
    </row>
    <row r="588" spans="1:16" ht="28.5" customHeight="1" x14ac:dyDescent="0.2">
      <c r="A588" s="71" t="s">
        <v>388</v>
      </c>
      <c r="B588" s="12"/>
      <c r="C588" s="72" t="s">
        <v>389</v>
      </c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13"/>
    </row>
    <row r="589" spans="1:16" ht="28.5" customHeight="1" x14ac:dyDescent="0.2">
      <c r="A589" s="71"/>
      <c r="B589" s="12"/>
      <c r="C589" s="72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13"/>
    </row>
    <row r="590" spans="1:16" ht="28.5" customHeight="1" x14ac:dyDescent="0.2">
      <c r="A590" s="71" t="s">
        <v>390</v>
      </c>
      <c r="B590" s="12"/>
      <c r="C590" s="72" t="s">
        <v>391</v>
      </c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13"/>
    </row>
    <row r="591" spans="1:16" ht="28.5" customHeight="1" x14ac:dyDescent="0.2">
      <c r="A591" s="71"/>
      <c r="B591" s="12"/>
      <c r="C591" s="72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13"/>
    </row>
    <row r="592" spans="1:16" ht="28.5" customHeight="1" x14ac:dyDescent="0.2">
      <c r="A592" s="71" t="s">
        <v>392</v>
      </c>
      <c r="B592" s="12"/>
      <c r="C592" s="72" t="s">
        <v>393</v>
      </c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13"/>
    </row>
    <row r="593" spans="1:16" ht="28.5" customHeight="1" x14ac:dyDescent="0.2">
      <c r="A593" s="71"/>
      <c r="B593" s="12"/>
      <c r="C593" s="72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13"/>
    </row>
    <row r="594" spans="1:16" ht="28.5" customHeight="1" x14ac:dyDescent="0.2">
      <c r="A594" s="71" t="s">
        <v>394</v>
      </c>
      <c r="B594" s="12"/>
      <c r="C594" s="72" t="s">
        <v>395</v>
      </c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13"/>
    </row>
    <row r="595" spans="1:16" ht="28.5" customHeight="1" x14ac:dyDescent="0.2">
      <c r="A595" s="71"/>
      <c r="B595" s="12"/>
      <c r="C595" s="72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13"/>
    </row>
    <row r="596" spans="1:16" ht="28.5" customHeight="1" x14ac:dyDescent="0.2">
      <c r="A596" s="71" t="s">
        <v>396</v>
      </c>
      <c r="B596" s="12"/>
      <c r="C596" s="72" t="s">
        <v>397</v>
      </c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13"/>
    </row>
    <row r="597" spans="1:16" ht="28.5" customHeight="1" x14ac:dyDescent="0.2">
      <c r="A597" s="71"/>
      <c r="B597" s="12"/>
      <c r="C597" s="72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13"/>
    </row>
    <row r="598" spans="1:16" ht="28.5" customHeight="1" x14ac:dyDescent="0.2">
      <c r="A598" s="71" t="s">
        <v>398</v>
      </c>
      <c r="B598" s="12"/>
      <c r="C598" s="72" t="s">
        <v>399</v>
      </c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13"/>
    </row>
    <row r="599" spans="1:16" ht="28.5" customHeight="1" x14ac:dyDescent="0.2">
      <c r="A599" s="71"/>
      <c r="B599" s="12"/>
      <c r="C599" s="72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13"/>
    </row>
    <row r="600" spans="1:16" ht="28.5" customHeight="1" x14ac:dyDescent="0.2">
      <c r="A600" s="71" t="s">
        <v>400</v>
      </c>
      <c r="B600" s="12"/>
      <c r="C600" s="72" t="s">
        <v>401</v>
      </c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13"/>
    </row>
    <row r="601" spans="1:16" ht="28.5" customHeight="1" x14ac:dyDescent="0.2">
      <c r="A601" s="71"/>
      <c r="B601" s="12"/>
      <c r="C601" s="72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13"/>
    </row>
    <row r="602" spans="1:16" ht="28.5" customHeight="1" x14ac:dyDescent="0.2">
      <c r="A602" s="71" t="s">
        <v>402</v>
      </c>
      <c r="B602" s="12"/>
      <c r="C602" s="72" t="s">
        <v>403</v>
      </c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13"/>
    </row>
    <row r="603" spans="1:16" ht="28.5" customHeight="1" x14ac:dyDescent="0.2">
      <c r="A603" s="71"/>
      <c r="B603" s="12"/>
      <c r="C603" s="72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13"/>
    </row>
    <row r="604" spans="1:16" ht="28.5" customHeight="1" x14ac:dyDescent="0.2">
      <c r="A604" s="71" t="s">
        <v>404</v>
      </c>
      <c r="B604" s="12"/>
      <c r="C604" s="72" t="s">
        <v>405</v>
      </c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13"/>
    </row>
    <row r="605" spans="1:16" ht="28.5" customHeight="1" thickBot="1" x14ac:dyDescent="0.25">
      <c r="A605" s="73"/>
      <c r="B605" s="14"/>
      <c r="C605" s="74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15"/>
    </row>
    <row r="606" spans="1:16" ht="28.5" customHeight="1" x14ac:dyDescent="0.2">
      <c r="A606" s="75" t="s">
        <v>406</v>
      </c>
      <c r="B606" s="10"/>
      <c r="C606" s="76" t="s">
        <v>407</v>
      </c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11"/>
    </row>
    <row r="607" spans="1:16" ht="28.5" customHeight="1" x14ac:dyDescent="0.2">
      <c r="A607" s="71"/>
      <c r="B607" s="12"/>
      <c r="C607" s="72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13"/>
    </row>
    <row r="608" spans="1:16" ht="28.5" customHeight="1" x14ac:dyDescent="0.2">
      <c r="A608" s="71" t="s">
        <v>408</v>
      </c>
      <c r="B608" s="12"/>
      <c r="C608" s="72" t="s">
        <v>409</v>
      </c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13"/>
    </row>
    <row r="609" spans="1:16" ht="28.5" customHeight="1" x14ac:dyDescent="0.2">
      <c r="A609" s="71"/>
      <c r="B609" s="12"/>
      <c r="C609" s="72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13"/>
    </row>
    <row r="610" spans="1:16" ht="28.5" customHeight="1" x14ac:dyDescent="0.2">
      <c r="A610" s="71" t="s">
        <v>410</v>
      </c>
      <c r="B610" s="12"/>
      <c r="C610" s="72" t="s">
        <v>411</v>
      </c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13"/>
    </row>
    <row r="611" spans="1:16" ht="28.5" customHeight="1" x14ac:dyDescent="0.2">
      <c r="A611" s="71"/>
      <c r="B611" s="12"/>
      <c r="C611" s="72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13"/>
    </row>
    <row r="612" spans="1:16" ht="28.5" customHeight="1" x14ac:dyDescent="0.2">
      <c r="A612" s="71" t="s">
        <v>412</v>
      </c>
      <c r="B612" s="12"/>
      <c r="C612" s="72" t="s">
        <v>413</v>
      </c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13"/>
    </row>
    <row r="613" spans="1:16" ht="28.5" customHeight="1" x14ac:dyDescent="0.2">
      <c r="A613" s="71"/>
      <c r="B613" s="12"/>
      <c r="C613" s="72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13"/>
    </row>
    <row r="614" spans="1:16" ht="28.5" customHeight="1" x14ac:dyDescent="0.2">
      <c r="A614" s="71" t="s">
        <v>414</v>
      </c>
      <c r="B614" s="12"/>
      <c r="C614" s="72" t="s">
        <v>415</v>
      </c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13"/>
    </row>
    <row r="615" spans="1:16" ht="28.5" customHeight="1" x14ac:dyDescent="0.2">
      <c r="A615" s="71"/>
      <c r="B615" s="12"/>
      <c r="C615" s="72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13"/>
    </row>
    <row r="616" spans="1:16" ht="28.5" customHeight="1" x14ac:dyDescent="0.2">
      <c r="A616" s="71" t="s">
        <v>416</v>
      </c>
      <c r="B616" s="12"/>
      <c r="C616" s="72" t="s">
        <v>417</v>
      </c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13"/>
    </row>
    <row r="617" spans="1:16" ht="28.5" customHeight="1" x14ac:dyDescent="0.2">
      <c r="A617" s="71"/>
      <c r="B617" s="12"/>
      <c r="C617" s="72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13"/>
    </row>
    <row r="618" spans="1:16" ht="28.5" customHeight="1" x14ac:dyDescent="0.2">
      <c r="A618" s="71" t="s">
        <v>418</v>
      </c>
      <c r="B618" s="12"/>
      <c r="C618" s="72" t="s">
        <v>419</v>
      </c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13"/>
    </row>
    <row r="619" spans="1:16" ht="28.5" customHeight="1" x14ac:dyDescent="0.2">
      <c r="A619" s="71"/>
      <c r="B619" s="12"/>
      <c r="C619" s="72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13"/>
    </row>
    <row r="620" spans="1:16" ht="28.5" customHeight="1" x14ac:dyDescent="0.2">
      <c r="A620" s="71" t="s">
        <v>420</v>
      </c>
      <c r="B620" s="12"/>
      <c r="C620" s="72" t="s">
        <v>421</v>
      </c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13"/>
    </row>
    <row r="621" spans="1:16" ht="28.5" customHeight="1" x14ac:dyDescent="0.2">
      <c r="A621" s="71"/>
      <c r="B621" s="12"/>
      <c r="C621" s="72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13"/>
    </row>
    <row r="622" spans="1:16" ht="28.5" customHeight="1" x14ac:dyDescent="0.2">
      <c r="A622" s="71" t="s">
        <v>422</v>
      </c>
      <c r="B622" s="12"/>
      <c r="C622" s="72" t="s">
        <v>423</v>
      </c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13"/>
    </row>
    <row r="623" spans="1:16" ht="28.5" customHeight="1" x14ac:dyDescent="0.2">
      <c r="A623" s="71"/>
      <c r="B623" s="12"/>
      <c r="C623" s="72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13"/>
    </row>
    <row r="624" spans="1:16" ht="28.5" customHeight="1" x14ac:dyDescent="0.2">
      <c r="A624" s="71" t="s">
        <v>424</v>
      </c>
      <c r="B624" s="12"/>
      <c r="C624" s="72" t="s">
        <v>425</v>
      </c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13"/>
    </row>
    <row r="625" spans="1:16" ht="28.5" customHeight="1" x14ac:dyDescent="0.2">
      <c r="A625" s="71"/>
      <c r="B625" s="12"/>
      <c r="C625" s="72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13"/>
    </row>
    <row r="626" spans="1:16" ht="28.5" customHeight="1" x14ac:dyDescent="0.2">
      <c r="A626" s="71" t="s">
        <v>426</v>
      </c>
      <c r="B626" s="12"/>
      <c r="C626" s="72" t="s">
        <v>427</v>
      </c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13"/>
    </row>
    <row r="627" spans="1:16" ht="28.5" customHeight="1" x14ac:dyDescent="0.2">
      <c r="A627" s="71"/>
      <c r="B627" s="12"/>
      <c r="C627" s="72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13"/>
    </row>
    <row r="628" spans="1:16" ht="28.5" customHeight="1" x14ac:dyDescent="0.2">
      <c r="A628" s="71" t="s">
        <v>428</v>
      </c>
      <c r="B628" s="12"/>
      <c r="C628" s="72" t="s">
        <v>429</v>
      </c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13"/>
    </row>
    <row r="629" spans="1:16" ht="28.5" customHeight="1" x14ac:dyDescent="0.2">
      <c r="A629" s="71"/>
      <c r="B629" s="12"/>
      <c r="C629" s="72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13"/>
    </row>
    <row r="630" spans="1:16" ht="28.5" customHeight="1" x14ac:dyDescent="0.2">
      <c r="A630" s="71" t="s">
        <v>430</v>
      </c>
      <c r="B630" s="12"/>
      <c r="C630" s="72" t="s">
        <v>431</v>
      </c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13"/>
    </row>
    <row r="631" spans="1:16" ht="28.5" customHeight="1" x14ac:dyDescent="0.2">
      <c r="A631" s="71"/>
      <c r="B631" s="12"/>
      <c r="C631" s="72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13"/>
    </row>
    <row r="632" spans="1:16" ht="28.5" customHeight="1" x14ac:dyDescent="0.2">
      <c r="A632" s="71" t="s">
        <v>432</v>
      </c>
      <c r="B632" s="12"/>
      <c r="C632" s="72" t="s">
        <v>433</v>
      </c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13"/>
    </row>
    <row r="633" spans="1:16" ht="28.5" customHeight="1" x14ac:dyDescent="0.2">
      <c r="A633" s="71"/>
      <c r="B633" s="12"/>
      <c r="C633" s="72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13"/>
    </row>
    <row r="634" spans="1:16" ht="28.5" customHeight="1" x14ac:dyDescent="0.2">
      <c r="A634" s="71" t="s">
        <v>434</v>
      </c>
      <c r="B634" s="12"/>
      <c r="C634" s="72" t="s">
        <v>435</v>
      </c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13"/>
    </row>
    <row r="635" spans="1:16" ht="28.5" customHeight="1" x14ac:dyDescent="0.2">
      <c r="A635" s="71"/>
      <c r="B635" s="12"/>
      <c r="C635" s="72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13"/>
    </row>
    <row r="636" spans="1:16" ht="28.5" customHeight="1" x14ac:dyDescent="0.2">
      <c r="A636" s="71" t="s">
        <v>436</v>
      </c>
      <c r="B636" s="12"/>
      <c r="C636" s="72" t="s">
        <v>437</v>
      </c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13"/>
    </row>
    <row r="637" spans="1:16" ht="28.5" customHeight="1" x14ac:dyDescent="0.2">
      <c r="A637" s="71"/>
      <c r="B637" s="12"/>
      <c r="C637" s="72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13"/>
    </row>
    <row r="638" spans="1:16" ht="28.5" customHeight="1" x14ac:dyDescent="0.2">
      <c r="A638" s="71" t="s">
        <v>438</v>
      </c>
      <c r="B638" s="12"/>
      <c r="C638" s="72" t="s">
        <v>439</v>
      </c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13"/>
    </row>
    <row r="639" spans="1:16" ht="28.5" customHeight="1" x14ac:dyDescent="0.2">
      <c r="A639" s="71"/>
      <c r="B639" s="12"/>
      <c r="C639" s="72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13"/>
    </row>
    <row r="640" spans="1:16" ht="28.5" customHeight="1" x14ac:dyDescent="0.2">
      <c r="A640" s="71" t="s">
        <v>440</v>
      </c>
      <c r="B640" s="12"/>
      <c r="C640" s="72" t="s">
        <v>441</v>
      </c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13"/>
    </row>
    <row r="641" spans="1:16" ht="28.5" customHeight="1" x14ac:dyDescent="0.2">
      <c r="A641" s="71"/>
      <c r="B641" s="12"/>
      <c r="C641" s="72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13"/>
    </row>
    <row r="642" spans="1:16" ht="28.5" customHeight="1" x14ac:dyDescent="0.2">
      <c r="A642" s="71" t="s">
        <v>442</v>
      </c>
      <c r="B642" s="12"/>
      <c r="C642" s="72" t="s">
        <v>443</v>
      </c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13"/>
    </row>
    <row r="643" spans="1:16" ht="28.5" customHeight="1" x14ac:dyDescent="0.2">
      <c r="A643" s="71"/>
      <c r="B643" s="12"/>
      <c r="C643" s="72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13"/>
    </row>
    <row r="644" spans="1:16" ht="28.5" customHeight="1" x14ac:dyDescent="0.2">
      <c r="A644" s="71" t="s">
        <v>444</v>
      </c>
      <c r="B644" s="12"/>
      <c r="C644" s="72" t="s">
        <v>445</v>
      </c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13"/>
    </row>
    <row r="645" spans="1:16" ht="28.5" customHeight="1" x14ac:dyDescent="0.2">
      <c r="A645" s="71"/>
      <c r="B645" s="12"/>
      <c r="C645" s="72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13"/>
    </row>
    <row r="646" spans="1:16" ht="28.5" customHeight="1" x14ac:dyDescent="0.2">
      <c r="A646" s="71" t="s">
        <v>446</v>
      </c>
      <c r="B646" s="12"/>
      <c r="C646" s="72" t="s">
        <v>447</v>
      </c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13"/>
    </row>
    <row r="647" spans="1:16" ht="28.5" customHeight="1" x14ac:dyDescent="0.2">
      <c r="A647" s="71"/>
      <c r="B647" s="12"/>
      <c r="C647" s="72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13"/>
    </row>
    <row r="648" spans="1:16" ht="28.5" customHeight="1" x14ac:dyDescent="0.2">
      <c r="A648" s="71" t="s">
        <v>448</v>
      </c>
      <c r="B648" s="12"/>
      <c r="C648" s="72" t="s">
        <v>449</v>
      </c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13"/>
    </row>
    <row r="649" spans="1:16" ht="28.5" customHeight="1" x14ac:dyDescent="0.2">
      <c r="A649" s="71"/>
      <c r="B649" s="12"/>
      <c r="C649" s="72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13"/>
    </row>
    <row r="650" spans="1:16" ht="28.5" customHeight="1" x14ac:dyDescent="0.2">
      <c r="A650" s="71" t="s">
        <v>450</v>
      </c>
      <c r="B650" s="12"/>
      <c r="C650" s="72" t="s">
        <v>451</v>
      </c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13"/>
    </row>
    <row r="651" spans="1:16" ht="28.5" customHeight="1" x14ac:dyDescent="0.2">
      <c r="A651" s="71"/>
      <c r="B651" s="12"/>
      <c r="C651" s="72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13"/>
    </row>
    <row r="652" spans="1:16" ht="28.5" customHeight="1" x14ac:dyDescent="0.2">
      <c r="A652" s="71" t="s">
        <v>452</v>
      </c>
      <c r="B652" s="12"/>
      <c r="C652" s="72" t="s">
        <v>453</v>
      </c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13"/>
    </row>
    <row r="653" spans="1:16" ht="28.5" customHeight="1" x14ac:dyDescent="0.2">
      <c r="A653" s="71"/>
      <c r="B653" s="12"/>
      <c r="C653" s="72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13"/>
    </row>
    <row r="654" spans="1:16" ht="28.5" customHeight="1" x14ac:dyDescent="0.2">
      <c r="A654" s="71" t="s">
        <v>454</v>
      </c>
      <c r="B654" s="12"/>
      <c r="C654" s="72" t="s">
        <v>455</v>
      </c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13"/>
    </row>
    <row r="655" spans="1:16" ht="28.5" customHeight="1" x14ac:dyDescent="0.2">
      <c r="A655" s="71"/>
      <c r="B655" s="12"/>
      <c r="C655" s="72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13"/>
    </row>
    <row r="656" spans="1:16" ht="28.5" customHeight="1" x14ac:dyDescent="0.2">
      <c r="A656" s="71" t="s">
        <v>456</v>
      </c>
      <c r="B656" s="12"/>
      <c r="C656" s="72" t="s">
        <v>457</v>
      </c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13"/>
    </row>
    <row r="657" spans="1:16" ht="28.5" customHeight="1" x14ac:dyDescent="0.2">
      <c r="A657" s="71"/>
      <c r="B657" s="12"/>
      <c r="C657" s="72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13"/>
    </row>
    <row r="658" spans="1:16" ht="28.5" customHeight="1" x14ac:dyDescent="0.2">
      <c r="A658" s="71" t="s">
        <v>458</v>
      </c>
      <c r="B658" s="12"/>
      <c r="C658" s="72" t="s">
        <v>459</v>
      </c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13"/>
    </row>
    <row r="659" spans="1:16" ht="28.5" customHeight="1" x14ac:dyDescent="0.2">
      <c r="A659" s="71"/>
      <c r="B659" s="12"/>
      <c r="C659" s="72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13"/>
    </row>
    <row r="660" spans="1:16" ht="28.5" customHeight="1" x14ac:dyDescent="0.2">
      <c r="A660" s="71" t="s">
        <v>460</v>
      </c>
      <c r="B660" s="12"/>
      <c r="C660" s="72" t="s">
        <v>461</v>
      </c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13"/>
    </row>
    <row r="661" spans="1:16" ht="28.5" customHeight="1" x14ac:dyDescent="0.2">
      <c r="A661" s="71"/>
      <c r="B661" s="12"/>
      <c r="C661" s="72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13"/>
    </row>
    <row r="662" spans="1:16" ht="28.5" customHeight="1" x14ac:dyDescent="0.2">
      <c r="A662" s="71" t="s">
        <v>462</v>
      </c>
      <c r="B662" s="12"/>
      <c r="C662" s="72" t="s">
        <v>463</v>
      </c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13"/>
    </row>
    <row r="663" spans="1:16" ht="28.5" customHeight="1" x14ac:dyDescent="0.2">
      <c r="A663" s="71"/>
      <c r="B663" s="12"/>
      <c r="C663" s="72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13"/>
    </row>
    <row r="664" spans="1:16" ht="28.5" customHeight="1" x14ac:dyDescent="0.2">
      <c r="A664" s="71" t="s">
        <v>464</v>
      </c>
      <c r="B664" s="12"/>
      <c r="C664" s="72" t="s">
        <v>465</v>
      </c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13"/>
    </row>
    <row r="665" spans="1:16" ht="28.5" customHeight="1" x14ac:dyDescent="0.2">
      <c r="A665" s="71"/>
      <c r="B665" s="12"/>
      <c r="C665" s="72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13"/>
    </row>
    <row r="666" spans="1:16" ht="28.5" customHeight="1" x14ac:dyDescent="0.2">
      <c r="A666" s="71" t="s">
        <v>466</v>
      </c>
      <c r="B666" s="12"/>
      <c r="C666" s="72" t="s">
        <v>467</v>
      </c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13"/>
    </row>
    <row r="667" spans="1:16" ht="28.5" customHeight="1" x14ac:dyDescent="0.2">
      <c r="A667" s="71"/>
      <c r="B667" s="12"/>
      <c r="C667" s="72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13"/>
    </row>
    <row r="668" spans="1:16" ht="28.5" customHeight="1" x14ac:dyDescent="0.2">
      <c r="A668" s="71" t="s">
        <v>468</v>
      </c>
      <c r="B668" s="12"/>
      <c r="C668" s="72" t="s">
        <v>469</v>
      </c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13"/>
    </row>
    <row r="669" spans="1:16" ht="28.5" customHeight="1" x14ac:dyDescent="0.2">
      <c r="A669" s="71"/>
      <c r="B669" s="12"/>
      <c r="C669" s="72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13"/>
    </row>
    <row r="670" spans="1:16" ht="28.5" customHeight="1" x14ac:dyDescent="0.2">
      <c r="A670" s="71" t="s">
        <v>470</v>
      </c>
      <c r="B670" s="12"/>
      <c r="C670" s="72" t="s">
        <v>471</v>
      </c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13"/>
    </row>
    <row r="671" spans="1:16" ht="28.5" customHeight="1" x14ac:dyDescent="0.2">
      <c r="A671" s="71"/>
      <c r="B671" s="12"/>
      <c r="C671" s="72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13"/>
    </row>
    <row r="672" spans="1:16" ht="28.5" customHeight="1" x14ac:dyDescent="0.2">
      <c r="A672" s="71" t="s">
        <v>472</v>
      </c>
      <c r="B672" s="12"/>
      <c r="C672" s="72" t="s">
        <v>473</v>
      </c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13"/>
    </row>
    <row r="673" spans="1:16" ht="28.5" customHeight="1" x14ac:dyDescent="0.2">
      <c r="A673" s="71"/>
      <c r="B673" s="12"/>
      <c r="C673" s="72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13"/>
    </row>
    <row r="674" spans="1:16" ht="28.5" customHeight="1" x14ac:dyDescent="0.2">
      <c r="A674" s="71" t="s">
        <v>474</v>
      </c>
      <c r="B674" s="12"/>
      <c r="C674" s="72" t="s">
        <v>475</v>
      </c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13"/>
    </row>
    <row r="675" spans="1:16" ht="28.5" customHeight="1" x14ac:dyDescent="0.2">
      <c r="A675" s="71"/>
      <c r="B675" s="12"/>
      <c r="C675" s="72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13"/>
    </row>
    <row r="676" spans="1:16" ht="28.5" customHeight="1" x14ac:dyDescent="0.2">
      <c r="A676" s="71" t="s">
        <v>476</v>
      </c>
      <c r="B676" s="12"/>
      <c r="C676" s="72" t="s">
        <v>477</v>
      </c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13"/>
    </row>
    <row r="677" spans="1:16" ht="28.5" customHeight="1" thickBot="1" x14ac:dyDescent="0.25">
      <c r="A677" s="73"/>
      <c r="B677" s="14"/>
      <c r="C677" s="74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15"/>
    </row>
    <row r="678" spans="1:16" ht="28.5" customHeight="1" x14ac:dyDescent="0.2">
      <c r="A678" s="75" t="s">
        <v>478</v>
      </c>
      <c r="B678" s="10"/>
      <c r="C678" s="76" t="s">
        <v>479</v>
      </c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11"/>
    </row>
    <row r="679" spans="1:16" ht="28.5" customHeight="1" x14ac:dyDescent="0.2">
      <c r="A679" s="71"/>
      <c r="B679" s="12"/>
      <c r="C679" s="72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13"/>
    </row>
    <row r="680" spans="1:16" ht="28.5" customHeight="1" x14ac:dyDescent="0.2">
      <c r="A680" s="71" t="s">
        <v>480</v>
      </c>
      <c r="B680" s="12"/>
      <c r="C680" s="72" t="s">
        <v>481</v>
      </c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13"/>
    </row>
    <row r="681" spans="1:16" ht="28.5" customHeight="1" x14ac:dyDescent="0.2">
      <c r="A681" s="71"/>
      <c r="B681" s="12"/>
      <c r="C681" s="72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13"/>
    </row>
    <row r="682" spans="1:16" ht="28.5" customHeight="1" x14ac:dyDescent="0.2">
      <c r="A682" s="71" t="s">
        <v>482</v>
      </c>
      <c r="B682" s="12"/>
      <c r="C682" s="72" t="s">
        <v>483</v>
      </c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13"/>
    </row>
    <row r="683" spans="1:16" ht="28.5" customHeight="1" x14ac:dyDescent="0.2">
      <c r="A683" s="71"/>
      <c r="B683" s="12"/>
      <c r="C683" s="72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13"/>
    </row>
    <row r="684" spans="1:16" ht="28.5" customHeight="1" x14ac:dyDescent="0.2">
      <c r="A684" s="71" t="s">
        <v>484</v>
      </c>
      <c r="B684" s="12"/>
      <c r="C684" s="72" t="s">
        <v>485</v>
      </c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13"/>
    </row>
    <row r="685" spans="1:16" ht="28.5" customHeight="1" x14ac:dyDescent="0.2">
      <c r="A685" s="71"/>
      <c r="B685" s="12"/>
      <c r="C685" s="72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13"/>
    </row>
    <row r="686" spans="1:16" ht="28.5" customHeight="1" x14ac:dyDescent="0.2">
      <c r="A686" s="71" t="s">
        <v>486</v>
      </c>
      <c r="B686" s="12"/>
      <c r="C686" s="72" t="s">
        <v>487</v>
      </c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13"/>
    </row>
    <row r="687" spans="1:16" ht="28.5" customHeight="1" x14ac:dyDescent="0.2">
      <c r="A687" s="71"/>
      <c r="B687" s="12"/>
      <c r="C687" s="72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13"/>
    </row>
    <row r="688" spans="1:16" ht="28.5" customHeight="1" x14ac:dyDescent="0.2">
      <c r="A688" s="71" t="s">
        <v>488</v>
      </c>
      <c r="B688" s="12"/>
      <c r="C688" s="72" t="s">
        <v>489</v>
      </c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13"/>
    </row>
    <row r="689" spans="1:16" ht="28.5" customHeight="1" x14ac:dyDescent="0.2">
      <c r="A689" s="71"/>
      <c r="B689" s="12"/>
      <c r="C689" s="72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13"/>
    </row>
    <row r="690" spans="1:16" ht="28.5" customHeight="1" x14ac:dyDescent="0.2">
      <c r="A690" s="71" t="s">
        <v>490</v>
      </c>
      <c r="B690" s="12"/>
      <c r="C690" s="72" t="s">
        <v>491</v>
      </c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13"/>
    </row>
    <row r="691" spans="1:16" ht="28.5" customHeight="1" x14ac:dyDescent="0.2">
      <c r="A691" s="71"/>
      <c r="B691" s="12"/>
      <c r="C691" s="72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13"/>
    </row>
    <row r="692" spans="1:16" ht="28.5" customHeight="1" x14ac:dyDescent="0.2">
      <c r="A692" s="71" t="s">
        <v>492</v>
      </c>
      <c r="B692" s="12"/>
      <c r="C692" s="72" t="s">
        <v>493</v>
      </c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13"/>
    </row>
    <row r="693" spans="1:16" ht="28.5" customHeight="1" x14ac:dyDescent="0.2">
      <c r="A693" s="71"/>
      <c r="B693" s="12"/>
      <c r="C693" s="72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13"/>
    </row>
    <row r="694" spans="1:16" ht="28.5" customHeight="1" x14ac:dyDescent="0.2">
      <c r="A694" s="71" t="s">
        <v>494</v>
      </c>
      <c r="B694" s="12"/>
      <c r="C694" s="72" t="s">
        <v>495</v>
      </c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13"/>
    </row>
    <row r="695" spans="1:16" ht="28.5" customHeight="1" x14ac:dyDescent="0.2">
      <c r="A695" s="71"/>
      <c r="B695" s="12"/>
      <c r="C695" s="72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13"/>
    </row>
    <row r="696" spans="1:16" ht="28.5" customHeight="1" x14ac:dyDescent="0.2">
      <c r="A696" s="71" t="s">
        <v>496</v>
      </c>
      <c r="B696" s="12"/>
      <c r="C696" s="72" t="s">
        <v>497</v>
      </c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13"/>
    </row>
    <row r="697" spans="1:16" ht="28.5" customHeight="1" x14ac:dyDescent="0.2">
      <c r="A697" s="71"/>
      <c r="B697" s="12"/>
      <c r="C697" s="72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13"/>
    </row>
    <row r="698" spans="1:16" ht="28.5" customHeight="1" x14ac:dyDescent="0.2">
      <c r="A698" s="71" t="s">
        <v>498</v>
      </c>
      <c r="B698" s="12"/>
      <c r="C698" s="72" t="s">
        <v>499</v>
      </c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13"/>
    </row>
    <row r="699" spans="1:16" ht="28.5" customHeight="1" x14ac:dyDescent="0.2">
      <c r="A699" s="71"/>
      <c r="B699" s="12"/>
      <c r="C699" s="72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13"/>
    </row>
    <row r="700" spans="1:16" ht="28.5" customHeight="1" x14ac:dyDescent="0.2">
      <c r="A700" s="71" t="s">
        <v>500</v>
      </c>
      <c r="B700" s="12"/>
      <c r="C700" s="72" t="s">
        <v>501</v>
      </c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13"/>
    </row>
    <row r="701" spans="1:16" ht="28.5" customHeight="1" x14ac:dyDescent="0.2">
      <c r="A701" s="71"/>
      <c r="B701" s="12"/>
      <c r="C701" s="72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13"/>
    </row>
    <row r="702" spans="1:16" ht="28.5" customHeight="1" x14ac:dyDescent="0.2">
      <c r="A702" s="71" t="s">
        <v>502</v>
      </c>
      <c r="B702" s="12"/>
      <c r="C702" s="72" t="s">
        <v>503</v>
      </c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13"/>
    </row>
    <row r="703" spans="1:16" ht="28.5" customHeight="1" x14ac:dyDescent="0.2">
      <c r="A703" s="71"/>
      <c r="B703" s="12"/>
      <c r="C703" s="72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13"/>
    </row>
    <row r="704" spans="1:16" ht="28.5" customHeight="1" x14ac:dyDescent="0.2">
      <c r="A704" s="71" t="s">
        <v>504</v>
      </c>
      <c r="B704" s="12"/>
      <c r="C704" s="72" t="s">
        <v>505</v>
      </c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13"/>
    </row>
    <row r="705" spans="1:16" ht="28.5" customHeight="1" x14ac:dyDescent="0.2">
      <c r="A705" s="71"/>
      <c r="B705" s="12"/>
      <c r="C705" s="72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13"/>
    </row>
    <row r="706" spans="1:16" ht="28.5" customHeight="1" x14ac:dyDescent="0.2">
      <c r="A706" s="71" t="s">
        <v>506</v>
      </c>
      <c r="B706" s="12"/>
      <c r="C706" s="72" t="s">
        <v>507</v>
      </c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13"/>
    </row>
    <row r="707" spans="1:16" ht="28.5" customHeight="1" x14ac:dyDescent="0.2">
      <c r="A707" s="71"/>
      <c r="B707" s="12"/>
      <c r="C707" s="72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13"/>
    </row>
    <row r="708" spans="1:16" ht="28.5" customHeight="1" x14ac:dyDescent="0.2">
      <c r="A708" s="71" t="s">
        <v>508</v>
      </c>
      <c r="B708" s="12"/>
      <c r="C708" s="72" t="s">
        <v>509</v>
      </c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13"/>
    </row>
    <row r="709" spans="1:16" ht="28.5" customHeight="1" x14ac:dyDescent="0.2">
      <c r="A709" s="71"/>
      <c r="B709" s="12"/>
      <c r="C709" s="72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13"/>
    </row>
    <row r="710" spans="1:16" ht="28.5" customHeight="1" x14ac:dyDescent="0.2">
      <c r="A710" s="71" t="s">
        <v>510</v>
      </c>
      <c r="B710" s="12"/>
      <c r="C710" s="72" t="s">
        <v>511</v>
      </c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13"/>
    </row>
    <row r="711" spans="1:16" ht="28.5" customHeight="1" x14ac:dyDescent="0.2">
      <c r="A711" s="71"/>
      <c r="B711" s="12"/>
      <c r="C711" s="72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13"/>
    </row>
    <row r="712" spans="1:16" ht="28.5" customHeight="1" x14ac:dyDescent="0.2">
      <c r="A712" s="71" t="s">
        <v>512</v>
      </c>
      <c r="B712" s="12"/>
      <c r="C712" s="72" t="s">
        <v>513</v>
      </c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13"/>
    </row>
    <row r="713" spans="1:16" ht="28.5" customHeight="1" x14ac:dyDescent="0.2">
      <c r="A713" s="71"/>
      <c r="B713" s="12"/>
      <c r="C713" s="72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13"/>
    </row>
    <row r="714" spans="1:16" ht="28.5" customHeight="1" x14ac:dyDescent="0.2">
      <c r="A714" s="71" t="s">
        <v>514</v>
      </c>
      <c r="B714" s="12"/>
      <c r="C714" s="72" t="s">
        <v>515</v>
      </c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13"/>
    </row>
    <row r="715" spans="1:16" ht="28.5" customHeight="1" x14ac:dyDescent="0.2">
      <c r="A715" s="71"/>
      <c r="B715" s="12"/>
      <c r="C715" s="72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13"/>
    </row>
    <row r="716" spans="1:16" ht="28.5" customHeight="1" x14ac:dyDescent="0.2">
      <c r="A716" s="71" t="s">
        <v>516</v>
      </c>
      <c r="B716" s="12"/>
      <c r="C716" s="72" t="s">
        <v>517</v>
      </c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13"/>
    </row>
    <row r="717" spans="1:16" ht="28.5" customHeight="1" x14ac:dyDescent="0.2">
      <c r="A717" s="71"/>
      <c r="B717" s="12"/>
      <c r="C717" s="72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13"/>
    </row>
    <row r="718" spans="1:16" ht="28.5" customHeight="1" x14ac:dyDescent="0.2">
      <c r="A718" s="71" t="s">
        <v>518</v>
      </c>
      <c r="B718" s="12"/>
      <c r="C718" s="72" t="s">
        <v>519</v>
      </c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13"/>
    </row>
    <row r="719" spans="1:16" ht="28.5" customHeight="1" x14ac:dyDescent="0.2">
      <c r="A719" s="71"/>
      <c r="B719" s="12"/>
      <c r="C719" s="72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13"/>
    </row>
    <row r="720" spans="1:16" ht="28.5" customHeight="1" x14ac:dyDescent="0.2">
      <c r="A720" s="71" t="s">
        <v>520</v>
      </c>
      <c r="B720" s="12"/>
      <c r="C720" s="72" t="s">
        <v>521</v>
      </c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13"/>
    </row>
    <row r="721" spans="1:16" ht="28.5" customHeight="1" x14ac:dyDescent="0.2">
      <c r="A721" s="71"/>
      <c r="B721" s="12"/>
      <c r="C721" s="72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13"/>
    </row>
    <row r="722" spans="1:16" ht="28.5" customHeight="1" x14ac:dyDescent="0.2">
      <c r="A722" s="71" t="s">
        <v>522</v>
      </c>
      <c r="B722" s="12"/>
      <c r="C722" s="72" t="s">
        <v>523</v>
      </c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13"/>
    </row>
    <row r="723" spans="1:16" ht="28.5" customHeight="1" x14ac:dyDescent="0.2">
      <c r="A723" s="71"/>
      <c r="B723" s="12"/>
      <c r="C723" s="72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13"/>
    </row>
    <row r="724" spans="1:16" ht="28.5" customHeight="1" x14ac:dyDescent="0.2">
      <c r="A724" s="71" t="s">
        <v>524</v>
      </c>
      <c r="B724" s="12"/>
      <c r="C724" s="72" t="s">
        <v>525</v>
      </c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13"/>
    </row>
    <row r="725" spans="1:16" ht="28.5" customHeight="1" x14ac:dyDescent="0.2">
      <c r="A725" s="71"/>
      <c r="B725" s="12"/>
      <c r="C725" s="72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13"/>
    </row>
    <row r="726" spans="1:16" ht="28.5" customHeight="1" x14ac:dyDescent="0.2">
      <c r="A726" s="71" t="s">
        <v>526</v>
      </c>
      <c r="B726" s="12"/>
      <c r="C726" s="72" t="s">
        <v>527</v>
      </c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13"/>
    </row>
    <row r="727" spans="1:16" ht="28.5" customHeight="1" x14ac:dyDescent="0.2">
      <c r="A727" s="71"/>
      <c r="B727" s="12"/>
      <c r="C727" s="72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13"/>
    </row>
    <row r="728" spans="1:16" ht="28.5" customHeight="1" x14ac:dyDescent="0.2">
      <c r="A728" s="71" t="s">
        <v>528</v>
      </c>
      <c r="B728" s="12"/>
      <c r="C728" s="72" t="s">
        <v>529</v>
      </c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13"/>
    </row>
    <row r="729" spans="1:16" ht="28.5" customHeight="1" x14ac:dyDescent="0.2">
      <c r="A729" s="71"/>
      <c r="B729" s="12"/>
      <c r="C729" s="72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13"/>
    </row>
    <row r="730" spans="1:16" ht="28.5" customHeight="1" x14ac:dyDescent="0.2">
      <c r="A730" s="71" t="s">
        <v>530</v>
      </c>
      <c r="B730" s="12"/>
      <c r="C730" s="72" t="s">
        <v>531</v>
      </c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13"/>
    </row>
    <row r="731" spans="1:16" ht="28.5" customHeight="1" x14ac:dyDescent="0.2">
      <c r="A731" s="71"/>
      <c r="B731" s="12"/>
      <c r="C731" s="72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13"/>
    </row>
    <row r="732" spans="1:16" ht="28.5" customHeight="1" x14ac:dyDescent="0.2">
      <c r="A732" s="71" t="s">
        <v>532</v>
      </c>
      <c r="B732" s="12"/>
      <c r="C732" s="72" t="s">
        <v>533</v>
      </c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13"/>
    </row>
    <row r="733" spans="1:16" ht="28.5" customHeight="1" x14ac:dyDescent="0.2">
      <c r="A733" s="71"/>
      <c r="B733" s="12"/>
      <c r="C733" s="72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13"/>
    </row>
    <row r="734" spans="1:16" ht="28.5" customHeight="1" x14ac:dyDescent="0.2">
      <c r="A734" s="71" t="s">
        <v>534</v>
      </c>
      <c r="B734" s="12"/>
      <c r="C734" s="72" t="s">
        <v>535</v>
      </c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13"/>
    </row>
    <row r="735" spans="1:16" ht="28.5" customHeight="1" x14ac:dyDescent="0.2">
      <c r="A735" s="71"/>
      <c r="B735" s="12"/>
      <c r="C735" s="72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13"/>
    </row>
    <row r="736" spans="1:16" ht="28.5" customHeight="1" x14ac:dyDescent="0.2">
      <c r="A736" s="71" t="s">
        <v>536</v>
      </c>
      <c r="B736" s="12"/>
      <c r="C736" s="72" t="s">
        <v>537</v>
      </c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13"/>
    </row>
    <row r="737" spans="1:16" ht="28.5" customHeight="1" x14ac:dyDescent="0.2">
      <c r="A737" s="71"/>
      <c r="B737" s="12"/>
      <c r="C737" s="72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13"/>
    </row>
    <row r="738" spans="1:16" ht="28.5" customHeight="1" x14ac:dyDescent="0.2">
      <c r="A738" s="71" t="s">
        <v>538</v>
      </c>
      <c r="B738" s="12"/>
      <c r="C738" s="72" t="s">
        <v>539</v>
      </c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13"/>
    </row>
    <row r="739" spans="1:16" ht="28.5" customHeight="1" x14ac:dyDescent="0.2">
      <c r="A739" s="71"/>
      <c r="B739" s="12"/>
      <c r="C739" s="72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13"/>
    </row>
    <row r="740" spans="1:16" ht="28.5" customHeight="1" x14ac:dyDescent="0.2">
      <c r="A740" s="71" t="s">
        <v>540</v>
      </c>
      <c r="B740" s="12"/>
      <c r="C740" s="72" t="s">
        <v>541</v>
      </c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13"/>
    </row>
    <row r="741" spans="1:16" ht="28.5" customHeight="1" x14ac:dyDescent="0.2">
      <c r="A741" s="71"/>
      <c r="B741" s="12"/>
      <c r="C741" s="72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13"/>
    </row>
    <row r="742" spans="1:16" ht="28.5" customHeight="1" x14ac:dyDescent="0.2">
      <c r="A742" s="71" t="s">
        <v>542</v>
      </c>
      <c r="B742" s="12"/>
      <c r="C742" s="72" t="s">
        <v>543</v>
      </c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13"/>
    </row>
    <row r="743" spans="1:16" ht="28.5" customHeight="1" x14ac:dyDescent="0.2">
      <c r="A743" s="71"/>
      <c r="B743" s="12"/>
      <c r="C743" s="72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13"/>
    </row>
    <row r="744" spans="1:16" ht="28.5" customHeight="1" x14ac:dyDescent="0.2">
      <c r="A744" s="71" t="s">
        <v>544</v>
      </c>
      <c r="B744" s="12"/>
      <c r="C744" s="72" t="s">
        <v>545</v>
      </c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13"/>
    </row>
    <row r="745" spans="1:16" ht="28.5" customHeight="1" x14ac:dyDescent="0.2">
      <c r="A745" s="71"/>
      <c r="B745" s="12"/>
      <c r="C745" s="72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13"/>
    </row>
    <row r="746" spans="1:16" ht="28.5" customHeight="1" x14ac:dyDescent="0.2">
      <c r="A746" s="71" t="s">
        <v>546</v>
      </c>
      <c r="B746" s="12"/>
      <c r="C746" s="72" t="s">
        <v>547</v>
      </c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13"/>
    </row>
    <row r="747" spans="1:16" ht="28.5" customHeight="1" x14ac:dyDescent="0.2">
      <c r="A747" s="71"/>
      <c r="B747" s="12"/>
      <c r="C747" s="72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13"/>
    </row>
    <row r="748" spans="1:16" ht="28.5" customHeight="1" x14ac:dyDescent="0.2">
      <c r="A748" s="71" t="s">
        <v>548</v>
      </c>
      <c r="B748" s="12"/>
      <c r="C748" s="72" t="s">
        <v>549</v>
      </c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13"/>
    </row>
    <row r="749" spans="1:16" ht="28.5" customHeight="1" thickBot="1" x14ac:dyDescent="0.25">
      <c r="A749" s="73"/>
      <c r="B749" s="14"/>
      <c r="C749" s="74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15"/>
    </row>
    <row r="750" spans="1:16" ht="28.5" customHeight="1" x14ac:dyDescent="0.2">
      <c r="A750" s="75" t="s">
        <v>550</v>
      </c>
      <c r="B750" s="10"/>
      <c r="C750" s="76" t="s">
        <v>551</v>
      </c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11"/>
    </row>
    <row r="751" spans="1:16" ht="28.5" customHeight="1" x14ac:dyDescent="0.2">
      <c r="A751" s="71"/>
      <c r="B751" s="12"/>
      <c r="C751" s="72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13"/>
    </row>
    <row r="752" spans="1:16" ht="28.5" customHeight="1" x14ac:dyDescent="0.2">
      <c r="A752" s="71" t="s">
        <v>552</v>
      </c>
      <c r="B752" s="12"/>
      <c r="C752" s="72" t="s">
        <v>553</v>
      </c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13"/>
    </row>
    <row r="753" spans="1:16" ht="28.5" customHeight="1" x14ac:dyDescent="0.2">
      <c r="A753" s="71"/>
      <c r="B753" s="12"/>
      <c r="C753" s="72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13"/>
    </row>
    <row r="754" spans="1:16" ht="28.5" customHeight="1" x14ac:dyDescent="0.2">
      <c r="A754" s="71" t="s">
        <v>554</v>
      </c>
      <c r="B754" s="12"/>
      <c r="C754" s="72" t="s">
        <v>555</v>
      </c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13"/>
    </row>
    <row r="755" spans="1:16" ht="28.5" customHeight="1" x14ac:dyDescent="0.2">
      <c r="A755" s="71"/>
      <c r="B755" s="12"/>
      <c r="C755" s="72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13"/>
    </row>
    <row r="756" spans="1:16" ht="28.5" customHeight="1" x14ac:dyDescent="0.2">
      <c r="A756" s="71" t="s">
        <v>556</v>
      </c>
      <c r="B756" s="12"/>
      <c r="C756" s="72" t="s">
        <v>557</v>
      </c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13"/>
    </row>
    <row r="757" spans="1:16" ht="28.5" customHeight="1" x14ac:dyDescent="0.2">
      <c r="A757" s="71"/>
      <c r="B757" s="12"/>
      <c r="C757" s="72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13"/>
    </row>
    <row r="758" spans="1:16" ht="28.5" customHeight="1" x14ac:dyDescent="0.2">
      <c r="A758" s="71" t="s">
        <v>558</v>
      </c>
      <c r="B758" s="12"/>
      <c r="C758" s="72" t="s">
        <v>559</v>
      </c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13"/>
    </row>
    <row r="759" spans="1:16" ht="28.5" customHeight="1" x14ac:dyDescent="0.2">
      <c r="A759" s="71"/>
      <c r="B759" s="12"/>
      <c r="C759" s="72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13"/>
    </row>
    <row r="760" spans="1:16" ht="28.5" customHeight="1" x14ac:dyDescent="0.2">
      <c r="A760" s="71" t="s">
        <v>560</v>
      </c>
      <c r="B760" s="12"/>
      <c r="C760" s="72" t="s">
        <v>561</v>
      </c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13"/>
    </row>
    <row r="761" spans="1:16" ht="28.5" customHeight="1" x14ac:dyDescent="0.2">
      <c r="A761" s="71"/>
      <c r="B761" s="12"/>
      <c r="C761" s="72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13"/>
    </row>
    <row r="762" spans="1:16" ht="28.5" customHeight="1" x14ac:dyDescent="0.2">
      <c r="A762" s="71" t="s">
        <v>562</v>
      </c>
      <c r="B762" s="12"/>
      <c r="C762" s="72" t="s">
        <v>563</v>
      </c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13"/>
    </row>
    <row r="763" spans="1:16" ht="28.5" customHeight="1" x14ac:dyDescent="0.2">
      <c r="A763" s="71"/>
      <c r="B763" s="12"/>
      <c r="C763" s="72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13"/>
    </row>
    <row r="764" spans="1:16" ht="28.5" customHeight="1" x14ac:dyDescent="0.2">
      <c r="A764" s="71" t="s">
        <v>564</v>
      </c>
      <c r="B764" s="12"/>
      <c r="C764" s="72" t="s">
        <v>565</v>
      </c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13"/>
    </row>
    <row r="765" spans="1:16" ht="28.5" customHeight="1" x14ac:dyDescent="0.2">
      <c r="A765" s="71"/>
      <c r="B765" s="12"/>
      <c r="C765" s="72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13"/>
    </row>
    <row r="766" spans="1:16" ht="28.5" customHeight="1" x14ac:dyDescent="0.2">
      <c r="A766" s="71" t="s">
        <v>566</v>
      </c>
      <c r="B766" s="12"/>
      <c r="C766" s="72" t="s">
        <v>567</v>
      </c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13"/>
    </row>
    <row r="767" spans="1:16" ht="28.5" customHeight="1" x14ac:dyDescent="0.2">
      <c r="A767" s="71"/>
      <c r="B767" s="12"/>
      <c r="C767" s="72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13"/>
    </row>
    <row r="768" spans="1:16" ht="28.5" customHeight="1" x14ac:dyDescent="0.2">
      <c r="A768" s="71" t="s">
        <v>568</v>
      </c>
      <c r="B768" s="12"/>
      <c r="C768" s="72" t="s">
        <v>569</v>
      </c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13"/>
    </row>
    <row r="769" spans="1:16" ht="28.5" customHeight="1" x14ac:dyDescent="0.2">
      <c r="A769" s="71"/>
      <c r="B769" s="12"/>
      <c r="C769" s="72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13"/>
    </row>
    <row r="770" spans="1:16" ht="28.5" customHeight="1" x14ac:dyDescent="0.2">
      <c r="A770" s="71" t="s">
        <v>570</v>
      </c>
      <c r="B770" s="12"/>
      <c r="C770" s="72" t="s">
        <v>571</v>
      </c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13"/>
    </row>
    <row r="771" spans="1:16" ht="28.5" customHeight="1" x14ac:dyDescent="0.2">
      <c r="A771" s="71"/>
      <c r="B771" s="12"/>
      <c r="C771" s="72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13"/>
    </row>
    <row r="772" spans="1:16" ht="28.5" customHeight="1" x14ac:dyDescent="0.2">
      <c r="A772" s="71" t="s">
        <v>572</v>
      </c>
      <c r="B772" s="12"/>
      <c r="C772" s="72" t="s">
        <v>573</v>
      </c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13"/>
    </row>
    <row r="773" spans="1:16" ht="28.5" customHeight="1" x14ac:dyDescent="0.2">
      <c r="A773" s="71"/>
      <c r="B773" s="12"/>
      <c r="C773" s="72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13"/>
    </row>
    <row r="774" spans="1:16" ht="28.5" customHeight="1" x14ac:dyDescent="0.2">
      <c r="A774" s="71" t="s">
        <v>574</v>
      </c>
      <c r="B774" s="12"/>
      <c r="C774" s="72" t="s">
        <v>575</v>
      </c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13"/>
    </row>
    <row r="775" spans="1:16" ht="28.5" customHeight="1" x14ac:dyDescent="0.2">
      <c r="A775" s="71"/>
      <c r="B775" s="12"/>
      <c r="C775" s="72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13"/>
    </row>
    <row r="776" spans="1:16" ht="28.5" customHeight="1" x14ac:dyDescent="0.2">
      <c r="A776" s="71" t="s">
        <v>576</v>
      </c>
      <c r="B776" s="12"/>
      <c r="C776" s="72" t="s">
        <v>577</v>
      </c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13"/>
    </row>
    <row r="777" spans="1:16" ht="28.5" customHeight="1" x14ac:dyDescent="0.2">
      <c r="A777" s="71"/>
      <c r="B777" s="12"/>
      <c r="C777" s="72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13"/>
    </row>
    <row r="778" spans="1:16" ht="28.5" customHeight="1" x14ac:dyDescent="0.2">
      <c r="A778" s="71" t="s">
        <v>578</v>
      </c>
      <c r="B778" s="12"/>
      <c r="C778" s="72" t="s">
        <v>579</v>
      </c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13"/>
    </row>
    <row r="779" spans="1:16" ht="28.5" customHeight="1" x14ac:dyDescent="0.2">
      <c r="A779" s="71"/>
      <c r="B779" s="12"/>
      <c r="C779" s="72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13"/>
    </row>
    <row r="780" spans="1:16" ht="28.5" customHeight="1" x14ac:dyDescent="0.2">
      <c r="A780" s="71" t="s">
        <v>580</v>
      </c>
      <c r="B780" s="12"/>
      <c r="C780" s="72" t="s">
        <v>581</v>
      </c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13"/>
    </row>
    <row r="781" spans="1:16" ht="28.5" customHeight="1" x14ac:dyDescent="0.2">
      <c r="A781" s="71"/>
      <c r="B781" s="12"/>
      <c r="C781" s="72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13"/>
    </row>
    <row r="782" spans="1:16" ht="28.5" customHeight="1" x14ac:dyDescent="0.2">
      <c r="A782" s="71" t="s">
        <v>582</v>
      </c>
      <c r="B782" s="12"/>
      <c r="C782" s="72" t="s">
        <v>583</v>
      </c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13"/>
    </row>
    <row r="783" spans="1:16" ht="28.5" customHeight="1" x14ac:dyDescent="0.2">
      <c r="A783" s="71"/>
      <c r="B783" s="12"/>
      <c r="C783" s="72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13"/>
    </row>
    <row r="784" spans="1:16" ht="28.5" customHeight="1" x14ac:dyDescent="0.2">
      <c r="A784" s="71" t="s">
        <v>584</v>
      </c>
      <c r="B784" s="12"/>
      <c r="C784" s="72" t="s">
        <v>585</v>
      </c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13"/>
    </row>
    <row r="785" spans="1:16" ht="28.5" customHeight="1" x14ac:dyDescent="0.2">
      <c r="A785" s="71"/>
      <c r="B785" s="12"/>
      <c r="C785" s="72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13"/>
    </row>
    <row r="786" spans="1:16" ht="28.5" customHeight="1" x14ac:dyDescent="0.2">
      <c r="A786" s="71" t="s">
        <v>586</v>
      </c>
      <c r="B786" s="12"/>
      <c r="C786" s="72" t="s">
        <v>587</v>
      </c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13"/>
    </row>
    <row r="787" spans="1:16" ht="28.5" customHeight="1" x14ac:dyDescent="0.2">
      <c r="A787" s="71"/>
      <c r="B787" s="12"/>
      <c r="C787" s="72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13"/>
    </row>
    <row r="788" spans="1:16" ht="28.5" customHeight="1" x14ac:dyDescent="0.2">
      <c r="A788" s="71" t="s">
        <v>588</v>
      </c>
      <c r="B788" s="12"/>
      <c r="C788" s="72" t="s">
        <v>589</v>
      </c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13"/>
    </row>
    <row r="789" spans="1:16" ht="28.5" customHeight="1" x14ac:dyDescent="0.2">
      <c r="A789" s="71"/>
      <c r="B789" s="12"/>
      <c r="C789" s="72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13"/>
    </row>
    <row r="790" spans="1:16" ht="28.5" customHeight="1" x14ac:dyDescent="0.2">
      <c r="A790" s="71" t="s">
        <v>590</v>
      </c>
      <c r="B790" s="12"/>
      <c r="C790" s="72" t="s">
        <v>591</v>
      </c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13"/>
    </row>
    <row r="791" spans="1:16" ht="28.5" customHeight="1" x14ac:dyDescent="0.2">
      <c r="A791" s="71"/>
      <c r="B791" s="12"/>
      <c r="C791" s="72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13"/>
    </row>
    <row r="792" spans="1:16" ht="28.5" customHeight="1" x14ac:dyDescent="0.2">
      <c r="A792" s="71" t="s">
        <v>592</v>
      </c>
      <c r="B792" s="12"/>
      <c r="C792" s="72" t="s">
        <v>593</v>
      </c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13"/>
    </row>
    <row r="793" spans="1:16" ht="28.5" customHeight="1" x14ac:dyDescent="0.2">
      <c r="A793" s="71"/>
      <c r="B793" s="12"/>
      <c r="C793" s="72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13"/>
    </row>
    <row r="794" spans="1:16" ht="28.5" customHeight="1" x14ac:dyDescent="0.2">
      <c r="A794" s="71" t="s">
        <v>594</v>
      </c>
      <c r="B794" s="12"/>
      <c r="C794" s="72" t="s">
        <v>595</v>
      </c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13"/>
    </row>
    <row r="795" spans="1:16" ht="28.5" customHeight="1" x14ac:dyDescent="0.2">
      <c r="A795" s="71"/>
      <c r="B795" s="12"/>
      <c r="C795" s="72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13"/>
    </row>
    <row r="796" spans="1:16" ht="28.5" customHeight="1" x14ac:dyDescent="0.2">
      <c r="A796" s="71" t="s">
        <v>596</v>
      </c>
      <c r="B796" s="12"/>
      <c r="C796" s="72" t="s">
        <v>597</v>
      </c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13"/>
    </row>
    <row r="797" spans="1:16" ht="28.5" customHeight="1" x14ac:dyDescent="0.2">
      <c r="A797" s="71"/>
      <c r="B797" s="12"/>
      <c r="C797" s="72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13"/>
    </row>
    <row r="798" spans="1:16" ht="28.5" customHeight="1" x14ac:dyDescent="0.2">
      <c r="A798" s="71" t="s">
        <v>598</v>
      </c>
      <c r="B798" s="12"/>
      <c r="C798" s="72" t="s">
        <v>599</v>
      </c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13"/>
    </row>
    <row r="799" spans="1:16" ht="28.5" customHeight="1" x14ac:dyDescent="0.2">
      <c r="A799" s="71"/>
      <c r="B799" s="12"/>
      <c r="C799" s="72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13"/>
    </row>
    <row r="800" spans="1:16" ht="28.5" customHeight="1" x14ac:dyDescent="0.2">
      <c r="A800" s="71" t="s">
        <v>600</v>
      </c>
      <c r="B800" s="12"/>
      <c r="C800" s="72" t="s">
        <v>601</v>
      </c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13"/>
    </row>
    <row r="801" spans="1:16" ht="28.5" customHeight="1" x14ac:dyDescent="0.2">
      <c r="A801" s="71"/>
      <c r="B801" s="12"/>
      <c r="C801" s="72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13"/>
    </row>
    <row r="802" spans="1:16" ht="28.5" customHeight="1" x14ac:dyDescent="0.2">
      <c r="A802" s="71" t="s">
        <v>602</v>
      </c>
      <c r="B802" s="12"/>
      <c r="C802" s="72" t="s">
        <v>603</v>
      </c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13"/>
    </row>
    <row r="803" spans="1:16" ht="28.5" customHeight="1" x14ac:dyDescent="0.2">
      <c r="A803" s="71"/>
      <c r="B803" s="12"/>
      <c r="C803" s="72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13"/>
    </row>
    <row r="804" spans="1:16" ht="28.5" customHeight="1" x14ac:dyDescent="0.2">
      <c r="A804" s="71" t="s">
        <v>604</v>
      </c>
      <c r="B804" s="12"/>
      <c r="C804" s="72" t="s">
        <v>605</v>
      </c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13"/>
    </row>
    <row r="805" spans="1:16" ht="28.5" customHeight="1" x14ac:dyDescent="0.2">
      <c r="A805" s="71"/>
      <c r="B805" s="12"/>
      <c r="C805" s="72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13"/>
    </row>
    <row r="806" spans="1:16" ht="28.5" customHeight="1" x14ac:dyDescent="0.2">
      <c r="A806" s="71" t="s">
        <v>606</v>
      </c>
      <c r="B806" s="12"/>
      <c r="C806" s="72" t="s">
        <v>607</v>
      </c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13"/>
    </row>
    <row r="807" spans="1:16" ht="28.5" customHeight="1" x14ac:dyDescent="0.2">
      <c r="A807" s="71"/>
      <c r="B807" s="12"/>
      <c r="C807" s="72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13"/>
    </row>
    <row r="808" spans="1:16" ht="28.5" customHeight="1" x14ac:dyDescent="0.2">
      <c r="A808" s="71" t="s">
        <v>608</v>
      </c>
      <c r="B808" s="12"/>
      <c r="C808" s="72" t="s">
        <v>609</v>
      </c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13"/>
    </row>
    <row r="809" spans="1:16" ht="28.5" customHeight="1" x14ac:dyDescent="0.2">
      <c r="A809" s="71"/>
      <c r="B809" s="12"/>
      <c r="C809" s="72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13"/>
    </row>
    <row r="810" spans="1:16" ht="28.5" customHeight="1" x14ac:dyDescent="0.2">
      <c r="A810" s="71" t="s">
        <v>610</v>
      </c>
      <c r="B810" s="12"/>
      <c r="C810" s="72" t="s">
        <v>611</v>
      </c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13"/>
    </row>
    <row r="811" spans="1:16" ht="28.5" customHeight="1" x14ac:dyDescent="0.2">
      <c r="A811" s="71"/>
      <c r="B811" s="12"/>
      <c r="C811" s="72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13"/>
    </row>
    <row r="812" spans="1:16" ht="28.5" customHeight="1" x14ac:dyDescent="0.2">
      <c r="A812" s="71" t="s">
        <v>612</v>
      </c>
      <c r="B812" s="12"/>
      <c r="C812" s="72" t="s">
        <v>613</v>
      </c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13"/>
    </row>
    <row r="813" spans="1:16" ht="28.5" customHeight="1" x14ac:dyDescent="0.2">
      <c r="A813" s="71"/>
      <c r="B813" s="12"/>
      <c r="C813" s="72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13"/>
    </row>
    <row r="814" spans="1:16" ht="28.5" customHeight="1" x14ac:dyDescent="0.2">
      <c r="A814" s="71" t="s">
        <v>614</v>
      </c>
      <c r="B814" s="12"/>
      <c r="C814" s="72" t="s">
        <v>615</v>
      </c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13"/>
    </row>
    <row r="815" spans="1:16" ht="28.5" customHeight="1" x14ac:dyDescent="0.2">
      <c r="A815" s="71"/>
      <c r="B815" s="12"/>
      <c r="C815" s="72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13"/>
    </row>
    <row r="816" spans="1:16" ht="28.5" customHeight="1" x14ac:dyDescent="0.2">
      <c r="A816" s="71" t="s">
        <v>616</v>
      </c>
      <c r="B816" s="12"/>
      <c r="C816" s="72" t="s">
        <v>617</v>
      </c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13"/>
    </row>
    <row r="817" spans="1:16" ht="28.5" customHeight="1" x14ac:dyDescent="0.2">
      <c r="A817" s="71"/>
      <c r="B817" s="12"/>
      <c r="C817" s="72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13"/>
    </row>
    <row r="818" spans="1:16" ht="28.5" customHeight="1" x14ac:dyDescent="0.2">
      <c r="A818" s="71" t="s">
        <v>618</v>
      </c>
      <c r="B818" s="12"/>
      <c r="C818" s="72" t="s">
        <v>619</v>
      </c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13"/>
    </row>
    <row r="819" spans="1:16" ht="28.5" customHeight="1" x14ac:dyDescent="0.2">
      <c r="A819" s="71"/>
      <c r="B819" s="12"/>
      <c r="C819" s="72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13"/>
    </row>
    <row r="820" spans="1:16" ht="28.5" customHeight="1" x14ac:dyDescent="0.2">
      <c r="A820" s="71" t="s">
        <v>620</v>
      </c>
      <c r="B820" s="12"/>
      <c r="C820" s="72" t="s">
        <v>621</v>
      </c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13"/>
    </row>
    <row r="821" spans="1:16" ht="28.5" customHeight="1" thickBot="1" x14ac:dyDescent="0.25">
      <c r="A821" s="73"/>
      <c r="B821" s="14"/>
      <c r="C821" s="74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15"/>
    </row>
    <row r="822" spans="1:16" ht="28.5" customHeight="1" x14ac:dyDescent="0.2">
      <c r="A822" s="75" t="s">
        <v>622</v>
      </c>
      <c r="B822" s="10"/>
      <c r="C822" s="76" t="s">
        <v>623</v>
      </c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11"/>
    </row>
    <row r="823" spans="1:16" ht="28.5" customHeight="1" x14ac:dyDescent="0.2">
      <c r="A823" s="71"/>
      <c r="B823" s="12"/>
      <c r="C823" s="72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13"/>
    </row>
    <row r="824" spans="1:16" ht="28.5" customHeight="1" x14ac:dyDescent="0.2">
      <c r="A824" s="71" t="s">
        <v>624</v>
      </c>
      <c r="B824" s="12"/>
      <c r="C824" s="72" t="s">
        <v>625</v>
      </c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13"/>
    </row>
    <row r="825" spans="1:16" ht="28.5" customHeight="1" x14ac:dyDescent="0.2">
      <c r="A825" s="71"/>
      <c r="B825" s="12"/>
      <c r="C825" s="72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13"/>
    </row>
    <row r="826" spans="1:16" ht="28.5" customHeight="1" x14ac:dyDescent="0.2">
      <c r="A826" s="71" t="s">
        <v>626</v>
      </c>
      <c r="B826" s="12"/>
      <c r="C826" s="72" t="s">
        <v>627</v>
      </c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13"/>
    </row>
    <row r="827" spans="1:16" ht="28.5" customHeight="1" x14ac:dyDescent="0.2">
      <c r="A827" s="71"/>
      <c r="B827" s="12"/>
      <c r="C827" s="72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13"/>
    </row>
    <row r="828" spans="1:16" ht="28.5" customHeight="1" x14ac:dyDescent="0.2">
      <c r="A828" s="71" t="s">
        <v>628</v>
      </c>
      <c r="B828" s="12"/>
      <c r="C828" s="72" t="s">
        <v>629</v>
      </c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13"/>
    </row>
    <row r="829" spans="1:16" ht="28.5" customHeight="1" x14ac:dyDescent="0.2">
      <c r="A829" s="71"/>
      <c r="B829" s="12"/>
      <c r="C829" s="72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13"/>
    </row>
    <row r="830" spans="1:16" ht="28.5" customHeight="1" x14ac:dyDescent="0.2">
      <c r="A830" s="71" t="s">
        <v>630</v>
      </c>
      <c r="B830" s="12"/>
      <c r="C830" s="72" t="s">
        <v>631</v>
      </c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13"/>
    </row>
    <row r="831" spans="1:16" ht="28.5" customHeight="1" x14ac:dyDescent="0.2">
      <c r="A831" s="71"/>
      <c r="B831" s="12"/>
      <c r="C831" s="72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13"/>
    </row>
    <row r="832" spans="1:16" ht="28.5" customHeight="1" x14ac:dyDescent="0.2">
      <c r="A832" s="71" t="s">
        <v>632</v>
      </c>
      <c r="B832" s="12"/>
      <c r="C832" s="72" t="s">
        <v>633</v>
      </c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13"/>
    </row>
    <row r="833" spans="1:16" ht="28.5" customHeight="1" x14ac:dyDescent="0.2">
      <c r="A833" s="71"/>
      <c r="B833" s="12"/>
      <c r="C833" s="72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13"/>
    </row>
    <row r="834" spans="1:16" ht="28.5" customHeight="1" x14ac:dyDescent="0.2">
      <c r="A834" s="71" t="s">
        <v>634</v>
      </c>
      <c r="B834" s="12"/>
      <c r="C834" s="72" t="s">
        <v>635</v>
      </c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13"/>
    </row>
    <row r="835" spans="1:16" ht="28.5" customHeight="1" x14ac:dyDescent="0.2">
      <c r="A835" s="71"/>
      <c r="B835" s="12"/>
      <c r="C835" s="72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13"/>
    </row>
    <row r="836" spans="1:16" ht="28.5" customHeight="1" x14ac:dyDescent="0.2">
      <c r="A836" s="71" t="s">
        <v>636</v>
      </c>
      <c r="B836" s="12"/>
      <c r="C836" s="72" t="s">
        <v>637</v>
      </c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13"/>
    </row>
    <row r="837" spans="1:16" ht="28.5" customHeight="1" x14ac:dyDescent="0.2">
      <c r="A837" s="71"/>
      <c r="B837" s="12"/>
      <c r="C837" s="72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13"/>
    </row>
    <row r="838" spans="1:16" ht="28.5" customHeight="1" x14ac:dyDescent="0.2">
      <c r="A838" s="71" t="s">
        <v>638</v>
      </c>
      <c r="B838" s="12"/>
      <c r="C838" s="72" t="s">
        <v>639</v>
      </c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13"/>
    </row>
    <row r="839" spans="1:16" ht="28.5" customHeight="1" x14ac:dyDescent="0.2">
      <c r="A839" s="71"/>
      <c r="B839" s="12"/>
      <c r="C839" s="72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13"/>
    </row>
    <row r="840" spans="1:16" ht="28.5" customHeight="1" x14ac:dyDescent="0.2">
      <c r="A840" s="71" t="s">
        <v>640</v>
      </c>
      <c r="B840" s="12"/>
      <c r="C840" s="72" t="s">
        <v>641</v>
      </c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13"/>
    </row>
    <row r="841" spans="1:16" ht="28.5" customHeight="1" x14ac:dyDescent="0.2">
      <c r="A841" s="71"/>
      <c r="B841" s="12"/>
      <c r="C841" s="72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13"/>
    </row>
    <row r="842" spans="1:16" ht="28.5" customHeight="1" x14ac:dyDescent="0.2">
      <c r="A842" s="71" t="s">
        <v>642</v>
      </c>
      <c r="B842" s="12"/>
      <c r="C842" s="72" t="s">
        <v>643</v>
      </c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13"/>
    </row>
    <row r="843" spans="1:16" ht="28.5" customHeight="1" x14ac:dyDescent="0.2">
      <c r="A843" s="71"/>
      <c r="B843" s="12"/>
      <c r="C843" s="72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13"/>
    </row>
    <row r="844" spans="1:16" ht="28.5" customHeight="1" x14ac:dyDescent="0.2">
      <c r="A844" s="71" t="s">
        <v>644</v>
      </c>
      <c r="B844" s="12"/>
      <c r="C844" s="72" t="s">
        <v>645</v>
      </c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13"/>
    </row>
    <row r="845" spans="1:16" ht="28.5" customHeight="1" x14ac:dyDescent="0.2">
      <c r="A845" s="71"/>
      <c r="B845" s="12"/>
      <c r="C845" s="72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13"/>
    </row>
    <row r="846" spans="1:16" ht="28.5" customHeight="1" x14ac:dyDescent="0.2">
      <c r="A846" s="71" t="s">
        <v>646</v>
      </c>
      <c r="B846" s="12"/>
      <c r="C846" s="72" t="s">
        <v>647</v>
      </c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13"/>
    </row>
    <row r="847" spans="1:16" ht="28.5" customHeight="1" x14ac:dyDescent="0.2">
      <c r="A847" s="71"/>
      <c r="B847" s="12"/>
      <c r="C847" s="72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13"/>
    </row>
    <row r="848" spans="1:16" ht="28.5" customHeight="1" x14ac:dyDescent="0.2">
      <c r="A848" s="71" t="s">
        <v>648</v>
      </c>
      <c r="B848" s="12"/>
      <c r="C848" s="72" t="s">
        <v>649</v>
      </c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13"/>
    </row>
    <row r="849" spans="1:16" ht="28.5" customHeight="1" x14ac:dyDescent="0.2">
      <c r="A849" s="71"/>
      <c r="B849" s="12"/>
      <c r="C849" s="72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13"/>
    </row>
    <row r="850" spans="1:16" ht="28.5" customHeight="1" x14ac:dyDescent="0.2">
      <c r="A850" s="71" t="s">
        <v>650</v>
      </c>
      <c r="B850" s="12"/>
      <c r="C850" s="72" t="s">
        <v>651</v>
      </c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13"/>
    </row>
    <row r="851" spans="1:16" ht="28.5" customHeight="1" x14ac:dyDescent="0.2">
      <c r="A851" s="71"/>
      <c r="B851" s="12"/>
      <c r="C851" s="72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13"/>
    </row>
    <row r="852" spans="1:16" ht="28.5" customHeight="1" x14ac:dyDescent="0.2">
      <c r="A852" s="71" t="s">
        <v>652</v>
      </c>
      <c r="B852" s="12"/>
      <c r="C852" s="72" t="s">
        <v>653</v>
      </c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13"/>
    </row>
    <row r="853" spans="1:16" ht="28.5" customHeight="1" x14ac:dyDescent="0.2">
      <c r="A853" s="71"/>
      <c r="B853" s="12"/>
      <c r="C853" s="72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13"/>
    </row>
    <row r="854" spans="1:16" ht="28.5" customHeight="1" x14ac:dyDescent="0.2">
      <c r="A854" s="71" t="s">
        <v>654</v>
      </c>
      <c r="B854" s="12"/>
      <c r="C854" s="72" t="s">
        <v>655</v>
      </c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13"/>
    </row>
    <row r="855" spans="1:16" ht="28.5" customHeight="1" x14ac:dyDescent="0.2">
      <c r="A855" s="71"/>
      <c r="B855" s="12"/>
      <c r="C855" s="72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13"/>
    </row>
    <row r="856" spans="1:16" ht="28.5" customHeight="1" x14ac:dyDescent="0.2">
      <c r="A856" s="71" t="s">
        <v>656</v>
      </c>
      <c r="B856" s="12"/>
      <c r="C856" s="72" t="s">
        <v>657</v>
      </c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13"/>
    </row>
    <row r="857" spans="1:16" ht="28.5" customHeight="1" x14ac:dyDescent="0.2">
      <c r="A857" s="71"/>
      <c r="B857" s="12"/>
      <c r="C857" s="72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13"/>
    </row>
    <row r="858" spans="1:16" ht="28.5" customHeight="1" x14ac:dyDescent="0.2">
      <c r="A858" s="71" t="s">
        <v>658</v>
      </c>
      <c r="B858" s="12"/>
      <c r="C858" s="72" t="s">
        <v>659</v>
      </c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13"/>
    </row>
    <row r="859" spans="1:16" ht="28.5" customHeight="1" x14ac:dyDescent="0.2">
      <c r="A859" s="71"/>
      <c r="B859" s="12"/>
      <c r="C859" s="72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13"/>
    </row>
    <row r="860" spans="1:16" ht="28.5" customHeight="1" x14ac:dyDescent="0.2">
      <c r="A860" s="71" t="s">
        <v>660</v>
      </c>
      <c r="B860" s="12"/>
      <c r="C860" s="72" t="s">
        <v>661</v>
      </c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13"/>
    </row>
    <row r="861" spans="1:16" ht="28.5" customHeight="1" x14ac:dyDescent="0.2">
      <c r="A861" s="71"/>
      <c r="B861" s="12"/>
      <c r="C861" s="72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13"/>
    </row>
    <row r="862" spans="1:16" ht="28.5" customHeight="1" x14ac:dyDescent="0.2">
      <c r="A862" s="71" t="s">
        <v>662</v>
      </c>
      <c r="B862" s="12"/>
      <c r="C862" s="72" t="s">
        <v>663</v>
      </c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13"/>
    </row>
    <row r="863" spans="1:16" ht="28.5" customHeight="1" x14ac:dyDescent="0.2">
      <c r="A863" s="71"/>
      <c r="B863" s="12"/>
      <c r="C863" s="72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13"/>
    </row>
    <row r="864" spans="1:16" ht="28.5" customHeight="1" x14ac:dyDescent="0.2">
      <c r="A864" s="71" t="s">
        <v>664</v>
      </c>
      <c r="B864" s="12"/>
      <c r="C864" s="72" t="s">
        <v>665</v>
      </c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13"/>
    </row>
    <row r="865" spans="1:16" ht="28.5" customHeight="1" x14ac:dyDescent="0.2">
      <c r="A865" s="71"/>
      <c r="B865" s="12"/>
      <c r="C865" s="72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13"/>
    </row>
    <row r="866" spans="1:16" ht="28.5" customHeight="1" x14ac:dyDescent="0.2">
      <c r="A866" s="71" t="s">
        <v>666</v>
      </c>
      <c r="B866" s="12"/>
      <c r="C866" s="72" t="s">
        <v>667</v>
      </c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13"/>
    </row>
    <row r="867" spans="1:16" ht="28.5" customHeight="1" x14ac:dyDescent="0.2">
      <c r="A867" s="71"/>
      <c r="B867" s="12"/>
      <c r="C867" s="72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13"/>
    </row>
    <row r="868" spans="1:16" ht="28.5" customHeight="1" x14ac:dyDescent="0.2">
      <c r="A868" s="71" t="s">
        <v>668</v>
      </c>
      <c r="B868" s="12"/>
      <c r="C868" s="72" t="s">
        <v>669</v>
      </c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13"/>
    </row>
    <row r="869" spans="1:16" ht="28.5" customHeight="1" x14ac:dyDescent="0.2">
      <c r="A869" s="71"/>
      <c r="B869" s="12"/>
      <c r="C869" s="72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13"/>
    </row>
    <row r="870" spans="1:16" ht="28.5" customHeight="1" x14ac:dyDescent="0.2">
      <c r="A870" s="71" t="s">
        <v>670</v>
      </c>
      <c r="B870" s="12"/>
      <c r="C870" s="72" t="s">
        <v>671</v>
      </c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13"/>
    </row>
    <row r="871" spans="1:16" ht="28.5" customHeight="1" x14ac:dyDescent="0.2">
      <c r="A871" s="71"/>
      <c r="B871" s="12"/>
      <c r="C871" s="72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13"/>
    </row>
    <row r="872" spans="1:16" ht="28.5" customHeight="1" x14ac:dyDescent="0.2">
      <c r="A872" s="71" t="s">
        <v>672</v>
      </c>
      <c r="B872" s="12"/>
      <c r="C872" s="72" t="s">
        <v>673</v>
      </c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13"/>
    </row>
    <row r="873" spans="1:16" ht="28.5" customHeight="1" x14ac:dyDescent="0.2">
      <c r="A873" s="71"/>
      <c r="B873" s="12"/>
      <c r="C873" s="72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13"/>
    </row>
    <row r="874" spans="1:16" ht="28.5" customHeight="1" x14ac:dyDescent="0.2">
      <c r="A874" s="71" t="s">
        <v>674</v>
      </c>
      <c r="B874" s="12"/>
      <c r="C874" s="72" t="s">
        <v>675</v>
      </c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13"/>
    </row>
    <row r="875" spans="1:16" ht="28.5" customHeight="1" x14ac:dyDescent="0.2">
      <c r="A875" s="71"/>
      <c r="B875" s="12"/>
      <c r="C875" s="72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13"/>
    </row>
    <row r="876" spans="1:16" ht="28.5" customHeight="1" x14ac:dyDescent="0.2">
      <c r="A876" s="71" t="s">
        <v>676</v>
      </c>
      <c r="B876" s="12"/>
      <c r="C876" s="72" t="s">
        <v>677</v>
      </c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13"/>
    </row>
    <row r="877" spans="1:16" ht="28.5" customHeight="1" x14ac:dyDescent="0.2">
      <c r="A877" s="71"/>
      <c r="B877" s="12"/>
      <c r="C877" s="72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13"/>
    </row>
    <row r="878" spans="1:16" ht="28.5" customHeight="1" x14ac:dyDescent="0.2">
      <c r="A878" s="71" t="s">
        <v>678</v>
      </c>
      <c r="B878" s="12"/>
      <c r="C878" s="72" t="s">
        <v>679</v>
      </c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13"/>
    </row>
    <row r="879" spans="1:16" ht="28.5" customHeight="1" x14ac:dyDescent="0.2">
      <c r="A879" s="71"/>
      <c r="B879" s="12"/>
      <c r="C879" s="72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13"/>
    </row>
    <row r="880" spans="1:16" ht="28.5" customHeight="1" x14ac:dyDescent="0.2">
      <c r="A880" s="71" t="s">
        <v>680</v>
      </c>
      <c r="B880" s="12"/>
      <c r="C880" s="72" t="s">
        <v>681</v>
      </c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13"/>
    </row>
    <row r="881" spans="1:16" ht="28.5" customHeight="1" x14ac:dyDescent="0.2">
      <c r="A881" s="71"/>
      <c r="B881" s="12"/>
      <c r="C881" s="72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13"/>
    </row>
    <row r="882" spans="1:16" ht="28.5" customHeight="1" x14ac:dyDescent="0.2">
      <c r="A882" s="71" t="s">
        <v>682</v>
      </c>
      <c r="B882" s="12"/>
      <c r="C882" s="72" t="s">
        <v>683</v>
      </c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13"/>
    </row>
    <row r="883" spans="1:16" ht="28.5" customHeight="1" x14ac:dyDescent="0.2">
      <c r="A883" s="71"/>
      <c r="B883" s="12"/>
      <c r="C883" s="72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13"/>
    </row>
    <row r="884" spans="1:16" ht="28.5" customHeight="1" x14ac:dyDescent="0.2">
      <c r="A884" s="71" t="s">
        <v>684</v>
      </c>
      <c r="B884" s="12"/>
      <c r="C884" s="72" t="s">
        <v>685</v>
      </c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13"/>
    </row>
    <row r="885" spans="1:16" ht="28.5" customHeight="1" x14ac:dyDescent="0.2">
      <c r="A885" s="71"/>
      <c r="B885" s="12"/>
      <c r="C885" s="72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13"/>
    </row>
    <row r="886" spans="1:16" ht="28.5" customHeight="1" x14ac:dyDescent="0.2">
      <c r="A886" s="71" t="s">
        <v>686</v>
      </c>
      <c r="B886" s="12"/>
      <c r="C886" s="72" t="s">
        <v>687</v>
      </c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13"/>
    </row>
    <row r="887" spans="1:16" ht="28.5" customHeight="1" x14ac:dyDescent="0.2">
      <c r="A887" s="71"/>
      <c r="B887" s="12"/>
      <c r="C887" s="72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13"/>
    </row>
    <row r="888" spans="1:16" ht="28.5" customHeight="1" x14ac:dyDescent="0.2">
      <c r="A888" s="71" t="s">
        <v>688</v>
      </c>
      <c r="B888" s="12"/>
      <c r="C888" s="72" t="s">
        <v>689</v>
      </c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13"/>
    </row>
    <row r="889" spans="1:16" ht="28.5" customHeight="1" x14ac:dyDescent="0.2">
      <c r="A889" s="71"/>
      <c r="B889" s="12"/>
      <c r="C889" s="72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13"/>
    </row>
    <row r="890" spans="1:16" ht="28.5" customHeight="1" x14ac:dyDescent="0.2">
      <c r="A890" s="71" t="s">
        <v>690</v>
      </c>
      <c r="B890" s="12"/>
      <c r="C890" s="72" t="s">
        <v>691</v>
      </c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13"/>
    </row>
    <row r="891" spans="1:16" ht="28.5" customHeight="1" x14ac:dyDescent="0.2">
      <c r="A891" s="71"/>
      <c r="B891" s="12"/>
      <c r="C891" s="72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13"/>
    </row>
    <row r="892" spans="1:16" ht="28.5" customHeight="1" x14ac:dyDescent="0.2">
      <c r="A892" s="71" t="s">
        <v>692</v>
      </c>
      <c r="B892" s="12"/>
      <c r="C892" s="72" t="s">
        <v>693</v>
      </c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13"/>
    </row>
    <row r="893" spans="1:16" ht="28.5" customHeight="1" thickBot="1" x14ac:dyDescent="0.25">
      <c r="A893" s="73"/>
      <c r="B893" s="14"/>
      <c r="C893" s="74"/>
      <c r="D893" s="57"/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15"/>
    </row>
    <row r="894" spans="1:16" ht="28.5" customHeight="1" x14ac:dyDescent="0.2">
      <c r="A894" s="75" t="s">
        <v>694</v>
      </c>
      <c r="B894" s="10"/>
      <c r="C894" s="76" t="s">
        <v>695</v>
      </c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11"/>
    </row>
    <row r="895" spans="1:16" ht="28.5" customHeight="1" x14ac:dyDescent="0.2">
      <c r="A895" s="71"/>
      <c r="B895" s="12"/>
      <c r="C895" s="72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13"/>
    </row>
    <row r="896" spans="1:16" ht="28.5" customHeight="1" x14ac:dyDescent="0.2">
      <c r="A896" s="71" t="s">
        <v>696</v>
      </c>
      <c r="B896" s="12"/>
      <c r="C896" s="72" t="s">
        <v>697</v>
      </c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13"/>
    </row>
    <row r="897" spans="1:16" ht="28.5" customHeight="1" x14ac:dyDescent="0.2">
      <c r="A897" s="71"/>
      <c r="B897" s="12"/>
      <c r="C897" s="72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13"/>
    </row>
    <row r="898" spans="1:16" ht="28.5" customHeight="1" x14ac:dyDescent="0.2">
      <c r="A898" s="71" t="s">
        <v>698</v>
      </c>
      <c r="B898" s="12"/>
      <c r="C898" s="72" t="s">
        <v>699</v>
      </c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13"/>
    </row>
    <row r="899" spans="1:16" ht="28.5" customHeight="1" x14ac:dyDescent="0.2">
      <c r="A899" s="71"/>
      <c r="B899" s="12"/>
      <c r="C899" s="72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13"/>
    </row>
    <row r="900" spans="1:16" ht="28.5" customHeight="1" x14ac:dyDescent="0.2">
      <c r="A900" s="71" t="s">
        <v>700</v>
      </c>
      <c r="B900" s="12"/>
      <c r="C900" s="72" t="s">
        <v>701</v>
      </c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13"/>
    </row>
    <row r="901" spans="1:16" ht="28.5" customHeight="1" x14ac:dyDescent="0.2">
      <c r="A901" s="71"/>
      <c r="B901" s="12"/>
      <c r="C901" s="72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13"/>
    </row>
    <row r="902" spans="1:16" ht="28.5" customHeight="1" x14ac:dyDescent="0.2">
      <c r="A902" s="71" t="s">
        <v>702</v>
      </c>
      <c r="B902" s="12"/>
      <c r="C902" s="72" t="s">
        <v>703</v>
      </c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13"/>
    </row>
    <row r="903" spans="1:16" ht="28.5" customHeight="1" x14ac:dyDescent="0.2">
      <c r="A903" s="71"/>
      <c r="B903" s="12"/>
      <c r="C903" s="72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13"/>
    </row>
    <row r="904" spans="1:16" ht="28.5" customHeight="1" x14ac:dyDescent="0.2">
      <c r="A904" s="71" t="s">
        <v>704</v>
      </c>
      <c r="B904" s="12"/>
      <c r="C904" s="72" t="s">
        <v>705</v>
      </c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13"/>
    </row>
    <row r="905" spans="1:16" ht="28.5" customHeight="1" x14ac:dyDescent="0.2">
      <c r="A905" s="71"/>
      <c r="B905" s="12"/>
      <c r="C905" s="72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13"/>
    </row>
    <row r="906" spans="1:16" ht="28.5" customHeight="1" x14ac:dyDescent="0.2">
      <c r="A906" s="71" t="s">
        <v>706</v>
      </c>
      <c r="B906" s="12"/>
      <c r="C906" s="72" t="s">
        <v>707</v>
      </c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13"/>
    </row>
    <row r="907" spans="1:16" ht="28.5" customHeight="1" x14ac:dyDescent="0.2">
      <c r="A907" s="71"/>
      <c r="B907" s="12"/>
      <c r="C907" s="72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13"/>
    </row>
    <row r="908" spans="1:16" ht="28.5" customHeight="1" x14ac:dyDescent="0.2">
      <c r="A908" s="71" t="s">
        <v>708</v>
      </c>
      <c r="B908" s="12"/>
      <c r="C908" s="72" t="s">
        <v>709</v>
      </c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13"/>
    </row>
    <row r="909" spans="1:16" ht="28.5" customHeight="1" x14ac:dyDescent="0.2">
      <c r="A909" s="71"/>
      <c r="B909" s="12"/>
      <c r="C909" s="72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13"/>
    </row>
    <row r="910" spans="1:16" ht="28.5" customHeight="1" x14ac:dyDescent="0.2">
      <c r="A910" s="71" t="s">
        <v>710</v>
      </c>
      <c r="B910" s="12"/>
      <c r="C910" s="72" t="s">
        <v>711</v>
      </c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13"/>
    </row>
    <row r="911" spans="1:16" ht="28.5" customHeight="1" x14ac:dyDescent="0.2">
      <c r="A911" s="71"/>
      <c r="B911" s="12"/>
      <c r="C911" s="72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13"/>
    </row>
    <row r="912" spans="1:16" ht="28.5" customHeight="1" x14ac:dyDescent="0.2">
      <c r="A912" s="71" t="s">
        <v>712</v>
      </c>
      <c r="B912" s="12"/>
      <c r="C912" s="72" t="s">
        <v>713</v>
      </c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13"/>
    </row>
    <row r="913" spans="1:16" ht="28.5" customHeight="1" x14ac:dyDescent="0.2">
      <c r="A913" s="71"/>
      <c r="B913" s="12"/>
      <c r="C913" s="72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13"/>
    </row>
    <row r="914" spans="1:16" ht="28.5" customHeight="1" x14ac:dyDescent="0.2">
      <c r="A914" s="71" t="s">
        <v>714</v>
      </c>
      <c r="B914" s="12"/>
      <c r="C914" s="72" t="s">
        <v>715</v>
      </c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13"/>
    </row>
    <row r="915" spans="1:16" ht="28.5" customHeight="1" x14ac:dyDescent="0.2">
      <c r="A915" s="71"/>
      <c r="B915" s="12"/>
      <c r="C915" s="72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13"/>
    </row>
    <row r="916" spans="1:16" ht="28.5" customHeight="1" x14ac:dyDescent="0.2">
      <c r="A916" s="71" t="s">
        <v>716</v>
      </c>
      <c r="B916" s="12"/>
      <c r="C916" s="72" t="s">
        <v>717</v>
      </c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13"/>
    </row>
    <row r="917" spans="1:16" ht="28.5" customHeight="1" x14ac:dyDescent="0.2">
      <c r="A917" s="71"/>
      <c r="B917" s="12"/>
      <c r="C917" s="72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13"/>
    </row>
    <row r="918" spans="1:16" ht="28.5" customHeight="1" x14ac:dyDescent="0.2">
      <c r="A918" s="71" t="s">
        <v>718</v>
      </c>
      <c r="B918" s="12"/>
      <c r="C918" s="72" t="s">
        <v>719</v>
      </c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13"/>
    </row>
    <row r="919" spans="1:16" ht="28.5" customHeight="1" x14ac:dyDescent="0.2">
      <c r="A919" s="71"/>
      <c r="B919" s="12"/>
      <c r="C919" s="72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13"/>
    </row>
    <row r="920" spans="1:16" ht="28.5" customHeight="1" x14ac:dyDescent="0.2">
      <c r="A920" s="71" t="s">
        <v>720</v>
      </c>
      <c r="B920" s="12"/>
      <c r="C920" s="72" t="s">
        <v>721</v>
      </c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13"/>
    </row>
    <row r="921" spans="1:16" ht="28.5" customHeight="1" x14ac:dyDescent="0.2">
      <c r="A921" s="71"/>
      <c r="B921" s="12"/>
      <c r="C921" s="72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13"/>
    </row>
    <row r="922" spans="1:16" ht="28.5" customHeight="1" x14ac:dyDescent="0.2">
      <c r="A922" s="71" t="s">
        <v>722</v>
      </c>
      <c r="B922" s="12"/>
      <c r="C922" s="72" t="s">
        <v>723</v>
      </c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13"/>
    </row>
    <row r="923" spans="1:16" ht="28.5" customHeight="1" x14ac:dyDescent="0.2">
      <c r="A923" s="71"/>
      <c r="B923" s="12"/>
      <c r="C923" s="72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13"/>
    </row>
    <row r="924" spans="1:16" ht="28.5" customHeight="1" x14ac:dyDescent="0.2">
      <c r="A924" s="71" t="s">
        <v>724</v>
      </c>
      <c r="B924" s="12"/>
      <c r="C924" s="72" t="s">
        <v>725</v>
      </c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13"/>
    </row>
    <row r="925" spans="1:16" ht="28.5" customHeight="1" x14ac:dyDescent="0.2">
      <c r="A925" s="71"/>
      <c r="B925" s="12"/>
      <c r="C925" s="72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13"/>
    </row>
    <row r="926" spans="1:16" ht="28.5" customHeight="1" x14ac:dyDescent="0.2">
      <c r="A926" s="71" t="s">
        <v>726</v>
      </c>
      <c r="B926" s="12"/>
      <c r="C926" s="72" t="s">
        <v>727</v>
      </c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13"/>
    </row>
    <row r="927" spans="1:16" ht="28.5" customHeight="1" x14ac:dyDescent="0.2">
      <c r="A927" s="71"/>
      <c r="B927" s="12"/>
      <c r="C927" s="72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13"/>
    </row>
    <row r="928" spans="1:16" ht="28.5" customHeight="1" x14ac:dyDescent="0.2">
      <c r="A928" s="71" t="s">
        <v>728</v>
      </c>
      <c r="B928" s="12"/>
      <c r="C928" s="72" t="s">
        <v>729</v>
      </c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13"/>
    </row>
    <row r="929" spans="1:16" ht="28.5" customHeight="1" x14ac:dyDescent="0.2">
      <c r="A929" s="71"/>
      <c r="B929" s="12"/>
      <c r="C929" s="72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13"/>
    </row>
    <row r="930" spans="1:16" ht="28.5" customHeight="1" x14ac:dyDescent="0.2">
      <c r="A930" s="71" t="s">
        <v>730</v>
      </c>
      <c r="B930" s="12"/>
      <c r="C930" s="72" t="s">
        <v>731</v>
      </c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13"/>
    </row>
    <row r="931" spans="1:16" ht="28.5" customHeight="1" x14ac:dyDescent="0.2">
      <c r="A931" s="71"/>
      <c r="B931" s="12"/>
      <c r="C931" s="72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13"/>
    </row>
    <row r="932" spans="1:16" ht="28.5" customHeight="1" x14ac:dyDescent="0.2">
      <c r="A932" s="71" t="s">
        <v>732</v>
      </c>
      <c r="B932" s="12"/>
      <c r="C932" s="72" t="s">
        <v>733</v>
      </c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13"/>
    </row>
    <row r="933" spans="1:16" ht="28.5" customHeight="1" x14ac:dyDescent="0.2">
      <c r="A933" s="71"/>
      <c r="B933" s="12"/>
      <c r="C933" s="72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13"/>
    </row>
    <row r="934" spans="1:16" ht="28.5" customHeight="1" x14ac:dyDescent="0.2">
      <c r="A934" s="71" t="s">
        <v>734</v>
      </c>
      <c r="B934" s="12"/>
      <c r="C934" s="72" t="s">
        <v>735</v>
      </c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13"/>
    </row>
    <row r="935" spans="1:16" ht="28.5" customHeight="1" x14ac:dyDescent="0.2">
      <c r="A935" s="71"/>
      <c r="B935" s="12"/>
      <c r="C935" s="72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13"/>
    </row>
    <row r="936" spans="1:16" ht="28.5" customHeight="1" x14ac:dyDescent="0.2">
      <c r="A936" s="71" t="s">
        <v>736</v>
      </c>
      <c r="B936" s="12"/>
      <c r="C936" s="72" t="s">
        <v>737</v>
      </c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13"/>
    </row>
    <row r="937" spans="1:16" ht="28.5" customHeight="1" x14ac:dyDescent="0.2">
      <c r="A937" s="71"/>
      <c r="B937" s="12"/>
      <c r="C937" s="72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13"/>
    </row>
    <row r="938" spans="1:16" ht="28.5" customHeight="1" x14ac:dyDescent="0.2">
      <c r="A938" s="71" t="s">
        <v>738</v>
      </c>
      <c r="B938" s="12"/>
      <c r="C938" s="72" t="s">
        <v>739</v>
      </c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13"/>
    </row>
    <row r="939" spans="1:16" ht="28.5" customHeight="1" x14ac:dyDescent="0.2">
      <c r="A939" s="71"/>
      <c r="B939" s="12"/>
      <c r="C939" s="72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13"/>
    </row>
    <row r="940" spans="1:16" ht="28.5" customHeight="1" x14ac:dyDescent="0.2">
      <c r="A940" s="71" t="s">
        <v>740</v>
      </c>
      <c r="B940" s="12"/>
      <c r="C940" s="72" t="s">
        <v>741</v>
      </c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13"/>
    </row>
    <row r="941" spans="1:16" ht="28.5" customHeight="1" x14ac:dyDescent="0.2">
      <c r="A941" s="71"/>
      <c r="B941" s="12"/>
      <c r="C941" s="72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13"/>
    </row>
    <row r="942" spans="1:16" ht="28.5" customHeight="1" x14ac:dyDescent="0.2">
      <c r="A942" s="71" t="s">
        <v>742</v>
      </c>
      <c r="B942" s="12"/>
      <c r="C942" s="72" t="s">
        <v>743</v>
      </c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13"/>
    </row>
    <row r="943" spans="1:16" ht="28.5" customHeight="1" x14ac:dyDescent="0.2">
      <c r="A943" s="71"/>
      <c r="B943" s="12"/>
      <c r="C943" s="72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13"/>
    </row>
    <row r="944" spans="1:16" ht="28.5" customHeight="1" x14ac:dyDescent="0.2">
      <c r="A944" s="71" t="s">
        <v>744</v>
      </c>
      <c r="B944" s="12"/>
      <c r="C944" s="72" t="s">
        <v>745</v>
      </c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13"/>
    </row>
    <row r="945" spans="1:16" ht="28.5" customHeight="1" x14ac:dyDescent="0.2">
      <c r="A945" s="71"/>
      <c r="B945" s="12"/>
      <c r="C945" s="72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13"/>
    </row>
    <row r="946" spans="1:16" ht="28.5" customHeight="1" x14ac:dyDescent="0.2">
      <c r="A946" s="71" t="s">
        <v>746</v>
      </c>
      <c r="B946" s="12"/>
      <c r="C946" s="72" t="s">
        <v>747</v>
      </c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13"/>
    </row>
    <row r="947" spans="1:16" ht="28.5" customHeight="1" x14ac:dyDescent="0.2">
      <c r="A947" s="71"/>
      <c r="B947" s="12"/>
      <c r="C947" s="72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13"/>
    </row>
    <row r="948" spans="1:16" ht="28.5" customHeight="1" x14ac:dyDescent="0.2">
      <c r="A948" s="71" t="s">
        <v>748</v>
      </c>
      <c r="B948" s="12"/>
      <c r="C948" s="72" t="s">
        <v>749</v>
      </c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13"/>
    </row>
    <row r="949" spans="1:16" ht="28.5" customHeight="1" x14ac:dyDescent="0.2">
      <c r="A949" s="71"/>
      <c r="B949" s="12"/>
      <c r="C949" s="72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13"/>
    </row>
    <row r="950" spans="1:16" ht="28.5" customHeight="1" x14ac:dyDescent="0.2">
      <c r="A950" s="71" t="s">
        <v>750</v>
      </c>
      <c r="B950" s="12"/>
      <c r="C950" s="72" t="s">
        <v>751</v>
      </c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13"/>
    </row>
    <row r="951" spans="1:16" ht="28.5" customHeight="1" x14ac:dyDescent="0.2">
      <c r="A951" s="71"/>
      <c r="B951" s="12"/>
      <c r="C951" s="72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13"/>
    </row>
    <row r="952" spans="1:16" ht="28.5" customHeight="1" x14ac:dyDescent="0.2">
      <c r="A952" s="71" t="s">
        <v>752</v>
      </c>
      <c r="B952" s="12"/>
      <c r="C952" s="72" t="s">
        <v>753</v>
      </c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13"/>
    </row>
    <row r="953" spans="1:16" ht="28.5" customHeight="1" x14ac:dyDescent="0.2">
      <c r="A953" s="71"/>
      <c r="B953" s="12"/>
      <c r="C953" s="72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13"/>
    </row>
    <row r="954" spans="1:16" ht="28.5" customHeight="1" x14ac:dyDescent="0.2">
      <c r="A954" s="71" t="s">
        <v>754</v>
      </c>
      <c r="B954" s="12"/>
      <c r="C954" s="72" t="s">
        <v>755</v>
      </c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13"/>
    </row>
    <row r="955" spans="1:16" ht="28.5" customHeight="1" x14ac:dyDescent="0.2">
      <c r="A955" s="71"/>
      <c r="B955" s="12"/>
      <c r="C955" s="72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13"/>
    </row>
    <row r="956" spans="1:16" ht="28.5" customHeight="1" x14ac:dyDescent="0.2">
      <c r="A956" s="71" t="s">
        <v>756</v>
      </c>
      <c r="B956" s="12"/>
      <c r="C956" s="72" t="s">
        <v>757</v>
      </c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13"/>
    </row>
    <row r="957" spans="1:16" ht="28.5" customHeight="1" x14ac:dyDescent="0.2">
      <c r="A957" s="71"/>
      <c r="B957" s="12"/>
      <c r="C957" s="72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13"/>
    </row>
    <row r="958" spans="1:16" ht="28.5" customHeight="1" x14ac:dyDescent="0.2">
      <c r="A958" s="71" t="s">
        <v>758</v>
      </c>
      <c r="B958" s="12"/>
      <c r="C958" s="72" t="s">
        <v>759</v>
      </c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13"/>
    </row>
    <row r="959" spans="1:16" ht="28.5" customHeight="1" x14ac:dyDescent="0.2">
      <c r="A959" s="71"/>
      <c r="B959" s="12"/>
      <c r="C959" s="72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13"/>
    </row>
    <row r="960" spans="1:16" ht="28.5" customHeight="1" x14ac:dyDescent="0.2">
      <c r="A960" s="71" t="s">
        <v>760</v>
      </c>
      <c r="B960" s="12"/>
      <c r="C960" s="72" t="s">
        <v>761</v>
      </c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13"/>
    </row>
    <row r="961" spans="1:16" ht="28.5" customHeight="1" x14ac:dyDescent="0.2">
      <c r="A961" s="71"/>
      <c r="B961" s="12"/>
      <c r="C961" s="72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13"/>
    </row>
    <row r="962" spans="1:16" ht="28.5" customHeight="1" x14ac:dyDescent="0.2">
      <c r="A962" s="71" t="s">
        <v>762</v>
      </c>
      <c r="B962" s="12"/>
      <c r="C962" s="72" t="s">
        <v>763</v>
      </c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13"/>
    </row>
    <row r="963" spans="1:16" ht="28.5" customHeight="1" x14ac:dyDescent="0.2">
      <c r="A963" s="71"/>
      <c r="B963" s="12"/>
      <c r="C963" s="72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13"/>
    </row>
    <row r="964" spans="1:16" ht="28.5" customHeight="1" x14ac:dyDescent="0.2">
      <c r="A964" s="71" t="s">
        <v>764</v>
      </c>
      <c r="B964" s="12"/>
      <c r="C964" s="72" t="s">
        <v>765</v>
      </c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13"/>
    </row>
    <row r="965" spans="1:16" ht="28.5" customHeight="1" thickBot="1" x14ac:dyDescent="0.25">
      <c r="A965" s="73"/>
      <c r="B965" s="14"/>
      <c r="C965" s="74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15"/>
    </row>
    <row r="966" spans="1:16" ht="28.5" customHeight="1" x14ac:dyDescent="0.2">
      <c r="A966" s="75" t="s">
        <v>766</v>
      </c>
      <c r="B966" s="10"/>
      <c r="C966" s="76" t="s">
        <v>767</v>
      </c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11"/>
    </row>
    <row r="967" spans="1:16" ht="28.5" customHeight="1" x14ac:dyDescent="0.2">
      <c r="A967" s="71"/>
      <c r="B967" s="12"/>
      <c r="C967" s="72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13"/>
    </row>
    <row r="968" spans="1:16" ht="28.5" customHeight="1" x14ac:dyDescent="0.2">
      <c r="A968" s="71"/>
      <c r="B968" s="12"/>
      <c r="C968" s="72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13"/>
    </row>
    <row r="969" spans="1:16" ht="28.5" customHeight="1" x14ac:dyDescent="0.2">
      <c r="A969" s="71"/>
      <c r="B969" s="12"/>
      <c r="C969" s="72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13"/>
    </row>
    <row r="970" spans="1:16" ht="28.5" customHeight="1" x14ac:dyDescent="0.2">
      <c r="A970" s="71" t="s">
        <v>768</v>
      </c>
      <c r="B970" s="12"/>
      <c r="C970" s="72" t="s">
        <v>769</v>
      </c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13"/>
    </row>
    <row r="971" spans="1:16" ht="28.5" customHeight="1" x14ac:dyDescent="0.2">
      <c r="A971" s="71"/>
      <c r="B971" s="12"/>
      <c r="C971" s="72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13"/>
    </row>
    <row r="972" spans="1:16" ht="28.5" customHeight="1" x14ac:dyDescent="0.2">
      <c r="A972" s="71"/>
      <c r="B972" s="12"/>
      <c r="C972" s="72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13"/>
    </row>
    <row r="973" spans="1:16" ht="28.5" customHeight="1" x14ac:dyDescent="0.2">
      <c r="A973" s="71"/>
      <c r="B973" s="12"/>
      <c r="C973" s="72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13"/>
    </row>
    <row r="974" spans="1:16" ht="28.5" customHeight="1" x14ac:dyDescent="0.2">
      <c r="A974" s="71" t="s">
        <v>770</v>
      </c>
      <c r="B974" s="12"/>
      <c r="C974" s="72" t="s">
        <v>771</v>
      </c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13"/>
    </row>
    <row r="975" spans="1:16" ht="28.5" customHeight="1" x14ac:dyDescent="0.2">
      <c r="A975" s="71"/>
      <c r="B975" s="12"/>
      <c r="C975" s="72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13"/>
    </row>
    <row r="976" spans="1:16" ht="28.5" customHeight="1" x14ac:dyDescent="0.2">
      <c r="A976" s="71"/>
      <c r="B976" s="12"/>
      <c r="C976" s="72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13"/>
    </row>
    <row r="977" spans="1:16" ht="28.5" customHeight="1" x14ac:dyDescent="0.2">
      <c r="A977" s="71"/>
      <c r="B977" s="12"/>
      <c r="C977" s="72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13"/>
    </row>
    <row r="978" spans="1:16" ht="28.5" customHeight="1" x14ac:dyDescent="0.2">
      <c r="A978" s="71" t="s">
        <v>772</v>
      </c>
      <c r="B978" s="12"/>
      <c r="C978" s="72" t="s">
        <v>773</v>
      </c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13"/>
    </row>
    <row r="979" spans="1:16" ht="28.5" customHeight="1" x14ac:dyDescent="0.2">
      <c r="A979" s="71"/>
      <c r="B979" s="12"/>
      <c r="C979" s="72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13"/>
    </row>
    <row r="980" spans="1:16" ht="28.5" customHeight="1" x14ac:dyDescent="0.2">
      <c r="A980" s="71"/>
      <c r="B980" s="12"/>
      <c r="C980" s="72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13"/>
    </row>
    <row r="981" spans="1:16" ht="28.5" customHeight="1" x14ac:dyDescent="0.2">
      <c r="A981" s="71"/>
      <c r="B981" s="12"/>
      <c r="C981" s="72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13"/>
    </row>
    <row r="982" spans="1:16" ht="28.5" customHeight="1" x14ac:dyDescent="0.2">
      <c r="A982" s="71" t="s">
        <v>774</v>
      </c>
      <c r="B982" s="12"/>
      <c r="C982" s="72" t="s">
        <v>775</v>
      </c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13"/>
    </row>
    <row r="983" spans="1:16" ht="28.5" customHeight="1" x14ac:dyDescent="0.2">
      <c r="A983" s="71"/>
      <c r="B983" s="12"/>
      <c r="C983" s="72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13"/>
    </row>
    <row r="984" spans="1:16" ht="28.5" customHeight="1" x14ac:dyDescent="0.2">
      <c r="A984" s="71"/>
      <c r="B984" s="12"/>
      <c r="C984" s="72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13"/>
    </row>
    <row r="985" spans="1:16" ht="28.5" customHeight="1" x14ac:dyDescent="0.2">
      <c r="A985" s="71"/>
      <c r="B985" s="12"/>
      <c r="C985" s="72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13"/>
    </row>
    <row r="986" spans="1:16" ht="28.5" customHeight="1" x14ac:dyDescent="0.2">
      <c r="A986" s="71" t="s">
        <v>776</v>
      </c>
      <c r="B986" s="12"/>
      <c r="C986" s="72" t="s">
        <v>777</v>
      </c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13"/>
    </row>
    <row r="987" spans="1:16" ht="28.5" customHeight="1" x14ac:dyDescent="0.2">
      <c r="A987" s="71"/>
      <c r="B987" s="12"/>
      <c r="C987" s="72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13"/>
    </row>
    <row r="988" spans="1:16" ht="28.5" customHeight="1" x14ac:dyDescent="0.2">
      <c r="A988" s="71"/>
      <c r="B988" s="12"/>
      <c r="C988" s="72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13"/>
    </row>
    <row r="989" spans="1:16" ht="28.5" customHeight="1" x14ac:dyDescent="0.2">
      <c r="A989" s="71"/>
      <c r="B989" s="12"/>
      <c r="C989" s="72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13"/>
    </row>
    <row r="990" spans="1:16" ht="28.5" customHeight="1" x14ac:dyDescent="0.2">
      <c r="A990" s="71" t="s">
        <v>778</v>
      </c>
      <c r="B990" s="12"/>
      <c r="C990" s="72" t="s">
        <v>779</v>
      </c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13"/>
    </row>
    <row r="991" spans="1:16" ht="28.5" customHeight="1" x14ac:dyDescent="0.2">
      <c r="A991" s="71"/>
      <c r="B991" s="12"/>
      <c r="C991" s="72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13"/>
    </row>
    <row r="992" spans="1:16" ht="28.5" customHeight="1" x14ac:dyDescent="0.2">
      <c r="A992" s="71"/>
      <c r="B992" s="12"/>
      <c r="C992" s="72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13"/>
    </row>
    <row r="993" spans="1:16" ht="28.5" customHeight="1" x14ac:dyDescent="0.2">
      <c r="A993" s="71"/>
      <c r="B993" s="12"/>
      <c r="C993" s="72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13"/>
    </row>
    <row r="994" spans="1:16" ht="28.5" customHeight="1" x14ac:dyDescent="0.2">
      <c r="A994" s="71" t="s">
        <v>780</v>
      </c>
      <c r="B994" s="12"/>
      <c r="C994" s="72" t="s">
        <v>781</v>
      </c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13"/>
    </row>
    <row r="995" spans="1:16" ht="28.5" customHeight="1" x14ac:dyDescent="0.2">
      <c r="A995" s="71"/>
      <c r="B995" s="12"/>
      <c r="C995" s="72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13"/>
    </row>
    <row r="996" spans="1:16" ht="28.5" customHeight="1" x14ac:dyDescent="0.2">
      <c r="A996" s="71"/>
      <c r="B996" s="12"/>
      <c r="C996" s="72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13"/>
    </row>
    <row r="997" spans="1:16" ht="28.5" customHeight="1" x14ac:dyDescent="0.2">
      <c r="A997" s="71"/>
      <c r="B997" s="12"/>
      <c r="C997" s="72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13"/>
    </row>
    <row r="998" spans="1:16" ht="28.5" customHeight="1" x14ac:dyDescent="0.2">
      <c r="A998" s="71" t="s">
        <v>782</v>
      </c>
      <c r="B998" s="12"/>
      <c r="C998" s="72" t="s">
        <v>783</v>
      </c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13"/>
    </row>
    <row r="999" spans="1:16" ht="28.5" customHeight="1" x14ac:dyDescent="0.2">
      <c r="A999" s="71"/>
      <c r="B999" s="12"/>
      <c r="C999" s="72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13"/>
    </row>
    <row r="1000" spans="1:16" ht="28.5" customHeight="1" x14ac:dyDescent="0.2">
      <c r="A1000" s="71"/>
      <c r="B1000" s="12"/>
      <c r="C1000" s="72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13"/>
    </row>
    <row r="1001" spans="1:16" ht="28.5" customHeight="1" x14ac:dyDescent="0.2">
      <c r="A1001" s="71"/>
      <c r="B1001" s="12"/>
      <c r="C1001" s="72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13"/>
    </row>
    <row r="1002" spans="1:16" ht="28.5" customHeight="1" x14ac:dyDescent="0.2">
      <c r="A1002" s="71" t="s">
        <v>784</v>
      </c>
      <c r="B1002" s="12"/>
      <c r="C1002" s="72" t="s">
        <v>785</v>
      </c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13"/>
    </row>
    <row r="1003" spans="1:16" ht="28.5" customHeight="1" x14ac:dyDescent="0.2">
      <c r="A1003" s="71"/>
      <c r="B1003" s="12"/>
      <c r="C1003" s="72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  <c r="P1003" s="13"/>
    </row>
    <row r="1004" spans="1:16" ht="28.5" customHeight="1" x14ac:dyDescent="0.2">
      <c r="A1004" s="71"/>
      <c r="B1004" s="12"/>
      <c r="C1004" s="72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  <c r="O1004" s="56"/>
      <c r="P1004" s="13"/>
    </row>
    <row r="1005" spans="1:16" ht="28.5" customHeight="1" x14ac:dyDescent="0.2">
      <c r="A1005" s="71"/>
      <c r="B1005" s="12"/>
      <c r="C1005" s="72"/>
      <c r="D1005" s="56"/>
      <c r="E1005" s="56"/>
      <c r="F1005" s="56"/>
      <c r="G1005" s="56"/>
      <c r="H1005" s="56"/>
      <c r="I1005" s="56"/>
      <c r="J1005" s="56"/>
      <c r="K1005" s="56"/>
      <c r="L1005" s="56"/>
      <c r="M1005" s="56"/>
      <c r="N1005" s="56"/>
      <c r="O1005" s="56"/>
      <c r="P1005" s="13"/>
    </row>
    <row r="1006" spans="1:16" ht="28.5" customHeight="1" x14ac:dyDescent="0.2">
      <c r="A1006" s="71" t="s">
        <v>786</v>
      </c>
      <c r="B1006" s="12"/>
      <c r="C1006" s="72" t="s">
        <v>787</v>
      </c>
      <c r="D1006" s="56"/>
      <c r="E1006" s="56"/>
      <c r="F1006" s="56"/>
      <c r="G1006" s="56"/>
      <c r="H1006" s="56"/>
      <c r="I1006" s="56"/>
      <c r="J1006" s="56"/>
      <c r="K1006" s="56"/>
      <c r="L1006" s="56"/>
      <c r="M1006" s="56"/>
      <c r="N1006" s="56"/>
      <c r="O1006" s="56"/>
      <c r="P1006" s="13"/>
    </row>
    <row r="1007" spans="1:16" ht="28.5" customHeight="1" x14ac:dyDescent="0.2">
      <c r="A1007" s="71"/>
      <c r="B1007" s="12"/>
      <c r="C1007" s="72"/>
      <c r="D1007" s="56"/>
      <c r="E1007" s="56"/>
      <c r="F1007" s="56"/>
      <c r="G1007" s="56"/>
      <c r="H1007" s="56"/>
      <c r="I1007" s="56"/>
      <c r="J1007" s="56"/>
      <c r="K1007" s="56"/>
      <c r="L1007" s="56"/>
      <c r="M1007" s="56"/>
      <c r="N1007" s="56"/>
      <c r="O1007" s="56"/>
      <c r="P1007" s="13"/>
    </row>
    <row r="1008" spans="1:16" ht="28.5" customHeight="1" x14ac:dyDescent="0.2">
      <c r="A1008" s="71"/>
      <c r="B1008" s="12"/>
      <c r="C1008" s="72"/>
      <c r="D1008" s="56"/>
      <c r="E1008" s="56"/>
      <c r="F1008" s="56"/>
      <c r="G1008" s="56"/>
      <c r="H1008" s="56"/>
      <c r="I1008" s="56"/>
      <c r="J1008" s="56"/>
      <c r="K1008" s="56"/>
      <c r="L1008" s="56"/>
      <c r="M1008" s="56"/>
      <c r="N1008" s="56"/>
      <c r="O1008" s="56"/>
      <c r="P1008" s="13"/>
    </row>
    <row r="1009" spans="1:16" ht="28.5" customHeight="1" x14ac:dyDescent="0.2">
      <c r="A1009" s="71"/>
      <c r="B1009" s="12"/>
      <c r="C1009" s="72"/>
      <c r="D1009" s="56"/>
      <c r="E1009" s="56"/>
      <c r="F1009" s="56"/>
      <c r="G1009" s="56"/>
      <c r="H1009" s="56"/>
      <c r="I1009" s="56"/>
      <c r="J1009" s="56"/>
      <c r="K1009" s="56"/>
      <c r="L1009" s="56"/>
      <c r="M1009" s="56"/>
      <c r="N1009" s="56"/>
      <c r="O1009" s="56"/>
      <c r="P1009" s="13"/>
    </row>
    <row r="1010" spans="1:16" ht="28.5" customHeight="1" x14ac:dyDescent="0.2">
      <c r="A1010" s="71" t="s">
        <v>788</v>
      </c>
      <c r="B1010" s="12"/>
      <c r="C1010" s="72" t="s">
        <v>789</v>
      </c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6"/>
      <c r="O1010" s="56"/>
      <c r="P1010" s="13"/>
    </row>
    <row r="1011" spans="1:16" ht="28.5" customHeight="1" x14ac:dyDescent="0.2">
      <c r="A1011" s="71"/>
      <c r="B1011" s="12"/>
      <c r="C1011" s="72"/>
      <c r="D1011" s="56"/>
      <c r="E1011" s="56"/>
      <c r="F1011" s="56"/>
      <c r="G1011" s="56"/>
      <c r="H1011" s="56"/>
      <c r="I1011" s="56"/>
      <c r="J1011" s="56"/>
      <c r="K1011" s="56"/>
      <c r="L1011" s="56"/>
      <c r="M1011" s="56"/>
      <c r="N1011" s="56"/>
      <c r="O1011" s="56"/>
      <c r="P1011" s="13"/>
    </row>
    <row r="1012" spans="1:16" ht="28.5" customHeight="1" x14ac:dyDescent="0.2">
      <c r="A1012" s="71"/>
      <c r="B1012" s="12"/>
      <c r="C1012" s="72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13"/>
    </row>
    <row r="1013" spans="1:16" ht="28.5" customHeight="1" thickBot="1" x14ac:dyDescent="0.25">
      <c r="A1013" s="73"/>
      <c r="B1013" s="14"/>
      <c r="C1013" s="74"/>
      <c r="D1013" s="57"/>
      <c r="E1013" s="57"/>
      <c r="F1013" s="57"/>
      <c r="G1013" s="57"/>
      <c r="H1013" s="57"/>
      <c r="I1013" s="57"/>
      <c r="J1013" s="57"/>
      <c r="K1013" s="57"/>
      <c r="L1013" s="57"/>
      <c r="M1013" s="57"/>
      <c r="N1013" s="57"/>
      <c r="O1013" s="57"/>
      <c r="P1013" s="15"/>
    </row>
    <row r="1014" spans="1:16" ht="28.5" customHeight="1" x14ac:dyDescent="0.2">
      <c r="A1014" s="75" t="s">
        <v>790</v>
      </c>
      <c r="B1014" s="10"/>
      <c r="C1014" s="76" t="s">
        <v>791</v>
      </c>
      <c r="D1014" s="55"/>
      <c r="E1014" s="55"/>
      <c r="F1014" s="55"/>
      <c r="G1014" s="55"/>
      <c r="H1014" s="55"/>
      <c r="I1014" s="55"/>
      <c r="J1014" s="55"/>
      <c r="K1014" s="55"/>
      <c r="L1014" s="55"/>
      <c r="M1014" s="55"/>
      <c r="N1014" s="55"/>
      <c r="O1014" s="55"/>
      <c r="P1014" s="11"/>
    </row>
    <row r="1015" spans="1:16" ht="28.5" customHeight="1" x14ac:dyDescent="0.2">
      <c r="A1015" s="71"/>
      <c r="B1015" s="12"/>
      <c r="C1015" s="72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13"/>
    </row>
    <row r="1016" spans="1:16" ht="28.5" customHeight="1" x14ac:dyDescent="0.2">
      <c r="A1016" s="71"/>
      <c r="B1016" s="12"/>
      <c r="C1016" s="72"/>
      <c r="D1016" s="56"/>
      <c r="E1016" s="56"/>
      <c r="F1016" s="56"/>
      <c r="G1016" s="56"/>
      <c r="H1016" s="56"/>
      <c r="I1016" s="56"/>
      <c r="J1016" s="56"/>
      <c r="K1016" s="56"/>
      <c r="L1016" s="56"/>
      <c r="M1016" s="56"/>
      <c r="N1016" s="56"/>
      <c r="O1016" s="56"/>
      <c r="P1016" s="13"/>
    </row>
    <row r="1017" spans="1:16" ht="28.5" customHeight="1" x14ac:dyDescent="0.2">
      <c r="A1017" s="71"/>
      <c r="B1017" s="12"/>
      <c r="C1017" s="72"/>
      <c r="D1017" s="56"/>
      <c r="E1017" s="56"/>
      <c r="F1017" s="56"/>
      <c r="G1017" s="56"/>
      <c r="H1017" s="56"/>
      <c r="I1017" s="56"/>
      <c r="J1017" s="56"/>
      <c r="K1017" s="56"/>
      <c r="L1017" s="56"/>
      <c r="M1017" s="56"/>
      <c r="N1017" s="56"/>
      <c r="O1017" s="56"/>
      <c r="P1017" s="13"/>
    </row>
    <row r="1018" spans="1:16" ht="28.5" customHeight="1" x14ac:dyDescent="0.2">
      <c r="A1018" s="71" t="s">
        <v>792</v>
      </c>
      <c r="B1018" s="12"/>
      <c r="C1018" s="72" t="s">
        <v>793</v>
      </c>
      <c r="D1018" s="56"/>
      <c r="E1018" s="56"/>
      <c r="F1018" s="56"/>
      <c r="G1018" s="56"/>
      <c r="H1018" s="56"/>
      <c r="I1018" s="56"/>
      <c r="J1018" s="56"/>
      <c r="K1018" s="56"/>
      <c r="L1018" s="56"/>
      <c r="M1018" s="56"/>
      <c r="N1018" s="56"/>
      <c r="O1018" s="56"/>
      <c r="P1018" s="13"/>
    </row>
    <row r="1019" spans="1:16" ht="28.5" customHeight="1" x14ac:dyDescent="0.2">
      <c r="A1019" s="71"/>
      <c r="B1019" s="12"/>
      <c r="C1019" s="72"/>
      <c r="D1019" s="56"/>
      <c r="E1019" s="56"/>
      <c r="F1019" s="56"/>
      <c r="G1019" s="56"/>
      <c r="H1019" s="56"/>
      <c r="I1019" s="56"/>
      <c r="J1019" s="56"/>
      <c r="K1019" s="56"/>
      <c r="L1019" s="56"/>
      <c r="M1019" s="56"/>
      <c r="N1019" s="56"/>
      <c r="O1019" s="56"/>
      <c r="P1019" s="13"/>
    </row>
    <row r="1020" spans="1:16" ht="28.5" customHeight="1" x14ac:dyDescent="0.2">
      <c r="A1020" s="71"/>
      <c r="B1020" s="12"/>
      <c r="C1020" s="72"/>
      <c r="D1020" s="56"/>
      <c r="E1020" s="56"/>
      <c r="F1020" s="56"/>
      <c r="G1020" s="56"/>
      <c r="H1020" s="56"/>
      <c r="I1020" s="56"/>
      <c r="J1020" s="56"/>
      <c r="K1020" s="56"/>
      <c r="L1020" s="56"/>
      <c r="M1020" s="56"/>
      <c r="N1020" s="56"/>
      <c r="O1020" s="56"/>
      <c r="P1020" s="13"/>
    </row>
    <row r="1021" spans="1:16" ht="28.5" customHeight="1" x14ac:dyDescent="0.2">
      <c r="A1021" s="71"/>
      <c r="B1021" s="12"/>
      <c r="C1021" s="72"/>
      <c r="D1021" s="56"/>
      <c r="E1021" s="56"/>
      <c r="F1021" s="56"/>
      <c r="G1021" s="56"/>
      <c r="H1021" s="56"/>
      <c r="I1021" s="56"/>
      <c r="J1021" s="56"/>
      <c r="K1021" s="56"/>
      <c r="L1021" s="56"/>
      <c r="M1021" s="56"/>
      <c r="N1021" s="56"/>
      <c r="O1021" s="56"/>
      <c r="P1021" s="13"/>
    </row>
    <row r="1022" spans="1:16" ht="28.5" customHeight="1" x14ac:dyDescent="0.2">
      <c r="A1022" s="71" t="s">
        <v>794</v>
      </c>
      <c r="B1022" s="12"/>
      <c r="C1022" s="72" t="s">
        <v>795</v>
      </c>
      <c r="D1022" s="56"/>
      <c r="E1022" s="56"/>
      <c r="F1022" s="56"/>
      <c r="G1022" s="56"/>
      <c r="H1022" s="56"/>
      <c r="I1022" s="56"/>
      <c r="J1022" s="56"/>
      <c r="K1022" s="56"/>
      <c r="L1022" s="56"/>
      <c r="M1022" s="56"/>
      <c r="N1022" s="56"/>
      <c r="O1022" s="56"/>
      <c r="P1022" s="13"/>
    </row>
    <row r="1023" spans="1:16" ht="28.5" customHeight="1" x14ac:dyDescent="0.2">
      <c r="A1023" s="71"/>
      <c r="B1023" s="12"/>
      <c r="C1023" s="72"/>
      <c r="D1023" s="56"/>
      <c r="E1023" s="56"/>
      <c r="F1023" s="56"/>
      <c r="G1023" s="56"/>
      <c r="H1023" s="56"/>
      <c r="I1023" s="56"/>
      <c r="J1023" s="56"/>
      <c r="K1023" s="56"/>
      <c r="L1023" s="56"/>
      <c r="M1023" s="56"/>
      <c r="N1023" s="56"/>
      <c r="O1023" s="56"/>
      <c r="P1023" s="13"/>
    </row>
    <row r="1024" spans="1:16" ht="28.5" customHeight="1" x14ac:dyDescent="0.2">
      <c r="A1024" s="71"/>
      <c r="B1024" s="12"/>
      <c r="C1024" s="72"/>
      <c r="D1024" s="56"/>
      <c r="E1024" s="56"/>
      <c r="F1024" s="56"/>
      <c r="G1024" s="56"/>
      <c r="H1024" s="56"/>
      <c r="I1024" s="56"/>
      <c r="J1024" s="56"/>
      <c r="K1024" s="56"/>
      <c r="L1024" s="56"/>
      <c r="M1024" s="56"/>
      <c r="N1024" s="56"/>
      <c r="O1024" s="56"/>
      <c r="P1024" s="13"/>
    </row>
    <row r="1025" spans="1:16" ht="28.5" customHeight="1" x14ac:dyDescent="0.2">
      <c r="A1025" s="71"/>
      <c r="B1025" s="12"/>
      <c r="C1025" s="72"/>
      <c r="D1025" s="56"/>
      <c r="E1025" s="56"/>
      <c r="F1025" s="56"/>
      <c r="G1025" s="56"/>
      <c r="H1025" s="56"/>
      <c r="I1025" s="56"/>
      <c r="J1025" s="56"/>
      <c r="K1025" s="56"/>
      <c r="L1025" s="56"/>
      <c r="M1025" s="56"/>
      <c r="N1025" s="56"/>
      <c r="O1025" s="56"/>
      <c r="P1025" s="13"/>
    </row>
    <row r="1026" spans="1:16" ht="28.5" customHeight="1" x14ac:dyDescent="0.2">
      <c r="A1026" s="71" t="s">
        <v>796</v>
      </c>
      <c r="B1026" s="12"/>
      <c r="C1026" s="72" t="s">
        <v>797</v>
      </c>
      <c r="D1026" s="56"/>
      <c r="E1026" s="56"/>
      <c r="F1026" s="56"/>
      <c r="G1026" s="56"/>
      <c r="H1026" s="56"/>
      <c r="I1026" s="56"/>
      <c r="J1026" s="56"/>
      <c r="K1026" s="56"/>
      <c r="L1026" s="56"/>
      <c r="M1026" s="56"/>
      <c r="N1026" s="56"/>
      <c r="O1026" s="56"/>
      <c r="P1026" s="13"/>
    </row>
    <row r="1027" spans="1:16" ht="28.5" customHeight="1" x14ac:dyDescent="0.2">
      <c r="A1027" s="71"/>
      <c r="B1027" s="12"/>
      <c r="C1027" s="72"/>
      <c r="D1027" s="56"/>
      <c r="E1027" s="56"/>
      <c r="F1027" s="56"/>
      <c r="G1027" s="56"/>
      <c r="H1027" s="56"/>
      <c r="I1027" s="56"/>
      <c r="J1027" s="56"/>
      <c r="K1027" s="56"/>
      <c r="L1027" s="56"/>
      <c r="M1027" s="56"/>
      <c r="N1027" s="56"/>
      <c r="O1027" s="56"/>
      <c r="P1027" s="13"/>
    </row>
    <row r="1028" spans="1:16" ht="28.5" customHeight="1" x14ac:dyDescent="0.2">
      <c r="A1028" s="71"/>
      <c r="B1028" s="12"/>
      <c r="C1028" s="72"/>
      <c r="D1028" s="56"/>
      <c r="E1028" s="56"/>
      <c r="F1028" s="56"/>
      <c r="G1028" s="56"/>
      <c r="H1028" s="56"/>
      <c r="I1028" s="56"/>
      <c r="J1028" s="56"/>
      <c r="K1028" s="56"/>
      <c r="L1028" s="56"/>
      <c r="M1028" s="56"/>
      <c r="N1028" s="56"/>
      <c r="O1028" s="56"/>
      <c r="P1028" s="13"/>
    </row>
    <row r="1029" spans="1:16" ht="28.5" customHeight="1" x14ac:dyDescent="0.2">
      <c r="A1029" s="71"/>
      <c r="B1029" s="12"/>
      <c r="C1029" s="72"/>
      <c r="D1029" s="56"/>
      <c r="E1029" s="56"/>
      <c r="F1029" s="56"/>
      <c r="G1029" s="56"/>
      <c r="H1029" s="56"/>
      <c r="I1029" s="56"/>
      <c r="J1029" s="56"/>
      <c r="K1029" s="56"/>
      <c r="L1029" s="56"/>
      <c r="M1029" s="56"/>
      <c r="N1029" s="56"/>
      <c r="O1029" s="56"/>
      <c r="P1029" s="13"/>
    </row>
    <row r="1030" spans="1:16" ht="28.5" customHeight="1" x14ac:dyDescent="0.2">
      <c r="A1030" s="71" t="s">
        <v>798</v>
      </c>
      <c r="B1030" s="12"/>
      <c r="C1030" s="72" t="s">
        <v>799</v>
      </c>
      <c r="D1030" s="56"/>
      <c r="E1030" s="56"/>
      <c r="F1030" s="56"/>
      <c r="G1030" s="56"/>
      <c r="H1030" s="56"/>
      <c r="I1030" s="56"/>
      <c r="J1030" s="56"/>
      <c r="K1030" s="56"/>
      <c r="L1030" s="56"/>
      <c r="M1030" s="56"/>
      <c r="N1030" s="56"/>
      <c r="O1030" s="56"/>
      <c r="P1030" s="13"/>
    </row>
    <row r="1031" spans="1:16" ht="28.5" customHeight="1" x14ac:dyDescent="0.2">
      <c r="A1031" s="71"/>
      <c r="B1031" s="12"/>
      <c r="C1031" s="72"/>
      <c r="D1031" s="56"/>
      <c r="E1031" s="56"/>
      <c r="F1031" s="56"/>
      <c r="G1031" s="56"/>
      <c r="H1031" s="56"/>
      <c r="I1031" s="56"/>
      <c r="J1031" s="56"/>
      <c r="K1031" s="56"/>
      <c r="L1031" s="56"/>
      <c r="M1031" s="56"/>
      <c r="N1031" s="56"/>
      <c r="O1031" s="56"/>
      <c r="P1031" s="13"/>
    </row>
    <row r="1032" spans="1:16" ht="28.5" customHeight="1" x14ac:dyDescent="0.2">
      <c r="A1032" s="71"/>
      <c r="B1032" s="12"/>
      <c r="C1032" s="72"/>
      <c r="D1032" s="56"/>
      <c r="E1032" s="56"/>
      <c r="F1032" s="56"/>
      <c r="G1032" s="56"/>
      <c r="H1032" s="56"/>
      <c r="I1032" s="56"/>
      <c r="J1032" s="56"/>
      <c r="K1032" s="56"/>
      <c r="L1032" s="56"/>
      <c r="M1032" s="56"/>
      <c r="N1032" s="56"/>
      <c r="O1032" s="56"/>
      <c r="P1032" s="13"/>
    </row>
    <row r="1033" spans="1:16" ht="28.5" customHeight="1" x14ac:dyDescent="0.2">
      <c r="A1033" s="71"/>
      <c r="B1033" s="12"/>
      <c r="C1033" s="72"/>
      <c r="D1033" s="56"/>
      <c r="E1033" s="56"/>
      <c r="F1033" s="56"/>
      <c r="G1033" s="56"/>
      <c r="H1033" s="56"/>
      <c r="I1033" s="56"/>
      <c r="J1033" s="56"/>
      <c r="K1033" s="56"/>
      <c r="L1033" s="56"/>
      <c r="M1033" s="56"/>
      <c r="N1033" s="56"/>
      <c r="O1033" s="56"/>
      <c r="P1033" s="13"/>
    </row>
    <row r="1034" spans="1:16" ht="28.5" customHeight="1" x14ac:dyDescent="0.2">
      <c r="A1034" s="71" t="s">
        <v>800</v>
      </c>
      <c r="B1034" s="12"/>
      <c r="C1034" s="72" t="s">
        <v>801</v>
      </c>
      <c r="D1034" s="56"/>
      <c r="E1034" s="56"/>
      <c r="F1034" s="56"/>
      <c r="G1034" s="56"/>
      <c r="H1034" s="56"/>
      <c r="I1034" s="56"/>
      <c r="J1034" s="56"/>
      <c r="K1034" s="56"/>
      <c r="L1034" s="56"/>
      <c r="M1034" s="56"/>
      <c r="N1034" s="56"/>
      <c r="O1034" s="56"/>
      <c r="P1034" s="13"/>
    </row>
    <row r="1035" spans="1:16" ht="28.5" customHeight="1" x14ac:dyDescent="0.2">
      <c r="A1035" s="71"/>
      <c r="B1035" s="12"/>
      <c r="C1035" s="72"/>
      <c r="D1035" s="56"/>
      <c r="E1035" s="56"/>
      <c r="F1035" s="56"/>
      <c r="G1035" s="56"/>
      <c r="H1035" s="56"/>
      <c r="I1035" s="56"/>
      <c r="J1035" s="56"/>
      <c r="K1035" s="56"/>
      <c r="L1035" s="56"/>
      <c r="M1035" s="56"/>
      <c r="N1035" s="56"/>
      <c r="O1035" s="56"/>
      <c r="P1035" s="13"/>
    </row>
    <row r="1036" spans="1:16" ht="28.5" customHeight="1" x14ac:dyDescent="0.2">
      <c r="A1036" s="71"/>
      <c r="B1036" s="12"/>
      <c r="C1036" s="72"/>
      <c r="D1036" s="56"/>
      <c r="E1036" s="56"/>
      <c r="F1036" s="56"/>
      <c r="G1036" s="56"/>
      <c r="H1036" s="56"/>
      <c r="I1036" s="56"/>
      <c r="J1036" s="56"/>
      <c r="K1036" s="56"/>
      <c r="L1036" s="56"/>
      <c r="M1036" s="56"/>
      <c r="N1036" s="56"/>
      <c r="O1036" s="56"/>
      <c r="P1036" s="13"/>
    </row>
    <row r="1037" spans="1:16" ht="28.5" customHeight="1" x14ac:dyDescent="0.2">
      <c r="A1037" s="71"/>
      <c r="B1037" s="12"/>
      <c r="C1037" s="72"/>
      <c r="D1037" s="56"/>
      <c r="E1037" s="56"/>
      <c r="F1037" s="56"/>
      <c r="G1037" s="56"/>
      <c r="H1037" s="56"/>
      <c r="I1037" s="56"/>
      <c r="J1037" s="56"/>
      <c r="K1037" s="56"/>
      <c r="L1037" s="56"/>
      <c r="M1037" s="56"/>
      <c r="N1037" s="56"/>
      <c r="O1037" s="56"/>
      <c r="P1037" s="13"/>
    </row>
    <row r="1038" spans="1:16" ht="28.5" customHeight="1" x14ac:dyDescent="0.2">
      <c r="A1038" s="71" t="s">
        <v>802</v>
      </c>
      <c r="B1038" s="12"/>
      <c r="C1038" s="72" t="s">
        <v>803</v>
      </c>
      <c r="D1038" s="56"/>
      <c r="E1038" s="56"/>
      <c r="F1038" s="56"/>
      <c r="G1038" s="56"/>
      <c r="H1038" s="56"/>
      <c r="I1038" s="56"/>
      <c r="J1038" s="56"/>
      <c r="K1038" s="56"/>
      <c r="L1038" s="56"/>
      <c r="M1038" s="56"/>
      <c r="N1038" s="56"/>
      <c r="O1038" s="56"/>
      <c r="P1038" s="13"/>
    </row>
    <row r="1039" spans="1:16" ht="28.5" customHeight="1" x14ac:dyDescent="0.2">
      <c r="A1039" s="71"/>
      <c r="B1039" s="12"/>
      <c r="C1039" s="72"/>
      <c r="D1039" s="56"/>
      <c r="E1039" s="56"/>
      <c r="F1039" s="56"/>
      <c r="G1039" s="56"/>
      <c r="H1039" s="56"/>
      <c r="I1039" s="56"/>
      <c r="J1039" s="56"/>
      <c r="K1039" s="56"/>
      <c r="L1039" s="56"/>
      <c r="M1039" s="56"/>
      <c r="N1039" s="56"/>
      <c r="O1039" s="56"/>
      <c r="P1039" s="13"/>
    </row>
    <row r="1040" spans="1:16" ht="28.5" customHeight="1" x14ac:dyDescent="0.2">
      <c r="A1040" s="71"/>
      <c r="B1040" s="12"/>
      <c r="C1040" s="72"/>
      <c r="D1040" s="56"/>
      <c r="E1040" s="56"/>
      <c r="F1040" s="56"/>
      <c r="G1040" s="56"/>
      <c r="H1040" s="56"/>
      <c r="I1040" s="56"/>
      <c r="J1040" s="56"/>
      <c r="K1040" s="56"/>
      <c r="L1040" s="56"/>
      <c r="M1040" s="56"/>
      <c r="N1040" s="56"/>
      <c r="O1040" s="56"/>
      <c r="P1040" s="13"/>
    </row>
    <row r="1041" spans="1:16" ht="28.5" customHeight="1" x14ac:dyDescent="0.2">
      <c r="A1041" s="71"/>
      <c r="B1041" s="12"/>
      <c r="C1041" s="72"/>
      <c r="D1041" s="56"/>
      <c r="E1041" s="56"/>
      <c r="F1041" s="56"/>
      <c r="G1041" s="56"/>
      <c r="H1041" s="56"/>
      <c r="I1041" s="56"/>
      <c r="J1041" s="56"/>
      <c r="K1041" s="56"/>
      <c r="L1041" s="56"/>
      <c r="M1041" s="56"/>
      <c r="N1041" s="56"/>
      <c r="O1041" s="56"/>
      <c r="P1041" s="13"/>
    </row>
    <row r="1042" spans="1:16" ht="28.5" customHeight="1" x14ac:dyDescent="0.2">
      <c r="A1042" s="71" t="s">
        <v>804</v>
      </c>
      <c r="B1042" s="12"/>
      <c r="C1042" s="72" t="s">
        <v>805</v>
      </c>
      <c r="D1042" s="56"/>
      <c r="E1042" s="56"/>
      <c r="F1042" s="56"/>
      <c r="G1042" s="56"/>
      <c r="H1042" s="56"/>
      <c r="I1042" s="56"/>
      <c r="J1042" s="56"/>
      <c r="K1042" s="56"/>
      <c r="L1042" s="56"/>
      <c r="M1042" s="56"/>
      <c r="N1042" s="56"/>
      <c r="O1042" s="56"/>
      <c r="P1042" s="13"/>
    </row>
    <row r="1043" spans="1:16" ht="28.5" customHeight="1" x14ac:dyDescent="0.2">
      <c r="A1043" s="71"/>
      <c r="B1043" s="12"/>
      <c r="C1043" s="72"/>
      <c r="D1043" s="56"/>
      <c r="E1043" s="56"/>
      <c r="F1043" s="56"/>
      <c r="G1043" s="56"/>
      <c r="H1043" s="56"/>
      <c r="I1043" s="56"/>
      <c r="J1043" s="56"/>
      <c r="K1043" s="56"/>
      <c r="L1043" s="56"/>
      <c r="M1043" s="56"/>
      <c r="N1043" s="56"/>
      <c r="O1043" s="56"/>
      <c r="P1043" s="13"/>
    </row>
    <row r="1044" spans="1:16" ht="28.5" customHeight="1" x14ac:dyDescent="0.2">
      <c r="A1044" s="71"/>
      <c r="B1044" s="12"/>
      <c r="C1044" s="72"/>
      <c r="D1044" s="56"/>
      <c r="E1044" s="56"/>
      <c r="F1044" s="56"/>
      <c r="G1044" s="56"/>
      <c r="H1044" s="56"/>
      <c r="I1044" s="56"/>
      <c r="J1044" s="56"/>
      <c r="K1044" s="56"/>
      <c r="L1044" s="56"/>
      <c r="M1044" s="56"/>
      <c r="N1044" s="56"/>
      <c r="O1044" s="56"/>
      <c r="P1044" s="13"/>
    </row>
    <row r="1045" spans="1:16" ht="28.5" customHeight="1" x14ac:dyDescent="0.2">
      <c r="A1045" s="71"/>
      <c r="B1045" s="12"/>
      <c r="C1045" s="72"/>
      <c r="D1045" s="56"/>
      <c r="E1045" s="56"/>
      <c r="F1045" s="56"/>
      <c r="G1045" s="56"/>
      <c r="H1045" s="56"/>
      <c r="I1045" s="56"/>
      <c r="J1045" s="56"/>
      <c r="K1045" s="56"/>
      <c r="L1045" s="56"/>
      <c r="M1045" s="56"/>
      <c r="N1045" s="56"/>
      <c r="O1045" s="56"/>
      <c r="P1045" s="13"/>
    </row>
    <row r="1046" spans="1:16" ht="28.5" customHeight="1" x14ac:dyDescent="0.2">
      <c r="A1046" s="71" t="s">
        <v>806</v>
      </c>
      <c r="B1046" s="12"/>
      <c r="C1046" s="72" t="s">
        <v>807</v>
      </c>
      <c r="D1046" s="56"/>
      <c r="E1046" s="56"/>
      <c r="F1046" s="56"/>
      <c r="G1046" s="56"/>
      <c r="H1046" s="56"/>
      <c r="I1046" s="56"/>
      <c r="J1046" s="56"/>
      <c r="K1046" s="56"/>
      <c r="L1046" s="56"/>
      <c r="M1046" s="56"/>
      <c r="N1046" s="56"/>
      <c r="O1046" s="56"/>
      <c r="P1046" s="13"/>
    </row>
    <row r="1047" spans="1:16" ht="28.5" customHeight="1" x14ac:dyDescent="0.2">
      <c r="A1047" s="71"/>
      <c r="B1047" s="12"/>
      <c r="C1047" s="72"/>
      <c r="D1047" s="56"/>
      <c r="E1047" s="56"/>
      <c r="F1047" s="56"/>
      <c r="G1047" s="56"/>
      <c r="H1047" s="56"/>
      <c r="I1047" s="56"/>
      <c r="J1047" s="56"/>
      <c r="K1047" s="56"/>
      <c r="L1047" s="56"/>
      <c r="M1047" s="56"/>
      <c r="N1047" s="56"/>
      <c r="O1047" s="56"/>
      <c r="P1047" s="13"/>
    </row>
    <row r="1048" spans="1:16" ht="28.5" customHeight="1" x14ac:dyDescent="0.2">
      <c r="A1048" s="71"/>
      <c r="B1048" s="12"/>
      <c r="C1048" s="72"/>
      <c r="D1048" s="56"/>
      <c r="E1048" s="56"/>
      <c r="F1048" s="56"/>
      <c r="G1048" s="56"/>
      <c r="H1048" s="56"/>
      <c r="I1048" s="56"/>
      <c r="J1048" s="56"/>
      <c r="K1048" s="56"/>
      <c r="L1048" s="56"/>
      <c r="M1048" s="56"/>
      <c r="N1048" s="56"/>
      <c r="O1048" s="56"/>
      <c r="P1048" s="13"/>
    </row>
    <row r="1049" spans="1:16" ht="28.5" customHeight="1" x14ac:dyDescent="0.2">
      <c r="A1049" s="71"/>
      <c r="B1049" s="12"/>
      <c r="C1049" s="72"/>
      <c r="D1049" s="56"/>
      <c r="E1049" s="56"/>
      <c r="F1049" s="56"/>
      <c r="G1049" s="56"/>
      <c r="H1049" s="56"/>
      <c r="I1049" s="56"/>
      <c r="J1049" s="56"/>
      <c r="K1049" s="56"/>
      <c r="L1049" s="56"/>
      <c r="M1049" s="56"/>
      <c r="N1049" s="56"/>
      <c r="O1049" s="56"/>
      <c r="P1049" s="13"/>
    </row>
    <row r="1050" spans="1:16" ht="28.5" customHeight="1" x14ac:dyDescent="0.2">
      <c r="A1050" s="71" t="s">
        <v>808</v>
      </c>
      <c r="B1050" s="12"/>
      <c r="C1050" s="72" t="s">
        <v>809</v>
      </c>
      <c r="D1050" s="56"/>
      <c r="E1050" s="56"/>
      <c r="F1050" s="56"/>
      <c r="G1050" s="56"/>
      <c r="H1050" s="56"/>
      <c r="I1050" s="56"/>
      <c r="J1050" s="56"/>
      <c r="K1050" s="56"/>
      <c r="L1050" s="56"/>
      <c r="M1050" s="56"/>
      <c r="N1050" s="56"/>
      <c r="O1050" s="56"/>
      <c r="P1050" s="13"/>
    </row>
    <row r="1051" spans="1:16" ht="28.5" customHeight="1" x14ac:dyDescent="0.2">
      <c r="A1051" s="71"/>
      <c r="B1051" s="12"/>
      <c r="C1051" s="72"/>
      <c r="D1051" s="56"/>
      <c r="E1051" s="56"/>
      <c r="F1051" s="56"/>
      <c r="G1051" s="56"/>
      <c r="H1051" s="56"/>
      <c r="I1051" s="56"/>
      <c r="J1051" s="56"/>
      <c r="K1051" s="56"/>
      <c r="L1051" s="56"/>
      <c r="M1051" s="56"/>
      <c r="N1051" s="56"/>
      <c r="O1051" s="56"/>
      <c r="P1051" s="13"/>
    </row>
    <row r="1052" spans="1:16" ht="28.5" customHeight="1" x14ac:dyDescent="0.2">
      <c r="A1052" s="71"/>
      <c r="B1052" s="12"/>
      <c r="C1052" s="72"/>
      <c r="D1052" s="56"/>
      <c r="E1052" s="56"/>
      <c r="F1052" s="56"/>
      <c r="G1052" s="56"/>
      <c r="H1052" s="56"/>
      <c r="I1052" s="56"/>
      <c r="J1052" s="56"/>
      <c r="K1052" s="56"/>
      <c r="L1052" s="56"/>
      <c r="M1052" s="56"/>
      <c r="N1052" s="56"/>
      <c r="O1052" s="56"/>
      <c r="P1052" s="13"/>
    </row>
    <row r="1053" spans="1:16" ht="28.5" customHeight="1" x14ac:dyDescent="0.2">
      <c r="A1053" s="71"/>
      <c r="B1053" s="12"/>
      <c r="C1053" s="72"/>
      <c r="D1053" s="56"/>
      <c r="E1053" s="56"/>
      <c r="F1053" s="56"/>
      <c r="G1053" s="56"/>
      <c r="H1053" s="56"/>
      <c r="I1053" s="56"/>
      <c r="J1053" s="56"/>
      <c r="K1053" s="56"/>
      <c r="L1053" s="56"/>
      <c r="M1053" s="56"/>
      <c r="N1053" s="56"/>
      <c r="O1053" s="56"/>
      <c r="P1053" s="13"/>
    </row>
    <row r="1054" spans="1:16" ht="28.5" customHeight="1" x14ac:dyDescent="0.2">
      <c r="A1054" s="71" t="s">
        <v>810</v>
      </c>
      <c r="B1054" s="12"/>
      <c r="C1054" s="72" t="s">
        <v>811</v>
      </c>
      <c r="D1054" s="56"/>
      <c r="E1054" s="56"/>
      <c r="F1054" s="56"/>
      <c r="G1054" s="56"/>
      <c r="H1054" s="56"/>
      <c r="I1054" s="56"/>
      <c r="J1054" s="56"/>
      <c r="K1054" s="56"/>
      <c r="L1054" s="56"/>
      <c r="M1054" s="56"/>
      <c r="N1054" s="56"/>
      <c r="O1054" s="56"/>
      <c r="P1054" s="13"/>
    </row>
    <row r="1055" spans="1:16" ht="28.5" customHeight="1" x14ac:dyDescent="0.2">
      <c r="A1055" s="71"/>
      <c r="B1055" s="12"/>
      <c r="C1055" s="72"/>
      <c r="D1055" s="56"/>
      <c r="E1055" s="56"/>
      <c r="F1055" s="56"/>
      <c r="G1055" s="56"/>
      <c r="H1055" s="56"/>
      <c r="I1055" s="56"/>
      <c r="J1055" s="56"/>
      <c r="K1055" s="56"/>
      <c r="L1055" s="56"/>
      <c r="M1055" s="56"/>
      <c r="N1055" s="56"/>
      <c r="O1055" s="56"/>
      <c r="P1055" s="13"/>
    </row>
    <row r="1056" spans="1:16" ht="28.5" customHeight="1" x14ac:dyDescent="0.2">
      <c r="A1056" s="71"/>
      <c r="B1056" s="12"/>
      <c r="C1056" s="72"/>
      <c r="D1056" s="56"/>
      <c r="E1056" s="56"/>
      <c r="F1056" s="56"/>
      <c r="G1056" s="56"/>
      <c r="H1056" s="56"/>
      <c r="I1056" s="56"/>
      <c r="J1056" s="56"/>
      <c r="K1056" s="56"/>
      <c r="L1056" s="56"/>
      <c r="M1056" s="56"/>
      <c r="N1056" s="56"/>
      <c r="O1056" s="56"/>
      <c r="P1056" s="13"/>
    </row>
    <row r="1057" spans="1:16" ht="28.5" customHeight="1" x14ac:dyDescent="0.2">
      <c r="A1057" s="71"/>
      <c r="B1057" s="12"/>
      <c r="C1057" s="72"/>
      <c r="D1057" s="56"/>
      <c r="E1057" s="56"/>
      <c r="F1057" s="56"/>
      <c r="G1057" s="56"/>
      <c r="H1057" s="56"/>
      <c r="I1057" s="56"/>
      <c r="J1057" s="56"/>
      <c r="K1057" s="56"/>
      <c r="L1057" s="56"/>
      <c r="M1057" s="56"/>
      <c r="N1057" s="56"/>
      <c r="O1057" s="56"/>
      <c r="P1057" s="13"/>
    </row>
    <row r="1058" spans="1:16" ht="28.5" customHeight="1" x14ac:dyDescent="0.2">
      <c r="A1058" s="71" t="s">
        <v>812</v>
      </c>
      <c r="B1058" s="12"/>
      <c r="C1058" s="72" t="s">
        <v>813</v>
      </c>
      <c r="D1058" s="56"/>
      <c r="E1058" s="56"/>
      <c r="F1058" s="56"/>
      <c r="G1058" s="56"/>
      <c r="H1058" s="56"/>
      <c r="I1058" s="56"/>
      <c r="J1058" s="56"/>
      <c r="K1058" s="56"/>
      <c r="L1058" s="56"/>
      <c r="M1058" s="56"/>
      <c r="N1058" s="56"/>
      <c r="O1058" s="56"/>
      <c r="P1058" s="13"/>
    </row>
    <row r="1059" spans="1:16" ht="28.5" customHeight="1" x14ac:dyDescent="0.2">
      <c r="A1059" s="71"/>
      <c r="B1059" s="12"/>
      <c r="C1059" s="72"/>
      <c r="D1059" s="56"/>
      <c r="E1059" s="56"/>
      <c r="F1059" s="56"/>
      <c r="G1059" s="56"/>
      <c r="H1059" s="56"/>
      <c r="I1059" s="56"/>
      <c r="J1059" s="56"/>
      <c r="K1059" s="56"/>
      <c r="L1059" s="56"/>
      <c r="M1059" s="56"/>
      <c r="N1059" s="56"/>
      <c r="O1059" s="56"/>
      <c r="P1059" s="13"/>
    </row>
    <row r="1060" spans="1:16" ht="28.5" customHeight="1" x14ac:dyDescent="0.2">
      <c r="A1060" s="71"/>
      <c r="B1060" s="12"/>
      <c r="C1060" s="72"/>
      <c r="D1060" s="56"/>
      <c r="E1060" s="56"/>
      <c r="F1060" s="56"/>
      <c r="G1060" s="56"/>
      <c r="H1060" s="56"/>
      <c r="I1060" s="56"/>
      <c r="J1060" s="56"/>
      <c r="K1060" s="56"/>
      <c r="L1060" s="56"/>
      <c r="M1060" s="56"/>
      <c r="N1060" s="56"/>
      <c r="O1060" s="56"/>
      <c r="P1060" s="13"/>
    </row>
    <row r="1061" spans="1:16" ht="28.5" customHeight="1" thickBot="1" x14ac:dyDescent="0.25">
      <c r="A1061" s="73"/>
      <c r="B1061" s="14"/>
      <c r="C1061" s="74"/>
      <c r="D1061" s="57"/>
      <c r="E1061" s="57"/>
      <c r="F1061" s="57"/>
      <c r="G1061" s="57"/>
      <c r="H1061" s="57"/>
      <c r="I1061" s="57"/>
      <c r="J1061" s="57"/>
      <c r="K1061" s="57"/>
      <c r="L1061" s="57"/>
      <c r="M1061" s="57"/>
      <c r="N1061" s="57"/>
      <c r="O1061" s="57"/>
      <c r="P1061" s="15"/>
    </row>
    <row r="1062" spans="1:16" ht="28.5" customHeight="1" x14ac:dyDescent="0.2">
      <c r="A1062" s="75" t="s">
        <v>814</v>
      </c>
      <c r="B1062" s="10"/>
      <c r="C1062" s="76" t="s">
        <v>815</v>
      </c>
      <c r="D1062" s="55"/>
      <c r="E1062" s="55"/>
      <c r="F1062" s="55"/>
      <c r="G1062" s="55"/>
      <c r="H1062" s="55"/>
      <c r="I1062" s="55"/>
      <c r="J1062" s="55"/>
      <c r="K1062" s="55"/>
      <c r="L1062" s="55"/>
      <c r="M1062" s="55"/>
      <c r="N1062" s="55"/>
      <c r="O1062" s="55"/>
      <c r="P1062" s="11"/>
    </row>
    <row r="1063" spans="1:16" ht="28.5" customHeight="1" x14ac:dyDescent="0.2">
      <c r="A1063" s="71"/>
      <c r="B1063" s="12"/>
      <c r="C1063" s="72"/>
      <c r="D1063" s="56"/>
      <c r="E1063" s="56"/>
      <c r="F1063" s="56"/>
      <c r="G1063" s="56"/>
      <c r="H1063" s="56"/>
      <c r="I1063" s="56"/>
      <c r="J1063" s="56"/>
      <c r="K1063" s="56"/>
      <c r="L1063" s="56"/>
      <c r="M1063" s="56"/>
      <c r="N1063" s="56"/>
      <c r="O1063" s="56"/>
      <c r="P1063" s="13"/>
    </row>
    <row r="1064" spans="1:16" ht="28.5" customHeight="1" x14ac:dyDescent="0.2">
      <c r="A1064" s="71"/>
      <c r="B1064" s="12"/>
      <c r="C1064" s="72"/>
      <c r="D1064" s="56"/>
      <c r="E1064" s="56"/>
      <c r="F1064" s="56"/>
      <c r="G1064" s="56"/>
      <c r="H1064" s="56"/>
      <c r="I1064" s="56"/>
      <c r="J1064" s="56"/>
      <c r="K1064" s="56"/>
      <c r="L1064" s="56"/>
      <c r="M1064" s="56"/>
      <c r="N1064" s="56"/>
      <c r="O1064" s="56"/>
      <c r="P1064" s="13"/>
    </row>
    <row r="1065" spans="1:16" ht="28.5" customHeight="1" x14ac:dyDescent="0.2">
      <c r="A1065" s="71"/>
      <c r="B1065" s="12"/>
      <c r="C1065" s="72"/>
      <c r="D1065" s="56"/>
      <c r="E1065" s="56"/>
      <c r="F1065" s="56"/>
      <c r="G1065" s="56"/>
      <c r="H1065" s="56"/>
      <c r="I1065" s="56"/>
      <c r="J1065" s="56"/>
      <c r="K1065" s="56"/>
      <c r="L1065" s="56"/>
      <c r="M1065" s="56"/>
      <c r="N1065" s="56"/>
      <c r="O1065" s="56"/>
      <c r="P1065" s="13"/>
    </row>
    <row r="1066" spans="1:16" ht="28.5" customHeight="1" x14ac:dyDescent="0.2">
      <c r="A1066" s="71" t="s">
        <v>816</v>
      </c>
      <c r="B1066" s="12"/>
      <c r="C1066" s="72" t="s">
        <v>817</v>
      </c>
      <c r="D1066" s="56"/>
      <c r="E1066" s="56"/>
      <c r="F1066" s="56"/>
      <c r="G1066" s="56"/>
      <c r="H1066" s="56"/>
      <c r="I1066" s="56"/>
      <c r="J1066" s="56"/>
      <c r="K1066" s="56"/>
      <c r="L1066" s="56"/>
      <c r="M1066" s="56"/>
      <c r="N1066" s="56"/>
      <c r="O1066" s="56"/>
      <c r="P1066" s="13"/>
    </row>
    <row r="1067" spans="1:16" ht="28.5" customHeight="1" x14ac:dyDescent="0.2">
      <c r="A1067" s="71"/>
      <c r="B1067" s="12"/>
      <c r="C1067" s="72"/>
      <c r="D1067" s="56"/>
      <c r="E1067" s="56"/>
      <c r="F1067" s="56"/>
      <c r="G1067" s="56"/>
      <c r="H1067" s="56"/>
      <c r="I1067" s="56"/>
      <c r="J1067" s="56"/>
      <c r="K1067" s="56"/>
      <c r="L1067" s="56"/>
      <c r="M1067" s="56"/>
      <c r="N1067" s="56"/>
      <c r="O1067" s="56"/>
      <c r="P1067" s="13"/>
    </row>
    <row r="1068" spans="1:16" ht="28.5" customHeight="1" x14ac:dyDescent="0.2">
      <c r="A1068" s="71"/>
      <c r="B1068" s="12"/>
      <c r="C1068" s="72"/>
      <c r="D1068" s="56"/>
      <c r="E1068" s="56"/>
      <c r="F1068" s="56"/>
      <c r="G1068" s="56"/>
      <c r="H1068" s="56"/>
      <c r="I1068" s="56"/>
      <c r="J1068" s="56"/>
      <c r="K1068" s="56"/>
      <c r="L1068" s="56"/>
      <c r="M1068" s="56"/>
      <c r="N1068" s="56"/>
      <c r="O1068" s="56"/>
      <c r="P1068" s="13"/>
    </row>
    <row r="1069" spans="1:16" ht="28.5" customHeight="1" x14ac:dyDescent="0.2">
      <c r="A1069" s="71"/>
      <c r="B1069" s="12"/>
      <c r="C1069" s="72"/>
      <c r="D1069" s="56"/>
      <c r="E1069" s="56"/>
      <c r="F1069" s="56"/>
      <c r="G1069" s="56"/>
      <c r="H1069" s="56"/>
      <c r="I1069" s="56"/>
      <c r="J1069" s="56"/>
      <c r="K1069" s="56"/>
      <c r="L1069" s="56"/>
      <c r="M1069" s="56"/>
      <c r="N1069" s="56"/>
      <c r="O1069" s="56"/>
      <c r="P1069" s="13"/>
    </row>
    <row r="1070" spans="1:16" ht="28.5" customHeight="1" x14ac:dyDescent="0.2">
      <c r="A1070" s="71" t="s">
        <v>818</v>
      </c>
      <c r="B1070" s="12"/>
      <c r="C1070" s="72" t="s">
        <v>819</v>
      </c>
      <c r="D1070" s="56"/>
      <c r="E1070" s="56"/>
      <c r="F1070" s="56"/>
      <c r="G1070" s="56"/>
      <c r="H1070" s="56"/>
      <c r="I1070" s="56"/>
      <c r="J1070" s="56"/>
      <c r="K1070" s="56"/>
      <c r="L1070" s="56"/>
      <c r="M1070" s="56"/>
      <c r="N1070" s="56"/>
      <c r="O1070" s="56"/>
      <c r="P1070" s="13"/>
    </row>
    <row r="1071" spans="1:16" ht="28.5" customHeight="1" x14ac:dyDescent="0.2">
      <c r="A1071" s="71"/>
      <c r="B1071" s="12"/>
      <c r="C1071" s="72"/>
      <c r="D1071" s="56"/>
      <c r="E1071" s="56"/>
      <c r="F1071" s="56"/>
      <c r="G1071" s="56"/>
      <c r="H1071" s="56"/>
      <c r="I1071" s="56"/>
      <c r="J1071" s="56"/>
      <c r="K1071" s="56"/>
      <c r="L1071" s="56"/>
      <c r="M1071" s="56"/>
      <c r="N1071" s="56"/>
      <c r="O1071" s="56"/>
      <c r="P1071" s="13"/>
    </row>
    <row r="1072" spans="1:16" ht="28.5" customHeight="1" x14ac:dyDescent="0.2">
      <c r="A1072" s="71"/>
      <c r="B1072" s="12"/>
      <c r="C1072" s="72"/>
      <c r="D1072" s="56"/>
      <c r="E1072" s="56"/>
      <c r="F1072" s="56"/>
      <c r="G1072" s="56"/>
      <c r="H1072" s="56"/>
      <c r="I1072" s="56"/>
      <c r="J1072" s="56"/>
      <c r="K1072" s="56"/>
      <c r="L1072" s="56"/>
      <c r="M1072" s="56"/>
      <c r="N1072" s="56"/>
      <c r="O1072" s="56"/>
      <c r="P1072" s="13"/>
    </row>
    <row r="1073" spans="1:16" ht="28.5" customHeight="1" x14ac:dyDescent="0.2">
      <c r="A1073" s="71"/>
      <c r="B1073" s="12"/>
      <c r="C1073" s="72"/>
      <c r="D1073" s="56"/>
      <c r="E1073" s="56"/>
      <c r="F1073" s="56"/>
      <c r="G1073" s="56"/>
      <c r="H1073" s="56"/>
      <c r="I1073" s="56"/>
      <c r="J1073" s="56"/>
      <c r="K1073" s="56"/>
      <c r="L1073" s="56"/>
      <c r="M1073" s="56"/>
      <c r="N1073" s="56"/>
      <c r="O1073" s="56"/>
      <c r="P1073" s="13"/>
    </row>
    <row r="1074" spans="1:16" ht="28.5" customHeight="1" x14ac:dyDescent="0.2">
      <c r="A1074" s="71" t="s">
        <v>820</v>
      </c>
      <c r="B1074" s="12"/>
      <c r="C1074" s="72" t="s">
        <v>821</v>
      </c>
      <c r="D1074" s="56"/>
      <c r="E1074" s="56"/>
      <c r="F1074" s="56"/>
      <c r="G1074" s="56"/>
      <c r="H1074" s="56"/>
      <c r="I1074" s="56"/>
      <c r="J1074" s="56"/>
      <c r="K1074" s="56"/>
      <c r="L1074" s="56"/>
      <c r="M1074" s="56"/>
      <c r="N1074" s="56"/>
      <c r="O1074" s="56"/>
      <c r="P1074" s="13"/>
    </row>
    <row r="1075" spans="1:16" ht="28.5" customHeight="1" x14ac:dyDescent="0.2">
      <c r="A1075" s="71"/>
      <c r="B1075" s="12"/>
      <c r="C1075" s="72"/>
      <c r="D1075" s="56"/>
      <c r="E1075" s="56"/>
      <c r="F1075" s="56"/>
      <c r="G1075" s="56"/>
      <c r="H1075" s="56"/>
      <c r="I1075" s="56"/>
      <c r="J1075" s="56"/>
      <c r="K1075" s="56"/>
      <c r="L1075" s="56"/>
      <c r="M1075" s="56"/>
      <c r="N1075" s="56"/>
      <c r="O1075" s="56"/>
      <c r="P1075" s="13"/>
    </row>
    <row r="1076" spans="1:16" ht="28.5" customHeight="1" x14ac:dyDescent="0.2">
      <c r="A1076" s="71"/>
      <c r="B1076" s="12"/>
      <c r="C1076" s="72"/>
      <c r="D1076" s="56"/>
      <c r="E1076" s="56"/>
      <c r="F1076" s="56"/>
      <c r="G1076" s="56"/>
      <c r="H1076" s="56"/>
      <c r="I1076" s="56"/>
      <c r="J1076" s="56"/>
      <c r="K1076" s="56"/>
      <c r="L1076" s="56"/>
      <c r="M1076" s="56"/>
      <c r="N1076" s="56"/>
      <c r="O1076" s="56"/>
      <c r="P1076" s="13"/>
    </row>
    <row r="1077" spans="1:16" ht="28.5" customHeight="1" x14ac:dyDescent="0.2">
      <c r="A1077" s="71"/>
      <c r="B1077" s="12"/>
      <c r="C1077" s="72"/>
      <c r="D1077" s="56"/>
      <c r="E1077" s="56"/>
      <c r="F1077" s="56"/>
      <c r="G1077" s="56"/>
      <c r="H1077" s="56"/>
      <c r="I1077" s="56"/>
      <c r="J1077" s="56"/>
      <c r="K1077" s="56"/>
      <c r="L1077" s="56"/>
      <c r="M1077" s="56"/>
      <c r="N1077" s="56"/>
      <c r="O1077" s="56"/>
      <c r="P1077" s="13"/>
    </row>
    <row r="1078" spans="1:16" ht="28.5" customHeight="1" x14ac:dyDescent="0.2">
      <c r="A1078" s="71" t="s">
        <v>822</v>
      </c>
      <c r="B1078" s="12"/>
      <c r="C1078" s="72" t="s">
        <v>823</v>
      </c>
      <c r="D1078" s="56"/>
      <c r="E1078" s="56"/>
      <c r="F1078" s="56"/>
      <c r="G1078" s="56"/>
      <c r="H1078" s="56"/>
      <c r="I1078" s="56"/>
      <c r="J1078" s="56"/>
      <c r="K1078" s="56"/>
      <c r="L1078" s="56"/>
      <c r="M1078" s="56"/>
      <c r="N1078" s="56"/>
      <c r="O1078" s="56"/>
      <c r="P1078" s="13"/>
    </row>
    <row r="1079" spans="1:16" ht="28.5" customHeight="1" x14ac:dyDescent="0.2">
      <c r="A1079" s="71"/>
      <c r="B1079" s="12"/>
      <c r="C1079" s="72"/>
      <c r="D1079" s="56"/>
      <c r="E1079" s="56"/>
      <c r="F1079" s="56"/>
      <c r="G1079" s="56"/>
      <c r="H1079" s="56"/>
      <c r="I1079" s="56"/>
      <c r="J1079" s="56"/>
      <c r="K1079" s="56"/>
      <c r="L1079" s="56"/>
      <c r="M1079" s="56"/>
      <c r="N1079" s="56"/>
      <c r="O1079" s="56"/>
      <c r="P1079" s="13"/>
    </row>
    <row r="1080" spans="1:16" ht="28.5" customHeight="1" x14ac:dyDescent="0.2">
      <c r="A1080" s="71"/>
      <c r="B1080" s="12"/>
      <c r="C1080" s="72"/>
      <c r="D1080" s="56"/>
      <c r="E1080" s="56"/>
      <c r="F1080" s="56"/>
      <c r="G1080" s="56"/>
      <c r="H1080" s="56"/>
      <c r="I1080" s="56"/>
      <c r="J1080" s="56"/>
      <c r="K1080" s="56"/>
      <c r="L1080" s="56"/>
      <c r="M1080" s="56"/>
      <c r="N1080" s="56"/>
      <c r="O1080" s="56"/>
      <c r="P1080" s="13"/>
    </row>
    <row r="1081" spans="1:16" ht="28.5" customHeight="1" x14ac:dyDescent="0.2">
      <c r="A1081" s="71"/>
      <c r="B1081" s="12"/>
      <c r="C1081" s="72"/>
      <c r="D1081" s="56"/>
      <c r="E1081" s="56"/>
      <c r="F1081" s="56"/>
      <c r="G1081" s="56"/>
      <c r="H1081" s="56"/>
      <c r="I1081" s="56"/>
      <c r="J1081" s="56"/>
      <c r="K1081" s="56"/>
      <c r="L1081" s="56"/>
      <c r="M1081" s="56"/>
      <c r="N1081" s="56"/>
      <c r="O1081" s="56"/>
      <c r="P1081" s="13"/>
    </row>
    <row r="1082" spans="1:16" ht="28.5" customHeight="1" x14ac:dyDescent="0.2">
      <c r="A1082" s="71" t="s">
        <v>824</v>
      </c>
      <c r="B1082" s="12"/>
      <c r="C1082" s="72" t="s">
        <v>825</v>
      </c>
      <c r="D1082" s="56"/>
      <c r="E1082" s="56"/>
      <c r="F1082" s="56"/>
      <c r="G1082" s="56"/>
      <c r="H1082" s="56"/>
      <c r="I1082" s="56"/>
      <c r="J1082" s="56"/>
      <c r="K1082" s="56"/>
      <c r="L1082" s="56"/>
      <c r="M1082" s="56"/>
      <c r="N1082" s="56"/>
      <c r="O1082" s="56"/>
      <c r="P1082" s="13"/>
    </row>
    <row r="1083" spans="1:16" ht="28.5" customHeight="1" x14ac:dyDescent="0.2">
      <c r="A1083" s="71"/>
      <c r="B1083" s="12"/>
      <c r="C1083" s="72"/>
      <c r="D1083" s="56"/>
      <c r="E1083" s="56"/>
      <c r="F1083" s="56"/>
      <c r="G1083" s="56"/>
      <c r="H1083" s="56"/>
      <c r="I1083" s="56"/>
      <c r="J1083" s="56"/>
      <c r="K1083" s="56"/>
      <c r="L1083" s="56"/>
      <c r="M1083" s="56"/>
      <c r="N1083" s="56"/>
      <c r="O1083" s="56"/>
      <c r="P1083" s="13"/>
    </row>
    <row r="1084" spans="1:16" ht="28.5" customHeight="1" x14ac:dyDescent="0.2">
      <c r="A1084" s="71"/>
      <c r="B1084" s="12"/>
      <c r="C1084" s="72"/>
      <c r="D1084" s="56"/>
      <c r="E1084" s="56"/>
      <c r="F1084" s="56"/>
      <c r="G1084" s="56"/>
      <c r="H1084" s="56"/>
      <c r="I1084" s="56"/>
      <c r="J1084" s="56"/>
      <c r="K1084" s="56"/>
      <c r="L1084" s="56"/>
      <c r="M1084" s="56"/>
      <c r="N1084" s="56"/>
      <c r="O1084" s="56"/>
      <c r="P1084" s="13"/>
    </row>
    <row r="1085" spans="1:16" ht="28.5" customHeight="1" x14ac:dyDescent="0.2">
      <c r="A1085" s="71"/>
      <c r="B1085" s="12"/>
      <c r="C1085" s="72"/>
      <c r="D1085" s="56"/>
      <c r="E1085" s="56"/>
      <c r="F1085" s="56"/>
      <c r="G1085" s="56"/>
      <c r="H1085" s="56"/>
      <c r="I1085" s="56"/>
      <c r="J1085" s="56"/>
      <c r="K1085" s="56"/>
      <c r="L1085" s="56"/>
      <c r="M1085" s="56"/>
      <c r="N1085" s="56"/>
      <c r="O1085" s="56"/>
      <c r="P1085" s="13"/>
    </row>
    <row r="1086" spans="1:16" ht="28.5" customHeight="1" x14ac:dyDescent="0.2">
      <c r="A1086" s="71" t="s">
        <v>826</v>
      </c>
      <c r="B1086" s="12"/>
      <c r="C1086" s="72" t="s">
        <v>827</v>
      </c>
      <c r="D1086" s="56"/>
      <c r="E1086" s="56"/>
      <c r="F1086" s="56"/>
      <c r="G1086" s="56"/>
      <c r="H1086" s="56"/>
      <c r="I1086" s="56"/>
      <c r="J1086" s="56"/>
      <c r="K1086" s="56"/>
      <c r="L1086" s="56"/>
      <c r="M1086" s="56"/>
      <c r="N1086" s="56"/>
      <c r="O1086" s="56"/>
      <c r="P1086" s="13"/>
    </row>
    <row r="1087" spans="1:16" ht="28.5" customHeight="1" x14ac:dyDescent="0.2">
      <c r="A1087" s="71"/>
      <c r="B1087" s="12"/>
      <c r="C1087" s="72"/>
      <c r="D1087" s="56"/>
      <c r="E1087" s="56"/>
      <c r="F1087" s="56"/>
      <c r="G1087" s="56"/>
      <c r="H1087" s="56"/>
      <c r="I1087" s="56"/>
      <c r="J1087" s="56"/>
      <c r="K1087" s="56"/>
      <c r="L1087" s="56"/>
      <c r="M1087" s="56"/>
      <c r="N1087" s="56"/>
      <c r="O1087" s="56"/>
      <c r="P1087" s="13"/>
    </row>
    <row r="1088" spans="1:16" ht="28.5" customHeight="1" x14ac:dyDescent="0.2">
      <c r="A1088" s="71"/>
      <c r="B1088" s="12"/>
      <c r="C1088" s="72"/>
      <c r="D1088" s="56"/>
      <c r="E1088" s="56"/>
      <c r="F1088" s="56"/>
      <c r="G1088" s="56"/>
      <c r="H1088" s="56"/>
      <c r="I1088" s="56"/>
      <c r="J1088" s="56"/>
      <c r="K1088" s="56"/>
      <c r="L1088" s="56"/>
      <c r="M1088" s="56"/>
      <c r="N1088" s="56"/>
      <c r="O1088" s="56"/>
      <c r="P1088" s="13"/>
    </row>
    <row r="1089" spans="1:16" ht="28.5" customHeight="1" x14ac:dyDescent="0.2">
      <c r="A1089" s="71"/>
      <c r="B1089" s="12"/>
      <c r="C1089" s="72"/>
      <c r="D1089" s="56"/>
      <c r="E1089" s="56"/>
      <c r="F1089" s="56"/>
      <c r="G1089" s="56"/>
      <c r="H1089" s="56"/>
      <c r="I1089" s="56"/>
      <c r="J1089" s="56"/>
      <c r="K1089" s="56"/>
      <c r="L1089" s="56"/>
      <c r="M1089" s="56"/>
      <c r="N1089" s="56"/>
      <c r="O1089" s="56"/>
      <c r="P1089" s="13"/>
    </row>
    <row r="1090" spans="1:16" ht="28.5" customHeight="1" x14ac:dyDescent="0.2">
      <c r="A1090" s="71" t="s">
        <v>828</v>
      </c>
      <c r="B1090" s="12"/>
      <c r="C1090" s="72" t="s">
        <v>829</v>
      </c>
      <c r="D1090" s="56"/>
      <c r="E1090" s="56"/>
      <c r="F1090" s="56"/>
      <c r="G1090" s="56"/>
      <c r="H1090" s="56"/>
      <c r="I1090" s="56"/>
      <c r="J1090" s="56"/>
      <c r="K1090" s="56"/>
      <c r="L1090" s="56"/>
      <c r="M1090" s="56"/>
      <c r="N1090" s="56"/>
      <c r="O1090" s="56"/>
      <c r="P1090" s="13"/>
    </row>
    <row r="1091" spans="1:16" ht="28.5" customHeight="1" x14ac:dyDescent="0.2">
      <c r="A1091" s="71"/>
      <c r="B1091" s="12"/>
      <c r="C1091" s="72"/>
      <c r="D1091" s="56"/>
      <c r="E1091" s="56"/>
      <c r="F1091" s="56"/>
      <c r="G1091" s="56"/>
      <c r="H1091" s="56"/>
      <c r="I1091" s="56"/>
      <c r="J1091" s="56"/>
      <c r="K1091" s="56"/>
      <c r="L1091" s="56"/>
      <c r="M1091" s="56"/>
      <c r="N1091" s="56"/>
      <c r="O1091" s="56"/>
      <c r="P1091" s="13"/>
    </row>
    <row r="1092" spans="1:16" ht="28.5" customHeight="1" x14ac:dyDescent="0.2">
      <c r="A1092" s="71"/>
      <c r="B1092" s="12"/>
      <c r="C1092" s="72"/>
      <c r="D1092" s="56"/>
      <c r="E1092" s="56"/>
      <c r="F1092" s="56"/>
      <c r="G1092" s="56"/>
      <c r="H1092" s="56"/>
      <c r="I1092" s="56"/>
      <c r="J1092" s="56"/>
      <c r="K1092" s="56"/>
      <c r="L1092" s="56"/>
      <c r="M1092" s="56"/>
      <c r="N1092" s="56"/>
      <c r="O1092" s="56"/>
      <c r="P1092" s="13"/>
    </row>
    <row r="1093" spans="1:16" ht="28.5" customHeight="1" x14ac:dyDescent="0.2">
      <c r="A1093" s="71"/>
      <c r="B1093" s="12"/>
      <c r="C1093" s="72"/>
      <c r="D1093" s="56"/>
      <c r="E1093" s="56"/>
      <c r="F1093" s="56"/>
      <c r="G1093" s="56"/>
      <c r="H1093" s="56"/>
      <c r="I1093" s="56"/>
      <c r="J1093" s="56"/>
      <c r="K1093" s="56"/>
      <c r="L1093" s="56"/>
      <c r="M1093" s="56"/>
      <c r="N1093" s="56"/>
      <c r="O1093" s="56"/>
      <c r="P1093" s="13"/>
    </row>
    <row r="1094" spans="1:16" ht="28.5" customHeight="1" x14ac:dyDescent="0.2">
      <c r="A1094" s="71" t="s">
        <v>830</v>
      </c>
      <c r="B1094" s="12"/>
      <c r="C1094" s="72" t="s">
        <v>831</v>
      </c>
      <c r="D1094" s="56"/>
      <c r="E1094" s="56"/>
      <c r="F1094" s="56"/>
      <c r="G1094" s="56"/>
      <c r="H1094" s="56"/>
      <c r="I1094" s="56"/>
      <c r="J1094" s="56"/>
      <c r="K1094" s="56"/>
      <c r="L1094" s="56"/>
      <c r="M1094" s="56"/>
      <c r="N1094" s="56"/>
      <c r="O1094" s="56"/>
      <c r="P1094" s="13"/>
    </row>
    <row r="1095" spans="1:16" ht="28.5" customHeight="1" x14ac:dyDescent="0.2">
      <c r="A1095" s="71"/>
      <c r="B1095" s="12"/>
      <c r="C1095" s="72"/>
      <c r="D1095" s="56"/>
      <c r="E1095" s="56"/>
      <c r="F1095" s="56"/>
      <c r="G1095" s="56"/>
      <c r="H1095" s="56"/>
      <c r="I1095" s="56"/>
      <c r="J1095" s="56"/>
      <c r="K1095" s="56"/>
      <c r="L1095" s="56"/>
      <c r="M1095" s="56"/>
      <c r="N1095" s="56"/>
      <c r="O1095" s="56"/>
      <c r="P1095" s="13"/>
    </row>
    <row r="1096" spans="1:16" ht="28.5" customHeight="1" x14ac:dyDescent="0.2">
      <c r="A1096" s="71"/>
      <c r="B1096" s="12"/>
      <c r="C1096" s="72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  <c r="O1096" s="56"/>
      <c r="P1096" s="13"/>
    </row>
    <row r="1097" spans="1:16" ht="28.5" customHeight="1" x14ac:dyDescent="0.2">
      <c r="A1097" s="71"/>
      <c r="B1097" s="12"/>
      <c r="C1097" s="72"/>
      <c r="D1097" s="56"/>
      <c r="E1097" s="56"/>
      <c r="F1097" s="56"/>
      <c r="G1097" s="56"/>
      <c r="H1097" s="56"/>
      <c r="I1097" s="56"/>
      <c r="J1097" s="56"/>
      <c r="K1097" s="56"/>
      <c r="L1097" s="56"/>
      <c r="M1097" s="56"/>
      <c r="N1097" s="56"/>
      <c r="O1097" s="56"/>
      <c r="P1097" s="13"/>
    </row>
    <row r="1098" spans="1:16" ht="28.5" customHeight="1" x14ac:dyDescent="0.2">
      <c r="A1098" s="71" t="s">
        <v>832</v>
      </c>
      <c r="B1098" s="12"/>
      <c r="C1098" s="72" t="s">
        <v>833</v>
      </c>
      <c r="D1098" s="56"/>
      <c r="E1098" s="56"/>
      <c r="F1098" s="56"/>
      <c r="G1098" s="56"/>
      <c r="H1098" s="56"/>
      <c r="I1098" s="56"/>
      <c r="J1098" s="56"/>
      <c r="K1098" s="56"/>
      <c r="L1098" s="56"/>
      <c r="M1098" s="56"/>
      <c r="N1098" s="56"/>
      <c r="O1098" s="56"/>
      <c r="P1098" s="13"/>
    </row>
    <row r="1099" spans="1:16" ht="28.5" customHeight="1" x14ac:dyDescent="0.2">
      <c r="A1099" s="71"/>
      <c r="B1099" s="12"/>
      <c r="C1099" s="72"/>
      <c r="D1099" s="56"/>
      <c r="E1099" s="56"/>
      <c r="F1099" s="56"/>
      <c r="G1099" s="56"/>
      <c r="H1099" s="56"/>
      <c r="I1099" s="56"/>
      <c r="J1099" s="56"/>
      <c r="K1099" s="56"/>
      <c r="L1099" s="56"/>
      <c r="M1099" s="56"/>
      <c r="N1099" s="56"/>
      <c r="O1099" s="56"/>
      <c r="P1099" s="13"/>
    </row>
    <row r="1100" spans="1:16" ht="28.5" customHeight="1" x14ac:dyDescent="0.2">
      <c r="A1100" s="71"/>
      <c r="B1100" s="12"/>
      <c r="C1100" s="72"/>
      <c r="D1100" s="56"/>
      <c r="E1100" s="56"/>
      <c r="F1100" s="56"/>
      <c r="G1100" s="56"/>
      <c r="H1100" s="56"/>
      <c r="I1100" s="56"/>
      <c r="J1100" s="56"/>
      <c r="K1100" s="56"/>
      <c r="L1100" s="56"/>
      <c r="M1100" s="56"/>
      <c r="N1100" s="56"/>
      <c r="O1100" s="56"/>
      <c r="P1100" s="13"/>
    </row>
    <row r="1101" spans="1:16" ht="28.5" customHeight="1" x14ac:dyDescent="0.2">
      <c r="A1101" s="71"/>
      <c r="B1101" s="12"/>
      <c r="C1101" s="72"/>
      <c r="D1101" s="56"/>
      <c r="E1101" s="56"/>
      <c r="F1101" s="56"/>
      <c r="G1101" s="56"/>
      <c r="H1101" s="56"/>
      <c r="I1101" s="56"/>
      <c r="J1101" s="56"/>
      <c r="K1101" s="56"/>
      <c r="L1101" s="56"/>
      <c r="M1101" s="56"/>
      <c r="N1101" s="56"/>
      <c r="O1101" s="56"/>
      <c r="P1101" s="13"/>
    </row>
    <row r="1102" spans="1:16" ht="28.5" customHeight="1" x14ac:dyDescent="0.2">
      <c r="A1102" s="71" t="s">
        <v>834</v>
      </c>
      <c r="B1102" s="12"/>
      <c r="C1102" s="72" t="s">
        <v>835</v>
      </c>
      <c r="D1102" s="56"/>
      <c r="E1102" s="56"/>
      <c r="F1102" s="56"/>
      <c r="G1102" s="56"/>
      <c r="H1102" s="56"/>
      <c r="I1102" s="56"/>
      <c r="J1102" s="56"/>
      <c r="K1102" s="56"/>
      <c r="L1102" s="56"/>
      <c r="M1102" s="56"/>
      <c r="N1102" s="56"/>
      <c r="O1102" s="56"/>
      <c r="P1102" s="13"/>
    </row>
    <row r="1103" spans="1:16" ht="28.5" customHeight="1" x14ac:dyDescent="0.2">
      <c r="A1103" s="71"/>
      <c r="B1103" s="12"/>
      <c r="C1103" s="72"/>
      <c r="D1103" s="56"/>
      <c r="E1103" s="56"/>
      <c r="F1103" s="56"/>
      <c r="G1103" s="56"/>
      <c r="H1103" s="56"/>
      <c r="I1103" s="56"/>
      <c r="J1103" s="56"/>
      <c r="K1103" s="56"/>
      <c r="L1103" s="56"/>
      <c r="M1103" s="56"/>
      <c r="N1103" s="56"/>
      <c r="O1103" s="56"/>
      <c r="P1103" s="13"/>
    </row>
    <row r="1104" spans="1:16" ht="28.5" customHeight="1" x14ac:dyDescent="0.2">
      <c r="A1104" s="71"/>
      <c r="B1104" s="12"/>
      <c r="C1104" s="72"/>
      <c r="D1104" s="56"/>
      <c r="E1104" s="56"/>
      <c r="F1104" s="56"/>
      <c r="G1104" s="56"/>
      <c r="H1104" s="56"/>
      <c r="I1104" s="56"/>
      <c r="J1104" s="56"/>
      <c r="K1104" s="56"/>
      <c r="L1104" s="56"/>
      <c r="M1104" s="56"/>
      <c r="N1104" s="56"/>
      <c r="O1104" s="56"/>
      <c r="P1104" s="13"/>
    </row>
    <row r="1105" spans="1:16" ht="28.5" customHeight="1" x14ac:dyDescent="0.2">
      <c r="A1105" s="71"/>
      <c r="B1105" s="12"/>
      <c r="C1105" s="72"/>
      <c r="D1105" s="56"/>
      <c r="E1105" s="56"/>
      <c r="F1105" s="56"/>
      <c r="G1105" s="56"/>
      <c r="H1105" s="56"/>
      <c r="I1105" s="56"/>
      <c r="J1105" s="56"/>
      <c r="K1105" s="56"/>
      <c r="L1105" s="56"/>
      <c r="M1105" s="56"/>
      <c r="N1105" s="56"/>
      <c r="O1105" s="56"/>
      <c r="P1105" s="13"/>
    </row>
    <row r="1106" spans="1:16" ht="28.5" customHeight="1" x14ac:dyDescent="0.2">
      <c r="A1106" s="71" t="s">
        <v>836</v>
      </c>
      <c r="B1106" s="12"/>
      <c r="C1106" s="72" t="s">
        <v>837</v>
      </c>
      <c r="D1106" s="56"/>
      <c r="E1106" s="56"/>
      <c r="F1106" s="56"/>
      <c r="G1106" s="56"/>
      <c r="H1106" s="56"/>
      <c r="I1106" s="56"/>
      <c r="J1106" s="56"/>
      <c r="K1106" s="56"/>
      <c r="L1106" s="56"/>
      <c r="M1106" s="56"/>
      <c r="N1106" s="56"/>
      <c r="O1106" s="56"/>
      <c r="P1106" s="13"/>
    </row>
    <row r="1107" spans="1:16" ht="28.5" customHeight="1" x14ac:dyDescent="0.2">
      <c r="A1107" s="71"/>
      <c r="B1107" s="12"/>
      <c r="C1107" s="72"/>
      <c r="D1107" s="56"/>
      <c r="E1107" s="56"/>
      <c r="F1107" s="56"/>
      <c r="G1107" s="56"/>
      <c r="H1107" s="56"/>
      <c r="I1107" s="56"/>
      <c r="J1107" s="56"/>
      <c r="K1107" s="56"/>
      <c r="L1107" s="56"/>
      <c r="M1107" s="56"/>
      <c r="N1107" s="56"/>
      <c r="O1107" s="56"/>
      <c r="P1107" s="13"/>
    </row>
    <row r="1108" spans="1:16" ht="28.5" customHeight="1" x14ac:dyDescent="0.2">
      <c r="A1108" s="71"/>
      <c r="B1108" s="12"/>
      <c r="C1108" s="72"/>
      <c r="D1108" s="56"/>
      <c r="E1108" s="56"/>
      <c r="F1108" s="56"/>
      <c r="G1108" s="56"/>
      <c r="H1108" s="56"/>
      <c r="I1108" s="56"/>
      <c r="J1108" s="56"/>
      <c r="K1108" s="56"/>
      <c r="L1108" s="56"/>
      <c r="M1108" s="56"/>
      <c r="N1108" s="56"/>
      <c r="O1108" s="56"/>
      <c r="P1108" s="13"/>
    </row>
    <row r="1109" spans="1:16" ht="28.5" customHeight="1" thickBot="1" x14ac:dyDescent="0.25">
      <c r="A1109" s="73"/>
      <c r="B1109" s="14"/>
      <c r="C1109" s="74"/>
      <c r="D1109" s="57"/>
      <c r="E1109" s="57"/>
      <c r="F1109" s="57"/>
      <c r="G1109" s="57"/>
      <c r="H1109" s="57"/>
      <c r="I1109" s="57"/>
      <c r="J1109" s="57"/>
      <c r="K1109" s="57"/>
      <c r="L1109" s="57"/>
      <c r="M1109" s="57"/>
      <c r="N1109" s="57"/>
      <c r="O1109" s="57"/>
      <c r="P1109" s="15"/>
    </row>
    <row r="1110" spans="1:16" ht="28.5" customHeight="1" thickBot="1" x14ac:dyDescent="0.25">
      <c r="A1110" s="75" t="s">
        <v>838</v>
      </c>
      <c r="B1110" s="10"/>
      <c r="C1110" s="76" t="s">
        <v>839</v>
      </c>
      <c r="D1110" s="37">
        <f>6.136+4.03+0.747+0.76+0.031+1.614+6.89+0.76+42.849+1.11+2.603</f>
        <v>67.53</v>
      </c>
      <c r="E1110" s="37">
        <f>6.079+25.293+1.405+5.503+0.732+0.3283+0.01+9.963+8.009+0.024+36.958+11.626+0.044</f>
        <v>105.9743</v>
      </c>
      <c r="F1110" s="37">
        <v>52.426999999999992</v>
      </c>
      <c r="G1110" s="37">
        <f>45+20+7+58+350+2454</f>
        <v>2934</v>
      </c>
      <c r="H1110" s="37">
        <f>115+342</f>
        <v>457</v>
      </c>
      <c r="I1110" s="37">
        <v>2952</v>
      </c>
      <c r="J1110" s="37">
        <f>62.28+80.96+62.28+80.96+99.65+121.45</f>
        <v>507.58</v>
      </c>
      <c r="K1110" s="37">
        <f>62.28+80.96+80.96+99.65+121.45</f>
        <v>445.3</v>
      </c>
      <c r="L1110" s="37">
        <f>62.28+80.96+80.96+99.65+121.45</f>
        <v>445.3</v>
      </c>
      <c r="M1110" s="38">
        <f>2617.36408528835+7180.72454+336.36388+785.78788+86.02281+1331.58166410641+6844.3067420505+448.69654+37609.2772688348+1359.5836+408.853944</f>
        <v>59008.56295428006</v>
      </c>
      <c r="N1110" s="38">
        <f>10938.809+21054.39976+1566.13868+4387.49002+1415.06276+473.10406+72.85854+10898.70015+6003.88726+174.8605+34852.59344+16963.4557+72.85854+141.56062</f>
        <v>109015.77902999999</v>
      </c>
      <c r="O1110" s="38">
        <v>78974.948637857175</v>
      </c>
      <c r="P1110" s="35" t="s">
        <v>3529</v>
      </c>
    </row>
    <row r="1111" spans="1:16" ht="28.5" customHeight="1" x14ac:dyDescent="0.2">
      <c r="A1111" s="71"/>
      <c r="B1111" s="12"/>
      <c r="C1111" s="72"/>
      <c r="D1111" s="37">
        <f>2+0.477+0.88</f>
        <v>3.3569999999999998</v>
      </c>
      <c r="E1111" s="37">
        <f>1.014+0.048</f>
        <v>1.0620000000000001</v>
      </c>
      <c r="F1111" s="37">
        <v>4.7146999999999997</v>
      </c>
      <c r="G1111" s="37">
        <f>50+100</f>
        <v>150</v>
      </c>
      <c r="H1111" s="37">
        <f>155</f>
        <v>155</v>
      </c>
      <c r="I1111" s="37">
        <v>155</v>
      </c>
      <c r="J1111" s="37">
        <f>2179.8</f>
        <v>2179.8000000000002</v>
      </c>
      <c r="K1111" s="37">
        <f>2179.8</f>
        <v>2179.8000000000002</v>
      </c>
      <c r="L1111" s="37">
        <f>3736.8+2569.05</f>
        <v>6305.85</v>
      </c>
      <c r="M1111" s="38">
        <f>965.273632258064+1512.674617+514.68707+1494.63093</f>
        <v>4487.2662492580639</v>
      </c>
      <c r="N1111" s="38">
        <f>2032.46287+171.59226</f>
        <v>2204.0551300000002</v>
      </c>
      <c r="O1111" s="38">
        <v>7313.797748</v>
      </c>
      <c r="P1111" s="22" t="s">
        <v>3529</v>
      </c>
    </row>
    <row r="1112" spans="1:16" ht="28.5" customHeight="1" x14ac:dyDescent="0.2">
      <c r="A1112" s="71"/>
      <c r="B1112" s="12"/>
      <c r="C1112" s="72"/>
      <c r="D1112" s="39">
        <v>0</v>
      </c>
      <c r="E1112" s="39">
        <v>0</v>
      </c>
      <c r="F1112" s="39">
        <v>0</v>
      </c>
      <c r="G1112" s="39">
        <v>0</v>
      </c>
      <c r="H1112" s="39">
        <v>0</v>
      </c>
      <c r="I1112" s="39">
        <v>0</v>
      </c>
      <c r="J1112" s="39">
        <v>0</v>
      </c>
      <c r="K1112" s="39">
        <v>0</v>
      </c>
      <c r="L1112" s="39">
        <v>0</v>
      </c>
      <c r="M1112" s="39">
        <v>0</v>
      </c>
      <c r="N1112" s="39">
        <v>0</v>
      </c>
      <c r="O1112" s="39">
        <v>0</v>
      </c>
      <c r="P1112" s="22"/>
    </row>
    <row r="1113" spans="1:16" ht="28.5" customHeight="1" x14ac:dyDescent="0.2">
      <c r="A1113" s="71"/>
      <c r="B1113" s="12"/>
      <c r="C1113" s="72"/>
      <c r="D1113" s="39">
        <v>0</v>
      </c>
      <c r="E1113" s="39">
        <v>0</v>
      </c>
      <c r="F1113" s="39">
        <v>0</v>
      </c>
      <c r="G1113" s="39">
        <v>0</v>
      </c>
      <c r="H1113" s="39">
        <v>0</v>
      </c>
      <c r="I1113" s="39">
        <v>0</v>
      </c>
      <c r="J1113" s="39">
        <v>0</v>
      </c>
      <c r="K1113" s="39">
        <v>0</v>
      </c>
      <c r="L1113" s="39">
        <v>0</v>
      </c>
      <c r="M1113" s="39">
        <v>0</v>
      </c>
      <c r="N1113" s="39">
        <v>0</v>
      </c>
      <c r="O1113" s="39">
        <v>0</v>
      </c>
      <c r="P1113" s="22"/>
    </row>
    <row r="1114" spans="1:16" ht="28.5" customHeight="1" x14ac:dyDescent="0.2">
      <c r="A1114" s="71" t="s">
        <v>840</v>
      </c>
      <c r="B1114" s="12"/>
      <c r="C1114" s="72" t="s">
        <v>841</v>
      </c>
      <c r="D1114" s="39">
        <v>0</v>
      </c>
      <c r="E1114" s="39">
        <v>0</v>
      </c>
      <c r="F1114" s="39">
        <v>0</v>
      </c>
      <c r="G1114" s="39">
        <v>0</v>
      </c>
      <c r="H1114" s="39">
        <v>0</v>
      </c>
      <c r="I1114" s="39">
        <v>0</v>
      </c>
      <c r="J1114" s="39">
        <v>0</v>
      </c>
      <c r="K1114" s="39">
        <v>0</v>
      </c>
      <c r="L1114" s="39">
        <v>0</v>
      </c>
      <c r="M1114" s="39">
        <v>0</v>
      </c>
      <c r="N1114" s="39">
        <v>0</v>
      </c>
      <c r="O1114" s="39">
        <v>0</v>
      </c>
      <c r="P1114" s="22"/>
    </row>
    <row r="1115" spans="1:16" ht="28.5" customHeight="1" x14ac:dyDescent="0.2">
      <c r="A1115" s="71"/>
      <c r="B1115" s="12"/>
      <c r="C1115" s="72"/>
      <c r="D1115" s="39">
        <v>0</v>
      </c>
      <c r="E1115" s="39">
        <v>0</v>
      </c>
      <c r="F1115" s="39">
        <v>0</v>
      </c>
      <c r="G1115" s="39">
        <v>0</v>
      </c>
      <c r="H1115" s="39">
        <v>0</v>
      </c>
      <c r="I1115" s="39">
        <v>0</v>
      </c>
      <c r="J1115" s="39">
        <v>0</v>
      </c>
      <c r="K1115" s="39">
        <v>0</v>
      </c>
      <c r="L1115" s="39">
        <v>0</v>
      </c>
      <c r="M1115" s="39">
        <v>0</v>
      </c>
      <c r="N1115" s="39">
        <v>0</v>
      </c>
      <c r="O1115" s="39">
        <v>0</v>
      </c>
      <c r="P1115" s="22"/>
    </row>
    <row r="1116" spans="1:16" ht="28.5" customHeight="1" x14ac:dyDescent="0.2">
      <c r="A1116" s="71"/>
      <c r="B1116" s="12"/>
      <c r="C1116" s="72"/>
      <c r="D1116" s="39">
        <v>0</v>
      </c>
      <c r="E1116" s="39">
        <v>0</v>
      </c>
      <c r="F1116" s="39">
        <v>0</v>
      </c>
      <c r="G1116" s="39">
        <v>0</v>
      </c>
      <c r="H1116" s="39">
        <v>0</v>
      </c>
      <c r="I1116" s="39">
        <v>0</v>
      </c>
      <c r="J1116" s="39">
        <v>0</v>
      </c>
      <c r="K1116" s="39">
        <v>0</v>
      </c>
      <c r="L1116" s="39">
        <v>0</v>
      </c>
      <c r="M1116" s="39">
        <v>0</v>
      </c>
      <c r="N1116" s="39">
        <v>0</v>
      </c>
      <c r="O1116" s="39">
        <v>0</v>
      </c>
      <c r="P1116" s="22"/>
    </row>
    <row r="1117" spans="1:16" ht="28.5" customHeight="1" thickBot="1" x14ac:dyDescent="0.25">
      <c r="A1117" s="71"/>
      <c r="B1117" s="12"/>
      <c r="C1117" s="72"/>
      <c r="D1117" s="39">
        <v>0</v>
      </c>
      <c r="E1117" s="39">
        <v>0</v>
      </c>
      <c r="F1117" s="39">
        <v>0</v>
      </c>
      <c r="G1117" s="39">
        <v>0</v>
      </c>
      <c r="H1117" s="39">
        <v>0</v>
      </c>
      <c r="I1117" s="39">
        <v>0</v>
      </c>
      <c r="J1117" s="39">
        <v>0</v>
      </c>
      <c r="K1117" s="39">
        <v>0</v>
      </c>
      <c r="L1117" s="39">
        <v>0</v>
      </c>
      <c r="M1117" s="39">
        <v>0</v>
      </c>
      <c r="N1117" s="39">
        <v>0</v>
      </c>
      <c r="O1117" s="39">
        <v>0</v>
      </c>
      <c r="P1117" s="22"/>
    </row>
    <row r="1118" spans="1:16" ht="28.5" customHeight="1" thickBot="1" x14ac:dyDescent="0.25">
      <c r="A1118" s="71" t="s">
        <v>842</v>
      </c>
      <c r="B1118" s="12"/>
      <c r="C1118" s="72" t="s">
        <v>843</v>
      </c>
      <c r="D1118" s="37">
        <f>97.37449+40.07+2.603</f>
        <v>140.04749000000001</v>
      </c>
      <c r="E1118" s="37">
        <f>117.909+72.1132</f>
        <v>190.0222</v>
      </c>
      <c r="F1118" s="37">
        <v>189.22919999999999</v>
      </c>
      <c r="G1118" s="37">
        <f>4662+50</f>
        <v>4712</v>
      </c>
      <c r="H1118" s="37">
        <f>677+15</f>
        <v>692</v>
      </c>
      <c r="I1118" s="37">
        <v>4478</v>
      </c>
      <c r="J1118" s="37">
        <v>149.47</v>
      </c>
      <c r="K1118" s="37">
        <v>149.47</v>
      </c>
      <c r="L1118" s="37">
        <v>149.47</v>
      </c>
      <c r="M1118" s="38">
        <f>119846.724231195+60680.69566+6476.86222</f>
        <v>187004.282111195</v>
      </c>
      <c r="N1118" s="38">
        <f>131081.17874+89543.86237</f>
        <v>220625.04110999999</v>
      </c>
      <c r="O1118" s="38">
        <v>309567.78077360854</v>
      </c>
      <c r="P1118" s="35" t="s">
        <v>3529</v>
      </c>
    </row>
    <row r="1119" spans="1:16" ht="28.5" customHeight="1" x14ac:dyDescent="0.2">
      <c r="A1119" s="71"/>
      <c r="B1119" s="12"/>
      <c r="C1119" s="72"/>
      <c r="D1119" s="37">
        <f>1.1+6.948+5.52+1.595+5.84299+1.37</f>
        <v>22.375990000000002</v>
      </c>
      <c r="E1119" s="37">
        <f>0.784+0.265+8.425+2.979+3.987+14.266</f>
        <v>30.705999999999996</v>
      </c>
      <c r="F1119" s="37">
        <v>36.309799999999996</v>
      </c>
      <c r="G1119" s="37">
        <f>50+2095+1769+248</f>
        <v>4162</v>
      </c>
      <c r="H1119" s="37">
        <f>1528+1990</f>
        <v>3518</v>
      </c>
      <c r="I1119" s="37">
        <v>4456</v>
      </c>
      <c r="J1119" s="37">
        <f>2569.05+3191.85</f>
        <v>5760.9</v>
      </c>
      <c r="K1119" s="37">
        <f>4126.05+3736.8+2569.05+3191.85</f>
        <v>13623.750000000002</v>
      </c>
      <c r="L1119" s="37">
        <f>2569.05+4094.91+3191.85</f>
        <v>9855.81</v>
      </c>
      <c r="M1119" s="38">
        <f>530.900497741935+14550.97652+24398.32228+5796.26842+13059.96305+1927.51268</f>
        <v>60263.943447741935</v>
      </c>
      <c r="N1119" s="38">
        <f>942.49+987.48382+15738.3171+5396.60492+7221.25125+21239.27051+3608.79938</f>
        <v>55134.216979999997</v>
      </c>
      <c r="O1119" s="38">
        <v>93390.361886611397</v>
      </c>
      <c r="P1119" s="22" t="s">
        <v>3529</v>
      </c>
    </row>
    <row r="1120" spans="1:16" ht="28.5" customHeight="1" x14ac:dyDescent="0.2">
      <c r="A1120" s="71"/>
      <c r="B1120" s="12"/>
      <c r="C1120" s="72"/>
      <c r="D1120" s="39">
        <v>0</v>
      </c>
      <c r="E1120" s="39">
        <v>0</v>
      </c>
      <c r="F1120" s="39">
        <v>0</v>
      </c>
      <c r="G1120" s="39">
        <v>0</v>
      </c>
      <c r="H1120" s="39">
        <v>0</v>
      </c>
      <c r="I1120" s="39">
        <v>0</v>
      </c>
      <c r="J1120" s="39">
        <v>0</v>
      </c>
      <c r="K1120" s="39">
        <v>0</v>
      </c>
      <c r="L1120" s="39">
        <v>0</v>
      </c>
      <c r="M1120" s="39">
        <v>0</v>
      </c>
      <c r="N1120" s="39">
        <v>0</v>
      </c>
      <c r="O1120" s="39">
        <v>0</v>
      </c>
      <c r="P1120" s="22"/>
    </row>
    <row r="1121" spans="1:16" ht="28.5" customHeight="1" x14ac:dyDescent="0.2">
      <c r="A1121" s="71"/>
      <c r="B1121" s="12"/>
      <c r="C1121" s="72"/>
      <c r="D1121" s="39">
        <v>0</v>
      </c>
      <c r="E1121" s="39">
        <v>0</v>
      </c>
      <c r="F1121" s="39">
        <v>0</v>
      </c>
      <c r="G1121" s="39">
        <v>0</v>
      </c>
      <c r="H1121" s="39">
        <v>0</v>
      </c>
      <c r="I1121" s="39">
        <v>0</v>
      </c>
      <c r="J1121" s="39">
        <v>0</v>
      </c>
      <c r="K1121" s="39">
        <v>0</v>
      </c>
      <c r="L1121" s="39">
        <v>0</v>
      </c>
      <c r="M1121" s="39">
        <v>0</v>
      </c>
      <c r="N1121" s="39">
        <v>0</v>
      </c>
      <c r="O1121" s="39">
        <v>0</v>
      </c>
      <c r="P1121" s="22"/>
    </row>
    <row r="1122" spans="1:16" ht="28.5" customHeight="1" x14ac:dyDescent="0.2">
      <c r="A1122" s="71" t="s">
        <v>844</v>
      </c>
      <c r="B1122" s="12"/>
      <c r="C1122" s="72" t="s">
        <v>845</v>
      </c>
      <c r="D1122" s="39">
        <v>0</v>
      </c>
      <c r="E1122" s="39">
        <v>0</v>
      </c>
      <c r="F1122" s="39">
        <v>0</v>
      </c>
      <c r="G1122" s="39">
        <v>0</v>
      </c>
      <c r="H1122" s="39">
        <v>0</v>
      </c>
      <c r="I1122" s="39">
        <v>0</v>
      </c>
      <c r="J1122" s="39">
        <v>0</v>
      </c>
      <c r="K1122" s="39">
        <v>0</v>
      </c>
      <c r="L1122" s="39">
        <v>0</v>
      </c>
      <c r="M1122" s="39">
        <v>0</v>
      </c>
      <c r="N1122" s="39">
        <v>0</v>
      </c>
      <c r="O1122" s="39">
        <v>0</v>
      </c>
      <c r="P1122" s="22"/>
    </row>
    <row r="1123" spans="1:16" ht="28.5" customHeight="1" x14ac:dyDescent="0.2">
      <c r="A1123" s="71"/>
      <c r="B1123" s="12"/>
      <c r="C1123" s="72"/>
      <c r="D1123" s="39">
        <v>0</v>
      </c>
      <c r="E1123" s="39">
        <v>0</v>
      </c>
      <c r="F1123" s="39">
        <v>0</v>
      </c>
      <c r="G1123" s="39">
        <v>0</v>
      </c>
      <c r="H1123" s="39">
        <v>0</v>
      </c>
      <c r="I1123" s="39">
        <v>0</v>
      </c>
      <c r="J1123" s="39">
        <v>0</v>
      </c>
      <c r="K1123" s="39">
        <v>0</v>
      </c>
      <c r="L1123" s="39">
        <v>0</v>
      </c>
      <c r="M1123" s="39">
        <v>0</v>
      </c>
      <c r="N1123" s="39">
        <v>0</v>
      </c>
      <c r="O1123" s="39">
        <v>0</v>
      </c>
      <c r="P1123" s="22"/>
    </row>
    <row r="1124" spans="1:16" ht="28.5" customHeight="1" x14ac:dyDescent="0.2">
      <c r="A1124" s="71"/>
      <c r="B1124" s="12"/>
      <c r="C1124" s="72"/>
      <c r="D1124" s="39">
        <v>0</v>
      </c>
      <c r="E1124" s="39">
        <v>0</v>
      </c>
      <c r="F1124" s="39">
        <v>0</v>
      </c>
      <c r="G1124" s="39">
        <v>0</v>
      </c>
      <c r="H1124" s="39">
        <v>0</v>
      </c>
      <c r="I1124" s="39">
        <v>0</v>
      </c>
      <c r="J1124" s="39">
        <v>0</v>
      </c>
      <c r="K1124" s="39">
        <v>0</v>
      </c>
      <c r="L1124" s="39">
        <v>0</v>
      </c>
      <c r="M1124" s="39">
        <v>0</v>
      </c>
      <c r="N1124" s="39">
        <v>0</v>
      </c>
      <c r="O1124" s="39">
        <v>0</v>
      </c>
      <c r="P1124" s="22"/>
    </row>
    <row r="1125" spans="1:16" ht="28.5" customHeight="1" thickBot="1" x14ac:dyDescent="0.25">
      <c r="A1125" s="71"/>
      <c r="B1125" s="12"/>
      <c r="C1125" s="72"/>
      <c r="D1125" s="39">
        <v>0</v>
      </c>
      <c r="E1125" s="39">
        <v>0</v>
      </c>
      <c r="F1125" s="39">
        <v>0</v>
      </c>
      <c r="G1125" s="39">
        <v>0</v>
      </c>
      <c r="H1125" s="39">
        <v>0</v>
      </c>
      <c r="I1125" s="39">
        <v>0</v>
      </c>
      <c r="J1125" s="39">
        <v>0</v>
      </c>
      <c r="K1125" s="39">
        <v>0</v>
      </c>
      <c r="L1125" s="39">
        <v>0</v>
      </c>
      <c r="M1125" s="39">
        <v>0</v>
      </c>
      <c r="N1125" s="39">
        <v>0</v>
      </c>
      <c r="O1125" s="39">
        <v>0</v>
      </c>
      <c r="P1125" s="22"/>
    </row>
    <row r="1126" spans="1:16" ht="28.5" customHeight="1" thickBot="1" x14ac:dyDescent="0.25">
      <c r="A1126" s="71" t="s">
        <v>846</v>
      </c>
      <c r="B1126" s="12"/>
      <c r="C1126" s="72" t="s">
        <v>847</v>
      </c>
      <c r="D1126" s="37">
        <f>37.876+36.33</f>
        <v>74.205999999999989</v>
      </c>
      <c r="E1126" s="37">
        <f>88.393+30.693+0.239</f>
        <v>119.325</v>
      </c>
      <c r="F1126" s="37">
        <v>119.73150000000001</v>
      </c>
      <c r="G1126" s="37">
        <f>1844+60</f>
        <v>1904</v>
      </c>
      <c r="H1126" s="37">
        <v>1066</v>
      </c>
      <c r="I1126" s="37">
        <v>2420</v>
      </c>
      <c r="J1126" s="37">
        <v>211.75</v>
      </c>
      <c r="K1126" s="37">
        <v>211.75</v>
      </c>
      <c r="L1126" s="37">
        <v>211.75</v>
      </c>
      <c r="M1126" s="38">
        <f>52801.9444206289+69832.86011</f>
        <v>122634.8045306289</v>
      </c>
      <c r="N1126" s="38">
        <f>129763.52152+39422.89441+1231.56732+682.82184</f>
        <v>171100.80508999998</v>
      </c>
      <c r="O1126" s="38">
        <v>165679.8449616</v>
      </c>
      <c r="P1126" s="35" t="s">
        <v>3529</v>
      </c>
    </row>
    <row r="1127" spans="1:16" ht="28.5" customHeight="1" x14ac:dyDescent="0.2">
      <c r="A1127" s="71"/>
      <c r="B1127" s="12"/>
      <c r="C1127" s="72"/>
      <c r="D1127" s="37">
        <f>0.094+3.85+0.045+0.70833</f>
        <v>4.69733</v>
      </c>
      <c r="E1127" s="37">
        <f>0.009+8.447+8.469+1.558+0.179+0.014</f>
        <v>18.675999999999995</v>
      </c>
      <c r="F1127" s="37">
        <v>5.3493300000000001</v>
      </c>
      <c r="G1127" s="37">
        <f>92+50+95</f>
        <v>237</v>
      </c>
      <c r="H1127" s="37">
        <f>813</f>
        <v>813</v>
      </c>
      <c r="I1127" s="37">
        <v>252</v>
      </c>
      <c r="J1127" s="37">
        <f>6928.65</f>
        <v>6928.65</v>
      </c>
      <c r="K1127" s="37">
        <f>4639.86+3736.8+5122.53+6928.65</f>
        <v>20427.839999999997</v>
      </c>
      <c r="L1127" s="37">
        <f>3736.8+6928.65</f>
        <v>10665.45</v>
      </c>
      <c r="M1127" s="38">
        <f>291.73088+15076.75474+214.47173+2041.35639</f>
        <v>17624.313739999998</v>
      </c>
      <c r="N1127" s="38">
        <f>173.64759+20634.89719+7992.5665+3524.50509+411.74583+452.30157</f>
        <v>33189.663769999999</v>
      </c>
      <c r="O1127" s="38">
        <v>14967.912034999999</v>
      </c>
      <c r="P1127" s="22" t="s">
        <v>3529</v>
      </c>
    </row>
    <row r="1128" spans="1:16" ht="28.5" customHeight="1" x14ac:dyDescent="0.2">
      <c r="A1128" s="71"/>
      <c r="B1128" s="12"/>
      <c r="C1128" s="72"/>
      <c r="D1128" s="39">
        <v>0</v>
      </c>
      <c r="E1128" s="39">
        <v>0</v>
      </c>
      <c r="F1128" s="39">
        <v>0</v>
      </c>
      <c r="G1128" s="39">
        <v>0</v>
      </c>
      <c r="H1128" s="39">
        <v>0</v>
      </c>
      <c r="I1128" s="39">
        <v>0</v>
      </c>
      <c r="J1128" s="39">
        <v>0</v>
      </c>
      <c r="K1128" s="39">
        <v>0</v>
      </c>
      <c r="L1128" s="39">
        <v>0</v>
      </c>
      <c r="M1128" s="39">
        <v>0</v>
      </c>
      <c r="N1128" s="39">
        <v>0</v>
      </c>
      <c r="O1128" s="39">
        <v>0</v>
      </c>
      <c r="P1128" s="22"/>
    </row>
    <row r="1129" spans="1:16" ht="28.5" customHeight="1" x14ac:dyDescent="0.2">
      <c r="A1129" s="71"/>
      <c r="B1129" s="12"/>
      <c r="C1129" s="72"/>
      <c r="D1129" s="39">
        <v>0</v>
      </c>
      <c r="E1129" s="39">
        <v>0</v>
      </c>
      <c r="F1129" s="39">
        <v>0</v>
      </c>
      <c r="G1129" s="39">
        <v>0</v>
      </c>
      <c r="H1129" s="39">
        <v>0</v>
      </c>
      <c r="I1129" s="39">
        <v>0</v>
      </c>
      <c r="J1129" s="39">
        <v>0</v>
      </c>
      <c r="K1129" s="39">
        <v>0</v>
      </c>
      <c r="L1129" s="39">
        <v>0</v>
      </c>
      <c r="M1129" s="39">
        <v>0</v>
      </c>
      <c r="N1129" s="39">
        <v>0</v>
      </c>
      <c r="O1129" s="39">
        <v>0</v>
      </c>
      <c r="P1129" s="22"/>
    </row>
    <row r="1130" spans="1:16" ht="28.5" customHeight="1" x14ac:dyDescent="0.2">
      <c r="A1130" s="71" t="s">
        <v>848</v>
      </c>
      <c r="B1130" s="12"/>
      <c r="C1130" s="72" t="s">
        <v>849</v>
      </c>
      <c r="D1130" s="39">
        <v>0</v>
      </c>
      <c r="E1130" s="39">
        <v>0</v>
      </c>
      <c r="F1130" s="39">
        <v>0</v>
      </c>
      <c r="G1130" s="39">
        <v>0</v>
      </c>
      <c r="H1130" s="39">
        <v>0</v>
      </c>
      <c r="I1130" s="39">
        <v>0</v>
      </c>
      <c r="J1130" s="39">
        <v>0</v>
      </c>
      <c r="K1130" s="39">
        <v>0</v>
      </c>
      <c r="L1130" s="39">
        <v>0</v>
      </c>
      <c r="M1130" s="39">
        <v>0</v>
      </c>
      <c r="N1130" s="39">
        <v>0</v>
      </c>
      <c r="O1130" s="39">
        <v>0</v>
      </c>
      <c r="P1130" s="22"/>
    </row>
    <row r="1131" spans="1:16" ht="28.5" customHeight="1" x14ac:dyDescent="0.2">
      <c r="A1131" s="71"/>
      <c r="B1131" s="12"/>
      <c r="C1131" s="72"/>
      <c r="D1131" s="39">
        <v>0</v>
      </c>
      <c r="E1131" s="39">
        <v>0</v>
      </c>
      <c r="F1131" s="39">
        <v>0</v>
      </c>
      <c r="G1131" s="39">
        <v>0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22"/>
    </row>
    <row r="1132" spans="1:16" ht="28.5" customHeight="1" x14ac:dyDescent="0.2">
      <c r="A1132" s="71"/>
      <c r="B1132" s="12"/>
      <c r="C1132" s="72"/>
      <c r="D1132" s="39">
        <v>0</v>
      </c>
      <c r="E1132" s="39">
        <v>0</v>
      </c>
      <c r="F1132" s="39">
        <v>0</v>
      </c>
      <c r="G1132" s="39">
        <v>0</v>
      </c>
      <c r="H1132" s="39">
        <v>0</v>
      </c>
      <c r="I1132" s="39">
        <v>0</v>
      </c>
      <c r="J1132" s="39">
        <v>0</v>
      </c>
      <c r="K1132" s="39">
        <v>0</v>
      </c>
      <c r="L1132" s="39">
        <v>0</v>
      </c>
      <c r="M1132" s="39">
        <v>0</v>
      </c>
      <c r="N1132" s="39">
        <v>0</v>
      </c>
      <c r="O1132" s="39">
        <v>0</v>
      </c>
      <c r="P1132" s="22"/>
    </row>
    <row r="1133" spans="1:16" ht="28.5" customHeight="1" thickBot="1" x14ac:dyDescent="0.25">
      <c r="A1133" s="71"/>
      <c r="B1133" s="12"/>
      <c r="C1133" s="72"/>
      <c r="D1133" s="39">
        <v>0</v>
      </c>
      <c r="E1133" s="39">
        <v>0</v>
      </c>
      <c r="F1133" s="39">
        <v>0</v>
      </c>
      <c r="G1133" s="39">
        <v>0</v>
      </c>
      <c r="H1133" s="39">
        <v>0</v>
      </c>
      <c r="I1133" s="39">
        <v>0</v>
      </c>
      <c r="J1133" s="39">
        <v>0</v>
      </c>
      <c r="K1133" s="39">
        <v>0</v>
      </c>
      <c r="L1133" s="39">
        <v>0</v>
      </c>
      <c r="M1133" s="39">
        <v>0</v>
      </c>
      <c r="N1133" s="39">
        <v>0</v>
      </c>
      <c r="O1133" s="39">
        <v>0</v>
      </c>
      <c r="P1133" s="22"/>
    </row>
    <row r="1134" spans="1:16" ht="28.5" customHeight="1" thickBot="1" x14ac:dyDescent="0.25">
      <c r="A1134" s="71" t="s">
        <v>850</v>
      </c>
      <c r="B1134" s="12"/>
      <c r="C1134" s="72" t="s">
        <v>851</v>
      </c>
      <c r="D1134" s="37">
        <v>0</v>
      </c>
      <c r="E1134" s="37">
        <v>0</v>
      </c>
      <c r="F1134" s="37">
        <v>0</v>
      </c>
      <c r="G1134" s="37">
        <v>0</v>
      </c>
      <c r="H1134" s="37">
        <v>0</v>
      </c>
      <c r="I1134" s="37">
        <v>0</v>
      </c>
      <c r="J1134" s="37">
        <v>0</v>
      </c>
      <c r="K1134" s="37">
        <v>0</v>
      </c>
      <c r="L1134" s="37">
        <v>0</v>
      </c>
      <c r="M1134" s="37">
        <v>0</v>
      </c>
      <c r="N1134" s="37">
        <v>0</v>
      </c>
      <c r="O1134" s="37">
        <v>0</v>
      </c>
      <c r="P1134" s="35"/>
    </row>
    <row r="1135" spans="1:16" ht="28.5" customHeight="1" x14ac:dyDescent="0.2">
      <c r="A1135" s="71"/>
      <c r="B1135" s="12"/>
      <c r="C1135" s="72"/>
      <c r="D1135" s="37">
        <v>0</v>
      </c>
      <c r="E1135" s="37">
        <v>0</v>
      </c>
      <c r="F1135" s="37">
        <v>1.181</v>
      </c>
      <c r="G1135" s="37">
        <v>0</v>
      </c>
      <c r="H1135" s="37">
        <v>0</v>
      </c>
      <c r="I1135" s="39">
        <v>155</v>
      </c>
      <c r="J1135" s="37">
        <v>0</v>
      </c>
      <c r="K1135" s="37">
        <v>0</v>
      </c>
      <c r="L1135" s="37">
        <v>4826.7</v>
      </c>
      <c r="M1135" s="37">
        <v>0</v>
      </c>
      <c r="N1135" s="37">
        <v>0</v>
      </c>
      <c r="O1135" s="38">
        <v>20451.218947999994</v>
      </c>
      <c r="P1135" s="35" t="s">
        <v>3529</v>
      </c>
    </row>
    <row r="1136" spans="1:16" ht="28.5" customHeight="1" x14ac:dyDescent="0.2">
      <c r="A1136" s="71"/>
      <c r="B1136" s="12"/>
      <c r="C1136" s="72"/>
      <c r="D1136" s="39">
        <v>0</v>
      </c>
      <c r="E1136" s="39">
        <v>0</v>
      </c>
      <c r="F1136" s="39">
        <v>0</v>
      </c>
      <c r="G1136" s="39">
        <v>0</v>
      </c>
      <c r="H1136" s="39">
        <v>0</v>
      </c>
      <c r="I1136" s="39">
        <v>0</v>
      </c>
      <c r="J1136" s="39">
        <v>0</v>
      </c>
      <c r="K1136" s="39">
        <v>0</v>
      </c>
      <c r="L1136" s="39">
        <v>0</v>
      </c>
      <c r="M1136" s="39">
        <v>0</v>
      </c>
      <c r="N1136" s="39">
        <v>0</v>
      </c>
      <c r="O1136" s="39">
        <v>0</v>
      </c>
      <c r="P1136" s="22"/>
    </row>
    <row r="1137" spans="1:16" ht="28.5" customHeight="1" x14ac:dyDescent="0.2">
      <c r="A1137" s="71"/>
      <c r="B1137" s="12"/>
      <c r="C1137" s="72"/>
      <c r="D1137" s="39">
        <v>0</v>
      </c>
      <c r="E1137" s="39">
        <v>0</v>
      </c>
      <c r="F1137" s="39">
        <v>0</v>
      </c>
      <c r="G1137" s="39">
        <v>0</v>
      </c>
      <c r="H1137" s="39">
        <v>0</v>
      </c>
      <c r="I1137" s="39">
        <v>0</v>
      </c>
      <c r="J1137" s="39">
        <v>0</v>
      </c>
      <c r="K1137" s="39">
        <v>0</v>
      </c>
      <c r="L1137" s="39">
        <v>0</v>
      </c>
      <c r="M1137" s="39">
        <v>0</v>
      </c>
      <c r="N1137" s="39">
        <v>0</v>
      </c>
      <c r="O1137" s="39">
        <v>0</v>
      </c>
      <c r="P1137" s="22"/>
    </row>
    <row r="1138" spans="1:16" ht="28.5" customHeight="1" x14ac:dyDescent="0.2">
      <c r="A1138" s="71" t="s">
        <v>852</v>
      </c>
      <c r="B1138" s="12"/>
      <c r="C1138" s="72" t="s">
        <v>853</v>
      </c>
      <c r="D1138" s="39">
        <v>0</v>
      </c>
      <c r="E1138" s="39">
        <v>0</v>
      </c>
      <c r="F1138" s="39">
        <v>0</v>
      </c>
      <c r="G1138" s="39">
        <v>0</v>
      </c>
      <c r="H1138" s="39">
        <v>0</v>
      </c>
      <c r="I1138" s="39">
        <v>0</v>
      </c>
      <c r="J1138" s="39">
        <v>0</v>
      </c>
      <c r="K1138" s="39">
        <v>0</v>
      </c>
      <c r="L1138" s="39">
        <v>0</v>
      </c>
      <c r="M1138" s="39">
        <v>0</v>
      </c>
      <c r="N1138" s="39">
        <v>0</v>
      </c>
      <c r="O1138" s="39">
        <v>0</v>
      </c>
      <c r="P1138" s="22"/>
    </row>
    <row r="1139" spans="1:16" ht="28.5" customHeight="1" x14ac:dyDescent="0.2">
      <c r="A1139" s="71"/>
      <c r="B1139" s="12"/>
      <c r="C1139" s="72"/>
      <c r="D1139" s="39">
        <v>0</v>
      </c>
      <c r="E1139" s="39">
        <v>0</v>
      </c>
      <c r="F1139" s="39">
        <v>0</v>
      </c>
      <c r="G1139" s="39">
        <v>0</v>
      </c>
      <c r="H1139" s="39">
        <v>0</v>
      </c>
      <c r="I1139" s="39">
        <v>0</v>
      </c>
      <c r="J1139" s="39">
        <v>0</v>
      </c>
      <c r="K1139" s="39">
        <v>0</v>
      </c>
      <c r="L1139" s="39">
        <v>0</v>
      </c>
      <c r="M1139" s="39">
        <v>0</v>
      </c>
      <c r="N1139" s="39">
        <v>0</v>
      </c>
      <c r="O1139" s="39">
        <v>0</v>
      </c>
      <c r="P1139" s="22"/>
    </row>
    <row r="1140" spans="1:16" ht="28.5" customHeight="1" x14ac:dyDescent="0.2">
      <c r="A1140" s="71"/>
      <c r="B1140" s="12"/>
      <c r="C1140" s="72"/>
      <c r="D1140" s="39">
        <v>0</v>
      </c>
      <c r="E1140" s="39">
        <v>0</v>
      </c>
      <c r="F1140" s="39">
        <v>0</v>
      </c>
      <c r="G1140" s="39">
        <v>0</v>
      </c>
      <c r="H1140" s="39">
        <v>0</v>
      </c>
      <c r="I1140" s="39">
        <v>0</v>
      </c>
      <c r="J1140" s="39">
        <v>0</v>
      </c>
      <c r="K1140" s="39">
        <v>0</v>
      </c>
      <c r="L1140" s="39">
        <v>0</v>
      </c>
      <c r="M1140" s="39">
        <v>0</v>
      </c>
      <c r="N1140" s="39">
        <v>0</v>
      </c>
      <c r="O1140" s="39">
        <v>0</v>
      </c>
      <c r="P1140" s="22"/>
    </row>
    <row r="1141" spans="1:16" ht="28.5" customHeight="1" x14ac:dyDescent="0.2">
      <c r="A1141" s="71"/>
      <c r="B1141" s="12"/>
      <c r="C1141" s="72"/>
      <c r="D1141" s="39">
        <v>0</v>
      </c>
      <c r="E1141" s="39">
        <v>0</v>
      </c>
      <c r="F1141" s="39">
        <v>0</v>
      </c>
      <c r="G1141" s="39">
        <v>0</v>
      </c>
      <c r="H1141" s="39">
        <v>0</v>
      </c>
      <c r="I1141" s="39">
        <v>0</v>
      </c>
      <c r="J1141" s="39">
        <v>0</v>
      </c>
      <c r="K1141" s="39">
        <v>0</v>
      </c>
      <c r="L1141" s="39">
        <v>0</v>
      </c>
      <c r="M1141" s="39">
        <v>0</v>
      </c>
      <c r="N1141" s="39">
        <v>0</v>
      </c>
      <c r="O1141" s="39">
        <v>0</v>
      </c>
      <c r="P1141" s="22"/>
    </row>
    <row r="1142" spans="1:16" ht="28.5" customHeight="1" x14ac:dyDescent="0.2">
      <c r="A1142" s="71" t="s">
        <v>854</v>
      </c>
      <c r="B1142" s="12"/>
      <c r="C1142" s="72" t="s">
        <v>855</v>
      </c>
      <c r="D1142" s="39">
        <v>0</v>
      </c>
      <c r="E1142" s="39">
        <v>0</v>
      </c>
      <c r="F1142" s="39">
        <v>0</v>
      </c>
      <c r="G1142" s="39">
        <v>0</v>
      </c>
      <c r="H1142" s="39">
        <v>0</v>
      </c>
      <c r="I1142" s="39">
        <v>0</v>
      </c>
      <c r="J1142" s="39">
        <v>0</v>
      </c>
      <c r="K1142" s="39">
        <v>0</v>
      </c>
      <c r="L1142" s="39">
        <v>0</v>
      </c>
      <c r="M1142" s="39">
        <v>0</v>
      </c>
      <c r="N1142" s="39">
        <v>0</v>
      </c>
      <c r="O1142" s="39">
        <v>0</v>
      </c>
      <c r="P1142" s="22"/>
    </row>
    <row r="1143" spans="1:16" ht="28.5" customHeight="1" x14ac:dyDescent="0.2">
      <c r="A1143" s="71"/>
      <c r="B1143" s="12"/>
      <c r="C1143" s="72"/>
      <c r="D1143" s="39">
        <v>0</v>
      </c>
      <c r="E1143" s="39">
        <v>0</v>
      </c>
      <c r="F1143" s="39">
        <v>0</v>
      </c>
      <c r="G1143" s="39">
        <v>0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22"/>
    </row>
    <row r="1144" spans="1:16" ht="28.5" customHeight="1" x14ac:dyDescent="0.2">
      <c r="A1144" s="71"/>
      <c r="B1144" s="12"/>
      <c r="C1144" s="72"/>
      <c r="D1144" s="39">
        <v>0</v>
      </c>
      <c r="E1144" s="39">
        <v>0</v>
      </c>
      <c r="F1144" s="39">
        <v>0</v>
      </c>
      <c r="G1144" s="39">
        <v>0</v>
      </c>
      <c r="H1144" s="39">
        <v>0</v>
      </c>
      <c r="I1144" s="39">
        <v>0</v>
      </c>
      <c r="J1144" s="39">
        <v>0</v>
      </c>
      <c r="K1144" s="39">
        <v>0</v>
      </c>
      <c r="L1144" s="39">
        <v>0</v>
      </c>
      <c r="M1144" s="39">
        <v>0</v>
      </c>
      <c r="N1144" s="39">
        <v>0</v>
      </c>
      <c r="O1144" s="39">
        <v>0</v>
      </c>
      <c r="P1144" s="22"/>
    </row>
    <row r="1145" spans="1:16" ht="28.5" customHeight="1" x14ac:dyDescent="0.2">
      <c r="A1145" s="71"/>
      <c r="B1145" s="12"/>
      <c r="C1145" s="72"/>
      <c r="D1145" s="39">
        <v>0</v>
      </c>
      <c r="E1145" s="39">
        <v>0</v>
      </c>
      <c r="F1145" s="39">
        <v>0</v>
      </c>
      <c r="G1145" s="39">
        <v>0</v>
      </c>
      <c r="H1145" s="39">
        <v>0</v>
      </c>
      <c r="I1145" s="39">
        <v>0</v>
      </c>
      <c r="J1145" s="39">
        <v>0</v>
      </c>
      <c r="K1145" s="39">
        <v>0</v>
      </c>
      <c r="L1145" s="39">
        <v>0</v>
      </c>
      <c r="M1145" s="39">
        <v>0</v>
      </c>
      <c r="N1145" s="39">
        <v>0</v>
      </c>
      <c r="O1145" s="39">
        <v>0</v>
      </c>
      <c r="P1145" s="22"/>
    </row>
    <row r="1146" spans="1:16" ht="28.5" customHeight="1" x14ac:dyDescent="0.2">
      <c r="A1146" s="71" t="s">
        <v>856</v>
      </c>
      <c r="B1146" s="12"/>
      <c r="C1146" s="72" t="s">
        <v>857</v>
      </c>
      <c r="D1146" s="39">
        <v>0</v>
      </c>
      <c r="E1146" s="39">
        <v>0</v>
      </c>
      <c r="F1146" s="39">
        <v>0</v>
      </c>
      <c r="G1146" s="39">
        <v>0</v>
      </c>
      <c r="H1146" s="39">
        <v>0</v>
      </c>
      <c r="I1146" s="39">
        <v>0</v>
      </c>
      <c r="J1146" s="39">
        <v>0</v>
      </c>
      <c r="K1146" s="39">
        <v>0</v>
      </c>
      <c r="L1146" s="39">
        <v>0</v>
      </c>
      <c r="M1146" s="39">
        <v>0</v>
      </c>
      <c r="N1146" s="39">
        <v>0</v>
      </c>
      <c r="O1146" s="39">
        <v>0</v>
      </c>
      <c r="P1146" s="22"/>
    </row>
    <row r="1147" spans="1:16" ht="28.5" customHeight="1" x14ac:dyDescent="0.2">
      <c r="A1147" s="71"/>
      <c r="B1147" s="12"/>
      <c r="C1147" s="72"/>
      <c r="D1147" s="39">
        <v>0</v>
      </c>
      <c r="E1147" s="39">
        <v>0</v>
      </c>
      <c r="F1147" s="39">
        <v>0</v>
      </c>
      <c r="G1147" s="39">
        <v>0</v>
      </c>
      <c r="H1147" s="39">
        <v>0</v>
      </c>
      <c r="I1147" s="39">
        <v>0</v>
      </c>
      <c r="J1147" s="39">
        <v>0</v>
      </c>
      <c r="K1147" s="39">
        <v>0</v>
      </c>
      <c r="L1147" s="39">
        <v>0</v>
      </c>
      <c r="M1147" s="39">
        <v>0</v>
      </c>
      <c r="N1147" s="39">
        <v>0</v>
      </c>
      <c r="O1147" s="39">
        <v>0</v>
      </c>
      <c r="P1147" s="22"/>
    </row>
    <row r="1148" spans="1:16" ht="28.5" customHeight="1" x14ac:dyDescent="0.2">
      <c r="A1148" s="71"/>
      <c r="B1148" s="12"/>
      <c r="C1148" s="72"/>
      <c r="D1148" s="39">
        <v>0</v>
      </c>
      <c r="E1148" s="39">
        <v>0</v>
      </c>
      <c r="F1148" s="39">
        <v>0</v>
      </c>
      <c r="G1148" s="39">
        <v>0</v>
      </c>
      <c r="H1148" s="39">
        <v>0</v>
      </c>
      <c r="I1148" s="39">
        <v>0</v>
      </c>
      <c r="J1148" s="39">
        <v>0</v>
      </c>
      <c r="K1148" s="39">
        <v>0</v>
      </c>
      <c r="L1148" s="39">
        <v>0</v>
      </c>
      <c r="M1148" s="39">
        <v>0</v>
      </c>
      <c r="N1148" s="39">
        <v>0</v>
      </c>
      <c r="O1148" s="39">
        <v>0</v>
      </c>
      <c r="P1148" s="22"/>
    </row>
    <row r="1149" spans="1:16" ht="28.5" customHeight="1" x14ac:dyDescent="0.2">
      <c r="A1149" s="71"/>
      <c r="B1149" s="12"/>
      <c r="C1149" s="72"/>
      <c r="D1149" s="39">
        <v>0</v>
      </c>
      <c r="E1149" s="39">
        <v>0</v>
      </c>
      <c r="F1149" s="39">
        <v>0</v>
      </c>
      <c r="G1149" s="39">
        <v>0</v>
      </c>
      <c r="H1149" s="39">
        <v>0</v>
      </c>
      <c r="I1149" s="39">
        <v>0</v>
      </c>
      <c r="J1149" s="39">
        <v>0</v>
      </c>
      <c r="K1149" s="39">
        <v>0</v>
      </c>
      <c r="L1149" s="39">
        <v>0</v>
      </c>
      <c r="M1149" s="39">
        <v>0</v>
      </c>
      <c r="N1149" s="39">
        <v>0</v>
      </c>
      <c r="O1149" s="39">
        <v>0</v>
      </c>
      <c r="P1149" s="22"/>
    </row>
    <row r="1150" spans="1:16" ht="28.5" customHeight="1" x14ac:dyDescent="0.2">
      <c r="A1150" s="71" t="s">
        <v>858</v>
      </c>
      <c r="B1150" s="12"/>
      <c r="C1150" s="72" t="s">
        <v>859</v>
      </c>
      <c r="D1150" s="39">
        <v>0</v>
      </c>
      <c r="E1150" s="39">
        <v>0</v>
      </c>
      <c r="F1150" s="39">
        <v>0</v>
      </c>
      <c r="G1150" s="39">
        <v>0</v>
      </c>
      <c r="H1150" s="39">
        <v>0</v>
      </c>
      <c r="I1150" s="39">
        <v>0</v>
      </c>
      <c r="J1150" s="39">
        <v>0</v>
      </c>
      <c r="K1150" s="39">
        <v>0</v>
      </c>
      <c r="L1150" s="39">
        <v>0</v>
      </c>
      <c r="M1150" s="39">
        <v>0</v>
      </c>
      <c r="N1150" s="39">
        <v>0</v>
      </c>
      <c r="O1150" s="39">
        <v>0</v>
      </c>
      <c r="P1150" s="22"/>
    </row>
    <row r="1151" spans="1:16" ht="28.5" customHeight="1" x14ac:dyDescent="0.2">
      <c r="A1151" s="71"/>
      <c r="B1151" s="12"/>
      <c r="C1151" s="72"/>
      <c r="D1151" s="39">
        <v>0</v>
      </c>
      <c r="E1151" s="39">
        <v>0</v>
      </c>
      <c r="F1151" s="39">
        <v>0</v>
      </c>
      <c r="G1151" s="39">
        <v>0</v>
      </c>
      <c r="H1151" s="39">
        <v>0</v>
      </c>
      <c r="I1151" s="39">
        <v>0</v>
      </c>
      <c r="J1151" s="39">
        <v>0</v>
      </c>
      <c r="K1151" s="39">
        <v>0</v>
      </c>
      <c r="L1151" s="39">
        <v>0</v>
      </c>
      <c r="M1151" s="39">
        <v>0</v>
      </c>
      <c r="N1151" s="39">
        <v>0</v>
      </c>
      <c r="O1151" s="39">
        <v>0</v>
      </c>
      <c r="P1151" s="22"/>
    </row>
    <row r="1152" spans="1:16" ht="28.5" customHeight="1" x14ac:dyDescent="0.2">
      <c r="A1152" s="71"/>
      <c r="B1152" s="12"/>
      <c r="C1152" s="72"/>
      <c r="D1152" s="39">
        <v>0</v>
      </c>
      <c r="E1152" s="39">
        <v>0</v>
      </c>
      <c r="F1152" s="39">
        <v>0</v>
      </c>
      <c r="G1152" s="39">
        <v>0</v>
      </c>
      <c r="H1152" s="39">
        <v>0</v>
      </c>
      <c r="I1152" s="39">
        <v>0</v>
      </c>
      <c r="J1152" s="39">
        <v>0</v>
      </c>
      <c r="K1152" s="39">
        <v>0</v>
      </c>
      <c r="L1152" s="39">
        <v>0</v>
      </c>
      <c r="M1152" s="39">
        <v>0</v>
      </c>
      <c r="N1152" s="39">
        <v>0</v>
      </c>
      <c r="O1152" s="39">
        <v>0</v>
      </c>
      <c r="P1152" s="22"/>
    </row>
    <row r="1153" spans="1:16" ht="28.5" customHeight="1" x14ac:dyDescent="0.2">
      <c r="A1153" s="71"/>
      <c r="B1153" s="12"/>
      <c r="C1153" s="72"/>
      <c r="D1153" s="39">
        <v>0</v>
      </c>
      <c r="E1153" s="39">
        <v>0</v>
      </c>
      <c r="F1153" s="39">
        <v>0</v>
      </c>
      <c r="G1153" s="39">
        <v>0</v>
      </c>
      <c r="H1153" s="39">
        <v>0</v>
      </c>
      <c r="I1153" s="39">
        <v>0</v>
      </c>
      <c r="J1153" s="39">
        <v>0</v>
      </c>
      <c r="K1153" s="39">
        <v>0</v>
      </c>
      <c r="L1153" s="39">
        <v>0</v>
      </c>
      <c r="M1153" s="39">
        <v>0</v>
      </c>
      <c r="N1153" s="39">
        <v>0</v>
      </c>
      <c r="O1153" s="39">
        <v>0</v>
      </c>
      <c r="P1153" s="22"/>
    </row>
    <row r="1154" spans="1:16" ht="28.5" customHeight="1" x14ac:dyDescent="0.2">
      <c r="A1154" s="71" t="s">
        <v>860</v>
      </c>
      <c r="B1154" s="12"/>
      <c r="C1154" s="72" t="s">
        <v>861</v>
      </c>
      <c r="D1154" s="39">
        <v>0</v>
      </c>
      <c r="E1154" s="39">
        <v>0</v>
      </c>
      <c r="F1154" s="39">
        <v>0</v>
      </c>
      <c r="G1154" s="39">
        <v>0</v>
      </c>
      <c r="H1154" s="39">
        <v>0</v>
      </c>
      <c r="I1154" s="39">
        <v>0</v>
      </c>
      <c r="J1154" s="39">
        <v>0</v>
      </c>
      <c r="K1154" s="39">
        <v>0</v>
      </c>
      <c r="L1154" s="39">
        <v>0</v>
      </c>
      <c r="M1154" s="39">
        <v>0</v>
      </c>
      <c r="N1154" s="39">
        <v>0</v>
      </c>
      <c r="O1154" s="39">
        <v>0</v>
      </c>
      <c r="P1154" s="22"/>
    </row>
    <row r="1155" spans="1:16" ht="28.5" customHeight="1" x14ac:dyDescent="0.2">
      <c r="A1155" s="71"/>
      <c r="B1155" s="12"/>
      <c r="C1155" s="72"/>
      <c r="D1155" s="39">
        <v>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22"/>
    </row>
    <row r="1156" spans="1:16" ht="28.5" customHeight="1" x14ac:dyDescent="0.2">
      <c r="A1156" s="71"/>
      <c r="B1156" s="12"/>
      <c r="C1156" s="72"/>
      <c r="D1156" s="39">
        <v>0</v>
      </c>
      <c r="E1156" s="39">
        <v>0</v>
      </c>
      <c r="F1156" s="39">
        <v>0</v>
      </c>
      <c r="G1156" s="39">
        <v>0</v>
      </c>
      <c r="H1156" s="39">
        <v>0</v>
      </c>
      <c r="I1156" s="39">
        <v>0</v>
      </c>
      <c r="J1156" s="39">
        <v>0</v>
      </c>
      <c r="K1156" s="39">
        <v>0</v>
      </c>
      <c r="L1156" s="39">
        <v>0</v>
      </c>
      <c r="M1156" s="39">
        <v>0</v>
      </c>
      <c r="N1156" s="39">
        <v>0</v>
      </c>
      <c r="O1156" s="39">
        <v>0</v>
      </c>
      <c r="P1156" s="22"/>
    </row>
    <row r="1157" spans="1:16" ht="28.5" customHeight="1" thickBot="1" x14ac:dyDescent="0.25">
      <c r="A1157" s="73"/>
      <c r="B1157" s="14"/>
      <c r="C1157" s="74"/>
      <c r="D1157" s="39">
        <v>0</v>
      </c>
      <c r="E1157" s="39">
        <v>0</v>
      </c>
      <c r="F1157" s="39">
        <v>0</v>
      </c>
      <c r="G1157" s="39">
        <v>0</v>
      </c>
      <c r="H1157" s="39">
        <v>0</v>
      </c>
      <c r="I1157" s="39">
        <v>0</v>
      </c>
      <c r="J1157" s="39">
        <v>0</v>
      </c>
      <c r="K1157" s="39">
        <v>0</v>
      </c>
      <c r="L1157" s="39">
        <v>0</v>
      </c>
      <c r="M1157" s="39">
        <v>0</v>
      </c>
      <c r="N1157" s="39">
        <v>0</v>
      </c>
      <c r="O1157" s="39">
        <v>0</v>
      </c>
      <c r="P1157" s="23"/>
    </row>
    <row r="1158" spans="1:16" ht="28.5" customHeight="1" x14ac:dyDescent="0.2">
      <c r="A1158" s="75" t="s">
        <v>862</v>
      </c>
      <c r="B1158" s="10"/>
      <c r="C1158" s="76" t="s">
        <v>863</v>
      </c>
      <c r="D1158" s="55"/>
      <c r="E1158" s="55"/>
      <c r="F1158" s="55"/>
      <c r="G1158" s="55"/>
      <c r="H1158" s="55"/>
      <c r="I1158" s="55"/>
      <c r="J1158" s="55"/>
      <c r="K1158" s="55"/>
      <c r="L1158" s="55"/>
      <c r="M1158" s="55"/>
      <c r="N1158" s="55"/>
      <c r="O1158" s="55"/>
      <c r="P1158" s="11"/>
    </row>
    <row r="1159" spans="1:16" ht="28.5" customHeight="1" x14ac:dyDescent="0.2">
      <c r="A1159" s="71"/>
      <c r="B1159" s="12"/>
      <c r="C1159" s="72"/>
      <c r="D1159" s="56"/>
      <c r="E1159" s="56"/>
      <c r="F1159" s="56"/>
      <c r="G1159" s="56"/>
      <c r="H1159" s="56"/>
      <c r="I1159" s="56"/>
      <c r="J1159" s="56"/>
      <c r="K1159" s="56"/>
      <c r="L1159" s="56"/>
      <c r="M1159" s="56"/>
      <c r="N1159" s="56"/>
      <c r="O1159" s="56"/>
      <c r="P1159" s="13"/>
    </row>
    <row r="1160" spans="1:16" ht="28.5" customHeight="1" x14ac:dyDescent="0.2">
      <c r="A1160" s="71"/>
      <c r="B1160" s="12"/>
      <c r="C1160" s="72"/>
      <c r="D1160" s="56"/>
      <c r="E1160" s="56"/>
      <c r="F1160" s="56"/>
      <c r="G1160" s="56"/>
      <c r="H1160" s="56"/>
      <c r="I1160" s="56"/>
      <c r="J1160" s="56"/>
      <c r="K1160" s="56"/>
      <c r="L1160" s="56"/>
      <c r="M1160" s="56"/>
      <c r="N1160" s="56"/>
      <c r="O1160" s="56"/>
      <c r="P1160" s="13"/>
    </row>
    <row r="1161" spans="1:16" ht="28.5" customHeight="1" x14ac:dyDescent="0.2">
      <c r="A1161" s="71"/>
      <c r="B1161" s="12"/>
      <c r="C1161" s="72"/>
      <c r="D1161" s="56"/>
      <c r="E1161" s="56"/>
      <c r="F1161" s="56"/>
      <c r="G1161" s="56"/>
      <c r="H1161" s="56"/>
      <c r="I1161" s="56"/>
      <c r="J1161" s="56"/>
      <c r="K1161" s="56"/>
      <c r="L1161" s="56"/>
      <c r="M1161" s="56"/>
      <c r="N1161" s="56"/>
      <c r="O1161" s="56"/>
      <c r="P1161" s="13"/>
    </row>
    <row r="1162" spans="1:16" ht="28.5" customHeight="1" x14ac:dyDescent="0.2">
      <c r="A1162" s="71" t="s">
        <v>864</v>
      </c>
      <c r="B1162" s="12"/>
      <c r="C1162" s="72" t="s">
        <v>865</v>
      </c>
      <c r="D1162" s="56"/>
      <c r="E1162" s="56"/>
      <c r="F1162" s="56"/>
      <c r="G1162" s="56"/>
      <c r="H1162" s="56"/>
      <c r="I1162" s="56"/>
      <c r="J1162" s="56"/>
      <c r="K1162" s="56"/>
      <c r="L1162" s="56"/>
      <c r="M1162" s="56"/>
      <c r="N1162" s="56"/>
      <c r="O1162" s="56"/>
      <c r="P1162" s="13"/>
    </row>
    <row r="1163" spans="1:16" ht="28.5" customHeight="1" x14ac:dyDescent="0.2">
      <c r="A1163" s="71"/>
      <c r="B1163" s="12"/>
      <c r="C1163" s="72"/>
      <c r="D1163" s="56"/>
      <c r="E1163" s="56"/>
      <c r="F1163" s="56"/>
      <c r="G1163" s="56"/>
      <c r="H1163" s="56"/>
      <c r="I1163" s="56"/>
      <c r="J1163" s="56"/>
      <c r="K1163" s="56"/>
      <c r="L1163" s="56"/>
      <c r="M1163" s="56"/>
      <c r="N1163" s="56"/>
      <c r="O1163" s="56"/>
      <c r="P1163" s="13"/>
    </row>
    <row r="1164" spans="1:16" ht="28.5" customHeight="1" x14ac:dyDescent="0.2">
      <c r="A1164" s="71"/>
      <c r="B1164" s="12"/>
      <c r="C1164" s="72"/>
      <c r="D1164" s="56"/>
      <c r="E1164" s="56"/>
      <c r="F1164" s="56"/>
      <c r="G1164" s="56"/>
      <c r="H1164" s="56"/>
      <c r="I1164" s="56"/>
      <c r="J1164" s="56"/>
      <c r="K1164" s="56"/>
      <c r="L1164" s="56"/>
      <c r="M1164" s="56"/>
      <c r="N1164" s="56"/>
      <c r="O1164" s="56"/>
      <c r="P1164" s="13"/>
    </row>
    <row r="1165" spans="1:16" ht="28.5" customHeight="1" x14ac:dyDescent="0.2">
      <c r="A1165" s="71"/>
      <c r="B1165" s="12"/>
      <c r="C1165" s="72"/>
      <c r="D1165" s="56"/>
      <c r="E1165" s="56"/>
      <c r="F1165" s="56"/>
      <c r="G1165" s="56"/>
      <c r="H1165" s="56"/>
      <c r="I1165" s="56"/>
      <c r="J1165" s="56"/>
      <c r="K1165" s="56"/>
      <c r="L1165" s="56"/>
      <c r="M1165" s="56"/>
      <c r="N1165" s="56"/>
      <c r="O1165" s="56"/>
      <c r="P1165" s="13"/>
    </row>
    <row r="1166" spans="1:16" ht="28.5" customHeight="1" x14ac:dyDescent="0.2">
      <c r="A1166" s="71" t="s">
        <v>866</v>
      </c>
      <c r="B1166" s="12"/>
      <c r="C1166" s="72" t="s">
        <v>867</v>
      </c>
      <c r="D1166" s="56"/>
      <c r="E1166" s="56"/>
      <c r="F1166" s="56"/>
      <c r="G1166" s="56"/>
      <c r="H1166" s="56"/>
      <c r="I1166" s="56"/>
      <c r="J1166" s="56"/>
      <c r="K1166" s="56"/>
      <c r="L1166" s="56"/>
      <c r="M1166" s="56"/>
      <c r="N1166" s="56"/>
      <c r="O1166" s="56"/>
      <c r="P1166" s="13"/>
    </row>
    <row r="1167" spans="1:16" ht="28.5" customHeight="1" x14ac:dyDescent="0.2">
      <c r="A1167" s="71"/>
      <c r="B1167" s="12"/>
      <c r="C1167" s="72"/>
      <c r="D1167" s="56"/>
      <c r="E1167" s="56"/>
      <c r="F1167" s="56"/>
      <c r="G1167" s="56"/>
      <c r="H1167" s="56"/>
      <c r="I1167" s="56"/>
      <c r="J1167" s="56"/>
      <c r="K1167" s="56"/>
      <c r="L1167" s="56"/>
      <c r="M1167" s="56"/>
      <c r="N1167" s="56"/>
      <c r="O1167" s="56"/>
      <c r="P1167" s="13"/>
    </row>
    <row r="1168" spans="1:16" ht="28.5" customHeight="1" x14ac:dyDescent="0.2">
      <c r="A1168" s="71"/>
      <c r="B1168" s="12"/>
      <c r="C1168" s="72"/>
      <c r="D1168" s="56"/>
      <c r="E1168" s="56"/>
      <c r="F1168" s="56"/>
      <c r="G1168" s="56"/>
      <c r="H1168" s="56"/>
      <c r="I1168" s="56"/>
      <c r="J1168" s="56"/>
      <c r="K1168" s="56"/>
      <c r="L1168" s="56"/>
      <c r="M1168" s="56"/>
      <c r="N1168" s="56"/>
      <c r="O1168" s="56"/>
      <c r="P1168" s="13"/>
    </row>
    <row r="1169" spans="1:16" ht="28.5" customHeight="1" x14ac:dyDescent="0.2">
      <c r="A1169" s="71"/>
      <c r="B1169" s="12"/>
      <c r="C1169" s="72"/>
      <c r="D1169" s="56"/>
      <c r="E1169" s="56"/>
      <c r="F1169" s="56"/>
      <c r="G1169" s="56"/>
      <c r="H1169" s="56"/>
      <c r="I1169" s="56"/>
      <c r="J1169" s="56"/>
      <c r="K1169" s="56"/>
      <c r="L1169" s="56"/>
      <c r="M1169" s="56"/>
      <c r="N1169" s="56"/>
      <c r="O1169" s="56"/>
      <c r="P1169" s="13"/>
    </row>
    <row r="1170" spans="1:16" ht="28.5" customHeight="1" x14ac:dyDescent="0.2">
      <c r="A1170" s="71" t="s">
        <v>868</v>
      </c>
      <c r="B1170" s="12"/>
      <c r="C1170" s="72" t="s">
        <v>869</v>
      </c>
      <c r="D1170" s="56"/>
      <c r="E1170" s="56"/>
      <c r="F1170" s="56"/>
      <c r="G1170" s="56"/>
      <c r="H1170" s="56"/>
      <c r="I1170" s="56"/>
      <c r="J1170" s="56"/>
      <c r="K1170" s="56"/>
      <c r="L1170" s="56"/>
      <c r="M1170" s="56"/>
      <c r="N1170" s="56"/>
      <c r="O1170" s="56"/>
      <c r="P1170" s="13"/>
    </row>
    <row r="1171" spans="1:16" ht="28.5" customHeight="1" x14ac:dyDescent="0.2">
      <c r="A1171" s="71"/>
      <c r="B1171" s="12"/>
      <c r="C1171" s="72"/>
      <c r="D1171" s="56"/>
      <c r="E1171" s="56"/>
      <c r="F1171" s="56"/>
      <c r="G1171" s="56"/>
      <c r="H1171" s="56"/>
      <c r="I1171" s="56"/>
      <c r="J1171" s="56"/>
      <c r="K1171" s="56"/>
      <c r="L1171" s="56"/>
      <c r="M1171" s="56"/>
      <c r="N1171" s="56"/>
      <c r="O1171" s="56"/>
      <c r="P1171" s="13"/>
    </row>
    <row r="1172" spans="1:16" ht="28.5" customHeight="1" x14ac:dyDescent="0.2">
      <c r="A1172" s="71"/>
      <c r="B1172" s="12"/>
      <c r="C1172" s="72"/>
      <c r="D1172" s="56"/>
      <c r="E1172" s="56"/>
      <c r="F1172" s="56"/>
      <c r="G1172" s="56"/>
      <c r="H1172" s="56"/>
      <c r="I1172" s="56"/>
      <c r="J1172" s="56"/>
      <c r="K1172" s="56"/>
      <c r="L1172" s="56"/>
      <c r="M1172" s="56"/>
      <c r="N1172" s="56"/>
      <c r="O1172" s="56"/>
      <c r="P1172" s="13"/>
    </row>
    <row r="1173" spans="1:16" ht="28.5" customHeight="1" x14ac:dyDescent="0.2">
      <c r="A1173" s="71"/>
      <c r="B1173" s="12"/>
      <c r="C1173" s="72"/>
      <c r="D1173" s="56"/>
      <c r="E1173" s="56"/>
      <c r="F1173" s="56"/>
      <c r="G1173" s="56"/>
      <c r="H1173" s="56"/>
      <c r="I1173" s="56"/>
      <c r="J1173" s="56"/>
      <c r="K1173" s="56"/>
      <c r="L1173" s="56"/>
      <c r="M1173" s="56"/>
      <c r="N1173" s="56"/>
      <c r="O1173" s="56"/>
      <c r="P1173" s="13"/>
    </row>
    <row r="1174" spans="1:16" ht="28.5" customHeight="1" x14ac:dyDescent="0.2">
      <c r="A1174" s="71" t="s">
        <v>870</v>
      </c>
      <c r="B1174" s="12"/>
      <c r="C1174" s="72" t="s">
        <v>871</v>
      </c>
      <c r="D1174" s="56"/>
      <c r="E1174" s="56"/>
      <c r="F1174" s="56"/>
      <c r="G1174" s="56"/>
      <c r="H1174" s="56"/>
      <c r="I1174" s="56"/>
      <c r="J1174" s="56"/>
      <c r="K1174" s="56"/>
      <c r="L1174" s="56"/>
      <c r="M1174" s="56"/>
      <c r="N1174" s="56"/>
      <c r="O1174" s="56"/>
      <c r="P1174" s="13"/>
    </row>
    <row r="1175" spans="1:16" ht="28.5" customHeight="1" x14ac:dyDescent="0.2">
      <c r="A1175" s="71"/>
      <c r="B1175" s="12"/>
      <c r="C1175" s="72"/>
      <c r="D1175" s="56"/>
      <c r="E1175" s="56"/>
      <c r="F1175" s="56"/>
      <c r="G1175" s="56"/>
      <c r="H1175" s="56"/>
      <c r="I1175" s="56"/>
      <c r="J1175" s="56"/>
      <c r="K1175" s="56"/>
      <c r="L1175" s="56"/>
      <c r="M1175" s="56"/>
      <c r="N1175" s="56"/>
      <c r="O1175" s="56"/>
      <c r="P1175" s="13"/>
    </row>
    <row r="1176" spans="1:16" ht="28.5" customHeight="1" x14ac:dyDescent="0.2">
      <c r="A1176" s="71"/>
      <c r="B1176" s="12"/>
      <c r="C1176" s="72"/>
      <c r="D1176" s="56"/>
      <c r="E1176" s="56"/>
      <c r="F1176" s="56"/>
      <c r="G1176" s="56"/>
      <c r="H1176" s="56"/>
      <c r="I1176" s="56"/>
      <c r="J1176" s="56"/>
      <c r="K1176" s="56"/>
      <c r="L1176" s="56"/>
      <c r="M1176" s="56"/>
      <c r="N1176" s="56"/>
      <c r="O1176" s="56"/>
      <c r="P1176" s="13"/>
    </row>
    <row r="1177" spans="1:16" ht="28.5" customHeight="1" x14ac:dyDescent="0.2">
      <c r="A1177" s="71"/>
      <c r="B1177" s="12"/>
      <c r="C1177" s="72"/>
      <c r="D1177" s="56"/>
      <c r="E1177" s="56"/>
      <c r="F1177" s="56"/>
      <c r="G1177" s="56"/>
      <c r="H1177" s="56"/>
      <c r="I1177" s="56"/>
      <c r="J1177" s="56"/>
      <c r="K1177" s="56"/>
      <c r="L1177" s="56"/>
      <c r="M1177" s="56"/>
      <c r="N1177" s="56"/>
      <c r="O1177" s="56"/>
      <c r="P1177" s="13"/>
    </row>
    <row r="1178" spans="1:16" ht="28.5" customHeight="1" x14ac:dyDescent="0.2">
      <c r="A1178" s="71" t="s">
        <v>872</v>
      </c>
      <c r="B1178" s="12"/>
      <c r="C1178" s="72" t="s">
        <v>873</v>
      </c>
      <c r="D1178" s="56"/>
      <c r="E1178" s="56"/>
      <c r="F1178" s="56"/>
      <c r="G1178" s="56"/>
      <c r="H1178" s="56"/>
      <c r="I1178" s="56"/>
      <c r="J1178" s="56"/>
      <c r="K1178" s="56"/>
      <c r="L1178" s="56"/>
      <c r="M1178" s="56"/>
      <c r="N1178" s="56"/>
      <c r="O1178" s="56"/>
      <c r="P1178" s="13"/>
    </row>
    <row r="1179" spans="1:16" ht="28.5" customHeight="1" x14ac:dyDescent="0.2">
      <c r="A1179" s="71"/>
      <c r="B1179" s="12"/>
      <c r="C1179" s="72"/>
      <c r="D1179" s="56"/>
      <c r="E1179" s="56"/>
      <c r="F1179" s="56"/>
      <c r="G1179" s="56"/>
      <c r="H1179" s="56"/>
      <c r="I1179" s="56"/>
      <c r="J1179" s="56"/>
      <c r="K1179" s="56"/>
      <c r="L1179" s="56"/>
      <c r="M1179" s="56"/>
      <c r="N1179" s="56"/>
      <c r="O1179" s="56"/>
      <c r="P1179" s="13"/>
    </row>
    <row r="1180" spans="1:16" ht="28.5" customHeight="1" x14ac:dyDescent="0.2">
      <c r="A1180" s="71"/>
      <c r="B1180" s="12"/>
      <c r="C1180" s="72"/>
      <c r="D1180" s="56"/>
      <c r="E1180" s="56"/>
      <c r="F1180" s="56"/>
      <c r="G1180" s="56"/>
      <c r="H1180" s="56"/>
      <c r="I1180" s="56"/>
      <c r="J1180" s="56"/>
      <c r="K1180" s="56"/>
      <c r="L1180" s="56"/>
      <c r="M1180" s="56"/>
      <c r="N1180" s="56"/>
      <c r="O1180" s="56"/>
      <c r="P1180" s="13"/>
    </row>
    <row r="1181" spans="1:16" ht="28.5" customHeight="1" x14ac:dyDescent="0.2">
      <c r="A1181" s="71"/>
      <c r="B1181" s="12"/>
      <c r="C1181" s="72"/>
      <c r="D1181" s="56"/>
      <c r="E1181" s="56"/>
      <c r="F1181" s="56"/>
      <c r="G1181" s="56"/>
      <c r="H1181" s="56"/>
      <c r="I1181" s="56"/>
      <c r="J1181" s="56"/>
      <c r="K1181" s="56"/>
      <c r="L1181" s="56"/>
      <c r="M1181" s="56"/>
      <c r="N1181" s="56"/>
      <c r="O1181" s="56"/>
      <c r="P1181" s="13"/>
    </row>
    <row r="1182" spans="1:16" ht="28.5" customHeight="1" x14ac:dyDescent="0.2">
      <c r="A1182" s="71" t="s">
        <v>874</v>
      </c>
      <c r="B1182" s="12"/>
      <c r="C1182" s="72" t="s">
        <v>875</v>
      </c>
      <c r="D1182" s="56"/>
      <c r="E1182" s="56"/>
      <c r="F1182" s="56"/>
      <c r="G1182" s="56"/>
      <c r="H1182" s="56"/>
      <c r="I1182" s="56"/>
      <c r="J1182" s="56"/>
      <c r="K1182" s="56"/>
      <c r="L1182" s="56"/>
      <c r="M1182" s="56"/>
      <c r="N1182" s="56"/>
      <c r="O1182" s="56"/>
      <c r="P1182" s="13"/>
    </row>
    <row r="1183" spans="1:16" ht="28.5" customHeight="1" x14ac:dyDescent="0.2">
      <c r="A1183" s="71"/>
      <c r="B1183" s="12"/>
      <c r="C1183" s="72"/>
      <c r="D1183" s="56"/>
      <c r="E1183" s="56"/>
      <c r="F1183" s="56"/>
      <c r="G1183" s="56"/>
      <c r="H1183" s="56"/>
      <c r="I1183" s="56"/>
      <c r="J1183" s="56"/>
      <c r="K1183" s="56"/>
      <c r="L1183" s="56"/>
      <c r="M1183" s="56"/>
      <c r="N1183" s="56"/>
      <c r="O1183" s="56"/>
      <c r="P1183" s="13"/>
    </row>
    <row r="1184" spans="1:16" ht="28.5" customHeight="1" x14ac:dyDescent="0.2">
      <c r="A1184" s="71"/>
      <c r="B1184" s="12"/>
      <c r="C1184" s="72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6"/>
      <c r="O1184" s="56"/>
      <c r="P1184" s="13"/>
    </row>
    <row r="1185" spans="1:16" ht="28.5" customHeight="1" x14ac:dyDescent="0.2">
      <c r="A1185" s="71"/>
      <c r="B1185" s="12"/>
      <c r="C1185" s="72"/>
      <c r="D1185" s="56"/>
      <c r="E1185" s="56"/>
      <c r="F1185" s="56"/>
      <c r="G1185" s="56"/>
      <c r="H1185" s="56"/>
      <c r="I1185" s="56"/>
      <c r="J1185" s="56"/>
      <c r="K1185" s="56"/>
      <c r="L1185" s="56"/>
      <c r="M1185" s="56"/>
      <c r="N1185" s="56"/>
      <c r="O1185" s="56"/>
      <c r="P1185" s="13"/>
    </row>
    <row r="1186" spans="1:16" ht="28.5" customHeight="1" x14ac:dyDescent="0.2">
      <c r="A1186" s="71" t="s">
        <v>876</v>
      </c>
      <c r="B1186" s="12"/>
      <c r="C1186" s="72" t="s">
        <v>877</v>
      </c>
      <c r="D1186" s="56"/>
      <c r="E1186" s="56"/>
      <c r="F1186" s="56"/>
      <c r="G1186" s="56"/>
      <c r="H1186" s="56"/>
      <c r="I1186" s="56"/>
      <c r="J1186" s="56"/>
      <c r="K1186" s="56"/>
      <c r="L1186" s="56"/>
      <c r="M1186" s="56"/>
      <c r="N1186" s="56"/>
      <c r="O1186" s="56"/>
      <c r="P1186" s="13"/>
    </row>
    <row r="1187" spans="1:16" ht="28.5" customHeight="1" x14ac:dyDescent="0.2">
      <c r="A1187" s="71"/>
      <c r="B1187" s="12"/>
      <c r="C1187" s="72"/>
      <c r="D1187" s="56"/>
      <c r="E1187" s="56"/>
      <c r="F1187" s="56"/>
      <c r="G1187" s="56"/>
      <c r="H1187" s="56"/>
      <c r="I1187" s="56"/>
      <c r="J1187" s="56"/>
      <c r="K1187" s="56"/>
      <c r="L1187" s="56"/>
      <c r="M1187" s="56"/>
      <c r="N1187" s="56"/>
      <c r="O1187" s="56"/>
      <c r="P1187" s="13"/>
    </row>
    <row r="1188" spans="1:16" ht="28.5" customHeight="1" x14ac:dyDescent="0.2">
      <c r="A1188" s="71"/>
      <c r="B1188" s="12"/>
      <c r="C1188" s="72"/>
      <c r="D1188" s="56"/>
      <c r="E1188" s="56"/>
      <c r="F1188" s="56"/>
      <c r="G1188" s="56"/>
      <c r="H1188" s="56"/>
      <c r="I1188" s="56"/>
      <c r="J1188" s="56"/>
      <c r="K1188" s="56"/>
      <c r="L1188" s="56"/>
      <c r="M1188" s="56"/>
      <c r="N1188" s="56"/>
      <c r="O1188" s="56"/>
      <c r="P1188" s="13"/>
    </row>
    <row r="1189" spans="1:16" ht="28.5" customHeight="1" x14ac:dyDescent="0.2">
      <c r="A1189" s="71"/>
      <c r="B1189" s="12"/>
      <c r="C1189" s="72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  <c r="O1189" s="56"/>
      <c r="P1189" s="13"/>
    </row>
    <row r="1190" spans="1:16" ht="28.5" customHeight="1" x14ac:dyDescent="0.2">
      <c r="A1190" s="71" t="s">
        <v>878</v>
      </c>
      <c r="B1190" s="12"/>
      <c r="C1190" s="72" t="s">
        <v>879</v>
      </c>
      <c r="D1190" s="56"/>
      <c r="E1190" s="56"/>
      <c r="F1190" s="56"/>
      <c r="G1190" s="56"/>
      <c r="H1190" s="56"/>
      <c r="I1190" s="56"/>
      <c r="J1190" s="56"/>
      <c r="K1190" s="56"/>
      <c r="L1190" s="56"/>
      <c r="M1190" s="56"/>
      <c r="N1190" s="56"/>
      <c r="O1190" s="56"/>
      <c r="P1190" s="13"/>
    </row>
    <row r="1191" spans="1:16" ht="28.5" customHeight="1" x14ac:dyDescent="0.2">
      <c r="A1191" s="71"/>
      <c r="B1191" s="12"/>
      <c r="C1191" s="72"/>
      <c r="D1191" s="56"/>
      <c r="E1191" s="56"/>
      <c r="F1191" s="56"/>
      <c r="G1191" s="56"/>
      <c r="H1191" s="56"/>
      <c r="I1191" s="56"/>
      <c r="J1191" s="56"/>
      <c r="K1191" s="56"/>
      <c r="L1191" s="56"/>
      <c r="M1191" s="56"/>
      <c r="N1191" s="56"/>
      <c r="O1191" s="56"/>
      <c r="P1191" s="13"/>
    </row>
    <row r="1192" spans="1:16" ht="28.5" customHeight="1" x14ac:dyDescent="0.2">
      <c r="A1192" s="71"/>
      <c r="B1192" s="12"/>
      <c r="C1192" s="72"/>
      <c r="D1192" s="56"/>
      <c r="E1192" s="56"/>
      <c r="F1192" s="56"/>
      <c r="G1192" s="56"/>
      <c r="H1192" s="56"/>
      <c r="I1192" s="56"/>
      <c r="J1192" s="56"/>
      <c r="K1192" s="56"/>
      <c r="L1192" s="56"/>
      <c r="M1192" s="56"/>
      <c r="N1192" s="56"/>
      <c r="O1192" s="56"/>
      <c r="P1192" s="13"/>
    </row>
    <row r="1193" spans="1:16" ht="28.5" customHeight="1" x14ac:dyDescent="0.2">
      <c r="A1193" s="71"/>
      <c r="B1193" s="12"/>
      <c r="C1193" s="72"/>
      <c r="D1193" s="56"/>
      <c r="E1193" s="56"/>
      <c r="F1193" s="56"/>
      <c r="G1193" s="56"/>
      <c r="H1193" s="56"/>
      <c r="I1193" s="56"/>
      <c r="J1193" s="56"/>
      <c r="K1193" s="56"/>
      <c r="L1193" s="56"/>
      <c r="M1193" s="56"/>
      <c r="N1193" s="56"/>
      <c r="O1193" s="56"/>
      <c r="P1193" s="13"/>
    </row>
    <row r="1194" spans="1:16" ht="28.5" customHeight="1" x14ac:dyDescent="0.2">
      <c r="A1194" s="71" t="s">
        <v>880</v>
      </c>
      <c r="B1194" s="12"/>
      <c r="C1194" s="72" t="s">
        <v>881</v>
      </c>
      <c r="D1194" s="56"/>
      <c r="E1194" s="56"/>
      <c r="F1194" s="56"/>
      <c r="G1194" s="56"/>
      <c r="H1194" s="56"/>
      <c r="I1194" s="56"/>
      <c r="J1194" s="56"/>
      <c r="K1194" s="56"/>
      <c r="L1194" s="56"/>
      <c r="M1194" s="56"/>
      <c r="N1194" s="56"/>
      <c r="O1194" s="56"/>
      <c r="P1194" s="13"/>
    </row>
    <row r="1195" spans="1:16" ht="28.5" customHeight="1" x14ac:dyDescent="0.2">
      <c r="A1195" s="71"/>
      <c r="B1195" s="12"/>
      <c r="C1195" s="72"/>
      <c r="D1195" s="56"/>
      <c r="E1195" s="56"/>
      <c r="F1195" s="56"/>
      <c r="G1195" s="56"/>
      <c r="H1195" s="56"/>
      <c r="I1195" s="56"/>
      <c r="J1195" s="56"/>
      <c r="K1195" s="56"/>
      <c r="L1195" s="56"/>
      <c r="M1195" s="56"/>
      <c r="N1195" s="56"/>
      <c r="O1195" s="56"/>
      <c r="P1195" s="13"/>
    </row>
    <row r="1196" spans="1:16" ht="28.5" customHeight="1" x14ac:dyDescent="0.2">
      <c r="A1196" s="71"/>
      <c r="B1196" s="12"/>
      <c r="C1196" s="72"/>
      <c r="D1196" s="56"/>
      <c r="E1196" s="56"/>
      <c r="F1196" s="56"/>
      <c r="G1196" s="56"/>
      <c r="H1196" s="56"/>
      <c r="I1196" s="56"/>
      <c r="J1196" s="56"/>
      <c r="K1196" s="56"/>
      <c r="L1196" s="56"/>
      <c r="M1196" s="56"/>
      <c r="N1196" s="56"/>
      <c r="O1196" s="56"/>
      <c r="P1196" s="13"/>
    </row>
    <row r="1197" spans="1:16" ht="28.5" customHeight="1" x14ac:dyDescent="0.2">
      <c r="A1197" s="71"/>
      <c r="B1197" s="12"/>
      <c r="C1197" s="72"/>
      <c r="D1197" s="56"/>
      <c r="E1197" s="56"/>
      <c r="F1197" s="56"/>
      <c r="G1197" s="56"/>
      <c r="H1197" s="56"/>
      <c r="I1197" s="56"/>
      <c r="J1197" s="56"/>
      <c r="K1197" s="56"/>
      <c r="L1197" s="56"/>
      <c r="M1197" s="56"/>
      <c r="N1197" s="56"/>
      <c r="O1197" s="56"/>
      <c r="P1197" s="13"/>
    </row>
    <row r="1198" spans="1:16" ht="28.5" customHeight="1" x14ac:dyDescent="0.2">
      <c r="A1198" s="71" t="s">
        <v>882</v>
      </c>
      <c r="B1198" s="12"/>
      <c r="C1198" s="72" t="s">
        <v>883</v>
      </c>
      <c r="D1198" s="56"/>
      <c r="E1198" s="56"/>
      <c r="F1198" s="56"/>
      <c r="G1198" s="56"/>
      <c r="H1198" s="56"/>
      <c r="I1198" s="56"/>
      <c r="J1198" s="56"/>
      <c r="K1198" s="56"/>
      <c r="L1198" s="56"/>
      <c r="M1198" s="56"/>
      <c r="N1198" s="56"/>
      <c r="O1198" s="56"/>
      <c r="P1198" s="13"/>
    </row>
    <row r="1199" spans="1:16" ht="28.5" customHeight="1" x14ac:dyDescent="0.2">
      <c r="A1199" s="71"/>
      <c r="B1199" s="12"/>
      <c r="C1199" s="72"/>
      <c r="D1199" s="56"/>
      <c r="E1199" s="56"/>
      <c r="F1199" s="56"/>
      <c r="G1199" s="56"/>
      <c r="H1199" s="56"/>
      <c r="I1199" s="56"/>
      <c r="J1199" s="56"/>
      <c r="K1199" s="56"/>
      <c r="L1199" s="56"/>
      <c r="M1199" s="56"/>
      <c r="N1199" s="56"/>
      <c r="O1199" s="56"/>
      <c r="P1199" s="13"/>
    </row>
    <row r="1200" spans="1:16" ht="28.5" customHeight="1" x14ac:dyDescent="0.2">
      <c r="A1200" s="71"/>
      <c r="B1200" s="12"/>
      <c r="C1200" s="72"/>
      <c r="D1200" s="56"/>
      <c r="E1200" s="56"/>
      <c r="F1200" s="56"/>
      <c r="G1200" s="56"/>
      <c r="H1200" s="56"/>
      <c r="I1200" s="56"/>
      <c r="J1200" s="56"/>
      <c r="K1200" s="56"/>
      <c r="L1200" s="56"/>
      <c r="M1200" s="56"/>
      <c r="N1200" s="56"/>
      <c r="O1200" s="56"/>
      <c r="P1200" s="13"/>
    </row>
    <row r="1201" spans="1:16" ht="28.5" customHeight="1" x14ac:dyDescent="0.2">
      <c r="A1201" s="71"/>
      <c r="B1201" s="12"/>
      <c r="C1201" s="72"/>
      <c r="D1201" s="56"/>
      <c r="E1201" s="56"/>
      <c r="F1201" s="56"/>
      <c r="G1201" s="56"/>
      <c r="H1201" s="56"/>
      <c r="I1201" s="56"/>
      <c r="J1201" s="56"/>
      <c r="K1201" s="56"/>
      <c r="L1201" s="56"/>
      <c r="M1201" s="56"/>
      <c r="N1201" s="56"/>
      <c r="O1201" s="56"/>
      <c r="P1201" s="13"/>
    </row>
    <row r="1202" spans="1:16" ht="28.5" customHeight="1" x14ac:dyDescent="0.2">
      <c r="A1202" s="71" t="s">
        <v>884</v>
      </c>
      <c r="B1202" s="12"/>
      <c r="C1202" s="72" t="s">
        <v>885</v>
      </c>
      <c r="D1202" s="56"/>
      <c r="E1202" s="56"/>
      <c r="F1202" s="56"/>
      <c r="G1202" s="56"/>
      <c r="H1202" s="56"/>
      <c r="I1202" s="56"/>
      <c r="J1202" s="56"/>
      <c r="K1202" s="56"/>
      <c r="L1202" s="56"/>
      <c r="M1202" s="56"/>
      <c r="N1202" s="56"/>
      <c r="O1202" s="56"/>
      <c r="P1202" s="13"/>
    </row>
    <row r="1203" spans="1:16" ht="28.5" customHeight="1" x14ac:dyDescent="0.2">
      <c r="A1203" s="71"/>
      <c r="B1203" s="12"/>
      <c r="C1203" s="72"/>
      <c r="D1203" s="56"/>
      <c r="E1203" s="56"/>
      <c r="F1203" s="56"/>
      <c r="G1203" s="56"/>
      <c r="H1203" s="56"/>
      <c r="I1203" s="56"/>
      <c r="J1203" s="56"/>
      <c r="K1203" s="56"/>
      <c r="L1203" s="56"/>
      <c r="M1203" s="56"/>
      <c r="N1203" s="56"/>
      <c r="O1203" s="56"/>
      <c r="P1203" s="13"/>
    </row>
    <row r="1204" spans="1:16" ht="28.5" customHeight="1" x14ac:dyDescent="0.2">
      <c r="A1204" s="71"/>
      <c r="B1204" s="12"/>
      <c r="C1204" s="72"/>
      <c r="D1204" s="56"/>
      <c r="E1204" s="56"/>
      <c r="F1204" s="56"/>
      <c r="G1204" s="56"/>
      <c r="H1204" s="56"/>
      <c r="I1204" s="56"/>
      <c r="J1204" s="56"/>
      <c r="K1204" s="56"/>
      <c r="L1204" s="56"/>
      <c r="M1204" s="56"/>
      <c r="N1204" s="56"/>
      <c r="O1204" s="56"/>
      <c r="P1204" s="13"/>
    </row>
    <row r="1205" spans="1:16" ht="28.5" customHeight="1" thickBot="1" x14ac:dyDescent="0.25">
      <c r="A1205" s="73"/>
      <c r="B1205" s="14"/>
      <c r="C1205" s="74"/>
      <c r="D1205" s="57"/>
      <c r="E1205" s="57"/>
      <c r="F1205" s="57"/>
      <c r="G1205" s="57"/>
      <c r="H1205" s="57"/>
      <c r="I1205" s="57"/>
      <c r="J1205" s="57"/>
      <c r="K1205" s="57"/>
      <c r="L1205" s="57"/>
      <c r="M1205" s="57"/>
      <c r="N1205" s="57"/>
      <c r="O1205" s="57"/>
      <c r="P1205" s="15"/>
    </row>
    <row r="1206" spans="1:16" ht="28.5" customHeight="1" x14ac:dyDescent="0.2">
      <c r="A1206" s="75" t="s">
        <v>886</v>
      </c>
      <c r="B1206" s="10"/>
      <c r="C1206" s="76" t="s">
        <v>887</v>
      </c>
      <c r="D1206" s="55"/>
      <c r="E1206" s="55"/>
      <c r="F1206" s="55"/>
      <c r="G1206" s="55"/>
      <c r="H1206" s="55"/>
      <c r="I1206" s="55"/>
      <c r="J1206" s="55"/>
      <c r="K1206" s="55"/>
      <c r="L1206" s="55"/>
      <c r="M1206" s="55"/>
      <c r="N1206" s="55"/>
      <c r="O1206" s="55"/>
      <c r="P1206" s="11"/>
    </row>
    <row r="1207" spans="1:16" ht="28.5" customHeight="1" x14ac:dyDescent="0.2">
      <c r="A1207" s="71"/>
      <c r="B1207" s="12"/>
      <c r="C1207" s="72"/>
      <c r="D1207" s="56"/>
      <c r="E1207" s="56"/>
      <c r="F1207" s="56"/>
      <c r="G1207" s="56"/>
      <c r="H1207" s="56"/>
      <c r="I1207" s="56"/>
      <c r="J1207" s="56"/>
      <c r="K1207" s="56"/>
      <c r="L1207" s="56"/>
      <c r="M1207" s="56"/>
      <c r="N1207" s="56"/>
      <c r="O1207" s="56"/>
      <c r="P1207" s="13"/>
    </row>
    <row r="1208" spans="1:16" ht="28.5" customHeight="1" x14ac:dyDescent="0.2">
      <c r="A1208" s="71"/>
      <c r="B1208" s="12"/>
      <c r="C1208" s="72"/>
      <c r="D1208" s="56"/>
      <c r="E1208" s="56"/>
      <c r="F1208" s="56"/>
      <c r="G1208" s="56"/>
      <c r="H1208" s="56"/>
      <c r="I1208" s="56"/>
      <c r="J1208" s="56"/>
      <c r="K1208" s="56"/>
      <c r="L1208" s="56"/>
      <c r="M1208" s="56"/>
      <c r="N1208" s="56"/>
      <c r="O1208" s="56"/>
      <c r="P1208" s="13"/>
    </row>
    <row r="1209" spans="1:16" ht="28.5" customHeight="1" x14ac:dyDescent="0.2">
      <c r="A1209" s="71"/>
      <c r="B1209" s="12"/>
      <c r="C1209" s="72"/>
      <c r="D1209" s="56"/>
      <c r="E1209" s="56"/>
      <c r="F1209" s="56"/>
      <c r="G1209" s="56"/>
      <c r="H1209" s="56"/>
      <c r="I1209" s="56"/>
      <c r="J1209" s="56"/>
      <c r="K1209" s="56"/>
      <c r="L1209" s="56"/>
      <c r="M1209" s="56"/>
      <c r="N1209" s="56"/>
      <c r="O1209" s="56"/>
      <c r="P1209" s="13"/>
    </row>
    <row r="1210" spans="1:16" ht="28.5" customHeight="1" x14ac:dyDescent="0.2">
      <c r="A1210" s="71" t="s">
        <v>888</v>
      </c>
      <c r="B1210" s="12"/>
      <c r="C1210" s="72" t="s">
        <v>889</v>
      </c>
      <c r="D1210" s="56"/>
      <c r="E1210" s="56"/>
      <c r="F1210" s="56"/>
      <c r="G1210" s="56"/>
      <c r="H1210" s="56"/>
      <c r="I1210" s="56"/>
      <c r="J1210" s="56"/>
      <c r="K1210" s="56"/>
      <c r="L1210" s="56"/>
      <c r="M1210" s="56"/>
      <c r="N1210" s="56"/>
      <c r="O1210" s="56"/>
      <c r="P1210" s="13"/>
    </row>
    <row r="1211" spans="1:16" ht="28.5" customHeight="1" x14ac:dyDescent="0.2">
      <c r="A1211" s="71"/>
      <c r="B1211" s="12"/>
      <c r="C1211" s="72"/>
      <c r="D1211" s="56"/>
      <c r="E1211" s="56"/>
      <c r="F1211" s="56"/>
      <c r="G1211" s="56"/>
      <c r="H1211" s="56"/>
      <c r="I1211" s="56"/>
      <c r="J1211" s="56"/>
      <c r="K1211" s="56"/>
      <c r="L1211" s="56"/>
      <c r="M1211" s="56"/>
      <c r="N1211" s="56"/>
      <c r="O1211" s="56"/>
      <c r="P1211" s="13"/>
    </row>
    <row r="1212" spans="1:16" ht="28.5" customHeight="1" x14ac:dyDescent="0.2">
      <c r="A1212" s="71"/>
      <c r="B1212" s="12"/>
      <c r="C1212" s="72"/>
      <c r="D1212" s="56"/>
      <c r="E1212" s="56"/>
      <c r="F1212" s="56"/>
      <c r="G1212" s="56"/>
      <c r="H1212" s="56"/>
      <c r="I1212" s="56"/>
      <c r="J1212" s="56"/>
      <c r="K1212" s="56"/>
      <c r="L1212" s="56"/>
      <c r="M1212" s="56"/>
      <c r="N1212" s="56"/>
      <c r="O1212" s="56"/>
      <c r="P1212" s="13"/>
    </row>
    <row r="1213" spans="1:16" ht="28.5" customHeight="1" x14ac:dyDescent="0.2">
      <c r="A1213" s="71"/>
      <c r="B1213" s="12"/>
      <c r="C1213" s="72"/>
      <c r="D1213" s="56"/>
      <c r="E1213" s="56"/>
      <c r="F1213" s="56"/>
      <c r="G1213" s="56"/>
      <c r="H1213" s="56"/>
      <c r="I1213" s="56"/>
      <c r="J1213" s="56"/>
      <c r="K1213" s="56"/>
      <c r="L1213" s="56"/>
      <c r="M1213" s="56"/>
      <c r="N1213" s="56"/>
      <c r="O1213" s="56"/>
      <c r="P1213" s="13"/>
    </row>
    <row r="1214" spans="1:16" ht="28.5" customHeight="1" x14ac:dyDescent="0.2">
      <c r="A1214" s="71" t="s">
        <v>890</v>
      </c>
      <c r="B1214" s="12"/>
      <c r="C1214" s="72" t="s">
        <v>891</v>
      </c>
      <c r="D1214" s="56"/>
      <c r="E1214" s="56"/>
      <c r="F1214" s="56"/>
      <c r="G1214" s="56"/>
      <c r="H1214" s="56"/>
      <c r="I1214" s="56"/>
      <c r="J1214" s="56"/>
      <c r="K1214" s="56"/>
      <c r="L1214" s="56"/>
      <c r="M1214" s="56"/>
      <c r="N1214" s="56"/>
      <c r="O1214" s="56"/>
      <c r="P1214" s="13"/>
    </row>
    <row r="1215" spans="1:16" ht="28.5" customHeight="1" x14ac:dyDescent="0.2">
      <c r="A1215" s="71"/>
      <c r="B1215" s="12"/>
      <c r="C1215" s="72"/>
      <c r="D1215" s="56"/>
      <c r="E1215" s="56"/>
      <c r="F1215" s="56"/>
      <c r="G1215" s="56"/>
      <c r="H1215" s="56"/>
      <c r="I1215" s="56"/>
      <c r="J1215" s="56"/>
      <c r="K1215" s="56"/>
      <c r="L1215" s="56"/>
      <c r="M1215" s="56"/>
      <c r="N1215" s="56"/>
      <c r="O1215" s="56"/>
      <c r="P1215" s="13"/>
    </row>
    <row r="1216" spans="1:16" ht="28.5" customHeight="1" x14ac:dyDescent="0.2">
      <c r="A1216" s="71"/>
      <c r="B1216" s="12"/>
      <c r="C1216" s="72"/>
      <c r="D1216" s="56"/>
      <c r="E1216" s="56"/>
      <c r="F1216" s="56"/>
      <c r="G1216" s="56"/>
      <c r="H1216" s="56"/>
      <c r="I1216" s="56"/>
      <c r="J1216" s="56"/>
      <c r="K1216" s="56"/>
      <c r="L1216" s="56"/>
      <c r="M1216" s="56"/>
      <c r="N1216" s="56"/>
      <c r="O1216" s="56"/>
      <c r="P1216" s="13"/>
    </row>
    <row r="1217" spans="1:16" ht="28.5" customHeight="1" x14ac:dyDescent="0.2">
      <c r="A1217" s="71"/>
      <c r="B1217" s="12"/>
      <c r="C1217" s="72"/>
      <c r="D1217" s="56"/>
      <c r="E1217" s="56"/>
      <c r="F1217" s="56"/>
      <c r="G1217" s="56"/>
      <c r="H1217" s="56"/>
      <c r="I1217" s="56"/>
      <c r="J1217" s="56"/>
      <c r="K1217" s="56"/>
      <c r="L1217" s="56"/>
      <c r="M1217" s="56"/>
      <c r="N1217" s="56"/>
      <c r="O1217" s="56"/>
      <c r="P1217" s="13"/>
    </row>
    <row r="1218" spans="1:16" ht="28.5" customHeight="1" x14ac:dyDescent="0.2">
      <c r="A1218" s="71" t="s">
        <v>892</v>
      </c>
      <c r="B1218" s="12"/>
      <c r="C1218" s="72" t="s">
        <v>893</v>
      </c>
      <c r="D1218" s="56"/>
      <c r="E1218" s="56"/>
      <c r="F1218" s="56"/>
      <c r="G1218" s="56"/>
      <c r="H1218" s="56"/>
      <c r="I1218" s="56"/>
      <c r="J1218" s="56"/>
      <c r="K1218" s="56"/>
      <c r="L1218" s="56"/>
      <c r="M1218" s="56"/>
      <c r="N1218" s="56"/>
      <c r="O1218" s="56"/>
      <c r="P1218" s="13"/>
    </row>
    <row r="1219" spans="1:16" ht="28.5" customHeight="1" x14ac:dyDescent="0.2">
      <c r="A1219" s="71"/>
      <c r="B1219" s="12"/>
      <c r="C1219" s="72"/>
      <c r="D1219" s="56"/>
      <c r="E1219" s="56"/>
      <c r="F1219" s="56"/>
      <c r="G1219" s="56"/>
      <c r="H1219" s="56"/>
      <c r="I1219" s="56"/>
      <c r="J1219" s="56"/>
      <c r="K1219" s="56"/>
      <c r="L1219" s="56"/>
      <c r="M1219" s="56"/>
      <c r="N1219" s="56"/>
      <c r="O1219" s="56"/>
      <c r="P1219" s="13"/>
    </row>
    <row r="1220" spans="1:16" ht="28.5" customHeight="1" x14ac:dyDescent="0.2">
      <c r="A1220" s="71"/>
      <c r="B1220" s="12"/>
      <c r="C1220" s="72"/>
      <c r="D1220" s="56"/>
      <c r="E1220" s="56"/>
      <c r="F1220" s="56"/>
      <c r="G1220" s="56"/>
      <c r="H1220" s="56"/>
      <c r="I1220" s="56"/>
      <c r="J1220" s="56"/>
      <c r="K1220" s="56"/>
      <c r="L1220" s="56"/>
      <c r="M1220" s="56"/>
      <c r="N1220" s="56"/>
      <c r="O1220" s="56"/>
      <c r="P1220" s="13"/>
    </row>
    <row r="1221" spans="1:16" ht="28.5" customHeight="1" x14ac:dyDescent="0.2">
      <c r="A1221" s="71"/>
      <c r="B1221" s="12"/>
      <c r="C1221" s="72"/>
      <c r="D1221" s="56"/>
      <c r="E1221" s="56"/>
      <c r="F1221" s="56"/>
      <c r="G1221" s="56"/>
      <c r="H1221" s="56"/>
      <c r="I1221" s="56"/>
      <c r="J1221" s="56"/>
      <c r="K1221" s="56"/>
      <c r="L1221" s="56"/>
      <c r="M1221" s="56"/>
      <c r="N1221" s="56"/>
      <c r="O1221" s="56"/>
      <c r="P1221" s="13"/>
    </row>
    <row r="1222" spans="1:16" ht="28.5" customHeight="1" x14ac:dyDescent="0.2">
      <c r="A1222" s="71" t="s">
        <v>894</v>
      </c>
      <c r="B1222" s="12"/>
      <c r="C1222" s="72" t="s">
        <v>891</v>
      </c>
      <c r="D1222" s="56"/>
      <c r="E1222" s="56"/>
      <c r="F1222" s="56"/>
      <c r="G1222" s="56"/>
      <c r="H1222" s="56"/>
      <c r="I1222" s="56"/>
      <c r="J1222" s="56"/>
      <c r="K1222" s="56"/>
      <c r="L1222" s="56"/>
      <c r="M1222" s="56"/>
      <c r="N1222" s="56"/>
      <c r="O1222" s="56"/>
      <c r="P1222" s="13"/>
    </row>
    <row r="1223" spans="1:16" ht="28.5" customHeight="1" x14ac:dyDescent="0.2">
      <c r="A1223" s="71"/>
      <c r="B1223" s="12"/>
      <c r="C1223" s="72"/>
      <c r="D1223" s="56"/>
      <c r="E1223" s="56"/>
      <c r="F1223" s="56"/>
      <c r="G1223" s="56"/>
      <c r="H1223" s="56"/>
      <c r="I1223" s="56"/>
      <c r="J1223" s="56"/>
      <c r="K1223" s="56"/>
      <c r="L1223" s="56"/>
      <c r="M1223" s="56"/>
      <c r="N1223" s="56"/>
      <c r="O1223" s="56"/>
      <c r="P1223" s="13"/>
    </row>
    <row r="1224" spans="1:16" ht="28.5" customHeight="1" x14ac:dyDescent="0.2">
      <c r="A1224" s="71"/>
      <c r="B1224" s="12"/>
      <c r="C1224" s="72"/>
      <c r="D1224" s="56"/>
      <c r="E1224" s="56"/>
      <c r="F1224" s="56"/>
      <c r="G1224" s="56"/>
      <c r="H1224" s="56"/>
      <c r="I1224" s="56"/>
      <c r="J1224" s="56"/>
      <c r="K1224" s="56"/>
      <c r="L1224" s="56"/>
      <c r="M1224" s="56"/>
      <c r="N1224" s="56"/>
      <c r="O1224" s="56"/>
      <c r="P1224" s="13"/>
    </row>
    <row r="1225" spans="1:16" ht="28.5" customHeight="1" x14ac:dyDescent="0.2">
      <c r="A1225" s="71"/>
      <c r="B1225" s="12"/>
      <c r="C1225" s="72"/>
      <c r="D1225" s="56"/>
      <c r="E1225" s="56"/>
      <c r="F1225" s="56"/>
      <c r="G1225" s="56"/>
      <c r="H1225" s="56"/>
      <c r="I1225" s="56"/>
      <c r="J1225" s="56"/>
      <c r="K1225" s="56"/>
      <c r="L1225" s="56"/>
      <c r="M1225" s="56"/>
      <c r="N1225" s="56"/>
      <c r="O1225" s="56"/>
      <c r="P1225" s="13"/>
    </row>
    <row r="1226" spans="1:16" ht="28.5" customHeight="1" x14ac:dyDescent="0.2">
      <c r="A1226" s="71" t="s">
        <v>895</v>
      </c>
      <c r="B1226" s="12"/>
      <c r="C1226" s="72" t="s">
        <v>893</v>
      </c>
      <c r="D1226" s="56"/>
      <c r="E1226" s="56"/>
      <c r="F1226" s="56"/>
      <c r="G1226" s="56"/>
      <c r="H1226" s="56"/>
      <c r="I1226" s="56"/>
      <c r="J1226" s="56"/>
      <c r="K1226" s="56"/>
      <c r="L1226" s="56"/>
      <c r="M1226" s="56"/>
      <c r="N1226" s="56"/>
      <c r="O1226" s="56"/>
      <c r="P1226" s="13"/>
    </row>
    <row r="1227" spans="1:16" ht="28.5" customHeight="1" x14ac:dyDescent="0.2">
      <c r="A1227" s="71"/>
      <c r="B1227" s="12"/>
      <c r="C1227" s="72"/>
      <c r="D1227" s="56"/>
      <c r="E1227" s="56"/>
      <c r="F1227" s="56"/>
      <c r="G1227" s="56"/>
      <c r="H1227" s="56"/>
      <c r="I1227" s="56"/>
      <c r="J1227" s="56"/>
      <c r="K1227" s="56"/>
      <c r="L1227" s="56"/>
      <c r="M1227" s="56"/>
      <c r="N1227" s="56"/>
      <c r="O1227" s="56"/>
      <c r="P1227" s="13"/>
    </row>
    <row r="1228" spans="1:16" ht="28.5" customHeight="1" x14ac:dyDescent="0.2">
      <c r="A1228" s="71"/>
      <c r="B1228" s="12"/>
      <c r="C1228" s="72"/>
      <c r="D1228" s="56"/>
      <c r="E1228" s="56"/>
      <c r="F1228" s="56"/>
      <c r="G1228" s="56"/>
      <c r="H1228" s="56"/>
      <c r="I1228" s="56"/>
      <c r="J1228" s="56"/>
      <c r="K1228" s="56"/>
      <c r="L1228" s="56"/>
      <c r="M1228" s="56"/>
      <c r="N1228" s="56"/>
      <c r="O1228" s="56"/>
      <c r="P1228" s="13"/>
    </row>
    <row r="1229" spans="1:16" ht="28.5" customHeight="1" x14ac:dyDescent="0.2">
      <c r="A1229" s="71"/>
      <c r="B1229" s="12"/>
      <c r="C1229" s="72"/>
      <c r="D1229" s="56"/>
      <c r="E1229" s="56"/>
      <c r="F1229" s="56"/>
      <c r="G1229" s="56"/>
      <c r="H1229" s="56"/>
      <c r="I1229" s="56"/>
      <c r="J1229" s="56"/>
      <c r="K1229" s="56"/>
      <c r="L1229" s="56"/>
      <c r="M1229" s="56"/>
      <c r="N1229" s="56"/>
      <c r="O1229" s="56"/>
      <c r="P1229" s="13"/>
    </row>
    <row r="1230" spans="1:16" ht="28.5" customHeight="1" x14ac:dyDescent="0.2">
      <c r="A1230" s="71" t="s">
        <v>896</v>
      </c>
      <c r="B1230" s="12"/>
      <c r="C1230" s="72" t="s">
        <v>897</v>
      </c>
      <c r="D1230" s="56"/>
      <c r="E1230" s="56"/>
      <c r="F1230" s="56"/>
      <c r="G1230" s="56"/>
      <c r="H1230" s="56"/>
      <c r="I1230" s="56"/>
      <c r="J1230" s="56"/>
      <c r="K1230" s="56"/>
      <c r="L1230" s="56"/>
      <c r="M1230" s="56"/>
      <c r="N1230" s="56"/>
      <c r="O1230" s="56"/>
      <c r="P1230" s="13"/>
    </row>
    <row r="1231" spans="1:16" ht="28.5" customHeight="1" x14ac:dyDescent="0.2">
      <c r="A1231" s="71"/>
      <c r="B1231" s="12"/>
      <c r="C1231" s="72"/>
      <c r="D1231" s="56"/>
      <c r="E1231" s="56"/>
      <c r="F1231" s="56"/>
      <c r="G1231" s="56"/>
      <c r="H1231" s="56"/>
      <c r="I1231" s="56"/>
      <c r="J1231" s="56"/>
      <c r="K1231" s="56"/>
      <c r="L1231" s="56"/>
      <c r="M1231" s="56"/>
      <c r="N1231" s="56"/>
      <c r="O1231" s="56"/>
      <c r="P1231" s="13"/>
    </row>
    <row r="1232" spans="1:16" ht="28.5" customHeight="1" x14ac:dyDescent="0.2">
      <c r="A1232" s="71"/>
      <c r="B1232" s="12"/>
      <c r="C1232" s="72"/>
      <c r="D1232" s="56"/>
      <c r="E1232" s="56"/>
      <c r="F1232" s="56"/>
      <c r="G1232" s="56"/>
      <c r="H1232" s="56"/>
      <c r="I1232" s="56"/>
      <c r="J1232" s="56"/>
      <c r="K1232" s="56"/>
      <c r="L1232" s="56"/>
      <c r="M1232" s="56"/>
      <c r="N1232" s="56"/>
      <c r="O1232" s="56"/>
      <c r="P1232" s="13"/>
    </row>
    <row r="1233" spans="1:16" ht="28.5" customHeight="1" x14ac:dyDescent="0.2">
      <c r="A1233" s="71"/>
      <c r="B1233" s="12"/>
      <c r="C1233" s="72"/>
      <c r="D1233" s="56"/>
      <c r="E1233" s="56"/>
      <c r="F1233" s="56"/>
      <c r="G1233" s="56"/>
      <c r="H1233" s="56"/>
      <c r="I1233" s="56"/>
      <c r="J1233" s="56"/>
      <c r="K1233" s="56"/>
      <c r="L1233" s="56"/>
      <c r="M1233" s="56"/>
      <c r="N1233" s="56"/>
      <c r="O1233" s="56"/>
      <c r="P1233" s="13"/>
    </row>
    <row r="1234" spans="1:16" ht="28.5" customHeight="1" x14ac:dyDescent="0.2">
      <c r="A1234" s="71" t="s">
        <v>898</v>
      </c>
      <c r="B1234" s="12"/>
      <c r="C1234" s="72" t="s">
        <v>899</v>
      </c>
      <c r="D1234" s="56"/>
      <c r="E1234" s="56"/>
      <c r="F1234" s="56"/>
      <c r="G1234" s="56"/>
      <c r="H1234" s="56"/>
      <c r="I1234" s="56"/>
      <c r="J1234" s="56"/>
      <c r="K1234" s="56"/>
      <c r="L1234" s="56"/>
      <c r="M1234" s="56"/>
      <c r="N1234" s="56"/>
      <c r="O1234" s="56"/>
      <c r="P1234" s="13"/>
    </row>
    <row r="1235" spans="1:16" ht="28.5" customHeight="1" x14ac:dyDescent="0.2">
      <c r="A1235" s="71"/>
      <c r="B1235" s="12"/>
      <c r="C1235" s="72"/>
      <c r="D1235" s="56"/>
      <c r="E1235" s="56"/>
      <c r="F1235" s="56"/>
      <c r="G1235" s="56"/>
      <c r="H1235" s="56"/>
      <c r="I1235" s="56"/>
      <c r="J1235" s="56"/>
      <c r="K1235" s="56"/>
      <c r="L1235" s="56"/>
      <c r="M1235" s="56"/>
      <c r="N1235" s="56"/>
      <c r="O1235" s="56"/>
      <c r="P1235" s="13"/>
    </row>
    <row r="1236" spans="1:16" ht="28.5" customHeight="1" x14ac:dyDescent="0.2">
      <c r="A1236" s="71"/>
      <c r="B1236" s="12"/>
      <c r="C1236" s="72"/>
      <c r="D1236" s="56"/>
      <c r="E1236" s="56"/>
      <c r="F1236" s="56"/>
      <c r="G1236" s="56"/>
      <c r="H1236" s="56"/>
      <c r="I1236" s="56"/>
      <c r="J1236" s="56"/>
      <c r="K1236" s="56"/>
      <c r="L1236" s="56"/>
      <c r="M1236" s="56"/>
      <c r="N1236" s="56"/>
      <c r="O1236" s="56"/>
      <c r="P1236" s="13"/>
    </row>
    <row r="1237" spans="1:16" ht="28.5" customHeight="1" x14ac:dyDescent="0.2">
      <c r="A1237" s="71"/>
      <c r="B1237" s="12"/>
      <c r="C1237" s="72"/>
      <c r="D1237" s="56"/>
      <c r="E1237" s="56"/>
      <c r="F1237" s="56"/>
      <c r="G1237" s="56"/>
      <c r="H1237" s="56"/>
      <c r="I1237" s="56"/>
      <c r="J1237" s="56"/>
      <c r="K1237" s="56"/>
      <c r="L1237" s="56"/>
      <c r="M1237" s="56"/>
      <c r="N1237" s="56"/>
      <c r="O1237" s="56"/>
      <c r="P1237" s="13"/>
    </row>
    <row r="1238" spans="1:16" ht="28.5" customHeight="1" x14ac:dyDescent="0.2">
      <c r="A1238" s="71" t="s">
        <v>900</v>
      </c>
      <c r="B1238" s="12"/>
      <c r="C1238" s="72" t="s">
        <v>901</v>
      </c>
      <c r="D1238" s="56"/>
      <c r="E1238" s="56"/>
      <c r="F1238" s="56"/>
      <c r="G1238" s="56"/>
      <c r="H1238" s="56"/>
      <c r="I1238" s="56"/>
      <c r="J1238" s="56"/>
      <c r="K1238" s="56"/>
      <c r="L1238" s="56"/>
      <c r="M1238" s="56"/>
      <c r="N1238" s="56"/>
      <c r="O1238" s="56"/>
      <c r="P1238" s="13"/>
    </row>
    <row r="1239" spans="1:16" ht="28.5" customHeight="1" x14ac:dyDescent="0.2">
      <c r="A1239" s="71"/>
      <c r="B1239" s="12"/>
      <c r="C1239" s="72"/>
      <c r="D1239" s="56"/>
      <c r="E1239" s="56"/>
      <c r="F1239" s="56"/>
      <c r="G1239" s="56"/>
      <c r="H1239" s="56"/>
      <c r="I1239" s="56"/>
      <c r="J1239" s="56"/>
      <c r="K1239" s="56"/>
      <c r="L1239" s="56"/>
      <c r="M1239" s="56"/>
      <c r="N1239" s="56"/>
      <c r="O1239" s="56"/>
      <c r="P1239" s="13"/>
    </row>
    <row r="1240" spans="1:16" ht="28.5" customHeight="1" x14ac:dyDescent="0.2">
      <c r="A1240" s="71"/>
      <c r="B1240" s="12"/>
      <c r="C1240" s="72"/>
      <c r="D1240" s="56"/>
      <c r="E1240" s="56"/>
      <c r="F1240" s="56"/>
      <c r="G1240" s="56"/>
      <c r="H1240" s="56"/>
      <c r="I1240" s="56"/>
      <c r="J1240" s="56"/>
      <c r="K1240" s="56"/>
      <c r="L1240" s="56"/>
      <c r="M1240" s="56"/>
      <c r="N1240" s="56"/>
      <c r="O1240" s="56"/>
      <c r="P1240" s="13"/>
    </row>
    <row r="1241" spans="1:16" ht="28.5" customHeight="1" x14ac:dyDescent="0.2">
      <c r="A1241" s="71"/>
      <c r="B1241" s="12"/>
      <c r="C1241" s="72"/>
      <c r="D1241" s="56"/>
      <c r="E1241" s="56"/>
      <c r="F1241" s="56"/>
      <c r="G1241" s="56"/>
      <c r="H1241" s="56"/>
      <c r="I1241" s="56"/>
      <c r="J1241" s="56"/>
      <c r="K1241" s="56"/>
      <c r="L1241" s="56"/>
      <c r="M1241" s="56"/>
      <c r="N1241" s="56"/>
      <c r="O1241" s="56"/>
      <c r="P1241" s="13"/>
    </row>
    <row r="1242" spans="1:16" ht="28.5" customHeight="1" x14ac:dyDescent="0.2">
      <c r="A1242" s="71" t="s">
        <v>902</v>
      </c>
      <c r="B1242" s="12"/>
      <c r="C1242" s="72" t="s">
        <v>903</v>
      </c>
      <c r="D1242" s="56"/>
      <c r="E1242" s="56"/>
      <c r="F1242" s="56"/>
      <c r="G1242" s="56"/>
      <c r="H1242" s="56"/>
      <c r="I1242" s="56"/>
      <c r="J1242" s="56"/>
      <c r="K1242" s="56"/>
      <c r="L1242" s="56"/>
      <c r="M1242" s="56"/>
      <c r="N1242" s="56"/>
      <c r="O1242" s="56"/>
      <c r="P1242" s="13"/>
    </row>
    <row r="1243" spans="1:16" ht="28.5" customHeight="1" x14ac:dyDescent="0.2">
      <c r="A1243" s="71"/>
      <c r="B1243" s="12"/>
      <c r="C1243" s="72"/>
      <c r="D1243" s="56"/>
      <c r="E1243" s="56"/>
      <c r="F1243" s="56"/>
      <c r="G1243" s="56"/>
      <c r="H1243" s="56"/>
      <c r="I1243" s="56"/>
      <c r="J1243" s="56"/>
      <c r="K1243" s="56"/>
      <c r="L1243" s="56"/>
      <c r="M1243" s="56"/>
      <c r="N1243" s="56"/>
      <c r="O1243" s="56"/>
      <c r="P1243" s="13"/>
    </row>
    <row r="1244" spans="1:16" ht="28.5" customHeight="1" x14ac:dyDescent="0.2">
      <c r="A1244" s="71"/>
      <c r="B1244" s="12"/>
      <c r="C1244" s="72"/>
      <c r="D1244" s="56"/>
      <c r="E1244" s="56"/>
      <c r="F1244" s="56"/>
      <c r="G1244" s="56"/>
      <c r="H1244" s="56"/>
      <c r="I1244" s="56"/>
      <c r="J1244" s="56"/>
      <c r="K1244" s="56"/>
      <c r="L1244" s="56"/>
      <c r="M1244" s="56"/>
      <c r="N1244" s="56"/>
      <c r="O1244" s="56"/>
      <c r="P1244" s="13"/>
    </row>
    <row r="1245" spans="1:16" ht="28.5" customHeight="1" x14ac:dyDescent="0.2">
      <c r="A1245" s="71"/>
      <c r="B1245" s="12"/>
      <c r="C1245" s="72"/>
      <c r="D1245" s="56"/>
      <c r="E1245" s="56"/>
      <c r="F1245" s="56"/>
      <c r="G1245" s="56"/>
      <c r="H1245" s="56"/>
      <c r="I1245" s="56"/>
      <c r="J1245" s="56"/>
      <c r="K1245" s="56"/>
      <c r="L1245" s="56"/>
      <c r="M1245" s="56"/>
      <c r="N1245" s="56"/>
      <c r="O1245" s="56"/>
      <c r="P1245" s="13"/>
    </row>
    <row r="1246" spans="1:16" ht="28.5" customHeight="1" x14ac:dyDescent="0.2">
      <c r="A1246" s="71" t="s">
        <v>904</v>
      </c>
      <c r="B1246" s="12"/>
      <c r="C1246" s="72" t="s">
        <v>905</v>
      </c>
      <c r="D1246" s="56"/>
      <c r="E1246" s="56"/>
      <c r="F1246" s="56"/>
      <c r="G1246" s="56"/>
      <c r="H1246" s="56"/>
      <c r="I1246" s="56"/>
      <c r="J1246" s="56"/>
      <c r="K1246" s="56"/>
      <c r="L1246" s="56"/>
      <c r="M1246" s="56"/>
      <c r="N1246" s="56"/>
      <c r="O1246" s="56"/>
      <c r="P1246" s="13"/>
    </row>
    <row r="1247" spans="1:16" ht="28.5" customHeight="1" x14ac:dyDescent="0.2">
      <c r="A1247" s="71"/>
      <c r="B1247" s="12"/>
      <c r="C1247" s="72"/>
      <c r="D1247" s="56"/>
      <c r="E1247" s="56"/>
      <c r="F1247" s="56"/>
      <c r="G1247" s="56"/>
      <c r="H1247" s="56"/>
      <c r="I1247" s="56"/>
      <c r="J1247" s="56"/>
      <c r="K1247" s="56"/>
      <c r="L1247" s="56"/>
      <c r="M1247" s="56"/>
      <c r="N1247" s="56"/>
      <c r="O1247" s="56"/>
      <c r="P1247" s="13"/>
    </row>
    <row r="1248" spans="1:16" ht="28.5" customHeight="1" x14ac:dyDescent="0.2">
      <c r="A1248" s="71"/>
      <c r="B1248" s="12"/>
      <c r="C1248" s="72"/>
      <c r="D1248" s="56"/>
      <c r="E1248" s="56"/>
      <c r="F1248" s="56"/>
      <c r="G1248" s="56"/>
      <c r="H1248" s="56"/>
      <c r="I1248" s="56"/>
      <c r="J1248" s="56"/>
      <c r="K1248" s="56"/>
      <c r="L1248" s="56"/>
      <c r="M1248" s="56"/>
      <c r="N1248" s="56"/>
      <c r="O1248" s="56"/>
      <c r="P1248" s="13"/>
    </row>
    <row r="1249" spans="1:16" ht="28.5" customHeight="1" x14ac:dyDescent="0.2">
      <c r="A1249" s="71"/>
      <c r="B1249" s="12"/>
      <c r="C1249" s="72"/>
      <c r="D1249" s="56"/>
      <c r="E1249" s="56"/>
      <c r="F1249" s="56"/>
      <c r="G1249" s="56"/>
      <c r="H1249" s="56"/>
      <c r="I1249" s="56"/>
      <c r="J1249" s="56"/>
      <c r="K1249" s="56"/>
      <c r="L1249" s="56"/>
      <c r="M1249" s="56"/>
      <c r="N1249" s="56"/>
      <c r="O1249" s="56"/>
      <c r="P1249" s="13"/>
    </row>
    <row r="1250" spans="1:16" ht="28.5" customHeight="1" x14ac:dyDescent="0.2">
      <c r="A1250" s="71" t="s">
        <v>906</v>
      </c>
      <c r="B1250" s="12"/>
      <c r="C1250" s="72" t="s">
        <v>907</v>
      </c>
      <c r="D1250" s="56"/>
      <c r="E1250" s="56"/>
      <c r="F1250" s="56"/>
      <c r="G1250" s="56"/>
      <c r="H1250" s="56"/>
      <c r="I1250" s="56"/>
      <c r="J1250" s="56"/>
      <c r="K1250" s="56"/>
      <c r="L1250" s="56"/>
      <c r="M1250" s="56"/>
      <c r="N1250" s="56"/>
      <c r="O1250" s="56"/>
      <c r="P1250" s="13"/>
    </row>
    <row r="1251" spans="1:16" ht="28.5" customHeight="1" x14ac:dyDescent="0.2">
      <c r="A1251" s="71"/>
      <c r="B1251" s="12"/>
      <c r="C1251" s="72"/>
      <c r="D1251" s="56"/>
      <c r="E1251" s="56"/>
      <c r="F1251" s="56"/>
      <c r="G1251" s="56"/>
      <c r="H1251" s="56"/>
      <c r="I1251" s="56"/>
      <c r="J1251" s="56"/>
      <c r="K1251" s="56"/>
      <c r="L1251" s="56"/>
      <c r="M1251" s="56"/>
      <c r="N1251" s="56"/>
      <c r="O1251" s="56"/>
      <c r="P1251" s="13"/>
    </row>
    <row r="1252" spans="1:16" ht="28.5" customHeight="1" x14ac:dyDescent="0.2">
      <c r="A1252" s="71"/>
      <c r="B1252" s="12"/>
      <c r="C1252" s="72"/>
      <c r="D1252" s="56"/>
      <c r="E1252" s="56"/>
      <c r="F1252" s="56"/>
      <c r="G1252" s="56"/>
      <c r="H1252" s="56"/>
      <c r="I1252" s="56"/>
      <c r="J1252" s="56"/>
      <c r="K1252" s="56"/>
      <c r="L1252" s="56"/>
      <c r="M1252" s="56"/>
      <c r="N1252" s="56"/>
      <c r="O1252" s="56"/>
      <c r="P1252" s="13"/>
    </row>
    <row r="1253" spans="1:16" ht="28.5" customHeight="1" thickBot="1" x14ac:dyDescent="0.25">
      <c r="A1253" s="73"/>
      <c r="B1253" s="14"/>
      <c r="C1253" s="74"/>
      <c r="D1253" s="57"/>
      <c r="E1253" s="57"/>
      <c r="F1253" s="57"/>
      <c r="G1253" s="57"/>
      <c r="H1253" s="57"/>
      <c r="I1253" s="57"/>
      <c r="J1253" s="57"/>
      <c r="K1253" s="57"/>
      <c r="L1253" s="57"/>
      <c r="M1253" s="57"/>
      <c r="N1253" s="57"/>
      <c r="O1253" s="57"/>
      <c r="P1253" s="15"/>
    </row>
    <row r="1254" spans="1:16" ht="28.5" customHeight="1" x14ac:dyDescent="0.2">
      <c r="A1254" s="75" t="s">
        <v>908</v>
      </c>
      <c r="B1254" s="10"/>
      <c r="C1254" s="76" t="s">
        <v>909</v>
      </c>
      <c r="D1254" s="55"/>
      <c r="E1254" s="55"/>
      <c r="F1254" s="55"/>
      <c r="G1254" s="55"/>
      <c r="H1254" s="55"/>
      <c r="I1254" s="55"/>
      <c r="J1254" s="55"/>
      <c r="K1254" s="55"/>
      <c r="L1254" s="55"/>
      <c r="M1254" s="55"/>
      <c r="N1254" s="55"/>
      <c r="O1254" s="55"/>
      <c r="P1254" s="11"/>
    </row>
    <row r="1255" spans="1:16" ht="28.5" customHeight="1" x14ac:dyDescent="0.2">
      <c r="A1255" s="71"/>
      <c r="B1255" s="12"/>
      <c r="C1255" s="72"/>
      <c r="D1255" s="56"/>
      <c r="E1255" s="56"/>
      <c r="F1255" s="56"/>
      <c r="G1255" s="56"/>
      <c r="H1255" s="56"/>
      <c r="I1255" s="56"/>
      <c r="J1255" s="56"/>
      <c r="K1255" s="56"/>
      <c r="L1255" s="56"/>
      <c r="M1255" s="56"/>
      <c r="N1255" s="56"/>
      <c r="O1255" s="56"/>
      <c r="P1255" s="13"/>
    </row>
    <row r="1256" spans="1:16" ht="28.5" customHeight="1" x14ac:dyDescent="0.2">
      <c r="A1256" s="71"/>
      <c r="B1256" s="12"/>
      <c r="C1256" s="72"/>
      <c r="D1256" s="56"/>
      <c r="E1256" s="56"/>
      <c r="F1256" s="56"/>
      <c r="G1256" s="56"/>
      <c r="H1256" s="56"/>
      <c r="I1256" s="56"/>
      <c r="J1256" s="56"/>
      <c r="K1256" s="56"/>
      <c r="L1256" s="56"/>
      <c r="M1256" s="56"/>
      <c r="N1256" s="56"/>
      <c r="O1256" s="56"/>
      <c r="P1256" s="13"/>
    </row>
    <row r="1257" spans="1:16" ht="28.5" customHeight="1" x14ac:dyDescent="0.2">
      <c r="A1257" s="71"/>
      <c r="B1257" s="12"/>
      <c r="C1257" s="72"/>
      <c r="D1257" s="56"/>
      <c r="E1257" s="56"/>
      <c r="F1257" s="56"/>
      <c r="G1257" s="56"/>
      <c r="H1257" s="56"/>
      <c r="I1257" s="56"/>
      <c r="J1257" s="56"/>
      <c r="K1257" s="56"/>
      <c r="L1257" s="56"/>
      <c r="M1257" s="56"/>
      <c r="N1257" s="56"/>
      <c r="O1257" s="56"/>
      <c r="P1257" s="13"/>
    </row>
    <row r="1258" spans="1:16" ht="28.5" customHeight="1" x14ac:dyDescent="0.2">
      <c r="A1258" s="71" t="s">
        <v>910</v>
      </c>
      <c r="B1258" s="12"/>
      <c r="C1258" s="72" t="s">
        <v>911</v>
      </c>
      <c r="D1258" s="56"/>
      <c r="E1258" s="56"/>
      <c r="F1258" s="56"/>
      <c r="G1258" s="56"/>
      <c r="H1258" s="56"/>
      <c r="I1258" s="56"/>
      <c r="J1258" s="56"/>
      <c r="K1258" s="56"/>
      <c r="L1258" s="56"/>
      <c r="M1258" s="56"/>
      <c r="N1258" s="56"/>
      <c r="O1258" s="56"/>
      <c r="P1258" s="13"/>
    </row>
    <row r="1259" spans="1:16" ht="28.5" customHeight="1" x14ac:dyDescent="0.2">
      <c r="A1259" s="71"/>
      <c r="B1259" s="12"/>
      <c r="C1259" s="72"/>
      <c r="D1259" s="56"/>
      <c r="E1259" s="56"/>
      <c r="F1259" s="56"/>
      <c r="G1259" s="56"/>
      <c r="H1259" s="56"/>
      <c r="I1259" s="56"/>
      <c r="J1259" s="56"/>
      <c r="K1259" s="56"/>
      <c r="L1259" s="56"/>
      <c r="M1259" s="56"/>
      <c r="N1259" s="56"/>
      <c r="O1259" s="56"/>
      <c r="P1259" s="13"/>
    </row>
    <row r="1260" spans="1:16" ht="28.5" customHeight="1" x14ac:dyDescent="0.2">
      <c r="A1260" s="71"/>
      <c r="B1260" s="12"/>
      <c r="C1260" s="72"/>
      <c r="D1260" s="56"/>
      <c r="E1260" s="56"/>
      <c r="F1260" s="56"/>
      <c r="G1260" s="56"/>
      <c r="H1260" s="56"/>
      <c r="I1260" s="56"/>
      <c r="J1260" s="56"/>
      <c r="K1260" s="56"/>
      <c r="L1260" s="56"/>
      <c r="M1260" s="56"/>
      <c r="N1260" s="56"/>
      <c r="O1260" s="56"/>
      <c r="P1260" s="13"/>
    </row>
    <row r="1261" spans="1:16" ht="28.5" customHeight="1" x14ac:dyDescent="0.2">
      <c r="A1261" s="71"/>
      <c r="B1261" s="12"/>
      <c r="C1261" s="72"/>
      <c r="D1261" s="56"/>
      <c r="E1261" s="56"/>
      <c r="F1261" s="56"/>
      <c r="G1261" s="56"/>
      <c r="H1261" s="56"/>
      <c r="I1261" s="56"/>
      <c r="J1261" s="56"/>
      <c r="K1261" s="56"/>
      <c r="L1261" s="56"/>
      <c r="M1261" s="56"/>
      <c r="N1261" s="56"/>
      <c r="O1261" s="56"/>
      <c r="P1261" s="13"/>
    </row>
    <row r="1262" spans="1:16" ht="28.5" customHeight="1" x14ac:dyDescent="0.2">
      <c r="A1262" s="71" t="s">
        <v>912</v>
      </c>
      <c r="B1262" s="12"/>
      <c r="C1262" s="72" t="s">
        <v>913</v>
      </c>
      <c r="D1262" s="56"/>
      <c r="E1262" s="56"/>
      <c r="F1262" s="56"/>
      <c r="G1262" s="56"/>
      <c r="H1262" s="56"/>
      <c r="I1262" s="56"/>
      <c r="J1262" s="56"/>
      <c r="K1262" s="56"/>
      <c r="L1262" s="56"/>
      <c r="M1262" s="56"/>
      <c r="N1262" s="56"/>
      <c r="O1262" s="56"/>
      <c r="P1262" s="13"/>
    </row>
    <row r="1263" spans="1:16" ht="28.5" customHeight="1" x14ac:dyDescent="0.2">
      <c r="A1263" s="71"/>
      <c r="B1263" s="12"/>
      <c r="C1263" s="72"/>
      <c r="D1263" s="56"/>
      <c r="E1263" s="56"/>
      <c r="F1263" s="56"/>
      <c r="G1263" s="56"/>
      <c r="H1263" s="56"/>
      <c r="I1263" s="56"/>
      <c r="J1263" s="56"/>
      <c r="K1263" s="56"/>
      <c r="L1263" s="56"/>
      <c r="M1263" s="56"/>
      <c r="N1263" s="56"/>
      <c r="O1263" s="56"/>
      <c r="P1263" s="13"/>
    </row>
    <row r="1264" spans="1:16" ht="28.5" customHeight="1" x14ac:dyDescent="0.2">
      <c r="A1264" s="71"/>
      <c r="B1264" s="12"/>
      <c r="C1264" s="72"/>
      <c r="D1264" s="56"/>
      <c r="E1264" s="56"/>
      <c r="F1264" s="56"/>
      <c r="G1264" s="56"/>
      <c r="H1264" s="56"/>
      <c r="I1264" s="56"/>
      <c r="J1264" s="56"/>
      <c r="K1264" s="56"/>
      <c r="L1264" s="56"/>
      <c r="M1264" s="56"/>
      <c r="N1264" s="56"/>
      <c r="O1264" s="56"/>
      <c r="P1264" s="13"/>
    </row>
    <row r="1265" spans="1:16" ht="28.5" customHeight="1" x14ac:dyDescent="0.2">
      <c r="A1265" s="71"/>
      <c r="B1265" s="12"/>
      <c r="C1265" s="72"/>
      <c r="D1265" s="56"/>
      <c r="E1265" s="56"/>
      <c r="F1265" s="56"/>
      <c r="G1265" s="56"/>
      <c r="H1265" s="56"/>
      <c r="I1265" s="56"/>
      <c r="J1265" s="56"/>
      <c r="K1265" s="56"/>
      <c r="L1265" s="56"/>
      <c r="M1265" s="56"/>
      <c r="N1265" s="56"/>
      <c r="O1265" s="56"/>
      <c r="P1265" s="13"/>
    </row>
    <row r="1266" spans="1:16" ht="28.5" customHeight="1" x14ac:dyDescent="0.2">
      <c r="A1266" s="71" t="s">
        <v>914</v>
      </c>
      <c r="B1266" s="12"/>
      <c r="C1266" s="72" t="s">
        <v>915</v>
      </c>
      <c r="D1266" s="56"/>
      <c r="E1266" s="56"/>
      <c r="F1266" s="56"/>
      <c r="G1266" s="56"/>
      <c r="H1266" s="56"/>
      <c r="I1266" s="56"/>
      <c r="J1266" s="56"/>
      <c r="K1266" s="56"/>
      <c r="L1266" s="56"/>
      <c r="M1266" s="56"/>
      <c r="N1266" s="56"/>
      <c r="O1266" s="56"/>
      <c r="P1266" s="13"/>
    </row>
    <row r="1267" spans="1:16" ht="28.5" customHeight="1" x14ac:dyDescent="0.2">
      <c r="A1267" s="71"/>
      <c r="B1267" s="12"/>
      <c r="C1267" s="72"/>
      <c r="D1267" s="56"/>
      <c r="E1267" s="56"/>
      <c r="F1267" s="56"/>
      <c r="G1267" s="56"/>
      <c r="H1267" s="56"/>
      <c r="I1267" s="56"/>
      <c r="J1267" s="56"/>
      <c r="K1267" s="56"/>
      <c r="L1267" s="56"/>
      <c r="M1267" s="56"/>
      <c r="N1267" s="56"/>
      <c r="O1267" s="56"/>
      <c r="P1267" s="13"/>
    </row>
    <row r="1268" spans="1:16" ht="28.5" customHeight="1" x14ac:dyDescent="0.2">
      <c r="A1268" s="71"/>
      <c r="B1268" s="12"/>
      <c r="C1268" s="72"/>
      <c r="D1268" s="56"/>
      <c r="E1268" s="56"/>
      <c r="F1268" s="56"/>
      <c r="G1268" s="56"/>
      <c r="H1268" s="56"/>
      <c r="I1268" s="56"/>
      <c r="J1268" s="56"/>
      <c r="K1268" s="56"/>
      <c r="L1268" s="56"/>
      <c r="M1268" s="56"/>
      <c r="N1268" s="56"/>
      <c r="O1268" s="56"/>
      <c r="P1268" s="13"/>
    </row>
    <row r="1269" spans="1:16" ht="28.5" customHeight="1" x14ac:dyDescent="0.2">
      <c r="A1269" s="71"/>
      <c r="B1269" s="12"/>
      <c r="C1269" s="72"/>
      <c r="D1269" s="56"/>
      <c r="E1269" s="56"/>
      <c r="F1269" s="56"/>
      <c r="G1269" s="56"/>
      <c r="H1269" s="56"/>
      <c r="I1269" s="56"/>
      <c r="J1269" s="56"/>
      <c r="K1269" s="56"/>
      <c r="L1269" s="56"/>
      <c r="M1269" s="56"/>
      <c r="N1269" s="56"/>
      <c r="O1269" s="56"/>
      <c r="P1269" s="13"/>
    </row>
    <row r="1270" spans="1:16" ht="28.5" customHeight="1" x14ac:dyDescent="0.2">
      <c r="A1270" s="71" t="s">
        <v>916</v>
      </c>
      <c r="B1270" s="12"/>
      <c r="C1270" s="72" t="s">
        <v>917</v>
      </c>
      <c r="D1270" s="56"/>
      <c r="E1270" s="56"/>
      <c r="F1270" s="56"/>
      <c r="G1270" s="56"/>
      <c r="H1270" s="56"/>
      <c r="I1270" s="56"/>
      <c r="J1270" s="56"/>
      <c r="K1270" s="56"/>
      <c r="L1270" s="56"/>
      <c r="M1270" s="56"/>
      <c r="N1270" s="56"/>
      <c r="O1270" s="56"/>
      <c r="P1270" s="13"/>
    </row>
    <row r="1271" spans="1:16" ht="28.5" customHeight="1" x14ac:dyDescent="0.2">
      <c r="A1271" s="71"/>
      <c r="B1271" s="12"/>
      <c r="C1271" s="72"/>
      <c r="D1271" s="56"/>
      <c r="E1271" s="56"/>
      <c r="F1271" s="56"/>
      <c r="G1271" s="56"/>
      <c r="H1271" s="56"/>
      <c r="I1271" s="56"/>
      <c r="J1271" s="56"/>
      <c r="K1271" s="56"/>
      <c r="L1271" s="56"/>
      <c r="M1271" s="56"/>
      <c r="N1271" s="56"/>
      <c r="O1271" s="56"/>
      <c r="P1271" s="13"/>
    </row>
    <row r="1272" spans="1:16" ht="28.5" customHeight="1" x14ac:dyDescent="0.2">
      <c r="A1272" s="71"/>
      <c r="B1272" s="12"/>
      <c r="C1272" s="72"/>
      <c r="D1272" s="56"/>
      <c r="E1272" s="56"/>
      <c r="F1272" s="56"/>
      <c r="G1272" s="56"/>
      <c r="H1272" s="56"/>
      <c r="I1272" s="56"/>
      <c r="J1272" s="56"/>
      <c r="K1272" s="56"/>
      <c r="L1272" s="56"/>
      <c r="M1272" s="56"/>
      <c r="N1272" s="56"/>
      <c r="O1272" s="56"/>
      <c r="P1272" s="13"/>
    </row>
    <row r="1273" spans="1:16" ht="28.5" customHeight="1" x14ac:dyDescent="0.2">
      <c r="A1273" s="71"/>
      <c r="B1273" s="12"/>
      <c r="C1273" s="72"/>
      <c r="D1273" s="56"/>
      <c r="E1273" s="56"/>
      <c r="F1273" s="56"/>
      <c r="G1273" s="56"/>
      <c r="H1273" s="56"/>
      <c r="I1273" s="56"/>
      <c r="J1273" s="56"/>
      <c r="K1273" s="56"/>
      <c r="L1273" s="56"/>
      <c r="M1273" s="56"/>
      <c r="N1273" s="56"/>
      <c r="O1273" s="56"/>
      <c r="P1273" s="13"/>
    </row>
    <row r="1274" spans="1:16" ht="28.5" customHeight="1" x14ac:dyDescent="0.2">
      <c r="A1274" s="71" t="s">
        <v>918</v>
      </c>
      <c r="B1274" s="12"/>
      <c r="C1274" s="72" t="s">
        <v>919</v>
      </c>
      <c r="D1274" s="56"/>
      <c r="E1274" s="56"/>
      <c r="F1274" s="56"/>
      <c r="G1274" s="56"/>
      <c r="H1274" s="56"/>
      <c r="I1274" s="56"/>
      <c r="J1274" s="56"/>
      <c r="K1274" s="56"/>
      <c r="L1274" s="56"/>
      <c r="M1274" s="56"/>
      <c r="N1274" s="56"/>
      <c r="O1274" s="56"/>
      <c r="P1274" s="13"/>
    </row>
    <row r="1275" spans="1:16" ht="28.5" customHeight="1" x14ac:dyDescent="0.2">
      <c r="A1275" s="71"/>
      <c r="B1275" s="12"/>
      <c r="C1275" s="72"/>
      <c r="D1275" s="56"/>
      <c r="E1275" s="56"/>
      <c r="F1275" s="56"/>
      <c r="G1275" s="56"/>
      <c r="H1275" s="56"/>
      <c r="I1275" s="56"/>
      <c r="J1275" s="56"/>
      <c r="K1275" s="56"/>
      <c r="L1275" s="56"/>
      <c r="M1275" s="56"/>
      <c r="N1275" s="56"/>
      <c r="O1275" s="56"/>
      <c r="P1275" s="13"/>
    </row>
    <row r="1276" spans="1:16" ht="28.5" customHeight="1" x14ac:dyDescent="0.2">
      <c r="A1276" s="71"/>
      <c r="B1276" s="12"/>
      <c r="C1276" s="72"/>
      <c r="D1276" s="56"/>
      <c r="E1276" s="56"/>
      <c r="F1276" s="56"/>
      <c r="G1276" s="56"/>
      <c r="H1276" s="56"/>
      <c r="I1276" s="56"/>
      <c r="J1276" s="56"/>
      <c r="K1276" s="56"/>
      <c r="L1276" s="56"/>
      <c r="M1276" s="56"/>
      <c r="N1276" s="56"/>
      <c r="O1276" s="56"/>
      <c r="P1276" s="13"/>
    </row>
    <row r="1277" spans="1:16" ht="28.5" customHeight="1" x14ac:dyDescent="0.2">
      <c r="A1277" s="71"/>
      <c r="B1277" s="12"/>
      <c r="C1277" s="72"/>
      <c r="D1277" s="56"/>
      <c r="E1277" s="56"/>
      <c r="F1277" s="56"/>
      <c r="G1277" s="56"/>
      <c r="H1277" s="56"/>
      <c r="I1277" s="56"/>
      <c r="J1277" s="56"/>
      <c r="K1277" s="56"/>
      <c r="L1277" s="56"/>
      <c r="M1277" s="56"/>
      <c r="N1277" s="56"/>
      <c r="O1277" s="56"/>
      <c r="P1277" s="13"/>
    </row>
    <row r="1278" spans="1:16" ht="28.5" customHeight="1" x14ac:dyDescent="0.2">
      <c r="A1278" s="71" t="s">
        <v>920</v>
      </c>
      <c r="B1278" s="12"/>
      <c r="C1278" s="72" t="s">
        <v>921</v>
      </c>
      <c r="D1278" s="56"/>
      <c r="E1278" s="56"/>
      <c r="F1278" s="56"/>
      <c r="G1278" s="56"/>
      <c r="H1278" s="56"/>
      <c r="I1278" s="56"/>
      <c r="J1278" s="56"/>
      <c r="K1278" s="56"/>
      <c r="L1278" s="56"/>
      <c r="M1278" s="56"/>
      <c r="N1278" s="56"/>
      <c r="O1278" s="56"/>
      <c r="P1278" s="13"/>
    </row>
    <row r="1279" spans="1:16" ht="28.5" customHeight="1" x14ac:dyDescent="0.2">
      <c r="A1279" s="71"/>
      <c r="B1279" s="12"/>
      <c r="C1279" s="72"/>
      <c r="D1279" s="56"/>
      <c r="E1279" s="56"/>
      <c r="F1279" s="56"/>
      <c r="G1279" s="56"/>
      <c r="H1279" s="56"/>
      <c r="I1279" s="56"/>
      <c r="J1279" s="56"/>
      <c r="K1279" s="56"/>
      <c r="L1279" s="56"/>
      <c r="M1279" s="56"/>
      <c r="N1279" s="56"/>
      <c r="O1279" s="56"/>
      <c r="P1279" s="13"/>
    </row>
    <row r="1280" spans="1:16" ht="28.5" customHeight="1" x14ac:dyDescent="0.2">
      <c r="A1280" s="71"/>
      <c r="B1280" s="12"/>
      <c r="C1280" s="72"/>
      <c r="D1280" s="56"/>
      <c r="E1280" s="56"/>
      <c r="F1280" s="56"/>
      <c r="G1280" s="56"/>
      <c r="H1280" s="56"/>
      <c r="I1280" s="56"/>
      <c r="J1280" s="56"/>
      <c r="K1280" s="56"/>
      <c r="L1280" s="56"/>
      <c r="M1280" s="56"/>
      <c r="N1280" s="56"/>
      <c r="O1280" s="56"/>
      <c r="P1280" s="13"/>
    </row>
    <row r="1281" spans="1:16" ht="28.5" customHeight="1" x14ac:dyDescent="0.2">
      <c r="A1281" s="71"/>
      <c r="B1281" s="12"/>
      <c r="C1281" s="72"/>
      <c r="D1281" s="56"/>
      <c r="E1281" s="56"/>
      <c r="F1281" s="56"/>
      <c r="G1281" s="56"/>
      <c r="H1281" s="56"/>
      <c r="I1281" s="56"/>
      <c r="J1281" s="56"/>
      <c r="K1281" s="56"/>
      <c r="L1281" s="56"/>
      <c r="M1281" s="56"/>
      <c r="N1281" s="56"/>
      <c r="O1281" s="56"/>
      <c r="P1281" s="13"/>
    </row>
    <row r="1282" spans="1:16" ht="28.5" customHeight="1" x14ac:dyDescent="0.2">
      <c r="A1282" s="71" t="s">
        <v>922</v>
      </c>
      <c r="B1282" s="12"/>
      <c r="C1282" s="72" t="s">
        <v>923</v>
      </c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6"/>
      <c r="O1282" s="56"/>
      <c r="P1282" s="13"/>
    </row>
    <row r="1283" spans="1:16" ht="28.5" customHeight="1" x14ac:dyDescent="0.2">
      <c r="A1283" s="71"/>
      <c r="B1283" s="12"/>
      <c r="C1283" s="72"/>
      <c r="D1283" s="56"/>
      <c r="E1283" s="56"/>
      <c r="F1283" s="56"/>
      <c r="G1283" s="56"/>
      <c r="H1283" s="56"/>
      <c r="I1283" s="56"/>
      <c r="J1283" s="56"/>
      <c r="K1283" s="56"/>
      <c r="L1283" s="56"/>
      <c r="M1283" s="56"/>
      <c r="N1283" s="56"/>
      <c r="O1283" s="56"/>
      <c r="P1283" s="13"/>
    </row>
    <row r="1284" spans="1:16" ht="28.5" customHeight="1" x14ac:dyDescent="0.2">
      <c r="A1284" s="71"/>
      <c r="B1284" s="12"/>
      <c r="C1284" s="72"/>
      <c r="D1284" s="56"/>
      <c r="E1284" s="56"/>
      <c r="F1284" s="56"/>
      <c r="G1284" s="56"/>
      <c r="H1284" s="56"/>
      <c r="I1284" s="56"/>
      <c r="J1284" s="56"/>
      <c r="K1284" s="56"/>
      <c r="L1284" s="56"/>
      <c r="M1284" s="56"/>
      <c r="N1284" s="56"/>
      <c r="O1284" s="56"/>
      <c r="P1284" s="13"/>
    </row>
    <row r="1285" spans="1:16" ht="28.5" customHeight="1" x14ac:dyDescent="0.2">
      <c r="A1285" s="71"/>
      <c r="B1285" s="12"/>
      <c r="C1285" s="72"/>
      <c r="D1285" s="56"/>
      <c r="E1285" s="56"/>
      <c r="F1285" s="56"/>
      <c r="G1285" s="56"/>
      <c r="H1285" s="56"/>
      <c r="I1285" s="56"/>
      <c r="J1285" s="56"/>
      <c r="K1285" s="56"/>
      <c r="L1285" s="56"/>
      <c r="M1285" s="56"/>
      <c r="N1285" s="56"/>
      <c r="O1285" s="56"/>
      <c r="P1285" s="13"/>
    </row>
    <row r="1286" spans="1:16" ht="28.5" customHeight="1" x14ac:dyDescent="0.2">
      <c r="A1286" s="71" t="s">
        <v>924</v>
      </c>
      <c r="B1286" s="12"/>
      <c r="C1286" s="72" t="s">
        <v>925</v>
      </c>
      <c r="D1286" s="56"/>
      <c r="E1286" s="56"/>
      <c r="F1286" s="56"/>
      <c r="G1286" s="56"/>
      <c r="H1286" s="56"/>
      <c r="I1286" s="56"/>
      <c r="J1286" s="56"/>
      <c r="K1286" s="56"/>
      <c r="L1286" s="56"/>
      <c r="M1286" s="56"/>
      <c r="N1286" s="56"/>
      <c r="O1286" s="56"/>
      <c r="P1286" s="13"/>
    </row>
    <row r="1287" spans="1:16" ht="28.5" customHeight="1" x14ac:dyDescent="0.2">
      <c r="A1287" s="71"/>
      <c r="B1287" s="12"/>
      <c r="C1287" s="72"/>
      <c r="D1287" s="56"/>
      <c r="E1287" s="56"/>
      <c r="F1287" s="56"/>
      <c r="G1287" s="56"/>
      <c r="H1287" s="56"/>
      <c r="I1287" s="56"/>
      <c r="J1287" s="56"/>
      <c r="K1287" s="56"/>
      <c r="L1287" s="56"/>
      <c r="M1287" s="56"/>
      <c r="N1287" s="56"/>
      <c r="O1287" s="56"/>
      <c r="P1287" s="13"/>
    </row>
    <row r="1288" spans="1:16" ht="28.5" customHeight="1" x14ac:dyDescent="0.2">
      <c r="A1288" s="71"/>
      <c r="B1288" s="12"/>
      <c r="C1288" s="72"/>
      <c r="D1288" s="56"/>
      <c r="E1288" s="56"/>
      <c r="F1288" s="56"/>
      <c r="G1288" s="56"/>
      <c r="H1288" s="56"/>
      <c r="I1288" s="56"/>
      <c r="J1288" s="56"/>
      <c r="K1288" s="56"/>
      <c r="L1288" s="56"/>
      <c r="M1288" s="56"/>
      <c r="N1288" s="56"/>
      <c r="O1288" s="56"/>
      <c r="P1288" s="13"/>
    </row>
    <row r="1289" spans="1:16" ht="28.5" customHeight="1" x14ac:dyDescent="0.2">
      <c r="A1289" s="71"/>
      <c r="B1289" s="12"/>
      <c r="C1289" s="72"/>
      <c r="D1289" s="56"/>
      <c r="E1289" s="56"/>
      <c r="F1289" s="56"/>
      <c r="G1289" s="56"/>
      <c r="H1289" s="56"/>
      <c r="I1289" s="56"/>
      <c r="J1289" s="56"/>
      <c r="K1289" s="56"/>
      <c r="L1289" s="56"/>
      <c r="M1289" s="56"/>
      <c r="N1289" s="56"/>
      <c r="O1289" s="56"/>
      <c r="P1289" s="13"/>
    </row>
    <row r="1290" spans="1:16" ht="28.5" customHeight="1" x14ac:dyDescent="0.2">
      <c r="A1290" s="71" t="s">
        <v>926</v>
      </c>
      <c r="B1290" s="12"/>
      <c r="C1290" s="72" t="s">
        <v>927</v>
      </c>
      <c r="D1290" s="56"/>
      <c r="E1290" s="56"/>
      <c r="F1290" s="56"/>
      <c r="G1290" s="56"/>
      <c r="H1290" s="56"/>
      <c r="I1290" s="56"/>
      <c r="J1290" s="56"/>
      <c r="K1290" s="56"/>
      <c r="L1290" s="56"/>
      <c r="M1290" s="56"/>
      <c r="N1290" s="56"/>
      <c r="O1290" s="56"/>
      <c r="P1290" s="13"/>
    </row>
    <row r="1291" spans="1:16" ht="28.5" customHeight="1" x14ac:dyDescent="0.2">
      <c r="A1291" s="71"/>
      <c r="B1291" s="12"/>
      <c r="C1291" s="72"/>
      <c r="D1291" s="56"/>
      <c r="E1291" s="56"/>
      <c r="F1291" s="56"/>
      <c r="G1291" s="56"/>
      <c r="H1291" s="56"/>
      <c r="I1291" s="56"/>
      <c r="J1291" s="56"/>
      <c r="K1291" s="56"/>
      <c r="L1291" s="56"/>
      <c r="M1291" s="56"/>
      <c r="N1291" s="56"/>
      <c r="O1291" s="56"/>
      <c r="P1291" s="13"/>
    </row>
    <row r="1292" spans="1:16" ht="28.5" customHeight="1" x14ac:dyDescent="0.2">
      <c r="A1292" s="71"/>
      <c r="B1292" s="12"/>
      <c r="C1292" s="72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  <c r="O1292" s="56"/>
      <c r="P1292" s="13"/>
    </row>
    <row r="1293" spans="1:16" ht="28.5" customHeight="1" x14ac:dyDescent="0.2">
      <c r="A1293" s="71"/>
      <c r="B1293" s="12"/>
      <c r="C1293" s="72"/>
      <c r="D1293" s="56"/>
      <c r="E1293" s="56"/>
      <c r="F1293" s="56"/>
      <c r="G1293" s="56"/>
      <c r="H1293" s="56"/>
      <c r="I1293" s="56"/>
      <c r="J1293" s="56"/>
      <c r="K1293" s="56"/>
      <c r="L1293" s="56"/>
      <c r="M1293" s="56"/>
      <c r="N1293" s="56"/>
      <c r="O1293" s="56"/>
      <c r="P1293" s="13"/>
    </row>
    <row r="1294" spans="1:16" ht="28.5" customHeight="1" x14ac:dyDescent="0.2">
      <c r="A1294" s="71" t="s">
        <v>928</v>
      </c>
      <c r="B1294" s="12"/>
      <c r="C1294" s="72" t="s">
        <v>929</v>
      </c>
      <c r="D1294" s="56"/>
      <c r="E1294" s="56"/>
      <c r="F1294" s="56"/>
      <c r="G1294" s="56"/>
      <c r="H1294" s="56"/>
      <c r="I1294" s="56"/>
      <c r="J1294" s="56"/>
      <c r="K1294" s="56"/>
      <c r="L1294" s="56"/>
      <c r="M1294" s="56"/>
      <c r="N1294" s="56"/>
      <c r="O1294" s="56"/>
      <c r="P1294" s="13"/>
    </row>
    <row r="1295" spans="1:16" ht="28.5" customHeight="1" x14ac:dyDescent="0.2">
      <c r="A1295" s="71"/>
      <c r="B1295" s="12"/>
      <c r="C1295" s="72"/>
      <c r="D1295" s="56"/>
      <c r="E1295" s="56"/>
      <c r="F1295" s="56"/>
      <c r="G1295" s="56"/>
      <c r="H1295" s="56"/>
      <c r="I1295" s="56"/>
      <c r="J1295" s="56"/>
      <c r="K1295" s="56"/>
      <c r="L1295" s="56"/>
      <c r="M1295" s="56"/>
      <c r="N1295" s="56"/>
      <c r="O1295" s="56"/>
      <c r="P1295" s="13"/>
    </row>
    <row r="1296" spans="1:16" ht="28.5" customHeight="1" x14ac:dyDescent="0.2">
      <c r="A1296" s="71"/>
      <c r="B1296" s="12"/>
      <c r="C1296" s="72"/>
      <c r="D1296" s="56"/>
      <c r="E1296" s="56"/>
      <c r="F1296" s="56"/>
      <c r="G1296" s="56"/>
      <c r="H1296" s="56"/>
      <c r="I1296" s="56"/>
      <c r="J1296" s="56"/>
      <c r="K1296" s="56"/>
      <c r="L1296" s="56"/>
      <c r="M1296" s="56"/>
      <c r="N1296" s="56"/>
      <c r="O1296" s="56"/>
      <c r="P1296" s="13"/>
    </row>
    <row r="1297" spans="1:16" ht="28.5" customHeight="1" x14ac:dyDescent="0.2">
      <c r="A1297" s="71"/>
      <c r="B1297" s="12"/>
      <c r="C1297" s="72"/>
      <c r="D1297" s="56"/>
      <c r="E1297" s="56"/>
      <c r="F1297" s="56"/>
      <c r="G1297" s="56"/>
      <c r="H1297" s="56"/>
      <c r="I1297" s="56"/>
      <c r="J1297" s="56"/>
      <c r="K1297" s="56"/>
      <c r="L1297" s="56"/>
      <c r="M1297" s="56"/>
      <c r="N1297" s="56"/>
      <c r="O1297" s="56"/>
      <c r="P1297" s="13"/>
    </row>
    <row r="1298" spans="1:16" ht="28.5" customHeight="1" x14ac:dyDescent="0.2">
      <c r="A1298" s="71" t="s">
        <v>930</v>
      </c>
      <c r="B1298" s="12"/>
      <c r="C1298" s="72" t="s">
        <v>931</v>
      </c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6"/>
      <c r="O1298" s="56"/>
      <c r="P1298" s="13"/>
    </row>
    <row r="1299" spans="1:16" ht="28.5" customHeight="1" x14ac:dyDescent="0.2">
      <c r="A1299" s="71"/>
      <c r="B1299" s="12"/>
      <c r="C1299" s="72"/>
      <c r="D1299" s="56"/>
      <c r="E1299" s="56"/>
      <c r="F1299" s="56"/>
      <c r="G1299" s="56"/>
      <c r="H1299" s="56"/>
      <c r="I1299" s="56"/>
      <c r="J1299" s="56"/>
      <c r="K1299" s="56"/>
      <c r="L1299" s="56"/>
      <c r="M1299" s="56"/>
      <c r="N1299" s="56"/>
      <c r="O1299" s="56"/>
      <c r="P1299" s="13"/>
    </row>
    <row r="1300" spans="1:16" ht="28.5" customHeight="1" x14ac:dyDescent="0.2">
      <c r="A1300" s="71"/>
      <c r="B1300" s="12"/>
      <c r="C1300" s="72"/>
      <c r="D1300" s="56"/>
      <c r="E1300" s="56"/>
      <c r="F1300" s="56"/>
      <c r="G1300" s="56"/>
      <c r="H1300" s="56"/>
      <c r="I1300" s="56"/>
      <c r="J1300" s="56"/>
      <c r="K1300" s="56"/>
      <c r="L1300" s="56"/>
      <c r="M1300" s="56"/>
      <c r="N1300" s="56"/>
      <c r="O1300" s="56"/>
      <c r="P1300" s="13"/>
    </row>
    <row r="1301" spans="1:16" ht="28.5" customHeight="1" thickBot="1" x14ac:dyDescent="0.25">
      <c r="A1301" s="73"/>
      <c r="B1301" s="14"/>
      <c r="C1301" s="74"/>
      <c r="D1301" s="57"/>
      <c r="E1301" s="57"/>
      <c r="F1301" s="57"/>
      <c r="G1301" s="57"/>
      <c r="H1301" s="57"/>
      <c r="I1301" s="57"/>
      <c r="J1301" s="57"/>
      <c r="K1301" s="57"/>
      <c r="L1301" s="57"/>
      <c r="M1301" s="57"/>
      <c r="N1301" s="57"/>
      <c r="O1301" s="57"/>
      <c r="P1301" s="15"/>
    </row>
    <row r="1302" spans="1:16" ht="28.5" customHeight="1" x14ac:dyDescent="0.2">
      <c r="A1302" s="75" t="s">
        <v>932</v>
      </c>
      <c r="B1302" s="10"/>
      <c r="C1302" s="76" t="s">
        <v>933</v>
      </c>
      <c r="D1302" s="55"/>
      <c r="E1302" s="55"/>
      <c r="F1302" s="55"/>
      <c r="G1302" s="55"/>
      <c r="H1302" s="55"/>
      <c r="I1302" s="55"/>
      <c r="J1302" s="55"/>
      <c r="K1302" s="55"/>
      <c r="L1302" s="55"/>
      <c r="M1302" s="55"/>
      <c r="N1302" s="55"/>
      <c r="O1302" s="55"/>
      <c r="P1302" s="11"/>
    </row>
    <row r="1303" spans="1:16" ht="28.5" customHeight="1" x14ac:dyDescent="0.2">
      <c r="A1303" s="71"/>
      <c r="B1303" s="12"/>
      <c r="C1303" s="72"/>
      <c r="D1303" s="56"/>
      <c r="E1303" s="56"/>
      <c r="F1303" s="56"/>
      <c r="G1303" s="56"/>
      <c r="H1303" s="56"/>
      <c r="I1303" s="56"/>
      <c r="J1303" s="56"/>
      <c r="K1303" s="56"/>
      <c r="L1303" s="56"/>
      <c r="M1303" s="56"/>
      <c r="N1303" s="56"/>
      <c r="O1303" s="56"/>
      <c r="P1303" s="13"/>
    </row>
    <row r="1304" spans="1:16" ht="28.5" customHeight="1" x14ac:dyDescent="0.2">
      <c r="A1304" s="71"/>
      <c r="B1304" s="12"/>
      <c r="C1304" s="72"/>
      <c r="D1304" s="56"/>
      <c r="E1304" s="56"/>
      <c r="F1304" s="56"/>
      <c r="G1304" s="56"/>
      <c r="H1304" s="56"/>
      <c r="I1304" s="56"/>
      <c r="J1304" s="56"/>
      <c r="K1304" s="56"/>
      <c r="L1304" s="56"/>
      <c r="M1304" s="56"/>
      <c r="N1304" s="56"/>
      <c r="O1304" s="56"/>
      <c r="P1304" s="13"/>
    </row>
    <row r="1305" spans="1:16" ht="28.5" customHeight="1" x14ac:dyDescent="0.2">
      <c r="A1305" s="71"/>
      <c r="B1305" s="12"/>
      <c r="C1305" s="72"/>
      <c r="D1305" s="56"/>
      <c r="E1305" s="56"/>
      <c r="F1305" s="56"/>
      <c r="G1305" s="56"/>
      <c r="H1305" s="56"/>
      <c r="I1305" s="56"/>
      <c r="J1305" s="56"/>
      <c r="K1305" s="56"/>
      <c r="L1305" s="56"/>
      <c r="M1305" s="56"/>
      <c r="N1305" s="56"/>
      <c r="O1305" s="56"/>
      <c r="P1305" s="13"/>
    </row>
    <row r="1306" spans="1:16" ht="28.5" customHeight="1" x14ac:dyDescent="0.2">
      <c r="A1306" s="71" t="s">
        <v>934</v>
      </c>
      <c r="B1306" s="12"/>
      <c r="C1306" s="72" t="s">
        <v>935</v>
      </c>
      <c r="D1306" s="56"/>
      <c r="E1306" s="56"/>
      <c r="F1306" s="56"/>
      <c r="G1306" s="56"/>
      <c r="H1306" s="56"/>
      <c r="I1306" s="56"/>
      <c r="J1306" s="56"/>
      <c r="K1306" s="56"/>
      <c r="L1306" s="56"/>
      <c r="M1306" s="56"/>
      <c r="N1306" s="56"/>
      <c r="O1306" s="56"/>
      <c r="P1306" s="13"/>
    </row>
    <row r="1307" spans="1:16" ht="28.5" customHeight="1" x14ac:dyDescent="0.2">
      <c r="A1307" s="71"/>
      <c r="B1307" s="12"/>
      <c r="C1307" s="72"/>
      <c r="D1307" s="56"/>
      <c r="E1307" s="56"/>
      <c r="F1307" s="56"/>
      <c r="G1307" s="56"/>
      <c r="H1307" s="56"/>
      <c r="I1307" s="56"/>
      <c r="J1307" s="56"/>
      <c r="K1307" s="56"/>
      <c r="L1307" s="56"/>
      <c r="M1307" s="56"/>
      <c r="N1307" s="56"/>
      <c r="O1307" s="56"/>
      <c r="P1307" s="13"/>
    </row>
    <row r="1308" spans="1:16" ht="28.5" customHeight="1" x14ac:dyDescent="0.2">
      <c r="A1308" s="71"/>
      <c r="B1308" s="12"/>
      <c r="C1308" s="72"/>
      <c r="D1308" s="56"/>
      <c r="E1308" s="56"/>
      <c r="F1308" s="56"/>
      <c r="G1308" s="56"/>
      <c r="H1308" s="56"/>
      <c r="I1308" s="56"/>
      <c r="J1308" s="56"/>
      <c r="K1308" s="56"/>
      <c r="L1308" s="56"/>
      <c r="M1308" s="56"/>
      <c r="N1308" s="56"/>
      <c r="O1308" s="56"/>
      <c r="P1308" s="13"/>
    </row>
    <row r="1309" spans="1:16" ht="28.5" customHeight="1" x14ac:dyDescent="0.2">
      <c r="A1309" s="71"/>
      <c r="B1309" s="12"/>
      <c r="C1309" s="72"/>
      <c r="D1309" s="56"/>
      <c r="E1309" s="56"/>
      <c r="F1309" s="56"/>
      <c r="G1309" s="56"/>
      <c r="H1309" s="56"/>
      <c r="I1309" s="56"/>
      <c r="J1309" s="56"/>
      <c r="K1309" s="56"/>
      <c r="L1309" s="56"/>
      <c r="M1309" s="56"/>
      <c r="N1309" s="56"/>
      <c r="O1309" s="56"/>
      <c r="P1309" s="13"/>
    </row>
    <row r="1310" spans="1:16" ht="28.5" customHeight="1" x14ac:dyDescent="0.2">
      <c r="A1310" s="71" t="s">
        <v>936</v>
      </c>
      <c r="B1310" s="12"/>
      <c r="C1310" s="72" t="s">
        <v>937</v>
      </c>
      <c r="D1310" s="56"/>
      <c r="E1310" s="56"/>
      <c r="F1310" s="56"/>
      <c r="G1310" s="56"/>
      <c r="H1310" s="56"/>
      <c r="I1310" s="56"/>
      <c r="J1310" s="56"/>
      <c r="K1310" s="56"/>
      <c r="L1310" s="56"/>
      <c r="M1310" s="56"/>
      <c r="N1310" s="56"/>
      <c r="O1310" s="56"/>
      <c r="P1310" s="13"/>
    </row>
    <row r="1311" spans="1:16" ht="28.5" customHeight="1" x14ac:dyDescent="0.2">
      <c r="A1311" s="71"/>
      <c r="B1311" s="12"/>
      <c r="C1311" s="72"/>
      <c r="D1311" s="56"/>
      <c r="E1311" s="56"/>
      <c r="F1311" s="56"/>
      <c r="G1311" s="56"/>
      <c r="H1311" s="56"/>
      <c r="I1311" s="56"/>
      <c r="J1311" s="56"/>
      <c r="K1311" s="56"/>
      <c r="L1311" s="56"/>
      <c r="M1311" s="56"/>
      <c r="N1311" s="56"/>
      <c r="O1311" s="56"/>
      <c r="P1311" s="13"/>
    </row>
    <row r="1312" spans="1:16" ht="28.5" customHeight="1" x14ac:dyDescent="0.2">
      <c r="A1312" s="71"/>
      <c r="B1312" s="12"/>
      <c r="C1312" s="72"/>
      <c r="D1312" s="56"/>
      <c r="E1312" s="56"/>
      <c r="F1312" s="56"/>
      <c r="G1312" s="56"/>
      <c r="H1312" s="56"/>
      <c r="I1312" s="56"/>
      <c r="J1312" s="56"/>
      <c r="K1312" s="56"/>
      <c r="L1312" s="56"/>
      <c r="M1312" s="56"/>
      <c r="N1312" s="56"/>
      <c r="O1312" s="56"/>
      <c r="P1312" s="13"/>
    </row>
    <row r="1313" spans="1:16" ht="28.5" customHeight="1" x14ac:dyDescent="0.2">
      <c r="A1313" s="71"/>
      <c r="B1313" s="12"/>
      <c r="C1313" s="72"/>
      <c r="D1313" s="56"/>
      <c r="E1313" s="56"/>
      <c r="F1313" s="56"/>
      <c r="G1313" s="56"/>
      <c r="H1313" s="56"/>
      <c r="I1313" s="56"/>
      <c r="J1313" s="56"/>
      <c r="K1313" s="56"/>
      <c r="L1313" s="56"/>
      <c r="M1313" s="56"/>
      <c r="N1313" s="56"/>
      <c r="O1313" s="56"/>
      <c r="P1313" s="13"/>
    </row>
    <row r="1314" spans="1:16" ht="28.5" customHeight="1" x14ac:dyDescent="0.2">
      <c r="A1314" s="71" t="s">
        <v>938</v>
      </c>
      <c r="B1314" s="12"/>
      <c r="C1314" s="72" t="s">
        <v>939</v>
      </c>
      <c r="D1314" s="56"/>
      <c r="E1314" s="56"/>
      <c r="F1314" s="56"/>
      <c r="G1314" s="56"/>
      <c r="H1314" s="56"/>
      <c r="I1314" s="56"/>
      <c r="J1314" s="56"/>
      <c r="K1314" s="56"/>
      <c r="L1314" s="56"/>
      <c r="M1314" s="56"/>
      <c r="N1314" s="56"/>
      <c r="O1314" s="56"/>
      <c r="P1314" s="13"/>
    </row>
    <row r="1315" spans="1:16" ht="28.5" customHeight="1" x14ac:dyDescent="0.2">
      <c r="A1315" s="71"/>
      <c r="B1315" s="12"/>
      <c r="C1315" s="72"/>
      <c r="D1315" s="56"/>
      <c r="E1315" s="56"/>
      <c r="F1315" s="56"/>
      <c r="G1315" s="56"/>
      <c r="H1315" s="56"/>
      <c r="I1315" s="56"/>
      <c r="J1315" s="56"/>
      <c r="K1315" s="56"/>
      <c r="L1315" s="56"/>
      <c r="M1315" s="56"/>
      <c r="N1315" s="56"/>
      <c r="O1315" s="56"/>
      <c r="P1315" s="13"/>
    </row>
    <row r="1316" spans="1:16" ht="28.5" customHeight="1" x14ac:dyDescent="0.2">
      <c r="A1316" s="71"/>
      <c r="B1316" s="12"/>
      <c r="C1316" s="72"/>
      <c r="D1316" s="56"/>
      <c r="E1316" s="56"/>
      <c r="F1316" s="56"/>
      <c r="G1316" s="56"/>
      <c r="H1316" s="56"/>
      <c r="I1316" s="56"/>
      <c r="J1316" s="56"/>
      <c r="K1316" s="56"/>
      <c r="L1316" s="56"/>
      <c r="M1316" s="56"/>
      <c r="N1316" s="56"/>
      <c r="O1316" s="56"/>
      <c r="P1316" s="13"/>
    </row>
    <row r="1317" spans="1:16" ht="28.5" customHeight="1" x14ac:dyDescent="0.2">
      <c r="A1317" s="71"/>
      <c r="B1317" s="12"/>
      <c r="C1317" s="72"/>
      <c r="D1317" s="56"/>
      <c r="E1317" s="56"/>
      <c r="F1317" s="56"/>
      <c r="G1317" s="56"/>
      <c r="H1317" s="56"/>
      <c r="I1317" s="56"/>
      <c r="J1317" s="56"/>
      <c r="K1317" s="56"/>
      <c r="L1317" s="56"/>
      <c r="M1317" s="56"/>
      <c r="N1317" s="56"/>
      <c r="O1317" s="56"/>
      <c r="P1317" s="13"/>
    </row>
    <row r="1318" spans="1:16" ht="28.5" customHeight="1" x14ac:dyDescent="0.2">
      <c r="A1318" s="71" t="s">
        <v>940</v>
      </c>
      <c r="B1318" s="12"/>
      <c r="C1318" s="72" t="s">
        <v>941</v>
      </c>
      <c r="D1318" s="56"/>
      <c r="E1318" s="56"/>
      <c r="F1318" s="56"/>
      <c r="G1318" s="56"/>
      <c r="H1318" s="56"/>
      <c r="I1318" s="56"/>
      <c r="J1318" s="56"/>
      <c r="K1318" s="56"/>
      <c r="L1318" s="56"/>
      <c r="M1318" s="56"/>
      <c r="N1318" s="56"/>
      <c r="O1318" s="56"/>
      <c r="P1318" s="13"/>
    </row>
    <row r="1319" spans="1:16" ht="28.5" customHeight="1" x14ac:dyDescent="0.2">
      <c r="A1319" s="71"/>
      <c r="B1319" s="12"/>
      <c r="C1319" s="72"/>
      <c r="D1319" s="56"/>
      <c r="E1319" s="56"/>
      <c r="F1319" s="56"/>
      <c r="G1319" s="56"/>
      <c r="H1319" s="56"/>
      <c r="I1319" s="56"/>
      <c r="J1319" s="56"/>
      <c r="K1319" s="56"/>
      <c r="L1319" s="56"/>
      <c r="M1319" s="56"/>
      <c r="N1319" s="56"/>
      <c r="O1319" s="56"/>
      <c r="P1319" s="13"/>
    </row>
    <row r="1320" spans="1:16" ht="28.5" customHeight="1" x14ac:dyDescent="0.2">
      <c r="A1320" s="71"/>
      <c r="B1320" s="12"/>
      <c r="C1320" s="72"/>
      <c r="D1320" s="56"/>
      <c r="E1320" s="56"/>
      <c r="F1320" s="56"/>
      <c r="G1320" s="56"/>
      <c r="H1320" s="56"/>
      <c r="I1320" s="56"/>
      <c r="J1320" s="56"/>
      <c r="K1320" s="56"/>
      <c r="L1320" s="56"/>
      <c r="M1320" s="56"/>
      <c r="N1320" s="56"/>
      <c r="O1320" s="56"/>
      <c r="P1320" s="13"/>
    </row>
    <row r="1321" spans="1:16" ht="28.5" customHeight="1" x14ac:dyDescent="0.2">
      <c r="A1321" s="71"/>
      <c r="B1321" s="12"/>
      <c r="C1321" s="72"/>
      <c r="D1321" s="56"/>
      <c r="E1321" s="56"/>
      <c r="F1321" s="56"/>
      <c r="G1321" s="56"/>
      <c r="H1321" s="56"/>
      <c r="I1321" s="56"/>
      <c r="J1321" s="56"/>
      <c r="K1321" s="56"/>
      <c r="L1321" s="56"/>
      <c r="M1321" s="56"/>
      <c r="N1321" s="56"/>
      <c r="O1321" s="56"/>
      <c r="P1321" s="13"/>
    </row>
    <row r="1322" spans="1:16" ht="28.5" customHeight="1" x14ac:dyDescent="0.2">
      <c r="A1322" s="71" t="s">
        <v>942</v>
      </c>
      <c r="B1322" s="12"/>
      <c r="C1322" s="72" t="s">
        <v>943</v>
      </c>
      <c r="D1322" s="56"/>
      <c r="E1322" s="56"/>
      <c r="F1322" s="56"/>
      <c r="G1322" s="56"/>
      <c r="H1322" s="56"/>
      <c r="I1322" s="56"/>
      <c r="J1322" s="56"/>
      <c r="K1322" s="56"/>
      <c r="L1322" s="56"/>
      <c r="M1322" s="56"/>
      <c r="N1322" s="56"/>
      <c r="O1322" s="56"/>
      <c r="P1322" s="13"/>
    </row>
    <row r="1323" spans="1:16" ht="28.5" customHeight="1" x14ac:dyDescent="0.2">
      <c r="A1323" s="71"/>
      <c r="B1323" s="12"/>
      <c r="C1323" s="72"/>
      <c r="D1323" s="56"/>
      <c r="E1323" s="56"/>
      <c r="F1323" s="56"/>
      <c r="G1323" s="56"/>
      <c r="H1323" s="56"/>
      <c r="I1323" s="56"/>
      <c r="J1323" s="56"/>
      <c r="K1323" s="56"/>
      <c r="L1323" s="56"/>
      <c r="M1323" s="56"/>
      <c r="N1323" s="56"/>
      <c r="O1323" s="56"/>
      <c r="P1323" s="13"/>
    </row>
    <row r="1324" spans="1:16" ht="28.5" customHeight="1" x14ac:dyDescent="0.2">
      <c r="A1324" s="71"/>
      <c r="B1324" s="12"/>
      <c r="C1324" s="72"/>
      <c r="D1324" s="56"/>
      <c r="E1324" s="56"/>
      <c r="F1324" s="56"/>
      <c r="G1324" s="56"/>
      <c r="H1324" s="56"/>
      <c r="I1324" s="56"/>
      <c r="J1324" s="56"/>
      <c r="K1324" s="56"/>
      <c r="L1324" s="56"/>
      <c r="M1324" s="56"/>
      <c r="N1324" s="56"/>
      <c r="O1324" s="56"/>
      <c r="P1324" s="13"/>
    </row>
    <row r="1325" spans="1:16" ht="28.5" customHeight="1" x14ac:dyDescent="0.2">
      <c r="A1325" s="71"/>
      <c r="B1325" s="12"/>
      <c r="C1325" s="72"/>
      <c r="D1325" s="56"/>
      <c r="E1325" s="56"/>
      <c r="F1325" s="56"/>
      <c r="G1325" s="56"/>
      <c r="H1325" s="56"/>
      <c r="I1325" s="56"/>
      <c r="J1325" s="56"/>
      <c r="K1325" s="56"/>
      <c r="L1325" s="56"/>
      <c r="M1325" s="56"/>
      <c r="N1325" s="56"/>
      <c r="O1325" s="56"/>
      <c r="P1325" s="13"/>
    </row>
    <row r="1326" spans="1:16" ht="28.5" customHeight="1" x14ac:dyDescent="0.2">
      <c r="A1326" s="71" t="s">
        <v>944</v>
      </c>
      <c r="B1326" s="12"/>
      <c r="C1326" s="72" t="s">
        <v>945</v>
      </c>
      <c r="D1326" s="56"/>
      <c r="E1326" s="56"/>
      <c r="F1326" s="56"/>
      <c r="G1326" s="56"/>
      <c r="H1326" s="56"/>
      <c r="I1326" s="56"/>
      <c r="J1326" s="56"/>
      <c r="K1326" s="56"/>
      <c r="L1326" s="56"/>
      <c r="M1326" s="56"/>
      <c r="N1326" s="56"/>
      <c r="O1326" s="56"/>
      <c r="P1326" s="13"/>
    </row>
    <row r="1327" spans="1:16" ht="28.5" customHeight="1" x14ac:dyDescent="0.2">
      <c r="A1327" s="71"/>
      <c r="B1327" s="12"/>
      <c r="C1327" s="72"/>
      <c r="D1327" s="56"/>
      <c r="E1327" s="56"/>
      <c r="F1327" s="56"/>
      <c r="G1327" s="56"/>
      <c r="H1327" s="56"/>
      <c r="I1327" s="56"/>
      <c r="J1327" s="56"/>
      <c r="K1327" s="56"/>
      <c r="L1327" s="56"/>
      <c r="M1327" s="56"/>
      <c r="N1327" s="56"/>
      <c r="O1327" s="56"/>
      <c r="P1327" s="13"/>
    </row>
    <row r="1328" spans="1:16" ht="28.5" customHeight="1" x14ac:dyDescent="0.2">
      <c r="A1328" s="71"/>
      <c r="B1328" s="12"/>
      <c r="C1328" s="72"/>
      <c r="D1328" s="56"/>
      <c r="E1328" s="56"/>
      <c r="F1328" s="56"/>
      <c r="G1328" s="56"/>
      <c r="H1328" s="56"/>
      <c r="I1328" s="56"/>
      <c r="J1328" s="56"/>
      <c r="K1328" s="56"/>
      <c r="L1328" s="56"/>
      <c r="M1328" s="56"/>
      <c r="N1328" s="56"/>
      <c r="O1328" s="56"/>
      <c r="P1328" s="13"/>
    </row>
    <row r="1329" spans="1:16" ht="28.5" customHeight="1" x14ac:dyDescent="0.2">
      <c r="A1329" s="71"/>
      <c r="B1329" s="12"/>
      <c r="C1329" s="72"/>
      <c r="D1329" s="56"/>
      <c r="E1329" s="56"/>
      <c r="F1329" s="56"/>
      <c r="G1329" s="56"/>
      <c r="H1329" s="56"/>
      <c r="I1329" s="56"/>
      <c r="J1329" s="56"/>
      <c r="K1329" s="56"/>
      <c r="L1329" s="56"/>
      <c r="M1329" s="56"/>
      <c r="N1329" s="56"/>
      <c r="O1329" s="56"/>
      <c r="P1329" s="13"/>
    </row>
    <row r="1330" spans="1:16" ht="28.5" customHeight="1" x14ac:dyDescent="0.2">
      <c r="A1330" s="71" t="s">
        <v>946</v>
      </c>
      <c r="B1330" s="12"/>
      <c r="C1330" s="72" t="s">
        <v>947</v>
      </c>
      <c r="D1330" s="56"/>
      <c r="E1330" s="56"/>
      <c r="F1330" s="56"/>
      <c r="G1330" s="56"/>
      <c r="H1330" s="56"/>
      <c r="I1330" s="56"/>
      <c r="J1330" s="56"/>
      <c r="K1330" s="56"/>
      <c r="L1330" s="56"/>
      <c r="M1330" s="56"/>
      <c r="N1330" s="56"/>
      <c r="O1330" s="56"/>
      <c r="P1330" s="13"/>
    </row>
    <row r="1331" spans="1:16" ht="28.5" customHeight="1" x14ac:dyDescent="0.2">
      <c r="A1331" s="71"/>
      <c r="B1331" s="12"/>
      <c r="C1331" s="72"/>
      <c r="D1331" s="56"/>
      <c r="E1331" s="56"/>
      <c r="F1331" s="56"/>
      <c r="G1331" s="56"/>
      <c r="H1331" s="56"/>
      <c r="I1331" s="56"/>
      <c r="J1331" s="56"/>
      <c r="K1331" s="56"/>
      <c r="L1331" s="56"/>
      <c r="M1331" s="56"/>
      <c r="N1331" s="56"/>
      <c r="O1331" s="56"/>
      <c r="P1331" s="13"/>
    </row>
    <row r="1332" spans="1:16" ht="28.5" customHeight="1" x14ac:dyDescent="0.2">
      <c r="A1332" s="71"/>
      <c r="B1332" s="12"/>
      <c r="C1332" s="72"/>
      <c r="D1332" s="56"/>
      <c r="E1332" s="56"/>
      <c r="F1332" s="56"/>
      <c r="G1332" s="56"/>
      <c r="H1332" s="56"/>
      <c r="I1332" s="56"/>
      <c r="J1332" s="56"/>
      <c r="K1332" s="56"/>
      <c r="L1332" s="56"/>
      <c r="M1332" s="56"/>
      <c r="N1332" s="56"/>
      <c r="O1332" s="56"/>
      <c r="P1332" s="13"/>
    </row>
    <row r="1333" spans="1:16" ht="28.5" customHeight="1" x14ac:dyDescent="0.2">
      <c r="A1333" s="71"/>
      <c r="B1333" s="12"/>
      <c r="C1333" s="72"/>
      <c r="D1333" s="56"/>
      <c r="E1333" s="56"/>
      <c r="F1333" s="56"/>
      <c r="G1333" s="56"/>
      <c r="H1333" s="56"/>
      <c r="I1333" s="56"/>
      <c r="J1333" s="56"/>
      <c r="K1333" s="56"/>
      <c r="L1333" s="56"/>
      <c r="M1333" s="56"/>
      <c r="N1333" s="56"/>
      <c r="O1333" s="56"/>
      <c r="P1333" s="13"/>
    </row>
    <row r="1334" spans="1:16" ht="28.5" customHeight="1" x14ac:dyDescent="0.2">
      <c r="A1334" s="71" t="s">
        <v>948</v>
      </c>
      <c r="B1334" s="12"/>
      <c r="C1334" s="72" t="s">
        <v>949</v>
      </c>
      <c r="D1334" s="56"/>
      <c r="E1334" s="56"/>
      <c r="F1334" s="56"/>
      <c r="G1334" s="56"/>
      <c r="H1334" s="56"/>
      <c r="I1334" s="56"/>
      <c r="J1334" s="56"/>
      <c r="K1334" s="56"/>
      <c r="L1334" s="56"/>
      <c r="M1334" s="56"/>
      <c r="N1334" s="56"/>
      <c r="O1334" s="56"/>
      <c r="P1334" s="13"/>
    </row>
    <row r="1335" spans="1:16" ht="28.5" customHeight="1" x14ac:dyDescent="0.2">
      <c r="A1335" s="71"/>
      <c r="B1335" s="12"/>
      <c r="C1335" s="72"/>
      <c r="D1335" s="56"/>
      <c r="E1335" s="56"/>
      <c r="F1335" s="56"/>
      <c r="G1335" s="56"/>
      <c r="H1335" s="56"/>
      <c r="I1335" s="56"/>
      <c r="J1335" s="56"/>
      <c r="K1335" s="56"/>
      <c r="L1335" s="56"/>
      <c r="M1335" s="56"/>
      <c r="N1335" s="56"/>
      <c r="O1335" s="56"/>
      <c r="P1335" s="13"/>
    </row>
    <row r="1336" spans="1:16" ht="28.5" customHeight="1" x14ac:dyDescent="0.2">
      <c r="A1336" s="71"/>
      <c r="B1336" s="12"/>
      <c r="C1336" s="72"/>
      <c r="D1336" s="56"/>
      <c r="E1336" s="56"/>
      <c r="F1336" s="56"/>
      <c r="G1336" s="56"/>
      <c r="H1336" s="56"/>
      <c r="I1336" s="56"/>
      <c r="J1336" s="56"/>
      <c r="K1336" s="56"/>
      <c r="L1336" s="56"/>
      <c r="M1336" s="56"/>
      <c r="N1336" s="56"/>
      <c r="O1336" s="56"/>
      <c r="P1336" s="13"/>
    </row>
    <row r="1337" spans="1:16" ht="28.5" customHeight="1" x14ac:dyDescent="0.2">
      <c r="A1337" s="71"/>
      <c r="B1337" s="12"/>
      <c r="C1337" s="72"/>
      <c r="D1337" s="56"/>
      <c r="E1337" s="56"/>
      <c r="F1337" s="56"/>
      <c r="G1337" s="56"/>
      <c r="H1337" s="56"/>
      <c r="I1337" s="56"/>
      <c r="J1337" s="56"/>
      <c r="K1337" s="56"/>
      <c r="L1337" s="56"/>
      <c r="M1337" s="56"/>
      <c r="N1337" s="56"/>
      <c r="O1337" s="56"/>
      <c r="P1337" s="13"/>
    </row>
    <row r="1338" spans="1:16" ht="28.5" customHeight="1" x14ac:dyDescent="0.2">
      <c r="A1338" s="71" t="s">
        <v>950</v>
      </c>
      <c r="B1338" s="12"/>
      <c r="C1338" s="72" t="s">
        <v>951</v>
      </c>
      <c r="D1338" s="56"/>
      <c r="E1338" s="56"/>
      <c r="F1338" s="56"/>
      <c r="G1338" s="56"/>
      <c r="H1338" s="56"/>
      <c r="I1338" s="56"/>
      <c r="J1338" s="56"/>
      <c r="K1338" s="56"/>
      <c r="L1338" s="56"/>
      <c r="M1338" s="56"/>
      <c r="N1338" s="56"/>
      <c r="O1338" s="56"/>
      <c r="P1338" s="13"/>
    </row>
    <row r="1339" spans="1:16" ht="28.5" customHeight="1" x14ac:dyDescent="0.2">
      <c r="A1339" s="71"/>
      <c r="B1339" s="12"/>
      <c r="C1339" s="72"/>
      <c r="D1339" s="56"/>
      <c r="E1339" s="56"/>
      <c r="F1339" s="56"/>
      <c r="G1339" s="56"/>
      <c r="H1339" s="56"/>
      <c r="I1339" s="56"/>
      <c r="J1339" s="56"/>
      <c r="K1339" s="56"/>
      <c r="L1339" s="56"/>
      <c r="M1339" s="56"/>
      <c r="N1339" s="56"/>
      <c r="O1339" s="56"/>
      <c r="P1339" s="13"/>
    </row>
    <row r="1340" spans="1:16" ht="28.5" customHeight="1" x14ac:dyDescent="0.2">
      <c r="A1340" s="71"/>
      <c r="B1340" s="12"/>
      <c r="C1340" s="72"/>
      <c r="D1340" s="56"/>
      <c r="E1340" s="56"/>
      <c r="F1340" s="56"/>
      <c r="G1340" s="56"/>
      <c r="H1340" s="56"/>
      <c r="I1340" s="56"/>
      <c r="J1340" s="56"/>
      <c r="K1340" s="56"/>
      <c r="L1340" s="56"/>
      <c r="M1340" s="56"/>
      <c r="N1340" s="56"/>
      <c r="O1340" s="56"/>
      <c r="P1340" s="13"/>
    </row>
    <row r="1341" spans="1:16" ht="28.5" customHeight="1" x14ac:dyDescent="0.2">
      <c r="A1341" s="71"/>
      <c r="B1341" s="12"/>
      <c r="C1341" s="72"/>
      <c r="D1341" s="56"/>
      <c r="E1341" s="56"/>
      <c r="F1341" s="56"/>
      <c r="G1341" s="56"/>
      <c r="H1341" s="56"/>
      <c r="I1341" s="56"/>
      <c r="J1341" s="56"/>
      <c r="K1341" s="56"/>
      <c r="L1341" s="56"/>
      <c r="M1341" s="56"/>
      <c r="N1341" s="56"/>
      <c r="O1341" s="56"/>
      <c r="P1341" s="13"/>
    </row>
    <row r="1342" spans="1:16" ht="28.5" customHeight="1" x14ac:dyDescent="0.2">
      <c r="A1342" s="71" t="s">
        <v>952</v>
      </c>
      <c r="B1342" s="12"/>
      <c r="C1342" s="72" t="s">
        <v>953</v>
      </c>
      <c r="D1342" s="56"/>
      <c r="E1342" s="56"/>
      <c r="F1342" s="56"/>
      <c r="G1342" s="56"/>
      <c r="H1342" s="56"/>
      <c r="I1342" s="56"/>
      <c r="J1342" s="56"/>
      <c r="K1342" s="56"/>
      <c r="L1342" s="56"/>
      <c r="M1342" s="56"/>
      <c r="N1342" s="56"/>
      <c r="O1342" s="56"/>
      <c r="P1342" s="13"/>
    </row>
    <row r="1343" spans="1:16" ht="28.5" customHeight="1" x14ac:dyDescent="0.2">
      <c r="A1343" s="71"/>
      <c r="B1343" s="12"/>
      <c r="C1343" s="72"/>
      <c r="D1343" s="56"/>
      <c r="E1343" s="56"/>
      <c r="F1343" s="56"/>
      <c r="G1343" s="56"/>
      <c r="H1343" s="56"/>
      <c r="I1343" s="56"/>
      <c r="J1343" s="56"/>
      <c r="K1343" s="56"/>
      <c r="L1343" s="56"/>
      <c r="M1343" s="56"/>
      <c r="N1343" s="56"/>
      <c r="O1343" s="56"/>
      <c r="P1343" s="13"/>
    </row>
    <row r="1344" spans="1:16" ht="28.5" customHeight="1" x14ac:dyDescent="0.2">
      <c r="A1344" s="71"/>
      <c r="B1344" s="12"/>
      <c r="C1344" s="72"/>
      <c r="D1344" s="56"/>
      <c r="E1344" s="56"/>
      <c r="F1344" s="56"/>
      <c r="G1344" s="56"/>
      <c r="H1344" s="56"/>
      <c r="I1344" s="56"/>
      <c r="J1344" s="56"/>
      <c r="K1344" s="56"/>
      <c r="L1344" s="56"/>
      <c r="M1344" s="56"/>
      <c r="N1344" s="56"/>
      <c r="O1344" s="56"/>
      <c r="P1344" s="13"/>
    </row>
    <row r="1345" spans="1:16" ht="28.5" customHeight="1" x14ac:dyDescent="0.2">
      <c r="A1345" s="71"/>
      <c r="B1345" s="12"/>
      <c r="C1345" s="72"/>
      <c r="D1345" s="56"/>
      <c r="E1345" s="56"/>
      <c r="F1345" s="56"/>
      <c r="G1345" s="56"/>
      <c r="H1345" s="56"/>
      <c r="I1345" s="56"/>
      <c r="J1345" s="56"/>
      <c r="K1345" s="56"/>
      <c r="L1345" s="56"/>
      <c r="M1345" s="56"/>
      <c r="N1345" s="56"/>
      <c r="O1345" s="56"/>
      <c r="P1345" s="13"/>
    </row>
    <row r="1346" spans="1:16" ht="28.5" customHeight="1" x14ac:dyDescent="0.2">
      <c r="A1346" s="71" t="s">
        <v>954</v>
      </c>
      <c r="B1346" s="12"/>
      <c r="C1346" s="72" t="s">
        <v>955</v>
      </c>
      <c r="D1346" s="56"/>
      <c r="E1346" s="56"/>
      <c r="F1346" s="56"/>
      <c r="G1346" s="56"/>
      <c r="H1346" s="56"/>
      <c r="I1346" s="56"/>
      <c r="J1346" s="56"/>
      <c r="K1346" s="56"/>
      <c r="L1346" s="56"/>
      <c r="M1346" s="56"/>
      <c r="N1346" s="56"/>
      <c r="O1346" s="56"/>
      <c r="P1346" s="13"/>
    </row>
    <row r="1347" spans="1:16" ht="28.5" customHeight="1" x14ac:dyDescent="0.2">
      <c r="A1347" s="71"/>
      <c r="B1347" s="12"/>
      <c r="C1347" s="72"/>
      <c r="D1347" s="56"/>
      <c r="E1347" s="56"/>
      <c r="F1347" s="56"/>
      <c r="G1347" s="56"/>
      <c r="H1347" s="56"/>
      <c r="I1347" s="56"/>
      <c r="J1347" s="56"/>
      <c r="K1347" s="56"/>
      <c r="L1347" s="56"/>
      <c r="M1347" s="56"/>
      <c r="N1347" s="56"/>
      <c r="O1347" s="56"/>
      <c r="P1347" s="13"/>
    </row>
    <row r="1348" spans="1:16" ht="28.5" customHeight="1" x14ac:dyDescent="0.2">
      <c r="A1348" s="71"/>
      <c r="B1348" s="12"/>
      <c r="C1348" s="72"/>
      <c r="D1348" s="56"/>
      <c r="E1348" s="56"/>
      <c r="F1348" s="56"/>
      <c r="G1348" s="56"/>
      <c r="H1348" s="56"/>
      <c r="I1348" s="56"/>
      <c r="J1348" s="56"/>
      <c r="K1348" s="56"/>
      <c r="L1348" s="56"/>
      <c r="M1348" s="56"/>
      <c r="N1348" s="56"/>
      <c r="O1348" s="56"/>
      <c r="P1348" s="13"/>
    </row>
    <row r="1349" spans="1:16" ht="28.5" customHeight="1" thickBot="1" x14ac:dyDescent="0.25">
      <c r="A1349" s="73"/>
      <c r="B1349" s="14"/>
      <c r="C1349" s="74"/>
      <c r="D1349" s="57"/>
      <c r="E1349" s="57"/>
      <c r="F1349" s="57"/>
      <c r="G1349" s="57"/>
      <c r="H1349" s="57"/>
      <c r="I1349" s="57"/>
      <c r="J1349" s="57"/>
      <c r="K1349" s="57"/>
      <c r="L1349" s="57"/>
      <c r="M1349" s="57"/>
      <c r="N1349" s="57"/>
      <c r="O1349" s="57"/>
      <c r="P1349" s="15"/>
    </row>
    <row r="1350" spans="1:16" collapsed="1" x14ac:dyDescent="0.2"/>
    <row r="1351" spans="1:16" x14ac:dyDescent="0.2"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</row>
    <row r="1352" spans="1:16" x14ac:dyDescent="0.2"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</row>
    <row r="1353" spans="1:16" x14ac:dyDescent="0.2"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</row>
    <row r="1354" spans="1:16" x14ac:dyDescent="0.2"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</row>
    <row r="1355" spans="1:16" x14ac:dyDescent="0.2"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</row>
    <row r="1356" spans="1:16" x14ac:dyDescent="0.2"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</row>
    <row r="1357" spans="1:16" x14ac:dyDescent="0.2"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</row>
    <row r="1358" spans="1:16" x14ac:dyDescent="0.2"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</row>
    <row r="1359" spans="1:16" x14ac:dyDescent="0.2"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</row>
    <row r="1360" spans="1:16" x14ac:dyDescent="0.2"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</row>
    <row r="1361" spans="3:16" x14ac:dyDescent="0.2"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</row>
    <row r="1362" spans="3:16" x14ac:dyDescent="0.2"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</row>
    <row r="1363" spans="3:16" x14ac:dyDescent="0.2"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</row>
    <row r="1364" spans="3:16" x14ac:dyDescent="0.2"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</row>
    <row r="1365" spans="3:16" x14ac:dyDescent="0.2"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</row>
    <row r="1366" spans="3:16" x14ac:dyDescent="0.2"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</row>
    <row r="1367" spans="3:16" x14ac:dyDescent="0.2"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</row>
  </sheetData>
  <autoFilter ref="A5:P1349"/>
  <mergeCells count="961">
    <mergeCell ref="A6:A9"/>
    <mergeCell ref="C6:C9"/>
    <mergeCell ref="A10:A13"/>
    <mergeCell ref="C10:C13"/>
    <mergeCell ref="A30:A33"/>
    <mergeCell ref="C30:C33"/>
    <mergeCell ref="A34:A37"/>
    <mergeCell ref="C34:C37"/>
    <mergeCell ref="A22:A25"/>
    <mergeCell ref="C22:C25"/>
    <mergeCell ref="A26:A29"/>
    <mergeCell ref="C26:C29"/>
    <mergeCell ref="A14:A17"/>
    <mergeCell ref="C14:C17"/>
    <mergeCell ref="A18:A21"/>
    <mergeCell ref="C18:C21"/>
    <mergeCell ref="A46:A49"/>
    <mergeCell ref="C46:C49"/>
    <mergeCell ref="A50:A53"/>
    <mergeCell ref="C50:C53"/>
    <mergeCell ref="A38:A41"/>
    <mergeCell ref="C38:C41"/>
    <mergeCell ref="A42:A45"/>
    <mergeCell ref="C42:C45"/>
    <mergeCell ref="A78:A81"/>
    <mergeCell ref="C78:C81"/>
    <mergeCell ref="A54:A57"/>
    <mergeCell ref="C54:C57"/>
    <mergeCell ref="A58:A61"/>
    <mergeCell ref="C58:C61"/>
    <mergeCell ref="A82:A85"/>
    <mergeCell ref="C82:C85"/>
    <mergeCell ref="A70:A73"/>
    <mergeCell ref="C70:C73"/>
    <mergeCell ref="A74:A77"/>
    <mergeCell ref="C74:C77"/>
    <mergeCell ref="A62:A65"/>
    <mergeCell ref="C62:C65"/>
    <mergeCell ref="A66:A69"/>
    <mergeCell ref="C66:C69"/>
    <mergeCell ref="A102:A105"/>
    <mergeCell ref="C102:C105"/>
    <mergeCell ref="A106:A109"/>
    <mergeCell ref="C106:C109"/>
    <mergeCell ref="A94:A97"/>
    <mergeCell ref="C94:C97"/>
    <mergeCell ref="A98:A101"/>
    <mergeCell ref="C98:C101"/>
    <mergeCell ref="A86:A89"/>
    <mergeCell ref="C86:C89"/>
    <mergeCell ref="A90:A93"/>
    <mergeCell ref="C90:C93"/>
    <mergeCell ref="A126:A129"/>
    <mergeCell ref="C126:C129"/>
    <mergeCell ref="A130:A133"/>
    <mergeCell ref="C130:C133"/>
    <mergeCell ref="A118:A121"/>
    <mergeCell ref="C118:C121"/>
    <mergeCell ref="A122:A125"/>
    <mergeCell ref="C122:C125"/>
    <mergeCell ref="A110:A113"/>
    <mergeCell ref="C110:C113"/>
    <mergeCell ref="A114:A117"/>
    <mergeCell ref="C114:C117"/>
    <mergeCell ref="A150:A153"/>
    <mergeCell ref="C150:C153"/>
    <mergeCell ref="A154:A157"/>
    <mergeCell ref="C154:C157"/>
    <mergeCell ref="A142:A145"/>
    <mergeCell ref="C142:C145"/>
    <mergeCell ref="A146:A149"/>
    <mergeCell ref="C146:C149"/>
    <mergeCell ref="A134:A137"/>
    <mergeCell ref="C134:C137"/>
    <mergeCell ref="A138:A141"/>
    <mergeCell ref="C138:C141"/>
    <mergeCell ref="A174:A177"/>
    <mergeCell ref="C174:C177"/>
    <mergeCell ref="A178:A181"/>
    <mergeCell ref="C178:C181"/>
    <mergeCell ref="A166:A169"/>
    <mergeCell ref="C166:C169"/>
    <mergeCell ref="A170:A173"/>
    <mergeCell ref="C170:C173"/>
    <mergeCell ref="A158:A161"/>
    <mergeCell ref="C158:C161"/>
    <mergeCell ref="A162:A165"/>
    <mergeCell ref="C162:C165"/>
    <mergeCell ref="A198:A201"/>
    <mergeCell ref="C198:C201"/>
    <mergeCell ref="A202:A205"/>
    <mergeCell ref="C202:C205"/>
    <mergeCell ref="A190:A193"/>
    <mergeCell ref="C190:C193"/>
    <mergeCell ref="A194:A197"/>
    <mergeCell ref="C194:C197"/>
    <mergeCell ref="A182:A185"/>
    <mergeCell ref="C182:C185"/>
    <mergeCell ref="A186:A189"/>
    <mergeCell ref="C186:C189"/>
    <mergeCell ref="A222:A225"/>
    <mergeCell ref="C222:C225"/>
    <mergeCell ref="A226:A229"/>
    <mergeCell ref="C226:C229"/>
    <mergeCell ref="A214:A217"/>
    <mergeCell ref="C214:C217"/>
    <mergeCell ref="A218:A221"/>
    <mergeCell ref="C218:C221"/>
    <mergeCell ref="A206:A209"/>
    <mergeCell ref="C206:C209"/>
    <mergeCell ref="A210:A213"/>
    <mergeCell ref="C210:C213"/>
    <mergeCell ref="A246:A249"/>
    <mergeCell ref="C246:C249"/>
    <mergeCell ref="A250:A253"/>
    <mergeCell ref="C250:C253"/>
    <mergeCell ref="A238:A241"/>
    <mergeCell ref="C238:C241"/>
    <mergeCell ref="A242:A245"/>
    <mergeCell ref="C242:C245"/>
    <mergeCell ref="A230:A233"/>
    <mergeCell ref="C230:C233"/>
    <mergeCell ref="A234:A237"/>
    <mergeCell ref="C234:C237"/>
    <mergeCell ref="A270:A273"/>
    <mergeCell ref="C270:C273"/>
    <mergeCell ref="A274:A277"/>
    <mergeCell ref="C274:C277"/>
    <mergeCell ref="A262:A265"/>
    <mergeCell ref="C262:C265"/>
    <mergeCell ref="A266:A269"/>
    <mergeCell ref="C266:C269"/>
    <mergeCell ref="A254:A257"/>
    <mergeCell ref="C254:C257"/>
    <mergeCell ref="A258:A261"/>
    <mergeCell ref="C258:C261"/>
    <mergeCell ref="A294:A297"/>
    <mergeCell ref="C294:C297"/>
    <mergeCell ref="A298:A301"/>
    <mergeCell ref="C298:C301"/>
    <mergeCell ref="A286:A289"/>
    <mergeCell ref="C286:C289"/>
    <mergeCell ref="A290:A293"/>
    <mergeCell ref="C290:C293"/>
    <mergeCell ref="A278:A281"/>
    <mergeCell ref="C278:C281"/>
    <mergeCell ref="A282:A285"/>
    <mergeCell ref="C282:C285"/>
    <mergeCell ref="A318:A321"/>
    <mergeCell ref="C318:C321"/>
    <mergeCell ref="A322:A325"/>
    <mergeCell ref="C322:C325"/>
    <mergeCell ref="A310:A313"/>
    <mergeCell ref="C310:C313"/>
    <mergeCell ref="A314:A317"/>
    <mergeCell ref="C314:C317"/>
    <mergeCell ref="A302:A305"/>
    <mergeCell ref="C302:C305"/>
    <mergeCell ref="A306:A309"/>
    <mergeCell ref="C306:C309"/>
    <mergeCell ref="A342:A345"/>
    <mergeCell ref="C342:C345"/>
    <mergeCell ref="A346:A349"/>
    <mergeCell ref="C346:C349"/>
    <mergeCell ref="A334:A337"/>
    <mergeCell ref="C334:C337"/>
    <mergeCell ref="A338:A341"/>
    <mergeCell ref="C338:C341"/>
    <mergeCell ref="A326:A329"/>
    <mergeCell ref="C326:C329"/>
    <mergeCell ref="A330:A333"/>
    <mergeCell ref="C330:C333"/>
    <mergeCell ref="A366:A369"/>
    <mergeCell ref="C366:C369"/>
    <mergeCell ref="A370:A373"/>
    <mergeCell ref="C370:C373"/>
    <mergeCell ref="A358:A361"/>
    <mergeCell ref="C358:C361"/>
    <mergeCell ref="A362:A365"/>
    <mergeCell ref="C362:C365"/>
    <mergeCell ref="A350:A353"/>
    <mergeCell ref="C350:C353"/>
    <mergeCell ref="A354:A357"/>
    <mergeCell ref="C354:C357"/>
    <mergeCell ref="A390:A391"/>
    <mergeCell ref="C390:C391"/>
    <mergeCell ref="A392:A393"/>
    <mergeCell ref="C392:C393"/>
    <mergeCell ref="A382:A385"/>
    <mergeCell ref="C382:C385"/>
    <mergeCell ref="A386:A389"/>
    <mergeCell ref="C386:C389"/>
    <mergeCell ref="A374:A377"/>
    <mergeCell ref="C374:C377"/>
    <mergeCell ref="A378:A381"/>
    <mergeCell ref="C378:C381"/>
    <mergeCell ref="A402:A403"/>
    <mergeCell ref="C402:C403"/>
    <mergeCell ref="A404:A405"/>
    <mergeCell ref="C404:C405"/>
    <mergeCell ref="A398:A399"/>
    <mergeCell ref="C398:C399"/>
    <mergeCell ref="A400:A401"/>
    <mergeCell ref="C400:C401"/>
    <mergeCell ref="A394:A395"/>
    <mergeCell ref="C394:C395"/>
    <mergeCell ref="A396:A397"/>
    <mergeCell ref="C396:C397"/>
    <mergeCell ref="A414:A415"/>
    <mergeCell ref="C414:C415"/>
    <mergeCell ref="A416:A417"/>
    <mergeCell ref="C416:C417"/>
    <mergeCell ref="A410:A411"/>
    <mergeCell ref="C410:C411"/>
    <mergeCell ref="A412:A413"/>
    <mergeCell ref="C412:C413"/>
    <mergeCell ref="A406:A407"/>
    <mergeCell ref="C406:C407"/>
    <mergeCell ref="A408:A409"/>
    <mergeCell ref="C408:C409"/>
    <mergeCell ref="A426:A427"/>
    <mergeCell ref="C426:C427"/>
    <mergeCell ref="A428:A429"/>
    <mergeCell ref="C428:C429"/>
    <mergeCell ref="A422:A423"/>
    <mergeCell ref="C422:C423"/>
    <mergeCell ref="A424:A425"/>
    <mergeCell ref="C424:C425"/>
    <mergeCell ref="A418:A419"/>
    <mergeCell ref="C418:C419"/>
    <mergeCell ref="A420:A421"/>
    <mergeCell ref="C420:C421"/>
    <mergeCell ref="A438:A439"/>
    <mergeCell ref="C438:C439"/>
    <mergeCell ref="A440:A441"/>
    <mergeCell ref="C440:C441"/>
    <mergeCell ref="A434:A435"/>
    <mergeCell ref="C434:C435"/>
    <mergeCell ref="A436:A437"/>
    <mergeCell ref="C436:C437"/>
    <mergeCell ref="A430:A431"/>
    <mergeCell ref="C430:C431"/>
    <mergeCell ref="A432:A433"/>
    <mergeCell ref="C432:C433"/>
    <mergeCell ref="A450:A451"/>
    <mergeCell ref="C450:C451"/>
    <mergeCell ref="A452:A453"/>
    <mergeCell ref="C452:C453"/>
    <mergeCell ref="A446:A447"/>
    <mergeCell ref="C446:C447"/>
    <mergeCell ref="A448:A449"/>
    <mergeCell ref="C448:C449"/>
    <mergeCell ref="A442:A443"/>
    <mergeCell ref="C442:C443"/>
    <mergeCell ref="A444:A445"/>
    <mergeCell ref="C444:C445"/>
    <mergeCell ref="A462:A463"/>
    <mergeCell ref="C462:C463"/>
    <mergeCell ref="A464:A465"/>
    <mergeCell ref="C464:C465"/>
    <mergeCell ref="A458:A459"/>
    <mergeCell ref="C458:C459"/>
    <mergeCell ref="A460:A461"/>
    <mergeCell ref="C460:C461"/>
    <mergeCell ref="A454:A455"/>
    <mergeCell ref="C454:C455"/>
    <mergeCell ref="A456:A457"/>
    <mergeCell ref="C456:C457"/>
    <mergeCell ref="A474:A475"/>
    <mergeCell ref="C474:C475"/>
    <mergeCell ref="A476:A477"/>
    <mergeCell ref="C476:C477"/>
    <mergeCell ref="A470:A471"/>
    <mergeCell ref="C470:C471"/>
    <mergeCell ref="A472:A473"/>
    <mergeCell ref="C472:C473"/>
    <mergeCell ref="A466:A467"/>
    <mergeCell ref="C466:C467"/>
    <mergeCell ref="A468:A469"/>
    <mergeCell ref="C468:C469"/>
    <mergeCell ref="A486:A487"/>
    <mergeCell ref="C486:C487"/>
    <mergeCell ref="A488:A489"/>
    <mergeCell ref="C488:C489"/>
    <mergeCell ref="A482:A483"/>
    <mergeCell ref="C482:C483"/>
    <mergeCell ref="A484:A485"/>
    <mergeCell ref="C484:C485"/>
    <mergeCell ref="A478:A479"/>
    <mergeCell ref="C478:C479"/>
    <mergeCell ref="A480:A481"/>
    <mergeCell ref="C480:C481"/>
    <mergeCell ref="A498:A499"/>
    <mergeCell ref="C498:C499"/>
    <mergeCell ref="A500:A501"/>
    <mergeCell ref="C500:C501"/>
    <mergeCell ref="A494:A495"/>
    <mergeCell ref="C494:C495"/>
    <mergeCell ref="A496:A497"/>
    <mergeCell ref="C496:C497"/>
    <mergeCell ref="A490:A491"/>
    <mergeCell ref="C490:C491"/>
    <mergeCell ref="A492:A493"/>
    <mergeCell ref="C492:C493"/>
    <mergeCell ref="A510:A511"/>
    <mergeCell ref="C510:C511"/>
    <mergeCell ref="A512:A513"/>
    <mergeCell ref="C512:C513"/>
    <mergeCell ref="A506:A507"/>
    <mergeCell ref="C506:C507"/>
    <mergeCell ref="A508:A509"/>
    <mergeCell ref="C508:C509"/>
    <mergeCell ref="A502:A503"/>
    <mergeCell ref="C502:C503"/>
    <mergeCell ref="A504:A505"/>
    <mergeCell ref="C504:C505"/>
    <mergeCell ref="A522:A523"/>
    <mergeCell ref="C522:C523"/>
    <mergeCell ref="A524:A525"/>
    <mergeCell ref="C524:C525"/>
    <mergeCell ref="A518:A519"/>
    <mergeCell ref="C518:C519"/>
    <mergeCell ref="A520:A521"/>
    <mergeCell ref="C520:C521"/>
    <mergeCell ref="A514:A515"/>
    <mergeCell ref="C514:C515"/>
    <mergeCell ref="A516:A517"/>
    <mergeCell ref="C516:C517"/>
    <mergeCell ref="A534:A535"/>
    <mergeCell ref="C534:C535"/>
    <mergeCell ref="A536:A537"/>
    <mergeCell ref="C536:C537"/>
    <mergeCell ref="A530:A531"/>
    <mergeCell ref="C530:C531"/>
    <mergeCell ref="A532:A533"/>
    <mergeCell ref="C532:C533"/>
    <mergeCell ref="A526:A527"/>
    <mergeCell ref="C526:C527"/>
    <mergeCell ref="A528:A529"/>
    <mergeCell ref="C528:C529"/>
    <mergeCell ref="A546:A547"/>
    <mergeCell ref="C546:C547"/>
    <mergeCell ref="A548:A549"/>
    <mergeCell ref="C548:C549"/>
    <mergeCell ref="A542:A543"/>
    <mergeCell ref="C542:C543"/>
    <mergeCell ref="A544:A545"/>
    <mergeCell ref="C544:C545"/>
    <mergeCell ref="A538:A539"/>
    <mergeCell ref="C538:C539"/>
    <mergeCell ref="A540:A541"/>
    <mergeCell ref="C540:C541"/>
    <mergeCell ref="A558:A559"/>
    <mergeCell ref="C558:C559"/>
    <mergeCell ref="A560:A561"/>
    <mergeCell ref="C560:C561"/>
    <mergeCell ref="A554:A555"/>
    <mergeCell ref="C554:C555"/>
    <mergeCell ref="A556:A557"/>
    <mergeCell ref="C556:C557"/>
    <mergeCell ref="A550:A551"/>
    <mergeCell ref="C550:C551"/>
    <mergeCell ref="A552:A553"/>
    <mergeCell ref="C552:C553"/>
    <mergeCell ref="A570:A571"/>
    <mergeCell ref="C570:C571"/>
    <mergeCell ref="A572:A573"/>
    <mergeCell ref="C572:C573"/>
    <mergeCell ref="A566:A567"/>
    <mergeCell ref="C566:C567"/>
    <mergeCell ref="A568:A569"/>
    <mergeCell ref="C568:C569"/>
    <mergeCell ref="A562:A563"/>
    <mergeCell ref="C562:C563"/>
    <mergeCell ref="A564:A565"/>
    <mergeCell ref="C564:C565"/>
    <mergeCell ref="A582:A583"/>
    <mergeCell ref="C582:C583"/>
    <mergeCell ref="A584:A585"/>
    <mergeCell ref="C584:C585"/>
    <mergeCell ref="A578:A579"/>
    <mergeCell ref="C578:C579"/>
    <mergeCell ref="A580:A581"/>
    <mergeCell ref="C580:C581"/>
    <mergeCell ref="A574:A575"/>
    <mergeCell ref="C574:C575"/>
    <mergeCell ref="A576:A577"/>
    <mergeCell ref="C576:C577"/>
    <mergeCell ref="A594:A595"/>
    <mergeCell ref="C594:C595"/>
    <mergeCell ref="A596:A597"/>
    <mergeCell ref="C596:C597"/>
    <mergeCell ref="A590:A591"/>
    <mergeCell ref="C590:C591"/>
    <mergeCell ref="A592:A593"/>
    <mergeCell ref="C592:C593"/>
    <mergeCell ref="A586:A587"/>
    <mergeCell ref="C586:C587"/>
    <mergeCell ref="A588:A589"/>
    <mergeCell ref="C588:C589"/>
    <mergeCell ref="A606:A607"/>
    <mergeCell ref="C606:C607"/>
    <mergeCell ref="A608:A609"/>
    <mergeCell ref="C608:C609"/>
    <mergeCell ref="A602:A603"/>
    <mergeCell ref="C602:C603"/>
    <mergeCell ref="A604:A605"/>
    <mergeCell ref="C604:C605"/>
    <mergeCell ref="A598:A599"/>
    <mergeCell ref="C598:C599"/>
    <mergeCell ref="A600:A601"/>
    <mergeCell ref="C600:C601"/>
    <mergeCell ref="A618:A619"/>
    <mergeCell ref="C618:C619"/>
    <mergeCell ref="A620:A621"/>
    <mergeCell ref="C620:C621"/>
    <mergeCell ref="A614:A615"/>
    <mergeCell ref="C614:C615"/>
    <mergeCell ref="A616:A617"/>
    <mergeCell ref="C616:C617"/>
    <mergeCell ref="A610:A611"/>
    <mergeCell ref="C610:C611"/>
    <mergeCell ref="A612:A613"/>
    <mergeCell ref="C612:C613"/>
    <mergeCell ref="A630:A631"/>
    <mergeCell ref="C630:C631"/>
    <mergeCell ref="A632:A633"/>
    <mergeCell ref="C632:C633"/>
    <mergeCell ref="A626:A627"/>
    <mergeCell ref="C626:C627"/>
    <mergeCell ref="A628:A629"/>
    <mergeCell ref="C628:C629"/>
    <mergeCell ref="A622:A623"/>
    <mergeCell ref="C622:C623"/>
    <mergeCell ref="A624:A625"/>
    <mergeCell ref="C624:C625"/>
    <mergeCell ref="A642:A643"/>
    <mergeCell ref="C642:C643"/>
    <mergeCell ref="A644:A645"/>
    <mergeCell ref="C644:C645"/>
    <mergeCell ref="A638:A639"/>
    <mergeCell ref="C638:C639"/>
    <mergeCell ref="A640:A641"/>
    <mergeCell ref="C640:C641"/>
    <mergeCell ref="A634:A635"/>
    <mergeCell ref="C634:C635"/>
    <mergeCell ref="A636:A637"/>
    <mergeCell ref="C636:C637"/>
    <mergeCell ref="A654:A655"/>
    <mergeCell ref="C654:C655"/>
    <mergeCell ref="A656:A657"/>
    <mergeCell ref="C656:C657"/>
    <mergeCell ref="A650:A651"/>
    <mergeCell ref="C650:C651"/>
    <mergeCell ref="A652:A653"/>
    <mergeCell ref="C652:C653"/>
    <mergeCell ref="A646:A647"/>
    <mergeCell ref="C646:C647"/>
    <mergeCell ref="A648:A649"/>
    <mergeCell ref="C648:C649"/>
    <mergeCell ref="A666:A667"/>
    <mergeCell ref="C666:C667"/>
    <mergeCell ref="A668:A669"/>
    <mergeCell ref="C668:C669"/>
    <mergeCell ref="A662:A663"/>
    <mergeCell ref="C662:C663"/>
    <mergeCell ref="A664:A665"/>
    <mergeCell ref="C664:C665"/>
    <mergeCell ref="A658:A659"/>
    <mergeCell ref="C658:C659"/>
    <mergeCell ref="A660:A661"/>
    <mergeCell ref="C660:C661"/>
    <mergeCell ref="A678:A679"/>
    <mergeCell ref="C678:C679"/>
    <mergeCell ref="A680:A681"/>
    <mergeCell ref="C680:C681"/>
    <mergeCell ref="A674:A675"/>
    <mergeCell ref="C674:C675"/>
    <mergeCell ref="A676:A677"/>
    <mergeCell ref="C676:C677"/>
    <mergeCell ref="A670:A671"/>
    <mergeCell ref="C670:C671"/>
    <mergeCell ref="A672:A673"/>
    <mergeCell ref="C672:C673"/>
    <mergeCell ref="A690:A691"/>
    <mergeCell ref="C690:C691"/>
    <mergeCell ref="A692:A693"/>
    <mergeCell ref="C692:C693"/>
    <mergeCell ref="A686:A687"/>
    <mergeCell ref="C686:C687"/>
    <mergeCell ref="A688:A689"/>
    <mergeCell ref="C688:C689"/>
    <mergeCell ref="A682:A683"/>
    <mergeCell ref="C682:C683"/>
    <mergeCell ref="A684:A685"/>
    <mergeCell ref="C684:C685"/>
    <mergeCell ref="A702:A703"/>
    <mergeCell ref="C702:C703"/>
    <mergeCell ref="A704:A705"/>
    <mergeCell ref="C704:C705"/>
    <mergeCell ref="A698:A699"/>
    <mergeCell ref="C698:C699"/>
    <mergeCell ref="A700:A701"/>
    <mergeCell ref="C700:C701"/>
    <mergeCell ref="A694:A695"/>
    <mergeCell ref="C694:C695"/>
    <mergeCell ref="A696:A697"/>
    <mergeCell ref="C696:C697"/>
    <mergeCell ref="A714:A715"/>
    <mergeCell ref="C714:C715"/>
    <mergeCell ref="A716:A717"/>
    <mergeCell ref="C716:C717"/>
    <mergeCell ref="A710:A711"/>
    <mergeCell ref="C710:C711"/>
    <mergeCell ref="A712:A713"/>
    <mergeCell ref="C712:C713"/>
    <mergeCell ref="A706:A707"/>
    <mergeCell ref="C706:C707"/>
    <mergeCell ref="A708:A709"/>
    <mergeCell ref="C708:C709"/>
    <mergeCell ref="A726:A727"/>
    <mergeCell ref="C726:C727"/>
    <mergeCell ref="A728:A729"/>
    <mergeCell ref="C728:C729"/>
    <mergeCell ref="A722:A723"/>
    <mergeCell ref="C722:C723"/>
    <mergeCell ref="A724:A725"/>
    <mergeCell ref="C724:C725"/>
    <mergeCell ref="A718:A719"/>
    <mergeCell ref="C718:C719"/>
    <mergeCell ref="A720:A721"/>
    <mergeCell ref="C720:C721"/>
    <mergeCell ref="A738:A739"/>
    <mergeCell ref="C738:C739"/>
    <mergeCell ref="A740:A741"/>
    <mergeCell ref="C740:C741"/>
    <mergeCell ref="A734:A735"/>
    <mergeCell ref="C734:C735"/>
    <mergeCell ref="A736:A737"/>
    <mergeCell ref="C736:C737"/>
    <mergeCell ref="A730:A731"/>
    <mergeCell ref="C730:C731"/>
    <mergeCell ref="A732:A733"/>
    <mergeCell ref="C732:C733"/>
    <mergeCell ref="A750:A751"/>
    <mergeCell ref="C750:C751"/>
    <mergeCell ref="A752:A753"/>
    <mergeCell ref="C752:C753"/>
    <mergeCell ref="A746:A747"/>
    <mergeCell ref="C746:C747"/>
    <mergeCell ref="A748:A749"/>
    <mergeCell ref="C748:C749"/>
    <mergeCell ref="A742:A743"/>
    <mergeCell ref="C742:C743"/>
    <mergeCell ref="A744:A745"/>
    <mergeCell ref="C744:C745"/>
    <mergeCell ref="A762:A763"/>
    <mergeCell ref="C762:C763"/>
    <mergeCell ref="A764:A765"/>
    <mergeCell ref="C764:C765"/>
    <mergeCell ref="A758:A759"/>
    <mergeCell ref="C758:C759"/>
    <mergeCell ref="A760:A761"/>
    <mergeCell ref="C760:C761"/>
    <mergeCell ref="A754:A755"/>
    <mergeCell ref="C754:C755"/>
    <mergeCell ref="A756:A757"/>
    <mergeCell ref="C756:C757"/>
    <mergeCell ref="A774:A775"/>
    <mergeCell ref="C774:C775"/>
    <mergeCell ref="A776:A777"/>
    <mergeCell ref="C776:C777"/>
    <mergeCell ref="A770:A771"/>
    <mergeCell ref="C770:C771"/>
    <mergeCell ref="A772:A773"/>
    <mergeCell ref="C772:C773"/>
    <mergeCell ref="A766:A767"/>
    <mergeCell ref="C766:C767"/>
    <mergeCell ref="A768:A769"/>
    <mergeCell ref="C768:C769"/>
    <mergeCell ref="A786:A787"/>
    <mergeCell ref="C786:C787"/>
    <mergeCell ref="A788:A789"/>
    <mergeCell ref="C788:C789"/>
    <mergeCell ref="A782:A783"/>
    <mergeCell ref="C782:C783"/>
    <mergeCell ref="A784:A785"/>
    <mergeCell ref="C784:C785"/>
    <mergeCell ref="A778:A779"/>
    <mergeCell ref="C778:C779"/>
    <mergeCell ref="A780:A781"/>
    <mergeCell ref="C780:C781"/>
    <mergeCell ref="A798:A799"/>
    <mergeCell ref="C798:C799"/>
    <mergeCell ref="A800:A801"/>
    <mergeCell ref="C800:C801"/>
    <mergeCell ref="A794:A795"/>
    <mergeCell ref="C794:C795"/>
    <mergeCell ref="A796:A797"/>
    <mergeCell ref="C796:C797"/>
    <mergeCell ref="A790:A791"/>
    <mergeCell ref="C790:C791"/>
    <mergeCell ref="A792:A793"/>
    <mergeCell ref="C792:C793"/>
    <mergeCell ref="A810:A811"/>
    <mergeCell ref="C810:C811"/>
    <mergeCell ref="A812:A813"/>
    <mergeCell ref="C812:C813"/>
    <mergeCell ref="A806:A807"/>
    <mergeCell ref="C806:C807"/>
    <mergeCell ref="A808:A809"/>
    <mergeCell ref="C808:C809"/>
    <mergeCell ref="A802:A803"/>
    <mergeCell ref="C802:C803"/>
    <mergeCell ref="A804:A805"/>
    <mergeCell ref="C804:C805"/>
    <mergeCell ref="A822:A823"/>
    <mergeCell ref="C822:C823"/>
    <mergeCell ref="A824:A825"/>
    <mergeCell ref="C824:C825"/>
    <mergeCell ref="A818:A819"/>
    <mergeCell ref="C818:C819"/>
    <mergeCell ref="A820:A821"/>
    <mergeCell ref="C820:C821"/>
    <mergeCell ref="A814:A815"/>
    <mergeCell ref="C814:C815"/>
    <mergeCell ref="A816:A817"/>
    <mergeCell ref="C816:C817"/>
    <mergeCell ref="A834:A835"/>
    <mergeCell ref="C834:C835"/>
    <mergeCell ref="A836:A837"/>
    <mergeCell ref="C836:C837"/>
    <mergeCell ref="A830:A831"/>
    <mergeCell ref="C830:C831"/>
    <mergeCell ref="A832:A833"/>
    <mergeCell ref="C832:C833"/>
    <mergeCell ref="A826:A827"/>
    <mergeCell ref="C826:C827"/>
    <mergeCell ref="A828:A829"/>
    <mergeCell ref="C828:C829"/>
    <mergeCell ref="A846:A847"/>
    <mergeCell ref="C846:C847"/>
    <mergeCell ref="A848:A849"/>
    <mergeCell ref="C848:C849"/>
    <mergeCell ref="A842:A843"/>
    <mergeCell ref="C842:C843"/>
    <mergeCell ref="A844:A845"/>
    <mergeCell ref="C844:C845"/>
    <mergeCell ref="A838:A839"/>
    <mergeCell ref="C838:C839"/>
    <mergeCell ref="A840:A841"/>
    <mergeCell ref="C840:C841"/>
    <mergeCell ref="A858:A859"/>
    <mergeCell ref="C858:C859"/>
    <mergeCell ref="A860:A861"/>
    <mergeCell ref="C860:C861"/>
    <mergeCell ref="A854:A855"/>
    <mergeCell ref="C854:C855"/>
    <mergeCell ref="A856:A857"/>
    <mergeCell ref="C856:C857"/>
    <mergeCell ref="A850:A851"/>
    <mergeCell ref="C850:C851"/>
    <mergeCell ref="A852:A853"/>
    <mergeCell ref="C852:C853"/>
    <mergeCell ref="A870:A871"/>
    <mergeCell ref="C870:C871"/>
    <mergeCell ref="A872:A873"/>
    <mergeCell ref="C872:C873"/>
    <mergeCell ref="A866:A867"/>
    <mergeCell ref="C866:C867"/>
    <mergeCell ref="A868:A869"/>
    <mergeCell ref="C868:C869"/>
    <mergeCell ref="A862:A863"/>
    <mergeCell ref="C862:C863"/>
    <mergeCell ref="A864:A865"/>
    <mergeCell ref="C864:C865"/>
    <mergeCell ref="A882:A883"/>
    <mergeCell ref="C882:C883"/>
    <mergeCell ref="A884:A885"/>
    <mergeCell ref="C884:C885"/>
    <mergeCell ref="A878:A879"/>
    <mergeCell ref="C878:C879"/>
    <mergeCell ref="A880:A881"/>
    <mergeCell ref="C880:C881"/>
    <mergeCell ref="A874:A875"/>
    <mergeCell ref="C874:C875"/>
    <mergeCell ref="A876:A877"/>
    <mergeCell ref="C876:C877"/>
    <mergeCell ref="A894:A895"/>
    <mergeCell ref="C894:C895"/>
    <mergeCell ref="A896:A897"/>
    <mergeCell ref="C896:C897"/>
    <mergeCell ref="A890:A891"/>
    <mergeCell ref="C890:C891"/>
    <mergeCell ref="A892:A893"/>
    <mergeCell ref="C892:C893"/>
    <mergeCell ref="A886:A887"/>
    <mergeCell ref="C886:C887"/>
    <mergeCell ref="A888:A889"/>
    <mergeCell ref="C888:C889"/>
    <mergeCell ref="A906:A907"/>
    <mergeCell ref="C906:C907"/>
    <mergeCell ref="A908:A909"/>
    <mergeCell ref="C908:C909"/>
    <mergeCell ref="A902:A903"/>
    <mergeCell ref="C902:C903"/>
    <mergeCell ref="A904:A905"/>
    <mergeCell ref="C904:C905"/>
    <mergeCell ref="A898:A899"/>
    <mergeCell ref="C898:C899"/>
    <mergeCell ref="A900:A901"/>
    <mergeCell ref="C900:C901"/>
    <mergeCell ref="A918:A919"/>
    <mergeCell ref="C918:C919"/>
    <mergeCell ref="A920:A921"/>
    <mergeCell ref="C920:C921"/>
    <mergeCell ref="A914:A915"/>
    <mergeCell ref="C914:C915"/>
    <mergeCell ref="A916:A917"/>
    <mergeCell ref="C916:C917"/>
    <mergeCell ref="A910:A911"/>
    <mergeCell ref="C910:C911"/>
    <mergeCell ref="A912:A913"/>
    <mergeCell ref="C912:C913"/>
    <mergeCell ref="A930:A931"/>
    <mergeCell ref="C930:C931"/>
    <mergeCell ref="A932:A933"/>
    <mergeCell ref="C932:C933"/>
    <mergeCell ref="A926:A927"/>
    <mergeCell ref="C926:C927"/>
    <mergeCell ref="A928:A929"/>
    <mergeCell ref="C928:C929"/>
    <mergeCell ref="A922:A923"/>
    <mergeCell ref="C922:C923"/>
    <mergeCell ref="A924:A925"/>
    <mergeCell ref="C924:C925"/>
    <mergeCell ref="A942:A943"/>
    <mergeCell ref="C942:C943"/>
    <mergeCell ref="A944:A945"/>
    <mergeCell ref="C944:C945"/>
    <mergeCell ref="A938:A939"/>
    <mergeCell ref="C938:C939"/>
    <mergeCell ref="A940:A941"/>
    <mergeCell ref="C940:C941"/>
    <mergeCell ref="A934:A935"/>
    <mergeCell ref="C934:C935"/>
    <mergeCell ref="A936:A937"/>
    <mergeCell ref="C936:C937"/>
    <mergeCell ref="A954:A955"/>
    <mergeCell ref="C954:C955"/>
    <mergeCell ref="A956:A957"/>
    <mergeCell ref="C956:C957"/>
    <mergeCell ref="A950:A951"/>
    <mergeCell ref="C950:C951"/>
    <mergeCell ref="A952:A953"/>
    <mergeCell ref="C952:C953"/>
    <mergeCell ref="A946:A947"/>
    <mergeCell ref="C946:C947"/>
    <mergeCell ref="A948:A949"/>
    <mergeCell ref="C948:C949"/>
    <mergeCell ref="A966:A969"/>
    <mergeCell ref="C966:C969"/>
    <mergeCell ref="A970:A973"/>
    <mergeCell ref="C970:C973"/>
    <mergeCell ref="A962:A963"/>
    <mergeCell ref="C962:C963"/>
    <mergeCell ref="A964:A965"/>
    <mergeCell ref="C964:C965"/>
    <mergeCell ref="A958:A959"/>
    <mergeCell ref="C958:C959"/>
    <mergeCell ref="A960:A961"/>
    <mergeCell ref="C960:C961"/>
    <mergeCell ref="A990:A993"/>
    <mergeCell ref="C990:C993"/>
    <mergeCell ref="A994:A997"/>
    <mergeCell ref="C994:C997"/>
    <mergeCell ref="A982:A985"/>
    <mergeCell ref="C982:C985"/>
    <mergeCell ref="A986:A989"/>
    <mergeCell ref="C986:C989"/>
    <mergeCell ref="A974:A977"/>
    <mergeCell ref="C974:C977"/>
    <mergeCell ref="A978:A981"/>
    <mergeCell ref="C978:C981"/>
    <mergeCell ref="A1014:A1017"/>
    <mergeCell ref="C1014:C1017"/>
    <mergeCell ref="A1018:A1021"/>
    <mergeCell ref="C1018:C1021"/>
    <mergeCell ref="A1006:A1009"/>
    <mergeCell ref="C1006:C1009"/>
    <mergeCell ref="A1010:A1013"/>
    <mergeCell ref="C1010:C1013"/>
    <mergeCell ref="A998:A1001"/>
    <mergeCell ref="C998:C1001"/>
    <mergeCell ref="A1002:A1005"/>
    <mergeCell ref="C1002:C1005"/>
    <mergeCell ref="A1038:A1041"/>
    <mergeCell ref="C1038:C1041"/>
    <mergeCell ref="A1042:A1045"/>
    <mergeCell ref="C1042:C1045"/>
    <mergeCell ref="A1030:A1033"/>
    <mergeCell ref="C1030:C1033"/>
    <mergeCell ref="A1034:A1037"/>
    <mergeCell ref="C1034:C1037"/>
    <mergeCell ref="A1022:A1025"/>
    <mergeCell ref="C1022:C1025"/>
    <mergeCell ref="A1026:A1029"/>
    <mergeCell ref="C1026:C1029"/>
    <mergeCell ref="A1062:A1065"/>
    <mergeCell ref="C1062:C1065"/>
    <mergeCell ref="A1066:A1069"/>
    <mergeCell ref="C1066:C1069"/>
    <mergeCell ref="A1054:A1057"/>
    <mergeCell ref="C1054:C1057"/>
    <mergeCell ref="A1058:A1061"/>
    <mergeCell ref="C1058:C1061"/>
    <mergeCell ref="A1046:A1049"/>
    <mergeCell ref="C1046:C1049"/>
    <mergeCell ref="A1050:A1053"/>
    <mergeCell ref="C1050:C1053"/>
    <mergeCell ref="A1086:A1089"/>
    <mergeCell ref="C1086:C1089"/>
    <mergeCell ref="A1090:A1093"/>
    <mergeCell ref="C1090:C1093"/>
    <mergeCell ref="A1078:A1081"/>
    <mergeCell ref="C1078:C1081"/>
    <mergeCell ref="A1082:A1085"/>
    <mergeCell ref="C1082:C1085"/>
    <mergeCell ref="A1070:A1073"/>
    <mergeCell ref="C1070:C1073"/>
    <mergeCell ref="A1074:A1077"/>
    <mergeCell ref="C1074:C1077"/>
    <mergeCell ref="A1110:A1113"/>
    <mergeCell ref="C1110:C1113"/>
    <mergeCell ref="A1114:A1117"/>
    <mergeCell ref="C1114:C1117"/>
    <mergeCell ref="A1102:A1105"/>
    <mergeCell ref="C1102:C1105"/>
    <mergeCell ref="A1106:A1109"/>
    <mergeCell ref="C1106:C1109"/>
    <mergeCell ref="A1094:A1097"/>
    <mergeCell ref="C1094:C1097"/>
    <mergeCell ref="A1098:A1101"/>
    <mergeCell ref="C1098:C1101"/>
    <mergeCell ref="A1134:A1137"/>
    <mergeCell ref="C1134:C1137"/>
    <mergeCell ref="A1138:A1141"/>
    <mergeCell ref="C1138:C1141"/>
    <mergeCell ref="A1126:A1129"/>
    <mergeCell ref="C1126:C1129"/>
    <mergeCell ref="A1130:A1133"/>
    <mergeCell ref="C1130:C1133"/>
    <mergeCell ref="A1118:A1121"/>
    <mergeCell ref="C1118:C1121"/>
    <mergeCell ref="A1122:A1125"/>
    <mergeCell ref="C1122:C1125"/>
    <mergeCell ref="A1158:A1161"/>
    <mergeCell ref="C1158:C1161"/>
    <mergeCell ref="A1162:A1165"/>
    <mergeCell ref="C1162:C1165"/>
    <mergeCell ref="A1150:A1153"/>
    <mergeCell ref="C1150:C1153"/>
    <mergeCell ref="A1154:A1157"/>
    <mergeCell ref="C1154:C1157"/>
    <mergeCell ref="A1142:A1145"/>
    <mergeCell ref="C1142:C1145"/>
    <mergeCell ref="A1146:A1149"/>
    <mergeCell ref="C1146:C1149"/>
    <mergeCell ref="A1182:A1185"/>
    <mergeCell ref="C1182:C1185"/>
    <mergeCell ref="A1186:A1189"/>
    <mergeCell ref="C1186:C1189"/>
    <mergeCell ref="A1174:A1177"/>
    <mergeCell ref="C1174:C1177"/>
    <mergeCell ref="A1178:A1181"/>
    <mergeCell ref="C1178:C1181"/>
    <mergeCell ref="A1166:A1169"/>
    <mergeCell ref="C1166:C1169"/>
    <mergeCell ref="A1170:A1173"/>
    <mergeCell ref="C1170:C1173"/>
    <mergeCell ref="A1206:A1209"/>
    <mergeCell ref="C1206:C1209"/>
    <mergeCell ref="A1210:A1213"/>
    <mergeCell ref="C1210:C1213"/>
    <mergeCell ref="A1198:A1201"/>
    <mergeCell ref="C1198:C1201"/>
    <mergeCell ref="A1202:A1205"/>
    <mergeCell ref="C1202:C1205"/>
    <mergeCell ref="A1190:A1193"/>
    <mergeCell ref="C1190:C1193"/>
    <mergeCell ref="A1194:A1197"/>
    <mergeCell ref="C1194:C1197"/>
    <mergeCell ref="A1230:A1233"/>
    <mergeCell ref="C1230:C1233"/>
    <mergeCell ref="A1234:A1237"/>
    <mergeCell ref="C1234:C1237"/>
    <mergeCell ref="A1222:A1225"/>
    <mergeCell ref="C1222:C1225"/>
    <mergeCell ref="A1226:A1229"/>
    <mergeCell ref="C1226:C1229"/>
    <mergeCell ref="A1214:A1217"/>
    <mergeCell ref="C1214:C1217"/>
    <mergeCell ref="A1218:A1221"/>
    <mergeCell ref="C1218:C1221"/>
    <mergeCell ref="A1254:A1257"/>
    <mergeCell ref="C1254:C1257"/>
    <mergeCell ref="A1258:A1261"/>
    <mergeCell ref="C1258:C1261"/>
    <mergeCell ref="A1246:A1249"/>
    <mergeCell ref="C1246:C1249"/>
    <mergeCell ref="A1250:A1253"/>
    <mergeCell ref="C1250:C1253"/>
    <mergeCell ref="A1238:A1241"/>
    <mergeCell ref="C1238:C1241"/>
    <mergeCell ref="A1242:A1245"/>
    <mergeCell ref="C1242:C1245"/>
    <mergeCell ref="A1278:A1281"/>
    <mergeCell ref="C1278:C1281"/>
    <mergeCell ref="A1282:A1285"/>
    <mergeCell ref="C1282:C1285"/>
    <mergeCell ref="A1270:A1273"/>
    <mergeCell ref="C1270:C1273"/>
    <mergeCell ref="A1274:A1277"/>
    <mergeCell ref="C1274:C1277"/>
    <mergeCell ref="A1262:A1265"/>
    <mergeCell ref="C1262:C1265"/>
    <mergeCell ref="A1266:A1269"/>
    <mergeCell ref="C1266:C1269"/>
    <mergeCell ref="C1306:C1309"/>
    <mergeCell ref="A1294:A1297"/>
    <mergeCell ref="C1294:C1297"/>
    <mergeCell ref="A1298:A1301"/>
    <mergeCell ref="C1298:C1301"/>
    <mergeCell ref="A1286:A1289"/>
    <mergeCell ref="C1286:C1289"/>
    <mergeCell ref="A1290:A1293"/>
    <mergeCell ref="C1290:C1293"/>
    <mergeCell ref="B2:N2"/>
    <mergeCell ref="A1342:A1345"/>
    <mergeCell ref="C1342:C1345"/>
    <mergeCell ref="A1346:A1349"/>
    <mergeCell ref="C1346:C1349"/>
    <mergeCell ref="A1334:A1337"/>
    <mergeCell ref="C1334:C1337"/>
    <mergeCell ref="A1338:A1341"/>
    <mergeCell ref="C1338:C1341"/>
    <mergeCell ref="A1326:A1329"/>
    <mergeCell ref="C1326:C1329"/>
    <mergeCell ref="A1330:A1333"/>
    <mergeCell ref="C1330:C1333"/>
    <mergeCell ref="A1318:A1321"/>
    <mergeCell ref="C1318:C1321"/>
    <mergeCell ref="A1322:A1325"/>
    <mergeCell ref="C1322:C1325"/>
    <mergeCell ref="A1310:A1313"/>
    <mergeCell ref="C1310:C1313"/>
    <mergeCell ref="A1314:A1317"/>
    <mergeCell ref="C1314:C1317"/>
    <mergeCell ref="A1302:A1305"/>
    <mergeCell ref="C1302:C1305"/>
    <mergeCell ref="A1306:A1309"/>
  </mergeCells>
  <pageMargins left="0.23622047244094491" right="0.23622047244094491" top="0.74803149606299213" bottom="0.74803149606299213" header="0.31496062992125984" footer="0.31496062992125984"/>
  <pageSetup paperSize="9"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5414"/>
  <sheetViews>
    <sheetView view="pageBreakPreview" zoomScale="60" zoomScaleNormal="70" workbookViewId="0">
      <pane ySplit="4" topLeftCell="A5" activePane="bottomLeft" state="frozen"/>
      <selection pane="bottomLeft" activeCell="U9" sqref="U9"/>
    </sheetView>
  </sheetViews>
  <sheetFormatPr defaultRowHeight="12.75" x14ac:dyDescent="0.2"/>
  <cols>
    <col min="1" max="1" width="20.42578125" style="16" customWidth="1"/>
    <col min="2" max="2" width="35.5703125" style="16" customWidth="1"/>
    <col min="3" max="3" width="43.28515625" style="16" customWidth="1"/>
    <col min="4" max="5" width="15.7109375" style="16" customWidth="1"/>
    <col min="6" max="16" width="14.5703125" style="16" customWidth="1"/>
    <col min="17" max="16384" width="9.140625" style="16"/>
  </cols>
  <sheetData>
    <row r="2" spans="1:16" ht="41.25" customHeight="1" x14ac:dyDescent="0.2">
      <c r="B2" s="70" t="s">
        <v>3518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</row>
    <row r="3" spans="1:16" ht="13.5" customHeight="1" thickBot="1" x14ac:dyDescent="0.25"/>
    <row r="4" spans="1:16" ht="77.25" thickBot="1" x14ac:dyDescent="0.25">
      <c r="A4" s="17" t="s">
        <v>3506</v>
      </c>
      <c r="B4" s="17" t="s">
        <v>3507</v>
      </c>
      <c r="C4" s="31" t="s">
        <v>3508</v>
      </c>
      <c r="D4" s="32" t="s">
        <v>3509</v>
      </c>
      <c r="E4" s="32" t="s">
        <v>3510</v>
      </c>
      <c r="F4" s="32" t="s">
        <v>3519</v>
      </c>
      <c r="G4" s="32" t="s">
        <v>3511</v>
      </c>
      <c r="H4" s="32" t="s">
        <v>3512</v>
      </c>
      <c r="I4" s="32" t="s">
        <v>3520</v>
      </c>
      <c r="J4" s="32" t="s">
        <v>3513</v>
      </c>
      <c r="K4" s="32" t="s">
        <v>3514</v>
      </c>
      <c r="L4" s="32" t="s">
        <v>3521</v>
      </c>
      <c r="M4" s="32" t="s">
        <v>3515</v>
      </c>
      <c r="N4" s="32" t="s">
        <v>3516</v>
      </c>
      <c r="O4" s="32" t="s">
        <v>3522</v>
      </c>
      <c r="P4" s="32" t="s">
        <v>3517</v>
      </c>
    </row>
    <row r="5" spans="1:16" ht="13.5" thickBot="1" x14ac:dyDescent="0.25">
      <c r="A5" s="18">
        <v>1</v>
      </c>
      <c r="B5" s="18">
        <v>2</v>
      </c>
      <c r="C5" s="33">
        <v>3</v>
      </c>
      <c r="D5" s="34">
        <v>4</v>
      </c>
      <c r="E5" s="34">
        <v>5</v>
      </c>
      <c r="F5" s="34">
        <v>6</v>
      </c>
      <c r="G5" s="34">
        <v>7</v>
      </c>
      <c r="H5" s="34">
        <v>8</v>
      </c>
      <c r="I5" s="34">
        <v>9</v>
      </c>
      <c r="J5" s="34">
        <v>10</v>
      </c>
      <c r="K5" s="34">
        <v>11</v>
      </c>
      <c r="L5" s="34">
        <v>12</v>
      </c>
      <c r="M5" s="34">
        <v>13</v>
      </c>
      <c r="N5" s="34">
        <v>14</v>
      </c>
      <c r="O5" s="34">
        <v>15</v>
      </c>
      <c r="P5" s="34">
        <v>16</v>
      </c>
    </row>
    <row r="6" spans="1:16" ht="41.25" customHeight="1" x14ac:dyDescent="0.2">
      <c r="A6" s="75" t="s">
        <v>956</v>
      </c>
      <c r="B6" s="10"/>
      <c r="C6" s="76" t="s">
        <v>957</v>
      </c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11"/>
    </row>
    <row r="7" spans="1:16" ht="41.25" customHeight="1" x14ac:dyDescent="0.2">
      <c r="A7" s="71"/>
      <c r="B7" s="12"/>
      <c r="C7" s="72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13"/>
    </row>
    <row r="8" spans="1:16" ht="41.25" customHeight="1" x14ac:dyDescent="0.2">
      <c r="A8" s="71"/>
      <c r="B8" s="12"/>
      <c r="C8" s="72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13"/>
    </row>
    <row r="9" spans="1:16" ht="41.25" customHeight="1" x14ac:dyDescent="0.2">
      <c r="A9" s="71"/>
      <c r="B9" s="12"/>
      <c r="C9" s="72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13"/>
    </row>
    <row r="10" spans="1:16" ht="41.25" customHeight="1" x14ac:dyDescent="0.2">
      <c r="A10" s="71"/>
      <c r="B10" s="12"/>
      <c r="C10" s="72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13"/>
    </row>
    <row r="11" spans="1:16" ht="41.25" customHeight="1" x14ac:dyDescent="0.2">
      <c r="A11" s="71" t="s">
        <v>958</v>
      </c>
      <c r="B11" s="12"/>
      <c r="C11" s="72" t="s">
        <v>959</v>
      </c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13"/>
    </row>
    <row r="12" spans="1:16" ht="41.25" customHeight="1" x14ac:dyDescent="0.2">
      <c r="A12" s="71"/>
      <c r="B12" s="12"/>
      <c r="C12" s="72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13"/>
    </row>
    <row r="13" spans="1:16" ht="41.25" customHeight="1" x14ac:dyDescent="0.2">
      <c r="A13" s="71"/>
      <c r="B13" s="12"/>
      <c r="C13" s="72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13"/>
    </row>
    <row r="14" spans="1:16" ht="41.25" customHeight="1" x14ac:dyDescent="0.2">
      <c r="A14" s="71"/>
      <c r="B14" s="12"/>
      <c r="C14" s="72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13"/>
    </row>
    <row r="15" spans="1:16" ht="41.25" customHeight="1" x14ac:dyDescent="0.2">
      <c r="A15" s="71"/>
      <c r="B15" s="12"/>
      <c r="C15" s="72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13"/>
    </row>
    <row r="16" spans="1:16" ht="41.25" customHeight="1" x14ac:dyDescent="0.2">
      <c r="A16" s="71" t="s">
        <v>960</v>
      </c>
      <c r="B16" s="12"/>
      <c r="C16" s="72" t="s">
        <v>961</v>
      </c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13"/>
    </row>
    <row r="17" spans="1:16" ht="41.25" customHeight="1" x14ac:dyDescent="0.2">
      <c r="A17" s="71"/>
      <c r="B17" s="12"/>
      <c r="C17" s="72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13"/>
    </row>
    <row r="18" spans="1:16" ht="41.25" customHeight="1" x14ac:dyDescent="0.2">
      <c r="A18" s="71"/>
      <c r="B18" s="12"/>
      <c r="C18" s="72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13"/>
    </row>
    <row r="19" spans="1:16" ht="41.25" customHeight="1" x14ac:dyDescent="0.2">
      <c r="A19" s="71"/>
      <c r="B19" s="12"/>
      <c r="C19" s="72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13"/>
    </row>
    <row r="20" spans="1:16" ht="41.25" customHeight="1" x14ac:dyDescent="0.2">
      <c r="A20" s="71"/>
      <c r="B20" s="12"/>
      <c r="C20" s="72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13"/>
    </row>
    <row r="21" spans="1:16" ht="41.25" customHeight="1" x14ac:dyDescent="0.2">
      <c r="A21" s="71" t="s">
        <v>962</v>
      </c>
      <c r="B21" s="12"/>
      <c r="C21" s="72" t="s">
        <v>963</v>
      </c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13"/>
    </row>
    <row r="22" spans="1:16" ht="41.25" customHeight="1" x14ac:dyDescent="0.2">
      <c r="A22" s="71"/>
      <c r="B22" s="12"/>
      <c r="C22" s="72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13"/>
    </row>
    <row r="23" spans="1:16" ht="41.25" customHeight="1" x14ac:dyDescent="0.2">
      <c r="A23" s="71"/>
      <c r="B23" s="12"/>
      <c r="C23" s="72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13"/>
    </row>
    <row r="24" spans="1:16" ht="41.25" customHeight="1" x14ac:dyDescent="0.2">
      <c r="A24" s="71"/>
      <c r="B24" s="12"/>
      <c r="C24" s="72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13"/>
    </row>
    <row r="25" spans="1:16" ht="41.25" customHeight="1" x14ac:dyDescent="0.2">
      <c r="A25" s="71"/>
      <c r="B25" s="12"/>
      <c r="C25" s="72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13"/>
    </row>
    <row r="26" spans="1:16" ht="41.25" customHeight="1" x14ac:dyDescent="0.2">
      <c r="A26" s="71" t="s">
        <v>964</v>
      </c>
      <c r="B26" s="12"/>
      <c r="C26" s="72" t="s">
        <v>965</v>
      </c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13"/>
    </row>
    <row r="27" spans="1:16" ht="41.25" customHeight="1" x14ac:dyDescent="0.2">
      <c r="A27" s="71"/>
      <c r="B27" s="12"/>
      <c r="C27" s="72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13"/>
    </row>
    <row r="28" spans="1:16" ht="41.25" customHeight="1" x14ac:dyDescent="0.2">
      <c r="A28" s="71"/>
      <c r="B28" s="12"/>
      <c r="C28" s="72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13"/>
    </row>
    <row r="29" spans="1:16" ht="41.25" customHeight="1" x14ac:dyDescent="0.2">
      <c r="A29" s="71"/>
      <c r="B29" s="12"/>
      <c r="C29" s="72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13"/>
    </row>
    <row r="30" spans="1:16" ht="41.25" customHeight="1" thickBot="1" x14ac:dyDescent="0.25">
      <c r="A30" s="73"/>
      <c r="B30" s="14"/>
      <c r="C30" s="74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15"/>
    </row>
    <row r="31" spans="1:16" ht="41.25" customHeight="1" x14ac:dyDescent="0.2">
      <c r="A31" s="75" t="s">
        <v>966</v>
      </c>
      <c r="B31" s="10"/>
      <c r="C31" s="76" t="s">
        <v>967</v>
      </c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11"/>
    </row>
    <row r="32" spans="1:16" ht="41.25" customHeight="1" x14ac:dyDescent="0.2">
      <c r="A32" s="71"/>
      <c r="B32" s="12"/>
      <c r="C32" s="72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13"/>
    </row>
    <row r="33" spans="1:16" ht="41.25" customHeight="1" x14ac:dyDescent="0.2">
      <c r="A33" s="71"/>
      <c r="B33" s="12"/>
      <c r="C33" s="72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13"/>
    </row>
    <row r="34" spans="1:16" ht="41.25" customHeight="1" x14ac:dyDescent="0.2">
      <c r="A34" s="71"/>
      <c r="B34" s="12"/>
      <c r="C34" s="72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13"/>
    </row>
    <row r="35" spans="1:16" ht="41.25" customHeight="1" x14ac:dyDescent="0.2">
      <c r="A35" s="71"/>
      <c r="B35" s="12"/>
      <c r="C35" s="72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13"/>
    </row>
    <row r="36" spans="1:16" ht="41.25" customHeight="1" x14ac:dyDescent="0.2">
      <c r="A36" s="71" t="s">
        <v>968</v>
      </c>
      <c r="B36" s="12"/>
      <c r="C36" s="72" t="s">
        <v>969</v>
      </c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13"/>
    </row>
    <row r="37" spans="1:16" ht="41.25" customHeight="1" x14ac:dyDescent="0.2">
      <c r="A37" s="71"/>
      <c r="B37" s="12"/>
      <c r="C37" s="72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13"/>
    </row>
    <row r="38" spans="1:16" ht="41.25" customHeight="1" x14ac:dyDescent="0.2">
      <c r="A38" s="71"/>
      <c r="B38" s="12"/>
      <c r="C38" s="72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13"/>
    </row>
    <row r="39" spans="1:16" ht="41.25" customHeight="1" x14ac:dyDescent="0.2">
      <c r="A39" s="71"/>
      <c r="B39" s="12"/>
      <c r="C39" s="72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13"/>
    </row>
    <row r="40" spans="1:16" ht="41.25" customHeight="1" x14ac:dyDescent="0.2">
      <c r="A40" s="71"/>
      <c r="B40" s="12"/>
      <c r="C40" s="72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13"/>
    </row>
    <row r="41" spans="1:16" ht="41.25" customHeight="1" x14ac:dyDescent="0.2">
      <c r="A41" s="71" t="s">
        <v>970</v>
      </c>
      <c r="B41" s="12"/>
      <c r="C41" s="72" t="s">
        <v>971</v>
      </c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13"/>
    </row>
    <row r="42" spans="1:16" ht="41.25" customHeight="1" x14ac:dyDescent="0.2">
      <c r="A42" s="71"/>
      <c r="B42" s="12"/>
      <c r="C42" s="72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13"/>
    </row>
    <row r="43" spans="1:16" ht="41.25" customHeight="1" x14ac:dyDescent="0.2">
      <c r="A43" s="71"/>
      <c r="B43" s="12"/>
      <c r="C43" s="72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13"/>
    </row>
    <row r="44" spans="1:16" ht="41.25" customHeight="1" x14ac:dyDescent="0.2">
      <c r="A44" s="71"/>
      <c r="B44" s="12"/>
      <c r="C44" s="72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13"/>
    </row>
    <row r="45" spans="1:16" ht="41.25" customHeight="1" x14ac:dyDescent="0.2">
      <c r="A45" s="71"/>
      <c r="B45" s="12"/>
      <c r="C45" s="72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13"/>
    </row>
    <row r="46" spans="1:16" ht="41.25" customHeight="1" x14ac:dyDescent="0.2">
      <c r="A46" s="71" t="s">
        <v>972</v>
      </c>
      <c r="B46" s="12"/>
      <c r="C46" s="72" t="s">
        <v>973</v>
      </c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13"/>
    </row>
    <row r="47" spans="1:16" ht="41.25" customHeight="1" x14ac:dyDescent="0.2">
      <c r="A47" s="71"/>
      <c r="B47" s="12"/>
      <c r="C47" s="72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13"/>
    </row>
    <row r="48" spans="1:16" ht="41.25" customHeight="1" x14ac:dyDescent="0.2">
      <c r="A48" s="71"/>
      <c r="B48" s="12"/>
      <c r="C48" s="72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13"/>
    </row>
    <row r="49" spans="1:16" ht="41.25" customHeight="1" x14ac:dyDescent="0.2">
      <c r="A49" s="71"/>
      <c r="B49" s="12"/>
      <c r="C49" s="72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13"/>
    </row>
    <row r="50" spans="1:16" ht="41.25" customHeight="1" x14ac:dyDescent="0.2">
      <c r="A50" s="71"/>
      <c r="B50" s="12"/>
      <c r="C50" s="72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13"/>
    </row>
    <row r="51" spans="1:16" ht="41.25" customHeight="1" x14ac:dyDescent="0.2">
      <c r="A51" s="71" t="s">
        <v>974</v>
      </c>
      <c r="B51" s="12"/>
      <c r="C51" s="72" t="s">
        <v>975</v>
      </c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13"/>
    </row>
    <row r="52" spans="1:16" ht="41.25" customHeight="1" x14ac:dyDescent="0.2">
      <c r="A52" s="71"/>
      <c r="B52" s="12"/>
      <c r="C52" s="72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13"/>
    </row>
    <row r="53" spans="1:16" ht="41.25" customHeight="1" x14ac:dyDescent="0.2">
      <c r="A53" s="71"/>
      <c r="B53" s="12"/>
      <c r="C53" s="72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13"/>
    </row>
    <row r="54" spans="1:16" ht="41.25" customHeight="1" x14ac:dyDescent="0.2">
      <c r="A54" s="71"/>
      <c r="B54" s="12"/>
      <c r="C54" s="72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13"/>
    </row>
    <row r="55" spans="1:16" ht="41.25" customHeight="1" thickBot="1" x14ac:dyDescent="0.25">
      <c r="A55" s="73"/>
      <c r="B55" s="14"/>
      <c r="C55" s="74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15"/>
    </row>
    <row r="56" spans="1:16" ht="41.25" customHeight="1" x14ac:dyDescent="0.2">
      <c r="A56" s="75" t="s">
        <v>976</v>
      </c>
      <c r="B56" s="10"/>
      <c r="C56" s="76" t="s">
        <v>977</v>
      </c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11"/>
    </row>
    <row r="57" spans="1:16" ht="41.25" customHeight="1" x14ac:dyDescent="0.2">
      <c r="A57" s="71"/>
      <c r="B57" s="12"/>
      <c r="C57" s="72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13"/>
    </row>
    <row r="58" spans="1:16" ht="41.25" customHeight="1" x14ac:dyDescent="0.2">
      <c r="A58" s="71"/>
      <c r="B58" s="12"/>
      <c r="C58" s="72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13"/>
    </row>
    <row r="59" spans="1:16" ht="41.25" customHeight="1" x14ac:dyDescent="0.2">
      <c r="A59" s="71"/>
      <c r="B59" s="12"/>
      <c r="C59" s="72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13"/>
    </row>
    <row r="60" spans="1:16" ht="41.25" customHeight="1" x14ac:dyDescent="0.2">
      <c r="A60" s="71"/>
      <c r="B60" s="12"/>
      <c r="C60" s="72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13"/>
    </row>
    <row r="61" spans="1:16" ht="41.25" customHeight="1" x14ac:dyDescent="0.2">
      <c r="A61" s="71" t="s">
        <v>978</v>
      </c>
      <c r="B61" s="12"/>
      <c r="C61" s="72" t="s">
        <v>979</v>
      </c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13"/>
    </row>
    <row r="62" spans="1:16" ht="41.25" customHeight="1" x14ac:dyDescent="0.2">
      <c r="A62" s="71"/>
      <c r="B62" s="12"/>
      <c r="C62" s="72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13"/>
    </row>
    <row r="63" spans="1:16" ht="41.25" customHeight="1" x14ac:dyDescent="0.2">
      <c r="A63" s="71"/>
      <c r="B63" s="12"/>
      <c r="C63" s="72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13"/>
    </row>
    <row r="64" spans="1:16" ht="41.25" customHeight="1" x14ac:dyDescent="0.2">
      <c r="A64" s="71"/>
      <c r="B64" s="12"/>
      <c r="C64" s="72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13"/>
    </row>
    <row r="65" spans="1:16" ht="41.25" customHeight="1" x14ac:dyDescent="0.2">
      <c r="A65" s="71"/>
      <c r="B65" s="12"/>
      <c r="C65" s="72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13"/>
    </row>
    <row r="66" spans="1:16" ht="41.25" customHeight="1" x14ac:dyDescent="0.2">
      <c r="A66" s="71" t="s">
        <v>980</v>
      </c>
      <c r="B66" s="12"/>
      <c r="C66" s="72" t="s">
        <v>981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13"/>
    </row>
    <row r="67" spans="1:16" ht="41.25" customHeight="1" x14ac:dyDescent="0.2">
      <c r="A67" s="71"/>
      <c r="B67" s="12"/>
      <c r="C67" s="72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13"/>
    </row>
    <row r="68" spans="1:16" ht="41.25" customHeight="1" x14ac:dyDescent="0.2">
      <c r="A68" s="71"/>
      <c r="B68" s="12"/>
      <c r="C68" s="72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13"/>
    </row>
    <row r="69" spans="1:16" ht="41.25" customHeight="1" x14ac:dyDescent="0.2">
      <c r="A69" s="71"/>
      <c r="B69" s="12"/>
      <c r="C69" s="72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13"/>
    </row>
    <row r="70" spans="1:16" ht="41.25" customHeight="1" x14ac:dyDescent="0.2">
      <c r="A70" s="71"/>
      <c r="B70" s="12"/>
      <c r="C70" s="72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13"/>
    </row>
    <row r="71" spans="1:16" ht="41.25" customHeight="1" x14ac:dyDescent="0.2">
      <c r="A71" s="71" t="s">
        <v>982</v>
      </c>
      <c r="B71" s="12"/>
      <c r="C71" s="72" t="s">
        <v>983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13"/>
    </row>
    <row r="72" spans="1:16" ht="41.25" customHeight="1" x14ac:dyDescent="0.2">
      <c r="A72" s="71"/>
      <c r="B72" s="12"/>
      <c r="C72" s="72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13"/>
    </row>
    <row r="73" spans="1:16" ht="41.25" customHeight="1" x14ac:dyDescent="0.2">
      <c r="A73" s="71"/>
      <c r="B73" s="12"/>
      <c r="C73" s="72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13"/>
    </row>
    <row r="74" spans="1:16" ht="41.25" customHeight="1" x14ac:dyDescent="0.2">
      <c r="A74" s="71"/>
      <c r="B74" s="12"/>
      <c r="C74" s="72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13"/>
    </row>
    <row r="75" spans="1:16" ht="41.25" customHeight="1" x14ac:dyDescent="0.2">
      <c r="A75" s="71"/>
      <c r="B75" s="12"/>
      <c r="C75" s="72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13"/>
    </row>
    <row r="76" spans="1:16" ht="41.25" customHeight="1" x14ac:dyDescent="0.2">
      <c r="A76" s="71" t="s">
        <v>984</v>
      </c>
      <c r="B76" s="12"/>
      <c r="C76" s="72" t="s">
        <v>985</v>
      </c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13"/>
    </row>
    <row r="77" spans="1:16" ht="41.25" customHeight="1" x14ac:dyDescent="0.2">
      <c r="A77" s="71"/>
      <c r="B77" s="12"/>
      <c r="C77" s="72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13"/>
    </row>
    <row r="78" spans="1:16" ht="41.25" customHeight="1" x14ac:dyDescent="0.2">
      <c r="A78" s="71"/>
      <c r="B78" s="12"/>
      <c r="C78" s="72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13"/>
    </row>
    <row r="79" spans="1:16" ht="41.25" customHeight="1" x14ac:dyDescent="0.2">
      <c r="A79" s="71"/>
      <c r="B79" s="12"/>
      <c r="C79" s="72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13"/>
    </row>
    <row r="80" spans="1:16" ht="41.25" customHeight="1" thickBot="1" x14ac:dyDescent="0.25">
      <c r="A80" s="73"/>
      <c r="B80" s="14"/>
      <c r="C80" s="74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15"/>
    </row>
    <row r="81" spans="1:16" ht="41.25" customHeight="1" x14ac:dyDescent="0.2">
      <c r="A81" s="75" t="s">
        <v>986</v>
      </c>
      <c r="B81" s="10"/>
      <c r="C81" s="76" t="s">
        <v>987</v>
      </c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11"/>
    </row>
    <row r="82" spans="1:16" ht="41.25" customHeight="1" x14ac:dyDescent="0.2">
      <c r="A82" s="71"/>
      <c r="B82" s="12"/>
      <c r="C82" s="72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13"/>
    </row>
    <row r="83" spans="1:16" ht="41.25" customHeight="1" x14ac:dyDescent="0.2">
      <c r="A83" s="71"/>
      <c r="B83" s="12"/>
      <c r="C83" s="72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13"/>
    </row>
    <row r="84" spans="1:16" ht="41.25" customHeight="1" x14ac:dyDescent="0.2">
      <c r="A84" s="71"/>
      <c r="B84" s="12"/>
      <c r="C84" s="72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13"/>
    </row>
    <row r="85" spans="1:16" ht="41.25" customHeight="1" x14ac:dyDescent="0.2">
      <c r="A85" s="71"/>
      <c r="B85" s="12"/>
      <c r="C85" s="72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13"/>
    </row>
    <row r="86" spans="1:16" ht="41.25" customHeight="1" x14ac:dyDescent="0.2">
      <c r="A86" s="71" t="s">
        <v>988</v>
      </c>
      <c r="B86" s="12"/>
      <c r="C86" s="72" t="s">
        <v>989</v>
      </c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13"/>
    </row>
    <row r="87" spans="1:16" ht="41.25" customHeight="1" x14ac:dyDescent="0.2">
      <c r="A87" s="71"/>
      <c r="B87" s="12"/>
      <c r="C87" s="72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13"/>
    </row>
    <row r="88" spans="1:16" ht="41.25" customHeight="1" x14ac:dyDescent="0.2">
      <c r="A88" s="71"/>
      <c r="B88" s="12"/>
      <c r="C88" s="72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13"/>
    </row>
    <row r="89" spans="1:16" ht="41.25" customHeight="1" x14ac:dyDescent="0.2">
      <c r="A89" s="71"/>
      <c r="B89" s="12"/>
      <c r="C89" s="72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13"/>
    </row>
    <row r="90" spans="1:16" ht="41.25" customHeight="1" x14ac:dyDescent="0.2">
      <c r="A90" s="71"/>
      <c r="B90" s="12"/>
      <c r="C90" s="72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13"/>
    </row>
    <row r="91" spans="1:16" ht="41.25" customHeight="1" x14ac:dyDescent="0.2">
      <c r="A91" s="71" t="s">
        <v>990</v>
      </c>
      <c r="B91" s="12"/>
      <c r="C91" s="72" t="s">
        <v>991</v>
      </c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13"/>
    </row>
    <row r="92" spans="1:16" ht="41.25" customHeight="1" x14ac:dyDescent="0.2">
      <c r="A92" s="71"/>
      <c r="B92" s="12"/>
      <c r="C92" s="72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13"/>
    </row>
    <row r="93" spans="1:16" ht="41.25" customHeight="1" x14ac:dyDescent="0.2">
      <c r="A93" s="71"/>
      <c r="B93" s="12"/>
      <c r="C93" s="72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13"/>
    </row>
    <row r="94" spans="1:16" ht="41.25" customHeight="1" x14ac:dyDescent="0.2">
      <c r="A94" s="71"/>
      <c r="B94" s="12"/>
      <c r="C94" s="72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13"/>
    </row>
    <row r="95" spans="1:16" ht="41.25" customHeight="1" x14ac:dyDescent="0.2">
      <c r="A95" s="71"/>
      <c r="B95" s="12"/>
      <c r="C95" s="72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13"/>
    </row>
    <row r="96" spans="1:16" ht="41.25" customHeight="1" x14ac:dyDescent="0.2">
      <c r="A96" s="71" t="s">
        <v>992</v>
      </c>
      <c r="B96" s="12"/>
      <c r="C96" s="72" t="s">
        <v>993</v>
      </c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13"/>
    </row>
    <row r="97" spans="1:16" ht="41.25" customHeight="1" x14ac:dyDescent="0.2">
      <c r="A97" s="71"/>
      <c r="B97" s="12"/>
      <c r="C97" s="72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13"/>
    </row>
    <row r="98" spans="1:16" ht="41.25" customHeight="1" x14ac:dyDescent="0.2">
      <c r="A98" s="71"/>
      <c r="B98" s="12"/>
      <c r="C98" s="72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13"/>
    </row>
    <row r="99" spans="1:16" ht="41.25" customHeight="1" x14ac:dyDescent="0.2">
      <c r="A99" s="71"/>
      <c r="B99" s="12"/>
      <c r="C99" s="72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13"/>
    </row>
    <row r="100" spans="1:16" ht="41.25" customHeight="1" x14ac:dyDescent="0.2">
      <c r="A100" s="71"/>
      <c r="B100" s="12"/>
      <c r="C100" s="72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13"/>
    </row>
    <row r="101" spans="1:16" ht="41.25" customHeight="1" x14ac:dyDescent="0.2">
      <c r="A101" s="71" t="s">
        <v>994</v>
      </c>
      <c r="B101" s="12"/>
      <c r="C101" s="72" t="s">
        <v>995</v>
      </c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13"/>
    </row>
    <row r="102" spans="1:16" ht="41.25" customHeight="1" x14ac:dyDescent="0.2">
      <c r="A102" s="71"/>
      <c r="B102" s="12"/>
      <c r="C102" s="72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13"/>
    </row>
    <row r="103" spans="1:16" ht="41.25" customHeight="1" x14ac:dyDescent="0.2">
      <c r="A103" s="71"/>
      <c r="B103" s="12"/>
      <c r="C103" s="72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13"/>
    </row>
    <row r="104" spans="1:16" ht="41.25" customHeight="1" x14ac:dyDescent="0.2">
      <c r="A104" s="71"/>
      <c r="B104" s="12"/>
      <c r="C104" s="72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13"/>
    </row>
    <row r="105" spans="1:16" ht="41.25" customHeight="1" thickBot="1" x14ac:dyDescent="0.25">
      <c r="A105" s="73"/>
      <c r="B105" s="14"/>
      <c r="C105" s="74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15"/>
    </row>
    <row r="106" spans="1:16" ht="41.25" customHeight="1" x14ac:dyDescent="0.2">
      <c r="A106" s="75" t="s">
        <v>996</v>
      </c>
      <c r="B106" s="10"/>
      <c r="C106" s="76" t="s">
        <v>997</v>
      </c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11"/>
    </row>
    <row r="107" spans="1:16" ht="41.25" customHeight="1" x14ac:dyDescent="0.2">
      <c r="A107" s="71"/>
      <c r="B107" s="12"/>
      <c r="C107" s="72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13"/>
    </row>
    <row r="108" spans="1:16" ht="41.25" customHeight="1" x14ac:dyDescent="0.2">
      <c r="A108" s="71"/>
      <c r="B108" s="12"/>
      <c r="C108" s="72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13"/>
    </row>
    <row r="109" spans="1:16" ht="41.25" customHeight="1" x14ac:dyDescent="0.2">
      <c r="A109" s="71"/>
      <c r="B109" s="12"/>
      <c r="C109" s="72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13"/>
    </row>
    <row r="110" spans="1:16" ht="41.25" customHeight="1" x14ac:dyDescent="0.2">
      <c r="A110" s="71"/>
      <c r="B110" s="12"/>
      <c r="C110" s="72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13"/>
    </row>
    <row r="111" spans="1:16" ht="41.25" customHeight="1" x14ac:dyDescent="0.2">
      <c r="A111" s="71" t="s">
        <v>998</v>
      </c>
      <c r="B111" s="12"/>
      <c r="C111" s="72" t="s">
        <v>999</v>
      </c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13"/>
    </row>
    <row r="112" spans="1:16" ht="41.25" customHeight="1" x14ac:dyDescent="0.2">
      <c r="A112" s="71"/>
      <c r="B112" s="12"/>
      <c r="C112" s="72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13"/>
    </row>
    <row r="113" spans="1:16" ht="41.25" customHeight="1" x14ac:dyDescent="0.2">
      <c r="A113" s="71"/>
      <c r="B113" s="12"/>
      <c r="C113" s="72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13"/>
    </row>
    <row r="114" spans="1:16" ht="41.25" customHeight="1" x14ac:dyDescent="0.2">
      <c r="A114" s="71"/>
      <c r="B114" s="12"/>
      <c r="C114" s="72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13"/>
    </row>
    <row r="115" spans="1:16" ht="41.25" customHeight="1" x14ac:dyDescent="0.2">
      <c r="A115" s="71"/>
      <c r="B115" s="12"/>
      <c r="C115" s="72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13"/>
    </row>
    <row r="116" spans="1:16" ht="41.25" customHeight="1" x14ac:dyDescent="0.2">
      <c r="A116" s="71" t="s">
        <v>1000</v>
      </c>
      <c r="B116" s="12"/>
      <c r="C116" s="72" t="s">
        <v>1001</v>
      </c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13"/>
    </row>
    <row r="117" spans="1:16" ht="41.25" customHeight="1" x14ac:dyDescent="0.2">
      <c r="A117" s="71"/>
      <c r="B117" s="12"/>
      <c r="C117" s="72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13"/>
    </row>
    <row r="118" spans="1:16" ht="41.25" customHeight="1" x14ac:dyDescent="0.2">
      <c r="A118" s="71"/>
      <c r="B118" s="12"/>
      <c r="C118" s="72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13"/>
    </row>
    <row r="119" spans="1:16" ht="41.25" customHeight="1" x14ac:dyDescent="0.2">
      <c r="A119" s="71"/>
      <c r="B119" s="12"/>
      <c r="C119" s="72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13"/>
    </row>
    <row r="120" spans="1:16" ht="41.25" customHeight="1" x14ac:dyDescent="0.2">
      <c r="A120" s="71"/>
      <c r="B120" s="12"/>
      <c r="C120" s="72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13"/>
    </row>
    <row r="121" spans="1:16" ht="41.25" customHeight="1" x14ac:dyDescent="0.2">
      <c r="A121" s="71" t="s">
        <v>1002</v>
      </c>
      <c r="B121" s="12"/>
      <c r="C121" s="72" t="s">
        <v>1003</v>
      </c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13"/>
    </row>
    <row r="122" spans="1:16" ht="41.25" customHeight="1" x14ac:dyDescent="0.2">
      <c r="A122" s="71"/>
      <c r="B122" s="12"/>
      <c r="C122" s="72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13"/>
    </row>
    <row r="123" spans="1:16" ht="41.25" customHeight="1" x14ac:dyDescent="0.2">
      <c r="A123" s="71"/>
      <c r="B123" s="12"/>
      <c r="C123" s="72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13"/>
    </row>
    <row r="124" spans="1:16" ht="41.25" customHeight="1" x14ac:dyDescent="0.2">
      <c r="A124" s="71"/>
      <c r="B124" s="12"/>
      <c r="C124" s="72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13"/>
    </row>
    <row r="125" spans="1:16" ht="41.25" customHeight="1" x14ac:dyDescent="0.2">
      <c r="A125" s="71"/>
      <c r="B125" s="12"/>
      <c r="C125" s="72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13"/>
    </row>
    <row r="126" spans="1:16" ht="41.25" customHeight="1" x14ac:dyDescent="0.2">
      <c r="A126" s="71" t="s">
        <v>1004</v>
      </c>
      <c r="B126" s="12"/>
      <c r="C126" s="72" t="s">
        <v>1005</v>
      </c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13"/>
    </row>
    <row r="127" spans="1:16" ht="41.25" customHeight="1" x14ac:dyDescent="0.2">
      <c r="A127" s="71"/>
      <c r="B127" s="12"/>
      <c r="C127" s="72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13"/>
    </row>
    <row r="128" spans="1:16" ht="41.25" customHeight="1" x14ac:dyDescent="0.2">
      <c r="A128" s="71"/>
      <c r="B128" s="12"/>
      <c r="C128" s="72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13"/>
    </row>
    <row r="129" spans="1:16" ht="41.25" customHeight="1" x14ac:dyDescent="0.2">
      <c r="A129" s="71"/>
      <c r="B129" s="12"/>
      <c r="C129" s="72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13"/>
    </row>
    <row r="130" spans="1:16" ht="41.25" customHeight="1" thickBot="1" x14ac:dyDescent="0.25">
      <c r="A130" s="73"/>
      <c r="B130" s="14"/>
      <c r="C130" s="74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15"/>
    </row>
    <row r="131" spans="1:16" ht="41.25" customHeight="1" x14ac:dyDescent="0.2">
      <c r="A131" s="75" t="s">
        <v>1006</v>
      </c>
      <c r="B131" s="10"/>
      <c r="C131" s="76" t="s">
        <v>1007</v>
      </c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11"/>
    </row>
    <row r="132" spans="1:16" ht="41.25" customHeight="1" x14ac:dyDescent="0.2">
      <c r="A132" s="71"/>
      <c r="B132" s="12"/>
      <c r="C132" s="72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13"/>
    </row>
    <row r="133" spans="1:16" ht="41.25" customHeight="1" x14ac:dyDescent="0.2">
      <c r="A133" s="71"/>
      <c r="B133" s="12"/>
      <c r="C133" s="72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13"/>
    </row>
    <row r="134" spans="1:16" ht="41.25" customHeight="1" x14ac:dyDescent="0.2">
      <c r="A134" s="71"/>
      <c r="B134" s="12"/>
      <c r="C134" s="72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13"/>
    </row>
    <row r="135" spans="1:16" ht="41.25" customHeight="1" x14ac:dyDescent="0.2">
      <c r="A135" s="71"/>
      <c r="B135" s="12"/>
      <c r="C135" s="72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13"/>
    </row>
    <row r="136" spans="1:16" ht="41.25" customHeight="1" x14ac:dyDescent="0.2">
      <c r="A136" s="71" t="s">
        <v>1008</v>
      </c>
      <c r="B136" s="12"/>
      <c r="C136" s="72" t="s">
        <v>1009</v>
      </c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13"/>
    </row>
    <row r="137" spans="1:16" ht="41.25" customHeight="1" x14ac:dyDescent="0.2">
      <c r="A137" s="71"/>
      <c r="B137" s="12"/>
      <c r="C137" s="72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13"/>
    </row>
    <row r="138" spans="1:16" ht="41.25" customHeight="1" x14ac:dyDescent="0.2">
      <c r="A138" s="71"/>
      <c r="B138" s="12"/>
      <c r="C138" s="72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13"/>
    </row>
    <row r="139" spans="1:16" ht="41.25" customHeight="1" x14ac:dyDescent="0.2">
      <c r="A139" s="71"/>
      <c r="B139" s="12"/>
      <c r="C139" s="72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13"/>
    </row>
    <row r="140" spans="1:16" ht="41.25" customHeight="1" x14ac:dyDescent="0.2">
      <c r="A140" s="71"/>
      <c r="B140" s="12"/>
      <c r="C140" s="72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13"/>
    </row>
    <row r="141" spans="1:16" ht="41.25" customHeight="1" x14ac:dyDescent="0.2">
      <c r="A141" s="71" t="s">
        <v>1010</v>
      </c>
      <c r="B141" s="12"/>
      <c r="C141" s="72" t="s">
        <v>1011</v>
      </c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13"/>
    </row>
    <row r="142" spans="1:16" ht="41.25" customHeight="1" x14ac:dyDescent="0.2">
      <c r="A142" s="71"/>
      <c r="B142" s="12"/>
      <c r="C142" s="72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13"/>
    </row>
    <row r="143" spans="1:16" ht="41.25" customHeight="1" x14ac:dyDescent="0.2">
      <c r="A143" s="71"/>
      <c r="B143" s="12"/>
      <c r="C143" s="72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13"/>
    </row>
    <row r="144" spans="1:16" ht="41.25" customHeight="1" x14ac:dyDescent="0.2">
      <c r="A144" s="71"/>
      <c r="B144" s="12"/>
      <c r="C144" s="72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13"/>
    </row>
    <row r="145" spans="1:16" ht="41.25" customHeight="1" x14ac:dyDescent="0.2">
      <c r="A145" s="71"/>
      <c r="B145" s="12"/>
      <c r="C145" s="72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13"/>
    </row>
    <row r="146" spans="1:16" ht="41.25" customHeight="1" x14ac:dyDescent="0.2">
      <c r="A146" s="71" t="s">
        <v>1012</v>
      </c>
      <c r="B146" s="12"/>
      <c r="C146" s="72" t="s">
        <v>1013</v>
      </c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13"/>
    </row>
    <row r="147" spans="1:16" ht="41.25" customHeight="1" x14ac:dyDescent="0.2">
      <c r="A147" s="71"/>
      <c r="B147" s="12"/>
      <c r="C147" s="72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13"/>
    </row>
    <row r="148" spans="1:16" ht="41.25" customHeight="1" x14ac:dyDescent="0.2">
      <c r="A148" s="71"/>
      <c r="B148" s="12"/>
      <c r="C148" s="72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13"/>
    </row>
    <row r="149" spans="1:16" ht="41.25" customHeight="1" x14ac:dyDescent="0.2">
      <c r="A149" s="71"/>
      <c r="B149" s="12"/>
      <c r="C149" s="72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13"/>
    </row>
    <row r="150" spans="1:16" ht="41.25" customHeight="1" x14ac:dyDescent="0.2">
      <c r="A150" s="71"/>
      <c r="B150" s="12"/>
      <c r="C150" s="72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13"/>
    </row>
    <row r="151" spans="1:16" ht="41.25" customHeight="1" x14ac:dyDescent="0.2">
      <c r="A151" s="71" t="s">
        <v>1014</v>
      </c>
      <c r="B151" s="12"/>
      <c r="C151" s="72" t="s">
        <v>1015</v>
      </c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13"/>
    </row>
    <row r="152" spans="1:16" ht="41.25" customHeight="1" x14ac:dyDescent="0.2">
      <c r="A152" s="71"/>
      <c r="B152" s="12"/>
      <c r="C152" s="72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13"/>
    </row>
    <row r="153" spans="1:16" ht="41.25" customHeight="1" x14ac:dyDescent="0.2">
      <c r="A153" s="71"/>
      <c r="B153" s="12"/>
      <c r="C153" s="72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13"/>
    </row>
    <row r="154" spans="1:16" ht="41.25" customHeight="1" x14ac:dyDescent="0.2">
      <c r="A154" s="71"/>
      <c r="B154" s="12"/>
      <c r="C154" s="72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13"/>
    </row>
    <row r="155" spans="1:16" ht="41.25" customHeight="1" thickBot="1" x14ac:dyDescent="0.25">
      <c r="A155" s="73"/>
      <c r="B155" s="14"/>
      <c r="C155" s="74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15"/>
    </row>
    <row r="156" spans="1:16" ht="41.25" customHeight="1" x14ac:dyDescent="0.2">
      <c r="A156" s="75" t="s">
        <v>1016</v>
      </c>
      <c r="B156" s="10"/>
      <c r="C156" s="76" t="s">
        <v>1017</v>
      </c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11"/>
    </row>
    <row r="157" spans="1:16" ht="41.25" customHeight="1" x14ac:dyDescent="0.2">
      <c r="A157" s="71"/>
      <c r="B157" s="12"/>
      <c r="C157" s="72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13"/>
    </row>
    <row r="158" spans="1:16" ht="41.25" customHeight="1" x14ac:dyDescent="0.2">
      <c r="A158" s="71"/>
      <c r="B158" s="12"/>
      <c r="C158" s="72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13"/>
    </row>
    <row r="159" spans="1:16" ht="41.25" customHeight="1" x14ac:dyDescent="0.2">
      <c r="A159" s="71"/>
      <c r="B159" s="12"/>
      <c r="C159" s="72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13"/>
    </row>
    <row r="160" spans="1:16" ht="41.25" customHeight="1" x14ac:dyDescent="0.2">
      <c r="A160" s="71"/>
      <c r="B160" s="12"/>
      <c r="C160" s="72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13"/>
    </row>
    <row r="161" spans="1:16" ht="41.25" customHeight="1" x14ac:dyDescent="0.2">
      <c r="A161" s="71" t="s">
        <v>1018</v>
      </c>
      <c r="B161" s="12"/>
      <c r="C161" s="72" t="s">
        <v>1019</v>
      </c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13"/>
    </row>
    <row r="162" spans="1:16" ht="41.25" customHeight="1" x14ac:dyDescent="0.2">
      <c r="A162" s="71"/>
      <c r="B162" s="12"/>
      <c r="C162" s="72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13"/>
    </row>
    <row r="163" spans="1:16" ht="41.25" customHeight="1" x14ac:dyDescent="0.2">
      <c r="A163" s="71"/>
      <c r="B163" s="12"/>
      <c r="C163" s="72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13"/>
    </row>
    <row r="164" spans="1:16" ht="41.25" customHeight="1" x14ac:dyDescent="0.2">
      <c r="A164" s="71"/>
      <c r="B164" s="12"/>
      <c r="C164" s="72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13"/>
    </row>
    <row r="165" spans="1:16" ht="41.25" customHeight="1" x14ac:dyDescent="0.2">
      <c r="A165" s="71"/>
      <c r="B165" s="12"/>
      <c r="C165" s="72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13"/>
    </row>
    <row r="166" spans="1:16" ht="41.25" customHeight="1" x14ac:dyDescent="0.2">
      <c r="A166" s="71" t="s">
        <v>1020</v>
      </c>
      <c r="B166" s="12"/>
      <c r="C166" s="72" t="s">
        <v>1021</v>
      </c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13"/>
    </row>
    <row r="167" spans="1:16" ht="41.25" customHeight="1" x14ac:dyDescent="0.2">
      <c r="A167" s="71"/>
      <c r="B167" s="12"/>
      <c r="C167" s="72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13"/>
    </row>
    <row r="168" spans="1:16" ht="41.25" customHeight="1" x14ac:dyDescent="0.2">
      <c r="A168" s="71"/>
      <c r="B168" s="12"/>
      <c r="C168" s="72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13"/>
    </row>
    <row r="169" spans="1:16" ht="41.25" customHeight="1" x14ac:dyDescent="0.2">
      <c r="A169" s="71"/>
      <c r="B169" s="12"/>
      <c r="C169" s="72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13"/>
    </row>
    <row r="170" spans="1:16" ht="41.25" customHeight="1" x14ac:dyDescent="0.2">
      <c r="A170" s="71"/>
      <c r="B170" s="12"/>
      <c r="C170" s="72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13"/>
    </row>
    <row r="171" spans="1:16" ht="41.25" customHeight="1" x14ac:dyDescent="0.2">
      <c r="A171" s="71" t="s">
        <v>1022</v>
      </c>
      <c r="B171" s="12"/>
      <c r="C171" s="72" t="s">
        <v>1023</v>
      </c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13"/>
    </row>
    <row r="172" spans="1:16" ht="41.25" customHeight="1" x14ac:dyDescent="0.2">
      <c r="A172" s="71"/>
      <c r="B172" s="12"/>
      <c r="C172" s="72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13"/>
    </row>
    <row r="173" spans="1:16" ht="41.25" customHeight="1" x14ac:dyDescent="0.2">
      <c r="A173" s="71"/>
      <c r="B173" s="12"/>
      <c r="C173" s="72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13"/>
    </row>
    <row r="174" spans="1:16" ht="41.25" customHeight="1" x14ac:dyDescent="0.2">
      <c r="A174" s="71"/>
      <c r="B174" s="12"/>
      <c r="C174" s="72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13"/>
    </row>
    <row r="175" spans="1:16" ht="41.25" customHeight="1" x14ac:dyDescent="0.2">
      <c r="A175" s="71"/>
      <c r="B175" s="12"/>
      <c r="C175" s="72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13"/>
    </row>
    <row r="176" spans="1:16" ht="41.25" customHeight="1" x14ac:dyDescent="0.2">
      <c r="A176" s="71" t="s">
        <v>1024</v>
      </c>
      <c r="B176" s="12"/>
      <c r="C176" s="72" t="s">
        <v>1025</v>
      </c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13"/>
    </row>
    <row r="177" spans="1:16" ht="41.25" customHeight="1" x14ac:dyDescent="0.2">
      <c r="A177" s="71"/>
      <c r="B177" s="12"/>
      <c r="C177" s="72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13"/>
    </row>
    <row r="178" spans="1:16" ht="41.25" customHeight="1" x14ac:dyDescent="0.2">
      <c r="A178" s="71"/>
      <c r="B178" s="12"/>
      <c r="C178" s="72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13"/>
    </row>
    <row r="179" spans="1:16" ht="41.25" customHeight="1" x14ac:dyDescent="0.2">
      <c r="A179" s="71"/>
      <c r="B179" s="12"/>
      <c r="C179" s="72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13"/>
    </row>
    <row r="180" spans="1:16" ht="41.25" customHeight="1" thickBot="1" x14ac:dyDescent="0.25">
      <c r="A180" s="73"/>
      <c r="B180" s="14"/>
      <c r="C180" s="74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15"/>
    </row>
    <row r="181" spans="1:16" ht="41.25" customHeight="1" x14ac:dyDescent="0.2">
      <c r="A181" s="75" t="s">
        <v>1026</v>
      </c>
      <c r="B181" s="10"/>
      <c r="C181" s="76" t="s">
        <v>1027</v>
      </c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11"/>
    </row>
    <row r="182" spans="1:16" ht="41.25" customHeight="1" x14ac:dyDescent="0.2">
      <c r="A182" s="71"/>
      <c r="B182" s="12"/>
      <c r="C182" s="72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13"/>
    </row>
    <row r="183" spans="1:16" ht="41.25" customHeight="1" x14ac:dyDescent="0.2">
      <c r="A183" s="71"/>
      <c r="B183" s="12"/>
      <c r="C183" s="72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13"/>
    </row>
    <row r="184" spans="1:16" ht="41.25" customHeight="1" x14ac:dyDescent="0.2">
      <c r="A184" s="71"/>
      <c r="B184" s="12"/>
      <c r="C184" s="72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13"/>
    </row>
    <row r="185" spans="1:16" ht="41.25" customHeight="1" x14ac:dyDescent="0.2">
      <c r="A185" s="71"/>
      <c r="B185" s="12"/>
      <c r="C185" s="72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13"/>
    </row>
    <row r="186" spans="1:16" ht="41.25" customHeight="1" x14ac:dyDescent="0.2">
      <c r="A186" s="71" t="s">
        <v>1028</v>
      </c>
      <c r="B186" s="12"/>
      <c r="C186" s="72" t="s">
        <v>1029</v>
      </c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13"/>
    </row>
    <row r="187" spans="1:16" ht="41.25" customHeight="1" x14ac:dyDescent="0.2">
      <c r="A187" s="71"/>
      <c r="B187" s="12"/>
      <c r="C187" s="72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13"/>
    </row>
    <row r="188" spans="1:16" ht="41.25" customHeight="1" x14ac:dyDescent="0.2">
      <c r="A188" s="71"/>
      <c r="B188" s="12"/>
      <c r="C188" s="72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13"/>
    </row>
    <row r="189" spans="1:16" ht="41.25" customHeight="1" x14ac:dyDescent="0.2">
      <c r="A189" s="71"/>
      <c r="B189" s="12"/>
      <c r="C189" s="72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13"/>
    </row>
    <row r="190" spans="1:16" ht="41.25" customHeight="1" x14ac:dyDescent="0.2">
      <c r="A190" s="71"/>
      <c r="B190" s="12"/>
      <c r="C190" s="72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13"/>
    </row>
    <row r="191" spans="1:16" ht="41.25" customHeight="1" x14ac:dyDescent="0.2">
      <c r="A191" s="71" t="s">
        <v>1030</v>
      </c>
      <c r="B191" s="12"/>
      <c r="C191" s="72" t="s">
        <v>1031</v>
      </c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13"/>
    </row>
    <row r="192" spans="1:16" ht="41.25" customHeight="1" x14ac:dyDescent="0.2">
      <c r="A192" s="71"/>
      <c r="B192" s="12"/>
      <c r="C192" s="72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13"/>
    </row>
    <row r="193" spans="1:16" ht="41.25" customHeight="1" x14ac:dyDescent="0.2">
      <c r="A193" s="71"/>
      <c r="B193" s="12"/>
      <c r="C193" s="72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13"/>
    </row>
    <row r="194" spans="1:16" ht="41.25" customHeight="1" x14ac:dyDescent="0.2">
      <c r="A194" s="71"/>
      <c r="B194" s="12"/>
      <c r="C194" s="72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13"/>
    </row>
    <row r="195" spans="1:16" ht="41.25" customHeight="1" x14ac:dyDescent="0.2">
      <c r="A195" s="71"/>
      <c r="B195" s="12"/>
      <c r="C195" s="72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13"/>
    </row>
    <row r="196" spans="1:16" ht="41.25" customHeight="1" x14ac:dyDescent="0.2">
      <c r="A196" s="71" t="s">
        <v>1032</v>
      </c>
      <c r="B196" s="12"/>
      <c r="C196" s="72" t="s">
        <v>1033</v>
      </c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13"/>
    </row>
    <row r="197" spans="1:16" ht="41.25" customHeight="1" x14ac:dyDescent="0.2">
      <c r="A197" s="71"/>
      <c r="B197" s="12"/>
      <c r="C197" s="72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13"/>
    </row>
    <row r="198" spans="1:16" ht="41.25" customHeight="1" x14ac:dyDescent="0.2">
      <c r="A198" s="71"/>
      <c r="B198" s="12"/>
      <c r="C198" s="72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13"/>
    </row>
    <row r="199" spans="1:16" ht="41.25" customHeight="1" x14ac:dyDescent="0.2">
      <c r="A199" s="71"/>
      <c r="B199" s="12"/>
      <c r="C199" s="72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13"/>
    </row>
    <row r="200" spans="1:16" ht="41.25" customHeight="1" x14ac:dyDescent="0.2">
      <c r="A200" s="71"/>
      <c r="B200" s="12"/>
      <c r="C200" s="72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13"/>
    </row>
    <row r="201" spans="1:16" ht="41.25" customHeight="1" x14ac:dyDescent="0.2">
      <c r="A201" s="71" t="s">
        <v>1034</v>
      </c>
      <c r="B201" s="12"/>
      <c r="C201" s="72" t="s">
        <v>1035</v>
      </c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13"/>
    </row>
    <row r="202" spans="1:16" ht="41.25" customHeight="1" x14ac:dyDescent="0.2">
      <c r="A202" s="71"/>
      <c r="B202" s="12"/>
      <c r="C202" s="72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13"/>
    </row>
    <row r="203" spans="1:16" ht="41.25" customHeight="1" x14ac:dyDescent="0.2">
      <c r="A203" s="71"/>
      <c r="B203" s="12"/>
      <c r="C203" s="72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13"/>
    </row>
    <row r="204" spans="1:16" ht="41.25" customHeight="1" x14ac:dyDescent="0.2">
      <c r="A204" s="71"/>
      <c r="B204" s="12"/>
      <c r="C204" s="72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13"/>
    </row>
    <row r="205" spans="1:16" ht="41.25" customHeight="1" thickBot="1" x14ac:dyDescent="0.25">
      <c r="A205" s="73"/>
      <c r="B205" s="14"/>
      <c r="C205" s="74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15"/>
    </row>
    <row r="206" spans="1:16" ht="41.25" customHeight="1" x14ac:dyDescent="0.2">
      <c r="A206" s="75" t="s">
        <v>1036</v>
      </c>
      <c r="B206" s="10"/>
      <c r="C206" s="76" t="s">
        <v>1037</v>
      </c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11"/>
    </row>
    <row r="207" spans="1:16" ht="41.25" customHeight="1" x14ac:dyDescent="0.2">
      <c r="A207" s="71"/>
      <c r="B207" s="12"/>
      <c r="C207" s="72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13"/>
    </row>
    <row r="208" spans="1:16" ht="41.25" customHeight="1" x14ac:dyDescent="0.2">
      <c r="A208" s="71"/>
      <c r="B208" s="12"/>
      <c r="C208" s="72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13"/>
    </row>
    <row r="209" spans="1:16" ht="41.25" customHeight="1" x14ac:dyDescent="0.2">
      <c r="A209" s="71"/>
      <c r="B209" s="12"/>
      <c r="C209" s="72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13"/>
    </row>
    <row r="210" spans="1:16" ht="41.25" customHeight="1" x14ac:dyDescent="0.2">
      <c r="A210" s="71"/>
      <c r="B210" s="12"/>
      <c r="C210" s="72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13"/>
    </row>
    <row r="211" spans="1:16" ht="41.25" customHeight="1" x14ac:dyDescent="0.2">
      <c r="A211" s="71" t="s">
        <v>1038</v>
      </c>
      <c r="B211" s="12"/>
      <c r="C211" s="72" t="s">
        <v>1039</v>
      </c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13"/>
    </row>
    <row r="212" spans="1:16" ht="41.25" customHeight="1" x14ac:dyDescent="0.2">
      <c r="A212" s="71"/>
      <c r="B212" s="12"/>
      <c r="C212" s="72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13"/>
    </row>
    <row r="213" spans="1:16" ht="41.25" customHeight="1" x14ac:dyDescent="0.2">
      <c r="A213" s="71"/>
      <c r="B213" s="12"/>
      <c r="C213" s="72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13"/>
    </row>
    <row r="214" spans="1:16" ht="41.25" customHeight="1" x14ac:dyDescent="0.2">
      <c r="A214" s="71"/>
      <c r="B214" s="12"/>
      <c r="C214" s="72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13"/>
    </row>
    <row r="215" spans="1:16" ht="41.25" customHeight="1" x14ac:dyDescent="0.2">
      <c r="A215" s="71"/>
      <c r="B215" s="12"/>
      <c r="C215" s="72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13"/>
    </row>
    <row r="216" spans="1:16" ht="41.25" customHeight="1" x14ac:dyDescent="0.2">
      <c r="A216" s="71" t="s">
        <v>1040</v>
      </c>
      <c r="B216" s="12"/>
      <c r="C216" s="72" t="s">
        <v>1041</v>
      </c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13"/>
    </row>
    <row r="217" spans="1:16" ht="41.25" customHeight="1" x14ac:dyDescent="0.2">
      <c r="A217" s="71"/>
      <c r="B217" s="12"/>
      <c r="C217" s="72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13"/>
    </row>
    <row r="218" spans="1:16" ht="41.25" customHeight="1" x14ac:dyDescent="0.2">
      <c r="A218" s="71"/>
      <c r="B218" s="12"/>
      <c r="C218" s="72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13"/>
    </row>
    <row r="219" spans="1:16" ht="41.25" customHeight="1" x14ac:dyDescent="0.2">
      <c r="A219" s="71"/>
      <c r="B219" s="12"/>
      <c r="C219" s="72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13"/>
    </row>
    <row r="220" spans="1:16" ht="41.25" customHeight="1" x14ac:dyDescent="0.2">
      <c r="A220" s="71"/>
      <c r="B220" s="12"/>
      <c r="C220" s="72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13"/>
    </row>
    <row r="221" spans="1:16" ht="41.25" customHeight="1" x14ac:dyDescent="0.2">
      <c r="A221" s="71" t="s">
        <v>1042</v>
      </c>
      <c r="B221" s="12"/>
      <c r="C221" s="72" t="s">
        <v>1043</v>
      </c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13"/>
    </row>
    <row r="222" spans="1:16" ht="41.25" customHeight="1" x14ac:dyDescent="0.2">
      <c r="A222" s="71"/>
      <c r="B222" s="12"/>
      <c r="C222" s="72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13"/>
    </row>
    <row r="223" spans="1:16" ht="41.25" customHeight="1" x14ac:dyDescent="0.2">
      <c r="A223" s="71"/>
      <c r="B223" s="12"/>
      <c r="C223" s="72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13"/>
    </row>
    <row r="224" spans="1:16" ht="41.25" customHeight="1" x14ac:dyDescent="0.2">
      <c r="A224" s="71"/>
      <c r="B224" s="12"/>
      <c r="C224" s="72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13"/>
    </row>
    <row r="225" spans="1:16" ht="41.25" customHeight="1" x14ac:dyDescent="0.2">
      <c r="A225" s="71"/>
      <c r="B225" s="12"/>
      <c r="C225" s="72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13"/>
    </row>
    <row r="226" spans="1:16" ht="41.25" customHeight="1" x14ac:dyDescent="0.2">
      <c r="A226" s="71" t="s">
        <v>1044</v>
      </c>
      <c r="B226" s="12"/>
      <c r="C226" s="72" t="s">
        <v>1045</v>
      </c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13"/>
    </row>
    <row r="227" spans="1:16" ht="41.25" customHeight="1" x14ac:dyDescent="0.2">
      <c r="A227" s="71"/>
      <c r="B227" s="12"/>
      <c r="C227" s="72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13"/>
    </row>
    <row r="228" spans="1:16" ht="41.25" customHeight="1" x14ac:dyDescent="0.2">
      <c r="A228" s="71"/>
      <c r="B228" s="12"/>
      <c r="C228" s="72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13"/>
    </row>
    <row r="229" spans="1:16" ht="41.25" customHeight="1" x14ac:dyDescent="0.2">
      <c r="A229" s="71"/>
      <c r="B229" s="12"/>
      <c r="C229" s="72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13"/>
    </row>
    <row r="230" spans="1:16" ht="41.25" customHeight="1" thickBot="1" x14ac:dyDescent="0.25">
      <c r="A230" s="73"/>
      <c r="B230" s="14"/>
      <c r="C230" s="74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15"/>
    </row>
    <row r="231" spans="1:16" ht="41.25" customHeight="1" x14ac:dyDescent="0.2">
      <c r="A231" s="75" t="s">
        <v>1046</v>
      </c>
      <c r="B231" s="10"/>
      <c r="C231" s="76" t="s">
        <v>1047</v>
      </c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11"/>
    </row>
    <row r="232" spans="1:16" ht="41.25" customHeight="1" x14ac:dyDescent="0.2">
      <c r="A232" s="71"/>
      <c r="B232" s="12"/>
      <c r="C232" s="72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13"/>
    </row>
    <row r="233" spans="1:16" ht="41.25" customHeight="1" x14ac:dyDescent="0.2">
      <c r="A233" s="71"/>
      <c r="B233" s="12"/>
      <c r="C233" s="72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13"/>
    </row>
    <row r="234" spans="1:16" ht="41.25" customHeight="1" x14ac:dyDescent="0.2">
      <c r="A234" s="71"/>
      <c r="B234" s="12"/>
      <c r="C234" s="72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13"/>
    </row>
    <row r="235" spans="1:16" ht="41.25" customHeight="1" x14ac:dyDescent="0.2">
      <c r="A235" s="71"/>
      <c r="B235" s="12"/>
      <c r="C235" s="72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13"/>
    </row>
    <row r="236" spans="1:16" ht="41.25" customHeight="1" x14ac:dyDescent="0.2">
      <c r="A236" s="71" t="s">
        <v>1048</v>
      </c>
      <c r="B236" s="12"/>
      <c r="C236" s="72" t="s">
        <v>1049</v>
      </c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13"/>
    </row>
    <row r="237" spans="1:16" ht="41.25" customHeight="1" x14ac:dyDescent="0.2">
      <c r="A237" s="71"/>
      <c r="B237" s="12"/>
      <c r="C237" s="72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13"/>
    </row>
    <row r="238" spans="1:16" ht="41.25" customHeight="1" x14ac:dyDescent="0.2">
      <c r="A238" s="71"/>
      <c r="B238" s="12"/>
      <c r="C238" s="72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13"/>
    </row>
    <row r="239" spans="1:16" ht="41.25" customHeight="1" x14ac:dyDescent="0.2">
      <c r="A239" s="71"/>
      <c r="B239" s="12"/>
      <c r="C239" s="72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13"/>
    </row>
    <row r="240" spans="1:16" ht="41.25" customHeight="1" x14ac:dyDescent="0.2">
      <c r="A240" s="71"/>
      <c r="B240" s="12"/>
      <c r="C240" s="72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13"/>
    </row>
    <row r="241" spans="1:16" ht="41.25" customHeight="1" x14ac:dyDescent="0.2">
      <c r="A241" s="71" t="s">
        <v>1050</v>
      </c>
      <c r="B241" s="12"/>
      <c r="C241" s="72" t="s">
        <v>1051</v>
      </c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13"/>
    </row>
    <row r="242" spans="1:16" ht="41.25" customHeight="1" x14ac:dyDescent="0.2">
      <c r="A242" s="71"/>
      <c r="B242" s="12"/>
      <c r="C242" s="72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13"/>
    </row>
    <row r="243" spans="1:16" ht="41.25" customHeight="1" x14ac:dyDescent="0.2">
      <c r="A243" s="71"/>
      <c r="B243" s="12"/>
      <c r="C243" s="72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13"/>
    </row>
    <row r="244" spans="1:16" ht="41.25" customHeight="1" x14ac:dyDescent="0.2">
      <c r="A244" s="71"/>
      <c r="B244" s="12"/>
      <c r="C244" s="72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13"/>
    </row>
    <row r="245" spans="1:16" ht="41.25" customHeight="1" x14ac:dyDescent="0.2">
      <c r="A245" s="71"/>
      <c r="B245" s="12"/>
      <c r="C245" s="72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13"/>
    </row>
    <row r="246" spans="1:16" ht="41.25" customHeight="1" x14ac:dyDescent="0.2">
      <c r="A246" s="71" t="s">
        <v>1052</v>
      </c>
      <c r="B246" s="12"/>
      <c r="C246" s="72" t="s">
        <v>1053</v>
      </c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13"/>
    </row>
    <row r="247" spans="1:16" ht="41.25" customHeight="1" x14ac:dyDescent="0.2">
      <c r="A247" s="71"/>
      <c r="B247" s="12"/>
      <c r="C247" s="72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13"/>
    </row>
    <row r="248" spans="1:16" ht="41.25" customHeight="1" x14ac:dyDescent="0.2">
      <c r="A248" s="71"/>
      <c r="B248" s="12"/>
      <c r="C248" s="72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13"/>
    </row>
    <row r="249" spans="1:16" ht="41.25" customHeight="1" x14ac:dyDescent="0.2">
      <c r="A249" s="71"/>
      <c r="B249" s="12"/>
      <c r="C249" s="72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13"/>
    </row>
    <row r="250" spans="1:16" ht="41.25" customHeight="1" x14ac:dyDescent="0.2">
      <c r="A250" s="71"/>
      <c r="B250" s="12"/>
      <c r="C250" s="72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13"/>
    </row>
    <row r="251" spans="1:16" ht="41.25" customHeight="1" x14ac:dyDescent="0.2">
      <c r="A251" s="71" t="s">
        <v>1054</v>
      </c>
      <c r="B251" s="12"/>
      <c r="C251" s="72" t="s">
        <v>1055</v>
      </c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13"/>
    </row>
    <row r="252" spans="1:16" ht="41.25" customHeight="1" x14ac:dyDescent="0.2">
      <c r="A252" s="71"/>
      <c r="B252" s="12"/>
      <c r="C252" s="72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13"/>
    </row>
    <row r="253" spans="1:16" ht="41.25" customHeight="1" x14ac:dyDescent="0.2">
      <c r="A253" s="71"/>
      <c r="B253" s="12"/>
      <c r="C253" s="72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13"/>
    </row>
    <row r="254" spans="1:16" ht="41.25" customHeight="1" x14ac:dyDescent="0.2">
      <c r="A254" s="71"/>
      <c r="B254" s="12"/>
      <c r="C254" s="72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13"/>
    </row>
    <row r="255" spans="1:16" ht="41.25" customHeight="1" thickBot="1" x14ac:dyDescent="0.25">
      <c r="A255" s="73"/>
      <c r="B255" s="14"/>
      <c r="C255" s="74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15"/>
    </row>
    <row r="256" spans="1:16" ht="41.25" customHeight="1" x14ac:dyDescent="0.2">
      <c r="A256" s="75" t="s">
        <v>1056</v>
      </c>
      <c r="B256" s="10"/>
      <c r="C256" s="76" t="s">
        <v>1057</v>
      </c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11"/>
    </row>
    <row r="257" spans="1:16" ht="41.25" customHeight="1" x14ac:dyDescent="0.2">
      <c r="A257" s="71"/>
      <c r="B257" s="12"/>
      <c r="C257" s="72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13"/>
    </row>
    <row r="258" spans="1:16" ht="41.25" customHeight="1" x14ac:dyDescent="0.2">
      <c r="A258" s="71"/>
      <c r="B258" s="12"/>
      <c r="C258" s="72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13"/>
    </row>
    <row r="259" spans="1:16" ht="41.25" customHeight="1" x14ac:dyDescent="0.2">
      <c r="A259" s="71"/>
      <c r="B259" s="12"/>
      <c r="C259" s="72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13"/>
    </row>
    <row r="260" spans="1:16" ht="41.25" customHeight="1" x14ac:dyDescent="0.2">
      <c r="A260" s="71"/>
      <c r="B260" s="12"/>
      <c r="C260" s="72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13"/>
    </row>
    <row r="261" spans="1:16" ht="41.25" customHeight="1" x14ac:dyDescent="0.2">
      <c r="A261" s="71" t="s">
        <v>1058</v>
      </c>
      <c r="B261" s="12"/>
      <c r="C261" s="72" t="s">
        <v>1059</v>
      </c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13"/>
    </row>
    <row r="262" spans="1:16" ht="41.25" customHeight="1" x14ac:dyDescent="0.2">
      <c r="A262" s="71"/>
      <c r="B262" s="12"/>
      <c r="C262" s="72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13"/>
    </row>
    <row r="263" spans="1:16" ht="41.25" customHeight="1" x14ac:dyDescent="0.2">
      <c r="A263" s="71"/>
      <c r="B263" s="12"/>
      <c r="C263" s="72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13"/>
    </row>
    <row r="264" spans="1:16" ht="41.25" customHeight="1" x14ac:dyDescent="0.2">
      <c r="A264" s="71"/>
      <c r="B264" s="12"/>
      <c r="C264" s="72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13"/>
    </row>
    <row r="265" spans="1:16" ht="41.25" customHeight="1" x14ac:dyDescent="0.2">
      <c r="A265" s="71"/>
      <c r="B265" s="12"/>
      <c r="C265" s="72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13"/>
    </row>
    <row r="266" spans="1:16" ht="41.25" customHeight="1" x14ac:dyDescent="0.2">
      <c r="A266" s="71" t="s">
        <v>1060</v>
      </c>
      <c r="B266" s="12"/>
      <c r="C266" s="72" t="s">
        <v>1061</v>
      </c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13"/>
    </row>
    <row r="267" spans="1:16" ht="41.25" customHeight="1" x14ac:dyDescent="0.2">
      <c r="A267" s="71"/>
      <c r="B267" s="12"/>
      <c r="C267" s="72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13"/>
    </row>
    <row r="268" spans="1:16" ht="41.25" customHeight="1" x14ac:dyDescent="0.2">
      <c r="A268" s="71"/>
      <c r="B268" s="12"/>
      <c r="C268" s="72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13"/>
    </row>
    <row r="269" spans="1:16" ht="41.25" customHeight="1" x14ac:dyDescent="0.2">
      <c r="A269" s="71"/>
      <c r="B269" s="12"/>
      <c r="C269" s="72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13"/>
    </row>
    <row r="270" spans="1:16" ht="41.25" customHeight="1" x14ac:dyDescent="0.2">
      <c r="A270" s="71"/>
      <c r="B270" s="12"/>
      <c r="C270" s="72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13"/>
    </row>
    <row r="271" spans="1:16" ht="41.25" customHeight="1" x14ac:dyDescent="0.2">
      <c r="A271" s="71" t="s">
        <v>1062</v>
      </c>
      <c r="B271" s="12"/>
      <c r="C271" s="72" t="s">
        <v>1063</v>
      </c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13"/>
    </row>
    <row r="272" spans="1:16" ht="41.25" customHeight="1" x14ac:dyDescent="0.2">
      <c r="A272" s="71"/>
      <c r="B272" s="12"/>
      <c r="C272" s="72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13"/>
    </row>
    <row r="273" spans="1:16" ht="41.25" customHeight="1" x14ac:dyDescent="0.2">
      <c r="A273" s="71"/>
      <c r="B273" s="12"/>
      <c r="C273" s="72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13"/>
    </row>
    <row r="274" spans="1:16" ht="41.25" customHeight="1" x14ac:dyDescent="0.2">
      <c r="A274" s="71"/>
      <c r="B274" s="12"/>
      <c r="C274" s="72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13"/>
    </row>
    <row r="275" spans="1:16" ht="41.25" customHeight="1" x14ac:dyDescent="0.2">
      <c r="A275" s="71"/>
      <c r="B275" s="12"/>
      <c r="C275" s="72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13"/>
    </row>
    <row r="276" spans="1:16" ht="41.25" customHeight="1" x14ac:dyDescent="0.2">
      <c r="A276" s="71" t="s">
        <v>1064</v>
      </c>
      <c r="B276" s="12"/>
      <c r="C276" s="72" t="s">
        <v>1065</v>
      </c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13"/>
    </row>
    <row r="277" spans="1:16" ht="41.25" customHeight="1" x14ac:dyDescent="0.2">
      <c r="A277" s="71"/>
      <c r="B277" s="12"/>
      <c r="C277" s="72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13"/>
    </row>
    <row r="278" spans="1:16" ht="41.25" customHeight="1" x14ac:dyDescent="0.2">
      <c r="A278" s="71"/>
      <c r="B278" s="12"/>
      <c r="C278" s="72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13"/>
    </row>
    <row r="279" spans="1:16" ht="41.25" customHeight="1" x14ac:dyDescent="0.2">
      <c r="A279" s="71"/>
      <c r="B279" s="12"/>
      <c r="C279" s="72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13"/>
    </row>
    <row r="280" spans="1:16" ht="41.25" customHeight="1" thickBot="1" x14ac:dyDescent="0.25">
      <c r="A280" s="73"/>
      <c r="B280" s="14"/>
      <c r="C280" s="74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15"/>
    </row>
    <row r="281" spans="1:16" ht="41.25" customHeight="1" x14ac:dyDescent="0.2">
      <c r="A281" s="75" t="s">
        <v>1066</v>
      </c>
      <c r="B281" s="10"/>
      <c r="C281" s="76" t="s">
        <v>1067</v>
      </c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11"/>
    </row>
    <row r="282" spans="1:16" ht="41.25" customHeight="1" x14ac:dyDescent="0.2">
      <c r="A282" s="71"/>
      <c r="B282" s="12"/>
      <c r="C282" s="72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13"/>
    </row>
    <row r="283" spans="1:16" ht="41.25" customHeight="1" x14ac:dyDescent="0.2">
      <c r="A283" s="71"/>
      <c r="B283" s="12"/>
      <c r="C283" s="72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13"/>
    </row>
    <row r="284" spans="1:16" ht="41.25" customHeight="1" x14ac:dyDescent="0.2">
      <c r="A284" s="71"/>
      <c r="B284" s="12"/>
      <c r="C284" s="72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13"/>
    </row>
    <row r="285" spans="1:16" ht="41.25" customHeight="1" x14ac:dyDescent="0.2">
      <c r="A285" s="71"/>
      <c r="B285" s="12"/>
      <c r="C285" s="72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13"/>
    </row>
    <row r="286" spans="1:16" ht="41.25" customHeight="1" x14ac:dyDescent="0.2">
      <c r="A286" s="71" t="s">
        <v>1068</v>
      </c>
      <c r="B286" s="12"/>
      <c r="C286" s="72" t="s">
        <v>1069</v>
      </c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13"/>
    </row>
    <row r="287" spans="1:16" ht="41.25" customHeight="1" x14ac:dyDescent="0.2">
      <c r="A287" s="71"/>
      <c r="B287" s="12"/>
      <c r="C287" s="72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13"/>
    </row>
    <row r="288" spans="1:16" ht="41.25" customHeight="1" x14ac:dyDescent="0.2">
      <c r="A288" s="71"/>
      <c r="B288" s="12"/>
      <c r="C288" s="72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13"/>
    </row>
    <row r="289" spans="1:16" ht="41.25" customHeight="1" x14ac:dyDescent="0.2">
      <c r="A289" s="71"/>
      <c r="B289" s="12"/>
      <c r="C289" s="72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13"/>
    </row>
    <row r="290" spans="1:16" ht="41.25" customHeight="1" x14ac:dyDescent="0.2">
      <c r="A290" s="71"/>
      <c r="B290" s="12"/>
      <c r="C290" s="72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13"/>
    </row>
    <row r="291" spans="1:16" ht="41.25" customHeight="1" x14ac:dyDescent="0.2">
      <c r="A291" s="71" t="s">
        <v>1070</v>
      </c>
      <c r="B291" s="12"/>
      <c r="C291" s="72" t="s">
        <v>1071</v>
      </c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13"/>
    </row>
    <row r="292" spans="1:16" ht="41.25" customHeight="1" x14ac:dyDescent="0.2">
      <c r="A292" s="71"/>
      <c r="B292" s="12"/>
      <c r="C292" s="72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13"/>
    </row>
    <row r="293" spans="1:16" ht="41.25" customHeight="1" x14ac:dyDescent="0.2">
      <c r="A293" s="71"/>
      <c r="B293" s="12"/>
      <c r="C293" s="72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13"/>
    </row>
    <row r="294" spans="1:16" ht="41.25" customHeight="1" x14ac:dyDescent="0.2">
      <c r="A294" s="71"/>
      <c r="B294" s="12"/>
      <c r="C294" s="72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13"/>
    </row>
    <row r="295" spans="1:16" ht="41.25" customHeight="1" x14ac:dyDescent="0.2">
      <c r="A295" s="71"/>
      <c r="B295" s="12"/>
      <c r="C295" s="72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13"/>
    </row>
    <row r="296" spans="1:16" ht="41.25" customHeight="1" x14ac:dyDescent="0.2">
      <c r="A296" s="71" t="s">
        <v>1072</v>
      </c>
      <c r="B296" s="12"/>
      <c r="C296" s="72" t="s">
        <v>1073</v>
      </c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13"/>
    </row>
    <row r="297" spans="1:16" ht="41.25" customHeight="1" x14ac:dyDescent="0.2">
      <c r="A297" s="71"/>
      <c r="B297" s="12"/>
      <c r="C297" s="72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13"/>
    </row>
    <row r="298" spans="1:16" ht="41.25" customHeight="1" x14ac:dyDescent="0.2">
      <c r="A298" s="71"/>
      <c r="B298" s="12"/>
      <c r="C298" s="72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13"/>
    </row>
    <row r="299" spans="1:16" ht="41.25" customHeight="1" x14ac:dyDescent="0.2">
      <c r="A299" s="71"/>
      <c r="B299" s="12"/>
      <c r="C299" s="72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13"/>
    </row>
    <row r="300" spans="1:16" ht="41.25" customHeight="1" x14ac:dyDescent="0.2">
      <c r="A300" s="71"/>
      <c r="B300" s="12"/>
      <c r="C300" s="72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13"/>
    </row>
    <row r="301" spans="1:16" ht="41.25" customHeight="1" x14ac:dyDescent="0.2">
      <c r="A301" s="71" t="s">
        <v>1074</v>
      </c>
      <c r="B301" s="12"/>
      <c r="C301" s="72" t="s">
        <v>1075</v>
      </c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13"/>
    </row>
    <row r="302" spans="1:16" ht="41.25" customHeight="1" x14ac:dyDescent="0.2">
      <c r="A302" s="71"/>
      <c r="B302" s="12"/>
      <c r="C302" s="72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13"/>
    </row>
    <row r="303" spans="1:16" ht="41.25" customHeight="1" x14ac:dyDescent="0.2">
      <c r="A303" s="71"/>
      <c r="B303" s="12"/>
      <c r="C303" s="72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13"/>
    </row>
    <row r="304" spans="1:16" ht="41.25" customHeight="1" x14ac:dyDescent="0.2">
      <c r="A304" s="71"/>
      <c r="B304" s="12"/>
      <c r="C304" s="72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13"/>
    </row>
    <row r="305" spans="1:16" ht="41.25" customHeight="1" thickBot="1" x14ac:dyDescent="0.25">
      <c r="A305" s="73"/>
      <c r="B305" s="14"/>
      <c r="C305" s="74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15"/>
    </row>
    <row r="306" spans="1:16" ht="41.25" customHeight="1" x14ac:dyDescent="0.2">
      <c r="A306" s="75" t="s">
        <v>1076</v>
      </c>
      <c r="B306" s="10"/>
      <c r="C306" s="76" t="s">
        <v>1077</v>
      </c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11"/>
    </row>
    <row r="307" spans="1:16" ht="41.25" customHeight="1" x14ac:dyDescent="0.2">
      <c r="A307" s="71"/>
      <c r="B307" s="12"/>
      <c r="C307" s="72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13"/>
    </row>
    <row r="308" spans="1:16" ht="41.25" customHeight="1" x14ac:dyDescent="0.2">
      <c r="A308" s="71"/>
      <c r="B308" s="12"/>
      <c r="C308" s="72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13"/>
    </row>
    <row r="309" spans="1:16" ht="41.25" customHeight="1" x14ac:dyDescent="0.2">
      <c r="A309" s="71"/>
      <c r="B309" s="12"/>
      <c r="C309" s="72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13"/>
    </row>
    <row r="310" spans="1:16" ht="41.25" customHeight="1" x14ac:dyDescent="0.2">
      <c r="A310" s="71"/>
      <c r="B310" s="12"/>
      <c r="C310" s="72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13"/>
    </row>
    <row r="311" spans="1:16" ht="41.25" customHeight="1" x14ac:dyDescent="0.2">
      <c r="A311" s="71" t="s">
        <v>1078</v>
      </c>
      <c r="B311" s="12"/>
      <c r="C311" s="72" t="s">
        <v>1079</v>
      </c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13"/>
    </row>
    <row r="312" spans="1:16" ht="41.25" customHeight="1" x14ac:dyDescent="0.2">
      <c r="A312" s="71"/>
      <c r="B312" s="12"/>
      <c r="C312" s="72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13"/>
    </row>
    <row r="313" spans="1:16" ht="41.25" customHeight="1" x14ac:dyDescent="0.2">
      <c r="A313" s="71"/>
      <c r="B313" s="12"/>
      <c r="C313" s="72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13"/>
    </row>
    <row r="314" spans="1:16" ht="41.25" customHeight="1" x14ac:dyDescent="0.2">
      <c r="A314" s="71"/>
      <c r="B314" s="12"/>
      <c r="C314" s="72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13"/>
    </row>
    <row r="315" spans="1:16" ht="41.25" customHeight="1" x14ac:dyDescent="0.2">
      <c r="A315" s="71"/>
      <c r="B315" s="12"/>
      <c r="C315" s="72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13"/>
    </row>
    <row r="316" spans="1:16" ht="41.25" customHeight="1" x14ac:dyDescent="0.2">
      <c r="A316" s="71" t="s">
        <v>1080</v>
      </c>
      <c r="B316" s="12"/>
      <c r="C316" s="72" t="s">
        <v>1081</v>
      </c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13"/>
    </row>
    <row r="317" spans="1:16" ht="41.25" customHeight="1" x14ac:dyDescent="0.2">
      <c r="A317" s="71"/>
      <c r="B317" s="12"/>
      <c r="C317" s="72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13"/>
    </row>
    <row r="318" spans="1:16" ht="41.25" customHeight="1" x14ac:dyDescent="0.2">
      <c r="A318" s="71"/>
      <c r="B318" s="12"/>
      <c r="C318" s="72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13"/>
    </row>
    <row r="319" spans="1:16" ht="41.25" customHeight="1" x14ac:dyDescent="0.2">
      <c r="A319" s="71"/>
      <c r="B319" s="12"/>
      <c r="C319" s="72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13"/>
    </row>
    <row r="320" spans="1:16" ht="41.25" customHeight="1" x14ac:dyDescent="0.2">
      <c r="A320" s="71"/>
      <c r="B320" s="12"/>
      <c r="C320" s="72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13"/>
    </row>
    <row r="321" spans="1:16" ht="41.25" customHeight="1" x14ac:dyDescent="0.2">
      <c r="A321" s="71" t="s">
        <v>1082</v>
      </c>
      <c r="B321" s="12"/>
      <c r="C321" s="72" t="s">
        <v>1083</v>
      </c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13"/>
    </row>
    <row r="322" spans="1:16" ht="41.25" customHeight="1" x14ac:dyDescent="0.2">
      <c r="A322" s="71"/>
      <c r="B322" s="12"/>
      <c r="C322" s="72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13"/>
    </row>
    <row r="323" spans="1:16" ht="41.25" customHeight="1" x14ac:dyDescent="0.2">
      <c r="A323" s="71"/>
      <c r="B323" s="12"/>
      <c r="C323" s="72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13"/>
    </row>
    <row r="324" spans="1:16" ht="41.25" customHeight="1" x14ac:dyDescent="0.2">
      <c r="A324" s="71"/>
      <c r="B324" s="12"/>
      <c r="C324" s="72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13"/>
    </row>
    <row r="325" spans="1:16" ht="41.25" customHeight="1" x14ac:dyDescent="0.2">
      <c r="A325" s="71"/>
      <c r="B325" s="12"/>
      <c r="C325" s="72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13"/>
    </row>
    <row r="326" spans="1:16" ht="41.25" customHeight="1" x14ac:dyDescent="0.2">
      <c r="A326" s="71" t="s">
        <v>1084</v>
      </c>
      <c r="B326" s="12"/>
      <c r="C326" s="72" t="s">
        <v>1085</v>
      </c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13"/>
    </row>
    <row r="327" spans="1:16" ht="41.25" customHeight="1" x14ac:dyDescent="0.2">
      <c r="A327" s="71"/>
      <c r="B327" s="12"/>
      <c r="C327" s="72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13"/>
    </row>
    <row r="328" spans="1:16" ht="41.25" customHeight="1" x14ac:dyDescent="0.2">
      <c r="A328" s="71"/>
      <c r="B328" s="12"/>
      <c r="C328" s="72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13"/>
    </row>
    <row r="329" spans="1:16" ht="41.25" customHeight="1" x14ac:dyDescent="0.2">
      <c r="A329" s="71"/>
      <c r="B329" s="12"/>
      <c r="C329" s="72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13"/>
    </row>
    <row r="330" spans="1:16" ht="41.25" customHeight="1" thickBot="1" x14ac:dyDescent="0.25">
      <c r="A330" s="73"/>
      <c r="B330" s="14"/>
      <c r="C330" s="74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15"/>
    </row>
    <row r="331" spans="1:16" ht="41.25" customHeight="1" x14ac:dyDescent="0.2">
      <c r="A331" s="75" t="s">
        <v>1086</v>
      </c>
      <c r="B331" s="10"/>
      <c r="C331" s="76" t="s">
        <v>1087</v>
      </c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11"/>
    </row>
    <row r="332" spans="1:16" ht="41.25" customHeight="1" x14ac:dyDescent="0.2">
      <c r="A332" s="71"/>
      <c r="B332" s="12"/>
      <c r="C332" s="72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13"/>
    </row>
    <row r="333" spans="1:16" ht="41.25" customHeight="1" x14ac:dyDescent="0.2">
      <c r="A333" s="71"/>
      <c r="B333" s="12"/>
      <c r="C333" s="72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13"/>
    </row>
    <row r="334" spans="1:16" ht="41.25" customHeight="1" x14ac:dyDescent="0.2">
      <c r="A334" s="71"/>
      <c r="B334" s="12"/>
      <c r="C334" s="72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13"/>
    </row>
    <row r="335" spans="1:16" ht="41.25" customHeight="1" x14ac:dyDescent="0.2">
      <c r="A335" s="71"/>
      <c r="B335" s="12"/>
      <c r="C335" s="72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13"/>
    </row>
    <row r="336" spans="1:16" ht="41.25" customHeight="1" x14ac:dyDescent="0.2">
      <c r="A336" s="71" t="s">
        <v>1088</v>
      </c>
      <c r="B336" s="12"/>
      <c r="C336" s="72" t="s">
        <v>1089</v>
      </c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13"/>
    </row>
    <row r="337" spans="1:16" ht="41.25" customHeight="1" x14ac:dyDescent="0.2">
      <c r="A337" s="71"/>
      <c r="B337" s="12"/>
      <c r="C337" s="72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13"/>
    </row>
    <row r="338" spans="1:16" ht="41.25" customHeight="1" x14ac:dyDescent="0.2">
      <c r="A338" s="71"/>
      <c r="B338" s="12"/>
      <c r="C338" s="72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13"/>
    </row>
    <row r="339" spans="1:16" ht="41.25" customHeight="1" x14ac:dyDescent="0.2">
      <c r="A339" s="71"/>
      <c r="B339" s="12"/>
      <c r="C339" s="72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13"/>
    </row>
    <row r="340" spans="1:16" ht="41.25" customHeight="1" x14ac:dyDescent="0.2">
      <c r="A340" s="71"/>
      <c r="B340" s="12"/>
      <c r="C340" s="72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13"/>
    </row>
    <row r="341" spans="1:16" ht="41.25" customHeight="1" x14ac:dyDescent="0.2">
      <c r="A341" s="71" t="s">
        <v>1090</v>
      </c>
      <c r="B341" s="12"/>
      <c r="C341" s="72" t="s">
        <v>1091</v>
      </c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13"/>
    </row>
    <row r="342" spans="1:16" ht="41.25" customHeight="1" x14ac:dyDescent="0.2">
      <c r="A342" s="71"/>
      <c r="B342" s="12"/>
      <c r="C342" s="72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13"/>
    </row>
    <row r="343" spans="1:16" ht="41.25" customHeight="1" x14ac:dyDescent="0.2">
      <c r="A343" s="71"/>
      <c r="B343" s="12"/>
      <c r="C343" s="72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13"/>
    </row>
    <row r="344" spans="1:16" ht="41.25" customHeight="1" x14ac:dyDescent="0.2">
      <c r="A344" s="71"/>
      <c r="B344" s="12"/>
      <c r="C344" s="72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13"/>
    </row>
    <row r="345" spans="1:16" ht="41.25" customHeight="1" x14ac:dyDescent="0.2">
      <c r="A345" s="71"/>
      <c r="B345" s="12"/>
      <c r="C345" s="72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13"/>
    </row>
    <row r="346" spans="1:16" ht="41.25" customHeight="1" x14ac:dyDescent="0.2">
      <c r="A346" s="71" t="s">
        <v>1092</v>
      </c>
      <c r="B346" s="12"/>
      <c r="C346" s="72" t="s">
        <v>1093</v>
      </c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13"/>
    </row>
    <row r="347" spans="1:16" ht="41.25" customHeight="1" x14ac:dyDescent="0.2">
      <c r="A347" s="71"/>
      <c r="B347" s="12"/>
      <c r="C347" s="72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13"/>
    </row>
    <row r="348" spans="1:16" ht="41.25" customHeight="1" x14ac:dyDescent="0.2">
      <c r="A348" s="71"/>
      <c r="B348" s="12"/>
      <c r="C348" s="72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13"/>
    </row>
    <row r="349" spans="1:16" ht="41.25" customHeight="1" x14ac:dyDescent="0.2">
      <c r="A349" s="71"/>
      <c r="B349" s="12"/>
      <c r="C349" s="72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13"/>
    </row>
    <row r="350" spans="1:16" ht="41.25" customHeight="1" x14ac:dyDescent="0.2">
      <c r="A350" s="71"/>
      <c r="B350" s="12"/>
      <c r="C350" s="72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13"/>
    </row>
    <row r="351" spans="1:16" ht="41.25" customHeight="1" x14ac:dyDescent="0.2">
      <c r="A351" s="71" t="s">
        <v>1094</v>
      </c>
      <c r="B351" s="12"/>
      <c r="C351" s="72" t="s">
        <v>1095</v>
      </c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13"/>
    </row>
    <row r="352" spans="1:16" ht="41.25" customHeight="1" x14ac:dyDescent="0.2">
      <c r="A352" s="71"/>
      <c r="B352" s="12"/>
      <c r="C352" s="72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13"/>
    </row>
    <row r="353" spans="1:16" ht="41.25" customHeight="1" x14ac:dyDescent="0.2">
      <c r="A353" s="71"/>
      <c r="B353" s="12"/>
      <c r="C353" s="72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13"/>
    </row>
    <row r="354" spans="1:16" ht="41.25" customHeight="1" x14ac:dyDescent="0.2">
      <c r="A354" s="71"/>
      <c r="B354" s="12"/>
      <c r="C354" s="72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13"/>
    </row>
    <row r="355" spans="1:16" ht="41.25" customHeight="1" thickBot="1" x14ac:dyDescent="0.25">
      <c r="A355" s="73"/>
      <c r="B355" s="14"/>
      <c r="C355" s="74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15"/>
    </row>
    <row r="356" spans="1:16" ht="41.25" customHeight="1" x14ac:dyDescent="0.2">
      <c r="A356" s="75" t="s">
        <v>1096</v>
      </c>
      <c r="B356" s="10"/>
      <c r="C356" s="76" t="s">
        <v>1097</v>
      </c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11"/>
    </row>
    <row r="357" spans="1:16" ht="41.25" customHeight="1" x14ac:dyDescent="0.2">
      <c r="A357" s="71"/>
      <c r="B357" s="12"/>
      <c r="C357" s="72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13"/>
    </row>
    <row r="358" spans="1:16" ht="41.25" customHeight="1" x14ac:dyDescent="0.2">
      <c r="A358" s="71"/>
      <c r="B358" s="12"/>
      <c r="C358" s="72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13"/>
    </row>
    <row r="359" spans="1:16" ht="41.25" customHeight="1" x14ac:dyDescent="0.2">
      <c r="A359" s="71"/>
      <c r="B359" s="12"/>
      <c r="C359" s="72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13"/>
    </row>
    <row r="360" spans="1:16" ht="41.25" customHeight="1" x14ac:dyDescent="0.2">
      <c r="A360" s="71"/>
      <c r="B360" s="12"/>
      <c r="C360" s="72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13"/>
    </row>
    <row r="361" spans="1:16" ht="41.25" customHeight="1" x14ac:dyDescent="0.2">
      <c r="A361" s="71" t="s">
        <v>1098</v>
      </c>
      <c r="B361" s="12"/>
      <c r="C361" s="72" t="s">
        <v>1099</v>
      </c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13"/>
    </row>
    <row r="362" spans="1:16" ht="41.25" customHeight="1" x14ac:dyDescent="0.2">
      <c r="A362" s="71"/>
      <c r="B362" s="12"/>
      <c r="C362" s="72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13"/>
    </row>
    <row r="363" spans="1:16" ht="41.25" customHeight="1" x14ac:dyDescent="0.2">
      <c r="A363" s="71"/>
      <c r="B363" s="12"/>
      <c r="C363" s="72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13"/>
    </row>
    <row r="364" spans="1:16" ht="41.25" customHeight="1" x14ac:dyDescent="0.2">
      <c r="A364" s="71"/>
      <c r="B364" s="12"/>
      <c r="C364" s="72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13"/>
    </row>
    <row r="365" spans="1:16" ht="41.25" customHeight="1" x14ac:dyDescent="0.2">
      <c r="A365" s="71"/>
      <c r="B365" s="12"/>
      <c r="C365" s="72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13"/>
    </row>
    <row r="366" spans="1:16" ht="41.25" customHeight="1" x14ac:dyDescent="0.2">
      <c r="A366" s="71" t="s">
        <v>1100</v>
      </c>
      <c r="B366" s="12"/>
      <c r="C366" s="72" t="s">
        <v>1101</v>
      </c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13"/>
    </row>
    <row r="367" spans="1:16" ht="41.25" customHeight="1" x14ac:dyDescent="0.2">
      <c r="A367" s="71"/>
      <c r="B367" s="12"/>
      <c r="C367" s="72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13"/>
    </row>
    <row r="368" spans="1:16" ht="41.25" customHeight="1" x14ac:dyDescent="0.2">
      <c r="A368" s="71"/>
      <c r="B368" s="12"/>
      <c r="C368" s="72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13"/>
    </row>
    <row r="369" spans="1:16" ht="41.25" customHeight="1" x14ac:dyDescent="0.2">
      <c r="A369" s="71"/>
      <c r="B369" s="12"/>
      <c r="C369" s="72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13"/>
    </row>
    <row r="370" spans="1:16" ht="41.25" customHeight="1" x14ac:dyDescent="0.2">
      <c r="A370" s="71"/>
      <c r="B370" s="12"/>
      <c r="C370" s="72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13"/>
    </row>
    <row r="371" spans="1:16" ht="41.25" customHeight="1" x14ac:dyDescent="0.2">
      <c r="A371" s="71" t="s">
        <v>1102</v>
      </c>
      <c r="B371" s="12"/>
      <c r="C371" s="72" t="s">
        <v>1103</v>
      </c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13"/>
    </row>
    <row r="372" spans="1:16" ht="41.25" customHeight="1" x14ac:dyDescent="0.2">
      <c r="A372" s="71"/>
      <c r="B372" s="12"/>
      <c r="C372" s="72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13"/>
    </row>
    <row r="373" spans="1:16" ht="41.25" customHeight="1" x14ac:dyDescent="0.2">
      <c r="A373" s="71"/>
      <c r="B373" s="12"/>
      <c r="C373" s="72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13"/>
    </row>
    <row r="374" spans="1:16" ht="41.25" customHeight="1" x14ac:dyDescent="0.2">
      <c r="A374" s="71"/>
      <c r="B374" s="12"/>
      <c r="C374" s="72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13"/>
    </row>
    <row r="375" spans="1:16" ht="41.25" customHeight="1" x14ac:dyDescent="0.2">
      <c r="A375" s="71"/>
      <c r="B375" s="12"/>
      <c r="C375" s="72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13"/>
    </row>
    <row r="376" spans="1:16" ht="41.25" customHeight="1" x14ac:dyDescent="0.2">
      <c r="A376" s="71" t="s">
        <v>1104</v>
      </c>
      <c r="B376" s="12"/>
      <c r="C376" s="72" t="s">
        <v>1105</v>
      </c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13"/>
    </row>
    <row r="377" spans="1:16" ht="41.25" customHeight="1" x14ac:dyDescent="0.2">
      <c r="A377" s="71"/>
      <c r="B377" s="12"/>
      <c r="C377" s="72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13"/>
    </row>
    <row r="378" spans="1:16" ht="41.25" customHeight="1" x14ac:dyDescent="0.2">
      <c r="A378" s="71"/>
      <c r="B378" s="12"/>
      <c r="C378" s="72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13"/>
    </row>
    <row r="379" spans="1:16" ht="41.25" customHeight="1" x14ac:dyDescent="0.2">
      <c r="A379" s="71"/>
      <c r="B379" s="12"/>
      <c r="C379" s="72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13"/>
    </row>
    <row r="380" spans="1:16" ht="41.25" customHeight="1" thickBot="1" x14ac:dyDescent="0.25">
      <c r="A380" s="73"/>
      <c r="B380" s="14"/>
      <c r="C380" s="74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15"/>
    </row>
    <row r="381" spans="1:16" ht="41.25" customHeight="1" x14ac:dyDescent="0.2">
      <c r="A381" s="75" t="s">
        <v>1106</v>
      </c>
      <c r="B381" s="10"/>
      <c r="C381" s="76" t="s">
        <v>1107</v>
      </c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11"/>
    </row>
    <row r="382" spans="1:16" ht="41.25" customHeight="1" x14ac:dyDescent="0.2">
      <c r="A382" s="71"/>
      <c r="B382" s="12"/>
      <c r="C382" s="72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13"/>
    </row>
    <row r="383" spans="1:16" ht="41.25" customHeight="1" x14ac:dyDescent="0.2">
      <c r="A383" s="71"/>
      <c r="B383" s="12"/>
      <c r="C383" s="72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13"/>
    </row>
    <row r="384" spans="1:16" ht="41.25" customHeight="1" x14ac:dyDescent="0.2">
      <c r="A384" s="71"/>
      <c r="B384" s="12"/>
      <c r="C384" s="72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13"/>
    </row>
    <row r="385" spans="1:16" ht="41.25" customHeight="1" x14ac:dyDescent="0.2">
      <c r="A385" s="71"/>
      <c r="B385" s="12"/>
      <c r="C385" s="72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13"/>
    </row>
    <row r="386" spans="1:16" ht="41.25" customHeight="1" x14ac:dyDescent="0.2">
      <c r="A386" s="71" t="s">
        <v>1108</v>
      </c>
      <c r="B386" s="12"/>
      <c r="C386" s="72" t="s">
        <v>1109</v>
      </c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13"/>
    </row>
    <row r="387" spans="1:16" ht="41.25" customHeight="1" x14ac:dyDescent="0.2">
      <c r="A387" s="71"/>
      <c r="B387" s="12"/>
      <c r="C387" s="72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13"/>
    </row>
    <row r="388" spans="1:16" ht="41.25" customHeight="1" x14ac:dyDescent="0.2">
      <c r="A388" s="71"/>
      <c r="B388" s="12"/>
      <c r="C388" s="72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13"/>
    </row>
    <row r="389" spans="1:16" ht="41.25" customHeight="1" x14ac:dyDescent="0.2">
      <c r="A389" s="71"/>
      <c r="B389" s="12"/>
      <c r="C389" s="72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13"/>
    </row>
    <row r="390" spans="1:16" ht="41.25" customHeight="1" x14ac:dyDescent="0.2">
      <c r="A390" s="71"/>
      <c r="B390" s="12"/>
      <c r="C390" s="72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13"/>
    </row>
    <row r="391" spans="1:16" ht="41.25" customHeight="1" x14ac:dyDescent="0.2">
      <c r="A391" s="71" t="s">
        <v>1110</v>
      </c>
      <c r="B391" s="12"/>
      <c r="C391" s="72" t="s">
        <v>1111</v>
      </c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13"/>
    </row>
    <row r="392" spans="1:16" ht="41.25" customHeight="1" x14ac:dyDescent="0.2">
      <c r="A392" s="71"/>
      <c r="B392" s="12"/>
      <c r="C392" s="72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13"/>
    </row>
    <row r="393" spans="1:16" ht="41.25" customHeight="1" x14ac:dyDescent="0.2">
      <c r="A393" s="71"/>
      <c r="B393" s="12"/>
      <c r="C393" s="72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13"/>
    </row>
    <row r="394" spans="1:16" ht="41.25" customHeight="1" x14ac:dyDescent="0.2">
      <c r="A394" s="71"/>
      <c r="B394" s="12"/>
      <c r="C394" s="72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13"/>
    </row>
    <row r="395" spans="1:16" ht="41.25" customHeight="1" x14ac:dyDescent="0.2">
      <c r="A395" s="71"/>
      <c r="B395" s="12"/>
      <c r="C395" s="72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13"/>
    </row>
    <row r="396" spans="1:16" ht="45.75" customHeight="1" x14ac:dyDescent="0.2">
      <c r="A396" s="71" t="s">
        <v>1112</v>
      </c>
      <c r="B396" s="12"/>
      <c r="C396" s="72" t="s">
        <v>1113</v>
      </c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13"/>
    </row>
    <row r="397" spans="1:16" ht="45.75" customHeight="1" x14ac:dyDescent="0.2">
      <c r="A397" s="71"/>
      <c r="B397" s="12"/>
      <c r="C397" s="72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13"/>
    </row>
    <row r="398" spans="1:16" ht="45.75" customHeight="1" x14ac:dyDescent="0.2">
      <c r="A398" s="71"/>
      <c r="B398" s="12"/>
      <c r="C398" s="72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13"/>
    </row>
    <row r="399" spans="1:16" ht="45.75" customHeight="1" x14ac:dyDescent="0.2">
      <c r="A399" s="71"/>
      <c r="B399" s="12"/>
      <c r="C399" s="72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13"/>
    </row>
    <row r="400" spans="1:16" ht="45.75" customHeight="1" x14ac:dyDescent="0.2">
      <c r="A400" s="71"/>
      <c r="B400" s="12"/>
      <c r="C400" s="72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13"/>
    </row>
    <row r="401" spans="1:16" ht="45.75" customHeight="1" x14ac:dyDescent="0.2">
      <c r="A401" s="71" t="s">
        <v>1114</v>
      </c>
      <c r="B401" s="12"/>
      <c r="C401" s="72" t="s">
        <v>1115</v>
      </c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13"/>
    </row>
    <row r="402" spans="1:16" ht="45.75" customHeight="1" x14ac:dyDescent="0.2">
      <c r="A402" s="71"/>
      <c r="B402" s="12"/>
      <c r="C402" s="72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13"/>
    </row>
    <row r="403" spans="1:16" ht="45.75" customHeight="1" x14ac:dyDescent="0.2">
      <c r="A403" s="71"/>
      <c r="B403" s="12"/>
      <c r="C403" s="72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13"/>
    </row>
    <row r="404" spans="1:16" ht="45.75" customHeight="1" x14ac:dyDescent="0.2">
      <c r="A404" s="71"/>
      <c r="B404" s="12"/>
      <c r="C404" s="72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13"/>
    </row>
    <row r="405" spans="1:16" ht="45.75" customHeight="1" thickBot="1" x14ac:dyDescent="0.25">
      <c r="A405" s="73"/>
      <c r="B405" s="14"/>
      <c r="C405" s="74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15"/>
    </row>
    <row r="406" spans="1:16" ht="45.75" customHeight="1" x14ac:dyDescent="0.2">
      <c r="A406" s="75" t="s">
        <v>1116</v>
      </c>
      <c r="B406" s="10"/>
      <c r="C406" s="76" t="s">
        <v>1117</v>
      </c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11"/>
    </row>
    <row r="407" spans="1:16" ht="45.75" customHeight="1" x14ac:dyDescent="0.2">
      <c r="A407" s="71"/>
      <c r="B407" s="12"/>
      <c r="C407" s="72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13"/>
    </row>
    <row r="408" spans="1:16" ht="45.75" customHeight="1" x14ac:dyDescent="0.2">
      <c r="A408" s="71"/>
      <c r="B408" s="12"/>
      <c r="C408" s="72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13"/>
    </row>
    <row r="409" spans="1:16" ht="45.75" customHeight="1" x14ac:dyDescent="0.2">
      <c r="A409" s="71"/>
      <c r="B409" s="12"/>
      <c r="C409" s="72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13"/>
    </row>
    <row r="410" spans="1:16" ht="45.75" customHeight="1" x14ac:dyDescent="0.2">
      <c r="A410" s="71"/>
      <c r="B410" s="12"/>
      <c r="C410" s="72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13"/>
    </row>
    <row r="411" spans="1:16" ht="45.75" customHeight="1" x14ac:dyDescent="0.2">
      <c r="A411" s="71" t="s">
        <v>1118</v>
      </c>
      <c r="B411" s="12"/>
      <c r="C411" s="72" t="s">
        <v>1119</v>
      </c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13"/>
    </row>
    <row r="412" spans="1:16" ht="45.75" customHeight="1" x14ac:dyDescent="0.2">
      <c r="A412" s="71"/>
      <c r="B412" s="12"/>
      <c r="C412" s="72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13"/>
    </row>
    <row r="413" spans="1:16" ht="45.75" customHeight="1" x14ac:dyDescent="0.2">
      <c r="A413" s="71"/>
      <c r="B413" s="12"/>
      <c r="C413" s="72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13"/>
    </row>
    <row r="414" spans="1:16" ht="45.75" customHeight="1" x14ac:dyDescent="0.2">
      <c r="A414" s="71"/>
      <c r="B414" s="12"/>
      <c r="C414" s="72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13"/>
    </row>
    <row r="415" spans="1:16" ht="45.75" customHeight="1" x14ac:dyDescent="0.2">
      <c r="A415" s="71"/>
      <c r="B415" s="12"/>
      <c r="C415" s="72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13"/>
    </row>
    <row r="416" spans="1:16" ht="45.75" customHeight="1" x14ac:dyDescent="0.2">
      <c r="A416" s="71" t="s">
        <v>1120</v>
      </c>
      <c r="B416" s="12"/>
      <c r="C416" s="72" t="s">
        <v>1121</v>
      </c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13"/>
    </row>
    <row r="417" spans="1:16" ht="45.75" customHeight="1" x14ac:dyDescent="0.2">
      <c r="A417" s="71"/>
      <c r="B417" s="12"/>
      <c r="C417" s="72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13"/>
    </row>
    <row r="418" spans="1:16" ht="45.75" customHeight="1" x14ac:dyDescent="0.2">
      <c r="A418" s="71"/>
      <c r="B418" s="12"/>
      <c r="C418" s="72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13"/>
    </row>
    <row r="419" spans="1:16" ht="45.75" customHeight="1" x14ac:dyDescent="0.2">
      <c r="A419" s="71"/>
      <c r="B419" s="12"/>
      <c r="C419" s="72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13"/>
    </row>
    <row r="420" spans="1:16" ht="45.75" customHeight="1" x14ac:dyDescent="0.2">
      <c r="A420" s="71"/>
      <c r="B420" s="12"/>
      <c r="C420" s="72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13"/>
    </row>
    <row r="421" spans="1:16" ht="45.75" customHeight="1" x14ac:dyDescent="0.2">
      <c r="A421" s="71" t="s">
        <v>1122</v>
      </c>
      <c r="B421" s="12"/>
      <c r="C421" s="72" t="s">
        <v>1123</v>
      </c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13"/>
    </row>
    <row r="422" spans="1:16" ht="45.75" customHeight="1" x14ac:dyDescent="0.2">
      <c r="A422" s="71"/>
      <c r="B422" s="12"/>
      <c r="C422" s="72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13"/>
    </row>
    <row r="423" spans="1:16" ht="45.75" customHeight="1" x14ac:dyDescent="0.2">
      <c r="A423" s="71"/>
      <c r="B423" s="12"/>
      <c r="C423" s="72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13"/>
    </row>
    <row r="424" spans="1:16" ht="45.75" customHeight="1" x14ac:dyDescent="0.2">
      <c r="A424" s="71"/>
      <c r="B424" s="12"/>
      <c r="C424" s="72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13"/>
    </row>
    <row r="425" spans="1:16" ht="45.75" customHeight="1" x14ac:dyDescent="0.2">
      <c r="A425" s="71"/>
      <c r="B425" s="12"/>
      <c r="C425" s="72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13"/>
    </row>
    <row r="426" spans="1:16" ht="45.75" customHeight="1" x14ac:dyDescent="0.2">
      <c r="A426" s="71" t="s">
        <v>1124</v>
      </c>
      <c r="B426" s="12"/>
      <c r="C426" s="72" t="s">
        <v>1125</v>
      </c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13"/>
    </row>
    <row r="427" spans="1:16" ht="45.75" customHeight="1" x14ac:dyDescent="0.2">
      <c r="A427" s="71"/>
      <c r="B427" s="12"/>
      <c r="C427" s="72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13"/>
    </row>
    <row r="428" spans="1:16" ht="45.75" customHeight="1" x14ac:dyDescent="0.2">
      <c r="A428" s="71"/>
      <c r="B428" s="12"/>
      <c r="C428" s="72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13"/>
    </row>
    <row r="429" spans="1:16" ht="45.75" customHeight="1" x14ac:dyDescent="0.2">
      <c r="A429" s="71"/>
      <c r="B429" s="12"/>
      <c r="C429" s="72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13"/>
    </row>
    <row r="430" spans="1:16" ht="45.75" customHeight="1" thickBot="1" x14ac:dyDescent="0.25">
      <c r="A430" s="73"/>
      <c r="B430" s="14"/>
      <c r="C430" s="74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15"/>
    </row>
    <row r="431" spans="1:16" ht="45.75" customHeight="1" x14ac:dyDescent="0.2">
      <c r="A431" s="75" t="s">
        <v>1126</v>
      </c>
      <c r="B431" s="10"/>
      <c r="C431" s="76" t="s">
        <v>1127</v>
      </c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11"/>
    </row>
    <row r="432" spans="1:16" ht="45.75" customHeight="1" x14ac:dyDescent="0.2">
      <c r="A432" s="71"/>
      <c r="B432" s="12"/>
      <c r="C432" s="72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13"/>
    </row>
    <row r="433" spans="1:16" ht="45.75" customHeight="1" x14ac:dyDescent="0.2">
      <c r="A433" s="71"/>
      <c r="B433" s="12"/>
      <c r="C433" s="72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13"/>
    </row>
    <row r="434" spans="1:16" ht="45.75" customHeight="1" x14ac:dyDescent="0.2">
      <c r="A434" s="71"/>
      <c r="B434" s="12"/>
      <c r="C434" s="72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13"/>
    </row>
    <row r="435" spans="1:16" ht="45.75" customHeight="1" x14ac:dyDescent="0.2">
      <c r="A435" s="71"/>
      <c r="B435" s="12"/>
      <c r="C435" s="72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13"/>
    </row>
    <row r="436" spans="1:16" ht="45.75" customHeight="1" x14ac:dyDescent="0.2">
      <c r="A436" s="71" t="s">
        <v>1128</v>
      </c>
      <c r="B436" s="12"/>
      <c r="C436" s="72" t="s">
        <v>1129</v>
      </c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13"/>
    </row>
    <row r="437" spans="1:16" ht="45.75" customHeight="1" x14ac:dyDescent="0.2">
      <c r="A437" s="71"/>
      <c r="B437" s="12"/>
      <c r="C437" s="72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13"/>
    </row>
    <row r="438" spans="1:16" ht="45.75" customHeight="1" x14ac:dyDescent="0.2">
      <c r="A438" s="71"/>
      <c r="B438" s="12"/>
      <c r="C438" s="72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13"/>
    </row>
    <row r="439" spans="1:16" ht="45.75" customHeight="1" x14ac:dyDescent="0.2">
      <c r="A439" s="71"/>
      <c r="B439" s="12"/>
      <c r="C439" s="72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13"/>
    </row>
    <row r="440" spans="1:16" ht="45.75" customHeight="1" x14ac:dyDescent="0.2">
      <c r="A440" s="71"/>
      <c r="B440" s="12"/>
      <c r="C440" s="72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13"/>
    </row>
    <row r="441" spans="1:16" ht="45.75" customHeight="1" x14ac:dyDescent="0.2">
      <c r="A441" s="71" t="s">
        <v>1130</v>
      </c>
      <c r="B441" s="12"/>
      <c r="C441" s="72" t="s">
        <v>1131</v>
      </c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13"/>
    </row>
    <row r="442" spans="1:16" ht="45.75" customHeight="1" x14ac:dyDescent="0.2">
      <c r="A442" s="71"/>
      <c r="B442" s="12"/>
      <c r="C442" s="72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13"/>
    </row>
    <row r="443" spans="1:16" ht="45.75" customHeight="1" x14ac:dyDescent="0.2">
      <c r="A443" s="71"/>
      <c r="B443" s="12"/>
      <c r="C443" s="72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13"/>
    </row>
    <row r="444" spans="1:16" ht="45.75" customHeight="1" x14ac:dyDescent="0.2">
      <c r="A444" s="71"/>
      <c r="B444" s="12"/>
      <c r="C444" s="72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13"/>
    </row>
    <row r="445" spans="1:16" ht="45.75" customHeight="1" x14ac:dyDescent="0.2">
      <c r="A445" s="71"/>
      <c r="B445" s="12"/>
      <c r="C445" s="72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13"/>
    </row>
    <row r="446" spans="1:16" ht="45.75" customHeight="1" x14ac:dyDescent="0.2">
      <c r="A446" s="71" t="s">
        <v>1132</v>
      </c>
      <c r="B446" s="12"/>
      <c r="C446" s="72" t="s">
        <v>1133</v>
      </c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13"/>
    </row>
    <row r="447" spans="1:16" ht="45.75" customHeight="1" x14ac:dyDescent="0.2">
      <c r="A447" s="71"/>
      <c r="B447" s="12"/>
      <c r="C447" s="72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13"/>
    </row>
    <row r="448" spans="1:16" ht="45.75" customHeight="1" x14ac:dyDescent="0.2">
      <c r="A448" s="71"/>
      <c r="B448" s="12"/>
      <c r="C448" s="72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13"/>
    </row>
    <row r="449" spans="1:16" ht="45.75" customHeight="1" x14ac:dyDescent="0.2">
      <c r="A449" s="71"/>
      <c r="B449" s="12"/>
      <c r="C449" s="72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13"/>
    </row>
    <row r="450" spans="1:16" ht="45.75" customHeight="1" x14ac:dyDescent="0.2">
      <c r="A450" s="71"/>
      <c r="B450" s="12"/>
      <c r="C450" s="72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13"/>
    </row>
    <row r="451" spans="1:16" ht="45.75" customHeight="1" x14ac:dyDescent="0.2">
      <c r="A451" s="71" t="s">
        <v>1134</v>
      </c>
      <c r="B451" s="12"/>
      <c r="C451" s="72" t="s">
        <v>1135</v>
      </c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13"/>
    </row>
    <row r="452" spans="1:16" ht="45.75" customHeight="1" x14ac:dyDescent="0.2">
      <c r="A452" s="71"/>
      <c r="B452" s="12"/>
      <c r="C452" s="72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13"/>
    </row>
    <row r="453" spans="1:16" ht="45.75" customHeight="1" x14ac:dyDescent="0.2">
      <c r="A453" s="71"/>
      <c r="B453" s="12"/>
      <c r="C453" s="72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13"/>
    </row>
    <row r="454" spans="1:16" ht="45.75" customHeight="1" x14ac:dyDescent="0.2">
      <c r="A454" s="71"/>
      <c r="B454" s="12"/>
      <c r="C454" s="72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13"/>
    </row>
    <row r="455" spans="1:16" ht="45.75" customHeight="1" thickBot="1" x14ac:dyDescent="0.25">
      <c r="A455" s="73"/>
      <c r="B455" s="14"/>
      <c r="C455" s="74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15"/>
    </row>
    <row r="456" spans="1:16" ht="45.75" customHeight="1" collapsed="1" thickBot="1" x14ac:dyDescent="0.25">
      <c r="A456" s="75" t="s">
        <v>1136</v>
      </c>
      <c r="B456" s="10"/>
      <c r="C456" s="76" t="s">
        <v>1137</v>
      </c>
      <c r="D456" s="24">
        <f>0.03+0.571+0.19+0.6802+0.058</f>
        <v>1.5292000000000001</v>
      </c>
      <c r="E456" s="24">
        <f>0.09+0.451+1.022+0.0216+0.048</f>
        <v>1.6326000000000003</v>
      </c>
      <c r="F456" s="24">
        <v>2.5540000000000003</v>
      </c>
      <c r="G456" s="24">
        <f>40+228+248</f>
        <v>516</v>
      </c>
      <c r="H456" s="24">
        <f>40+140+324</f>
        <v>504</v>
      </c>
      <c r="I456" s="24">
        <v>683</v>
      </c>
      <c r="J456" s="24">
        <f>75.36+91.55</f>
        <v>166.91</v>
      </c>
      <c r="K456" s="24">
        <f>62.28+75.36+91.55</f>
        <v>229.19</v>
      </c>
      <c r="L456" s="24">
        <f>62.28+75.36+91.55</f>
        <v>229.19</v>
      </c>
      <c r="M456" s="51">
        <f>115.636+2262.36127875+63.8834360448+350.12832+1693.44955+903.40548</f>
        <v>5388.8640647948005</v>
      </c>
      <c r="N456" s="51">
        <f>378.74048+833.65462+3543.7862318644+186.44072+195.82642-1323.89977</f>
        <v>3814.5487018643998</v>
      </c>
      <c r="O456" s="51">
        <v>6666.0350860000008</v>
      </c>
      <c r="P456" s="35" t="s">
        <v>3529</v>
      </c>
    </row>
    <row r="457" spans="1:16" ht="45.75" customHeight="1" x14ac:dyDescent="0.2">
      <c r="A457" s="71"/>
      <c r="B457" s="12"/>
      <c r="C457" s="72"/>
      <c r="D457" s="39">
        <v>0</v>
      </c>
      <c r="E457" s="39">
        <v>0</v>
      </c>
      <c r="F457" s="39">
        <v>0</v>
      </c>
      <c r="G457" s="39">
        <v>0</v>
      </c>
      <c r="H457" s="39">
        <v>0</v>
      </c>
      <c r="I457" s="39">
        <v>0</v>
      </c>
      <c r="J457" s="39">
        <v>0</v>
      </c>
      <c r="K457" s="39">
        <v>0</v>
      </c>
      <c r="L457" s="39">
        <v>0</v>
      </c>
      <c r="M457" s="39">
        <v>0</v>
      </c>
      <c r="N457" s="39">
        <v>0</v>
      </c>
      <c r="O457" s="39">
        <v>0</v>
      </c>
      <c r="P457" s="35"/>
    </row>
    <row r="458" spans="1:16" ht="45.75" customHeight="1" x14ac:dyDescent="0.2">
      <c r="A458" s="71"/>
      <c r="B458" s="12"/>
      <c r="C458" s="72"/>
      <c r="D458" s="59">
        <v>0</v>
      </c>
      <c r="E458" s="59">
        <v>0</v>
      </c>
      <c r="F458" s="59">
        <v>0</v>
      </c>
      <c r="G458" s="59">
        <v>0</v>
      </c>
      <c r="H458" s="59">
        <v>0</v>
      </c>
      <c r="I458" s="59">
        <v>0</v>
      </c>
      <c r="J458" s="59">
        <v>0</v>
      </c>
      <c r="K458" s="59">
        <v>0</v>
      </c>
      <c r="L458" s="59">
        <v>0</v>
      </c>
      <c r="M458" s="59">
        <v>0</v>
      </c>
      <c r="N458" s="59">
        <v>0</v>
      </c>
      <c r="O458" s="59">
        <v>0</v>
      </c>
      <c r="P458" s="13"/>
    </row>
    <row r="459" spans="1:16" ht="45.75" customHeight="1" x14ac:dyDescent="0.2">
      <c r="A459" s="71"/>
      <c r="B459" s="12"/>
      <c r="C459" s="72"/>
      <c r="D459" s="59">
        <v>0</v>
      </c>
      <c r="E459" s="59">
        <v>0</v>
      </c>
      <c r="F459" s="59">
        <v>0</v>
      </c>
      <c r="G459" s="59">
        <v>0</v>
      </c>
      <c r="H459" s="59">
        <v>0</v>
      </c>
      <c r="I459" s="59">
        <v>0</v>
      </c>
      <c r="J459" s="59">
        <v>0</v>
      </c>
      <c r="K459" s="59">
        <v>0</v>
      </c>
      <c r="L459" s="59">
        <v>0</v>
      </c>
      <c r="M459" s="59">
        <v>0</v>
      </c>
      <c r="N459" s="59">
        <v>0</v>
      </c>
      <c r="O459" s="59">
        <v>0</v>
      </c>
      <c r="P459" s="13"/>
    </row>
    <row r="460" spans="1:16" ht="45.75" customHeight="1" x14ac:dyDescent="0.2">
      <c r="A460" s="71"/>
      <c r="B460" s="12"/>
      <c r="C460" s="72"/>
      <c r="D460" s="59">
        <v>0</v>
      </c>
      <c r="E460" s="59">
        <v>0</v>
      </c>
      <c r="F460" s="59">
        <v>0</v>
      </c>
      <c r="G460" s="59">
        <v>0</v>
      </c>
      <c r="H460" s="59">
        <v>0</v>
      </c>
      <c r="I460" s="59">
        <v>0</v>
      </c>
      <c r="J460" s="59">
        <v>0</v>
      </c>
      <c r="K460" s="59">
        <v>0</v>
      </c>
      <c r="L460" s="59">
        <v>0</v>
      </c>
      <c r="M460" s="59">
        <v>0</v>
      </c>
      <c r="N460" s="59">
        <v>0</v>
      </c>
      <c r="O460" s="59">
        <v>0</v>
      </c>
      <c r="P460" s="13"/>
    </row>
    <row r="461" spans="1:16" ht="45.75" customHeight="1" x14ac:dyDescent="0.2">
      <c r="A461" s="71" t="s">
        <v>1138</v>
      </c>
      <c r="B461" s="12"/>
      <c r="C461" s="72" t="s">
        <v>1139</v>
      </c>
      <c r="D461" s="59">
        <v>0</v>
      </c>
      <c r="E461" s="59">
        <v>0</v>
      </c>
      <c r="F461" s="59">
        <v>0</v>
      </c>
      <c r="G461" s="59">
        <v>0</v>
      </c>
      <c r="H461" s="59">
        <v>0</v>
      </c>
      <c r="I461" s="59">
        <v>0</v>
      </c>
      <c r="J461" s="59">
        <v>0</v>
      </c>
      <c r="K461" s="59">
        <v>0</v>
      </c>
      <c r="L461" s="59">
        <v>0</v>
      </c>
      <c r="M461" s="59">
        <v>0</v>
      </c>
      <c r="N461" s="59">
        <v>0</v>
      </c>
      <c r="O461" s="59">
        <v>0</v>
      </c>
      <c r="P461" s="13"/>
    </row>
    <row r="462" spans="1:16" ht="45.75" customHeight="1" x14ac:dyDescent="0.2">
      <c r="A462" s="71"/>
      <c r="B462" s="12"/>
      <c r="C462" s="72"/>
      <c r="D462" s="59">
        <v>0</v>
      </c>
      <c r="E462" s="59">
        <v>0</v>
      </c>
      <c r="F462" s="59">
        <v>0</v>
      </c>
      <c r="G462" s="59">
        <v>0</v>
      </c>
      <c r="H462" s="59">
        <v>0</v>
      </c>
      <c r="I462" s="59">
        <v>0</v>
      </c>
      <c r="J462" s="59">
        <v>0</v>
      </c>
      <c r="K462" s="59">
        <v>0</v>
      </c>
      <c r="L462" s="59">
        <v>0</v>
      </c>
      <c r="M462" s="59">
        <v>0</v>
      </c>
      <c r="N462" s="59">
        <v>0</v>
      </c>
      <c r="O462" s="59">
        <v>0</v>
      </c>
      <c r="P462" s="13"/>
    </row>
    <row r="463" spans="1:16" ht="45.75" customHeight="1" x14ac:dyDescent="0.2">
      <c r="A463" s="71"/>
      <c r="B463" s="12"/>
      <c r="C463" s="72"/>
      <c r="D463" s="59">
        <v>0</v>
      </c>
      <c r="E463" s="59">
        <v>0</v>
      </c>
      <c r="F463" s="59">
        <v>0</v>
      </c>
      <c r="G463" s="59">
        <v>0</v>
      </c>
      <c r="H463" s="59">
        <v>0</v>
      </c>
      <c r="I463" s="59">
        <v>0</v>
      </c>
      <c r="J463" s="59">
        <v>0</v>
      </c>
      <c r="K463" s="59">
        <v>0</v>
      </c>
      <c r="L463" s="59">
        <v>0</v>
      </c>
      <c r="M463" s="59">
        <v>0</v>
      </c>
      <c r="N463" s="59">
        <v>0</v>
      </c>
      <c r="O463" s="59">
        <v>0</v>
      </c>
      <c r="P463" s="13"/>
    </row>
    <row r="464" spans="1:16" ht="45.75" customHeight="1" x14ac:dyDescent="0.2">
      <c r="A464" s="71"/>
      <c r="B464" s="12"/>
      <c r="C464" s="72"/>
      <c r="D464" s="59">
        <v>0</v>
      </c>
      <c r="E464" s="59">
        <v>0</v>
      </c>
      <c r="F464" s="59">
        <v>0</v>
      </c>
      <c r="G464" s="59">
        <v>0</v>
      </c>
      <c r="H464" s="59">
        <v>0</v>
      </c>
      <c r="I464" s="59">
        <v>0</v>
      </c>
      <c r="J464" s="59">
        <v>0</v>
      </c>
      <c r="K464" s="59">
        <v>0</v>
      </c>
      <c r="L464" s="59">
        <v>0</v>
      </c>
      <c r="M464" s="59">
        <v>0</v>
      </c>
      <c r="N464" s="59">
        <v>0</v>
      </c>
      <c r="O464" s="59">
        <v>0</v>
      </c>
      <c r="P464" s="13"/>
    </row>
    <row r="465" spans="1:16" ht="45.75" customHeight="1" x14ac:dyDescent="0.2">
      <c r="A465" s="71"/>
      <c r="B465" s="12"/>
      <c r="C465" s="72"/>
      <c r="D465" s="59">
        <v>0</v>
      </c>
      <c r="E465" s="59">
        <v>0</v>
      </c>
      <c r="F465" s="59">
        <v>0</v>
      </c>
      <c r="G465" s="59">
        <v>0</v>
      </c>
      <c r="H465" s="59">
        <v>0</v>
      </c>
      <c r="I465" s="59">
        <v>0</v>
      </c>
      <c r="J465" s="59">
        <v>0</v>
      </c>
      <c r="K465" s="59">
        <v>0</v>
      </c>
      <c r="L465" s="59">
        <v>0</v>
      </c>
      <c r="M465" s="59">
        <v>0</v>
      </c>
      <c r="N465" s="59">
        <v>0</v>
      </c>
      <c r="O465" s="59">
        <v>0</v>
      </c>
      <c r="P465" s="13"/>
    </row>
    <row r="466" spans="1:16" ht="45.75" customHeight="1" x14ac:dyDescent="0.2">
      <c r="A466" s="71" t="s">
        <v>1140</v>
      </c>
      <c r="B466" s="12"/>
      <c r="C466" s="72" t="s">
        <v>1141</v>
      </c>
      <c r="D466" s="59">
        <v>0</v>
      </c>
      <c r="E466" s="59">
        <v>0</v>
      </c>
      <c r="F466" s="59">
        <v>0</v>
      </c>
      <c r="G466" s="59">
        <v>0</v>
      </c>
      <c r="H466" s="59">
        <v>0</v>
      </c>
      <c r="I466" s="59">
        <v>0</v>
      </c>
      <c r="J466" s="59">
        <v>0</v>
      </c>
      <c r="K466" s="59">
        <v>0</v>
      </c>
      <c r="L466" s="59">
        <v>0</v>
      </c>
      <c r="M466" s="59">
        <v>0</v>
      </c>
      <c r="N466" s="59">
        <v>0</v>
      </c>
      <c r="O466" s="59">
        <v>0</v>
      </c>
      <c r="P466" s="13"/>
    </row>
    <row r="467" spans="1:16" ht="45.75" customHeight="1" x14ac:dyDescent="0.2">
      <c r="A467" s="71"/>
      <c r="B467" s="12"/>
      <c r="C467" s="72"/>
      <c r="D467" s="59">
        <v>0</v>
      </c>
      <c r="E467" s="59">
        <v>0</v>
      </c>
      <c r="F467" s="59">
        <v>0</v>
      </c>
      <c r="G467" s="59">
        <v>0</v>
      </c>
      <c r="H467" s="59">
        <v>0</v>
      </c>
      <c r="I467" s="59">
        <v>0</v>
      </c>
      <c r="J467" s="59">
        <v>0</v>
      </c>
      <c r="K467" s="59">
        <v>0</v>
      </c>
      <c r="L467" s="59">
        <v>0</v>
      </c>
      <c r="M467" s="59">
        <v>0</v>
      </c>
      <c r="N467" s="59">
        <v>0</v>
      </c>
      <c r="O467" s="59">
        <v>0</v>
      </c>
      <c r="P467" s="13"/>
    </row>
    <row r="468" spans="1:16" ht="45.75" customHeight="1" x14ac:dyDescent="0.2">
      <c r="A468" s="71"/>
      <c r="B468" s="12"/>
      <c r="C468" s="72"/>
      <c r="D468" s="59">
        <v>0</v>
      </c>
      <c r="E468" s="59">
        <v>0</v>
      </c>
      <c r="F468" s="59">
        <v>0</v>
      </c>
      <c r="G468" s="59">
        <v>0</v>
      </c>
      <c r="H468" s="59">
        <v>0</v>
      </c>
      <c r="I468" s="59">
        <v>0</v>
      </c>
      <c r="J468" s="59">
        <v>0</v>
      </c>
      <c r="K468" s="59">
        <v>0</v>
      </c>
      <c r="L468" s="59">
        <v>0</v>
      </c>
      <c r="M468" s="59">
        <v>0</v>
      </c>
      <c r="N468" s="59">
        <v>0</v>
      </c>
      <c r="O468" s="59">
        <v>0</v>
      </c>
      <c r="P468" s="13"/>
    </row>
    <row r="469" spans="1:16" ht="45.75" customHeight="1" x14ac:dyDescent="0.2">
      <c r="A469" s="71"/>
      <c r="B469" s="12"/>
      <c r="C469" s="72"/>
      <c r="D469" s="59">
        <v>0</v>
      </c>
      <c r="E469" s="59">
        <v>0</v>
      </c>
      <c r="F469" s="59">
        <v>0</v>
      </c>
      <c r="G469" s="59">
        <v>0</v>
      </c>
      <c r="H469" s="59">
        <v>0</v>
      </c>
      <c r="I469" s="59">
        <v>0</v>
      </c>
      <c r="J469" s="59">
        <v>0</v>
      </c>
      <c r="K469" s="59">
        <v>0</v>
      </c>
      <c r="L469" s="59">
        <v>0</v>
      </c>
      <c r="M469" s="59">
        <v>0</v>
      </c>
      <c r="N469" s="59">
        <v>0</v>
      </c>
      <c r="O469" s="59">
        <v>0</v>
      </c>
      <c r="P469" s="13"/>
    </row>
    <row r="470" spans="1:16" ht="45.75" customHeight="1" x14ac:dyDescent="0.2">
      <c r="A470" s="71"/>
      <c r="B470" s="12"/>
      <c r="C470" s="72"/>
      <c r="D470" s="59">
        <v>0</v>
      </c>
      <c r="E470" s="59">
        <v>0</v>
      </c>
      <c r="F470" s="59">
        <v>0</v>
      </c>
      <c r="G470" s="59">
        <v>0</v>
      </c>
      <c r="H470" s="59">
        <v>0</v>
      </c>
      <c r="I470" s="59">
        <v>0</v>
      </c>
      <c r="J470" s="59">
        <v>0</v>
      </c>
      <c r="K470" s="59">
        <v>0</v>
      </c>
      <c r="L470" s="59">
        <v>0</v>
      </c>
      <c r="M470" s="59">
        <v>0</v>
      </c>
      <c r="N470" s="59">
        <v>0</v>
      </c>
      <c r="O470" s="59">
        <v>0</v>
      </c>
      <c r="P470" s="13"/>
    </row>
    <row r="471" spans="1:16" ht="45.75" customHeight="1" x14ac:dyDescent="0.2">
      <c r="A471" s="71" t="s">
        <v>1142</v>
      </c>
      <c r="B471" s="12"/>
      <c r="C471" s="72" t="s">
        <v>1143</v>
      </c>
      <c r="D471" s="59">
        <v>0</v>
      </c>
      <c r="E471" s="59">
        <v>0</v>
      </c>
      <c r="F471" s="59">
        <v>0</v>
      </c>
      <c r="G471" s="59">
        <v>0</v>
      </c>
      <c r="H471" s="59">
        <v>0</v>
      </c>
      <c r="I471" s="59">
        <v>0</v>
      </c>
      <c r="J471" s="59">
        <v>0</v>
      </c>
      <c r="K471" s="59">
        <v>0</v>
      </c>
      <c r="L471" s="59">
        <v>0</v>
      </c>
      <c r="M471" s="59">
        <v>0</v>
      </c>
      <c r="N471" s="59">
        <v>0</v>
      </c>
      <c r="O471" s="59">
        <v>0</v>
      </c>
      <c r="P471" s="13"/>
    </row>
    <row r="472" spans="1:16" ht="45.75" customHeight="1" x14ac:dyDescent="0.2">
      <c r="A472" s="71"/>
      <c r="B472" s="12"/>
      <c r="C472" s="72"/>
      <c r="D472" s="59">
        <v>0</v>
      </c>
      <c r="E472" s="59">
        <v>0</v>
      </c>
      <c r="F472" s="59">
        <v>0</v>
      </c>
      <c r="G472" s="59">
        <v>0</v>
      </c>
      <c r="H472" s="59">
        <v>0</v>
      </c>
      <c r="I472" s="59">
        <v>0</v>
      </c>
      <c r="J472" s="59">
        <v>0</v>
      </c>
      <c r="K472" s="59">
        <v>0</v>
      </c>
      <c r="L472" s="59">
        <v>0</v>
      </c>
      <c r="M472" s="59">
        <v>0</v>
      </c>
      <c r="N472" s="59">
        <v>0</v>
      </c>
      <c r="O472" s="59">
        <v>0</v>
      </c>
      <c r="P472" s="13"/>
    </row>
    <row r="473" spans="1:16" ht="45.75" customHeight="1" x14ac:dyDescent="0.2">
      <c r="A473" s="71"/>
      <c r="B473" s="12"/>
      <c r="C473" s="72"/>
      <c r="D473" s="59">
        <v>0</v>
      </c>
      <c r="E473" s="59">
        <v>0</v>
      </c>
      <c r="F473" s="59">
        <v>0</v>
      </c>
      <c r="G473" s="59">
        <v>0</v>
      </c>
      <c r="H473" s="59">
        <v>0</v>
      </c>
      <c r="I473" s="59">
        <v>0</v>
      </c>
      <c r="J473" s="59">
        <v>0</v>
      </c>
      <c r="K473" s="59">
        <v>0</v>
      </c>
      <c r="L473" s="59">
        <v>0</v>
      </c>
      <c r="M473" s="59">
        <v>0</v>
      </c>
      <c r="N473" s="59">
        <v>0</v>
      </c>
      <c r="O473" s="59">
        <v>0</v>
      </c>
      <c r="P473" s="13"/>
    </row>
    <row r="474" spans="1:16" ht="45.75" customHeight="1" x14ac:dyDescent="0.2">
      <c r="A474" s="71"/>
      <c r="B474" s="12"/>
      <c r="C474" s="72"/>
      <c r="D474" s="59">
        <v>0</v>
      </c>
      <c r="E474" s="59">
        <v>0</v>
      </c>
      <c r="F474" s="59">
        <v>0</v>
      </c>
      <c r="G474" s="59">
        <v>0</v>
      </c>
      <c r="H474" s="59">
        <v>0</v>
      </c>
      <c r="I474" s="59">
        <v>0</v>
      </c>
      <c r="J474" s="59">
        <v>0</v>
      </c>
      <c r="K474" s="59">
        <v>0</v>
      </c>
      <c r="L474" s="59">
        <v>0</v>
      </c>
      <c r="M474" s="59">
        <v>0</v>
      </c>
      <c r="N474" s="59">
        <v>0</v>
      </c>
      <c r="O474" s="59">
        <v>0</v>
      </c>
      <c r="P474" s="13"/>
    </row>
    <row r="475" spans="1:16" ht="45.75" customHeight="1" x14ac:dyDescent="0.2">
      <c r="A475" s="71"/>
      <c r="B475" s="12"/>
      <c r="C475" s="72"/>
      <c r="D475" s="59">
        <v>0</v>
      </c>
      <c r="E475" s="59">
        <v>0</v>
      </c>
      <c r="F475" s="59">
        <v>0</v>
      </c>
      <c r="G475" s="59">
        <v>0</v>
      </c>
      <c r="H475" s="59">
        <v>0</v>
      </c>
      <c r="I475" s="59">
        <v>0</v>
      </c>
      <c r="J475" s="59">
        <v>0</v>
      </c>
      <c r="K475" s="59">
        <v>0</v>
      </c>
      <c r="L475" s="59">
        <v>0</v>
      </c>
      <c r="M475" s="59">
        <v>0</v>
      </c>
      <c r="N475" s="59">
        <v>0</v>
      </c>
      <c r="O475" s="59">
        <v>0</v>
      </c>
      <c r="P475" s="13"/>
    </row>
    <row r="476" spans="1:16" ht="45.75" customHeight="1" x14ac:dyDescent="0.2">
      <c r="A476" s="71" t="s">
        <v>1144</v>
      </c>
      <c r="B476" s="12"/>
      <c r="C476" s="72" t="s">
        <v>1145</v>
      </c>
      <c r="D476" s="59">
        <v>0</v>
      </c>
      <c r="E476" s="59">
        <v>0</v>
      </c>
      <c r="F476" s="59">
        <v>0</v>
      </c>
      <c r="G476" s="59">
        <v>0</v>
      </c>
      <c r="H476" s="59">
        <v>0</v>
      </c>
      <c r="I476" s="59">
        <v>0</v>
      </c>
      <c r="J476" s="59">
        <v>0</v>
      </c>
      <c r="K476" s="59">
        <v>0</v>
      </c>
      <c r="L476" s="59">
        <v>0</v>
      </c>
      <c r="M476" s="59">
        <v>0</v>
      </c>
      <c r="N476" s="59">
        <v>0</v>
      </c>
      <c r="O476" s="59">
        <v>0</v>
      </c>
      <c r="P476" s="13"/>
    </row>
    <row r="477" spans="1:16" ht="45.75" customHeight="1" x14ac:dyDescent="0.2">
      <c r="A477" s="71"/>
      <c r="B477" s="12"/>
      <c r="C477" s="72"/>
      <c r="D477" s="59">
        <v>0</v>
      </c>
      <c r="E477" s="59">
        <v>0</v>
      </c>
      <c r="F477" s="59">
        <v>0</v>
      </c>
      <c r="G477" s="59">
        <v>0</v>
      </c>
      <c r="H477" s="59">
        <v>0</v>
      </c>
      <c r="I477" s="59">
        <v>0</v>
      </c>
      <c r="J477" s="59">
        <v>0</v>
      </c>
      <c r="K477" s="59">
        <v>0</v>
      </c>
      <c r="L477" s="59">
        <v>0</v>
      </c>
      <c r="M477" s="59">
        <v>0</v>
      </c>
      <c r="N477" s="59">
        <v>0</v>
      </c>
      <c r="O477" s="59">
        <v>0</v>
      </c>
      <c r="P477" s="13"/>
    </row>
    <row r="478" spans="1:16" ht="45.75" customHeight="1" x14ac:dyDescent="0.2">
      <c r="A478" s="71"/>
      <c r="B478" s="12"/>
      <c r="C478" s="72"/>
      <c r="D478" s="59">
        <v>0</v>
      </c>
      <c r="E478" s="59">
        <v>0</v>
      </c>
      <c r="F478" s="59">
        <v>0</v>
      </c>
      <c r="G478" s="59">
        <v>0</v>
      </c>
      <c r="H478" s="59">
        <v>0</v>
      </c>
      <c r="I478" s="59">
        <v>0</v>
      </c>
      <c r="J478" s="59">
        <v>0</v>
      </c>
      <c r="K478" s="59">
        <v>0</v>
      </c>
      <c r="L478" s="59">
        <v>0</v>
      </c>
      <c r="M478" s="59">
        <v>0</v>
      </c>
      <c r="N478" s="59">
        <v>0</v>
      </c>
      <c r="O478" s="59">
        <v>0</v>
      </c>
      <c r="P478" s="13"/>
    </row>
    <row r="479" spans="1:16" ht="45.75" customHeight="1" x14ac:dyDescent="0.2">
      <c r="A479" s="71"/>
      <c r="B479" s="12"/>
      <c r="C479" s="72"/>
      <c r="D479" s="59">
        <v>0</v>
      </c>
      <c r="E479" s="59">
        <v>0</v>
      </c>
      <c r="F479" s="59">
        <v>0</v>
      </c>
      <c r="G479" s="59">
        <v>0</v>
      </c>
      <c r="H479" s="59">
        <v>0</v>
      </c>
      <c r="I479" s="59">
        <v>0</v>
      </c>
      <c r="J479" s="59">
        <v>0</v>
      </c>
      <c r="K479" s="59">
        <v>0</v>
      </c>
      <c r="L479" s="59">
        <v>0</v>
      </c>
      <c r="M479" s="59">
        <v>0</v>
      </c>
      <c r="N479" s="59">
        <v>0</v>
      </c>
      <c r="O479" s="59">
        <v>0</v>
      </c>
      <c r="P479" s="13"/>
    </row>
    <row r="480" spans="1:16" ht="45.75" customHeight="1" thickBot="1" x14ac:dyDescent="0.25">
      <c r="A480" s="73"/>
      <c r="B480" s="14"/>
      <c r="C480" s="74"/>
      <c r="D480" s="59">
        <v>0</v>
      </c>
      <c r="E480" s="59">
        <v>0</v>
      </c>
      <c r="F480" s="59">
        <v>0</v>
      </c>
      <c r="G480" s="59">
        <v>0</v>
      </c>
      <c r="H480" s="59">
        <v>0</v>
      </c>
      <c r="I480" s="59">
        <v>0</v>
      </c>
      <c r="J480" s="59">
        <v>0</v>
      </c>
      <c r="K480" s="59">
        <v>0</v>
      </c>
      <c r="L480" s="59">
        <v>0</v>
      </c>
      <c r="M480" s="59">
        <v>0</v>
      </c>
      <c r="N480" s="59">
        <v>0</v>
      </c>
      <c r="O480" s="59">
        <v>0</v>
      </c>
      <c r="P480" s="15"/>
    </row>
    <row r="481" spans="1:16" ht="45.75" customHeight="1" thickBot="1" x14ac:dyDescent="0.25">
      <c r="A481" s="75" t="s">
        <v>1146</v>
      </c>
      <c r="B481" s="10"/>
      <c r="C481" s="76" t="s">
        <v>1147</v>
      </c>
      <c r="D481" s="24">
        <f>1.884+0.96+0.4965+0.34</f>
        <v>3.6804999999999999</v>
      </c>
      <c r="E481" s="24">
        <f>1.646+0.03+1.641+0.234</f>
        <v>3.5510000000000002</v>
      </c>
      <c r="F481" s="24">
        <v>3.1555999999999997</v>
      </c>
      <c r="G481" s="24">
        <f>810+658</f>
        <v>1468</v>
      </c>
      <c r="H481" s="24">
        <f>273+1125</f>
        <v>1398</v>
      </c>
      <c r="I481" s="24">
        <v>2251</v>
      </c>
      <c r="J481" s="24">
        <f>110.86+132.03</f>
        <v>242.89</v>
      </c>
      <c r="K481" s="24">
        <f>110.86+132.03</f>
        <v>242.89</v>
      </c>
      <c r="L481" s="24">
        <f>110.86+132.03</f>
        <v>242.89</v>
      </c>
      <c r="M481" s="51">
        <f>7434.20686+1029.16182+2460.77264+891.18024</f>
        <v>11815.321559999998</v>
      </c>
      <c r="N481" s="51">
        <f>5366.05244+122.39152+6283.97194+297.4239-503.72985</f>
        <v>11566.10995</v>
      </c>
      <c r="O481" s="51">
        <v>13902.632844000002</v>
      </c>
      <c r="P481" s="35" t="s">
        <v>3529</v>
      </c>
    </row>
    <row r="482" spans="1:16" ht="45.75" customHeight="1" x14ac:dyDescent="0.2">
      <c r="A482" s="71"/>
      <c r="B482" s="12"/>
      <c r="C482" s="72"/>
      <c r="D482" s="24">
        <f>1.296+0.34</f>
        <v>1.6360000000000001</v>
      </c>
      <c r="E482" s="24">
        <f>0.638+0.089</f>
        <v>0.72699999999999998</v>
      </c>
      <c r="F482" s="24">
        <f>0.323+0.992</f>
        <v>1.3149999999999999</v>
      </c>
      <c r="G482" s="24">
        <v>868</v>
      </c>
      <c r="H482" s="24">
        <f>60</f>
        <v>60</v>
      </c>
      <c r="I482" s="24">
        <v>355</v>
      </c>
      <c r="J482" s="24">
        <v>3300.8</v>
      </c>
      <c r="K482" s="24">
        <f>3300.84</f>
        <v>3300.84</v>
      </c>
      <c r="L482" s="24">
        <v>3300.84</v>
      </c>
      <c r="M482" s="51">
        <f>4070.15621+651.11184</f>
        <v>4721.2680500000006</v>
      </c>
      <c r="N482" s="51">
        <f>1888.83348+245.02962-726.16073</f>
        <v>1407.70237</v>
      </c>
      <c r="O482" s="51">
        <v>4815.0090658571426</v>
      </c>
      <c r="P482" s="35" t="s">
        <v>3529</v>
      </c>
    </row>
    <row r="483" spans="1:16" ht="45.75" customHeight="1" x14ac:dyDescent="0.2">
      <c r="A483" s="71"/>
      <c r="B483" s="12"/>
      <c r="C483" s="72"/>
      <c r="D483" s="59">
        <v>0</v>
      </c>
      <c r="E483" s="59">
        <v>0</v>
      </c>
      <c r="F483" s="59">
        <v>0</v>
      </c>
      <c r="G483" s="59">
        <v>0</v>
      </c>
      <c r="H483" s="59">
        <v>0</v>
      </c>
      <c r="I483" s="59">
        <v>0</v>
      </c>
      <c r="J483" s="59">
        <v>0</v>
      </c>
      <c r="K483" s="59">
        <v>0</v>
      </c>
      <c r="L483" s="59">
        <v>0</v>
      </c>
      <c r="M483" s="59">
        <v>0</v>
      </c>
      <c r="N483" s="59">
        <v>0</v>
      </c>
      <c r="O483" s="59">
        <v>0</v>
      </c>
      <c r="P483" s="13"/>
    </row>
    <row r="484" spans="1:16" ht="45.75" customHeight="1" x14ac:dyDescent="0.2">
      <c r="A484" s="71"/>
      <c r="B484" s="12"/>
      <c r="C484" s="72"/>
      <c r="D484" s="59">
        <v>0</v>
      </c>
      <c r="E484" s="59">
        <v>0</v>
      </c>
      <c r="F484" s="59">
        <v>0</v>
      </c>
      <c r="G484" s="59">
        <v>0</v>
      </c>
      <c r="H484" s="59">
        <v>0</v>
      </c>
      <c r="I484" s="59">
        <v>0</v>
      </c>
      <c r="J484" s="59">
        <v>0</v>
      </c>
      <c r="K484" s="59">
        <v>0</v>
      </c>
      <c r="L484" s="59">
        <v>0</v>
      </c>
      <c r="M484" s="59">
        <v>0</v>
      </c>
      <c r="N484" s="59">
        <v>0</v>
      </c>
      <c r="O484" s="59">
        <v>0</v>
      </c>
      <c r="P484" s="13"/>
    </row>
    <row r="485" spans="1:16" ht="45.75" customHeight="1" x14ac:dyDescent="0.2">
      <c r="A485" s="71"/>
      <c r="B485" s="12"/>
      <c r="C485" s="72"/>
      <c r="D485" s="59">
        <v>0</v>
      </c>
      <c r="E485" s="59">
        <v>0</v>
      </c>
      <c r="F485" s="59">
        <v>0</v>
      </c>
      <c r="G485" s="59">
        <v>0</v>
      </c>
      <c r="H485" s="59">
        <v>0</v>
      </c>
      <c r="I485" s="59">
        <v>0</v>
      </c>
      <c r="J485" s="59">
        <v>0</v>
      </c>
      <c r="K485" s="59">
        <v>0</v>
      </c>
      <c r="L485" s="59">
        <v>0</v>
      </c>
      <c r="M485" s="59">
        <v>0</v>
      </c>
      <c r="N485" s="59">
        <v>0</v>
      </c>
      <c r="O485" s="59">
        <v>0</v>
      </c>
      <c r="P485" s="13"/>
    </row>
    <row r="486" spans="1:16" ht="45.75" customHeight="1" x14ac:dyDescent="0.2">
      <c r="A486" s="71" t="s">
        <v>1148</v>
      </c>
      <c r="B486" s="12"/>
      <c r="C486" s="72" t="s">
        <v>1149</v>
      </c>
      <c r="D486" s="59">
        <v>0</v>
      </c>
      <c r="E486" s="59">
        <v>0</v>
      </c>
      <c r="F486" s="59">
        <v>0</v>
      </c>
      <c r="G486" s="59">
        <v>0</v>
      </c>
      <c r="H486" s="59">
        <v>0</v>
      </c>
      <c r="I486" s="59">
        <v>0</v>
      </c>
      <c r="J486" s="59">
        <v>0</v>
      </c>
      <c r="K486" s="59">
        <v>0</v>
      </c>
      <c r="L486" s="59">
        <v>0</v>
      </c>
      <c r="M486" s="59">
        <v>0</v>
      </c>
      <c r="N486" s="59">
        <v>0</v>
      </c>
      <c r="O486" s="59">
        <v>0</v>
      </c>
      <c r="P486" s="13"/>
    </row>
    <row r="487" spans="1:16" ht="45.75" customHeight="1" x14ac:dyDescent="0.2">
      <c r="A487" s="71"/>
      <c r="B487" s="12"/>
      <c r="C487" s="72"/>
      <c r="D487" s="59">
        <v>0</v>
      </c>
      <c r="E487" s="59">
        <v>0</v>
      </c>
      <c r="F487" s="59">
        <v>0</v>
      </c>
      <c r="G487" s="59">
        <v>0</v>
      </c>
      <c r="H487" s="59">
        <v>0</v>
      </c>
      <c r="I487" s="59">
        <v>0</v>
      </c>
      <c r="J487" s="59">
        <v>0</v>
      </c>
      <c r="K487" s="59">
        <v>0</v>
      </c>
      <c r="L487" s="59">
        <v>0</v>
      </c>
      <c r="M487" s="59">
        <v>0</v>
      </c>
      <c r="N487" s="59">
        <v>0</v>
      </c>
      <c r="O487" s="59">
        <v>0</v>
      </c>
      <c r="P487" s="13"/>
    </row>
    <row r="488" spans="1:16" ht="45.75" customHeight="1" x14ac:dyDescent="0.2">
      <c r="A488" s="71"/>
      <c r="B488" s="12"/>
      <c r="C488" s="72"/>
      <c r="D488" s="59">
        <v>0</v>
      </c>
      <c r="E488" s="59">
        <v>0</v>
      </c>
      <c r="F488" s="59">
        <v>0</v>
      </c>
      <c r="G488" s="59">
        <v>0</v>
      </c>
      <c r="H488" s="59">
        <v>0</v>
      </c>
      <c r="I488" s="59">
        <v>0</v>
      </c>
      <c r="J488" s="59">
        <v>0</v>
      </c>
      <c r="K488" s="59">
        <v>0</v>
      </c>
      <c r="L488" s="59">
        <v>0</v>
      </c>
      <c r="M488" s="59">
        <v>0</v>
      </c>
      <c r="N488" s="59">
        <v>0</v>
      </c>
      <c r="O488" s="59">
        <v>0</v>
      </c>
      <c r="P488" s="13"/>
    </row>
    <row r="489" spans="1:16" ht="45.75" customHeight="1" x14ac:dyDescent="0.2">
      <c r="A489" s="71"/>
      <c r="B489" s="12"/>
      <c r="C489" s="72"/>
      <c r="D489" s="59">
        <v>0</v>
      </c>
      <c r="E489" s="59">
        <v>0</v>
      </c>
      <c r="F489" s="59">
        <v>0</v>
      </c>
      <c r="G489" s="59">
        <v>0</v>
      </c>
      <c r="H489" s="59">
        <v>0</v>
      </c>
      <c r="I489" s="59">
        <v>0</v>
      </c>
      <c r="J489" s="59">
        <v>0</v>
      </c>
      <c r="K489" s="59">
        <v>0</v>
      </c>
      <c r="L489" s="59">
        <v>0</v>
      </c>
      <c r="M489" s="59">
        <v>0</v>
      </c>
      <c r="N489" s="59">
        <v>0</v>
      </c>
      <c r="O489" s="59">
        <v>0</v>
      </c>
      <c r="P489" s="13"/>
    </row>
    <row r="490" spans="1:16" ht="45.75" customHeight="1" x14ac:dyDescent="0.2">
      <c r="A490" s="71"/>
      <c r="B490" s="12"/>
      <c r="C490" s="72"/>
      <c r="D490" s="59">
        <v>0</v>
      </c>
      <c r="E490" s="59">
        <v>0</v>
      </c>
      <c r="F490" s="59">
        <v>0</v>
      </c>
      <c r="G490" s="59">
        <v>0</v>
      </c>
      <c r="H490" s="59">
        <v>0</v>
      </c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9">
        <v>0</v>
      </c>
      <c r="O490" s="59">
        <v>0</v>
      </c>
      <c r="P490" s="13"/>
    </row>
    <row r="491" spans="1:16" ht="45.75" customHeight="1" x14ac:dyDescent="0.2">
      <c r="A491" s="71" t="s">
        <v>1150</v>
      </c>
      <c r="B491" s="12"/>
      <c r="C491" s="72" t="s">
        <v>1151</v>
      </c>
      <c r="D491" s="59">
        <v>0</v>
      </c>
      <c r="E491" s="59">
        <v>0</v>
      </c>
      <c r="F491" s="59">
        <v>0</v>
      </c>
      <c r="G491" s="59">
        <v>0</v>
      </c>
      <c r="H491" s="59">
        <v>0</v>
      </c>
      <c r="I491" s="59">
        <v>0</v>
      </c>
      <c r="J491" s="59">
        <v>0</v>
      </c>
      <c r="K491" s="59">
        <v>0</v>
      </c>
      <c r="L491" s="59">
        <v>0</v>
      </c>
      <c r="M491" s="59">
        <v>0</v>
      </c>
      <c r="N491" s="59">
        <v>0</v>
      </c>
      <c r="O491" s="59">
        <v>0</v>
      </c>
      <c r="P491" s="13"/>
    </row>
    <row r="492" spans="1:16" ht="45.75" customHeight="1" x14ac:dyDescent="0.2">
      <c r="A492" s="71"/>
      <c r="B492" s="12"/>
      <c r="C492" s="72"/>
      <c r="D492" s="59">
        <v>0</v>
      </c>
      <c r="E492" s="59">
        <v>0</v>
      </c>
      <c r="F492" s="59">
        <v>0</v>
      </c>
      <c r="G492" s="59">
        <v>0</v>
      </c>
      <c r="H492" s="59">
        <v>0</v>
      </c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9">
        <v>0</v>
      </c>
      <c r="O492" s="59">
        <v>0</v>
      </c>
      <c r="P492" s="13"/>
    </row>
    <row r="493" spans="1:16" ht="45.75" customHeight="1" x14ac:dyDescent="0.2">
      <c r="A493" s="71"/>
      <c r="B493" s="12"/>
      <c r="C493" s="72"/>
      <c r="D493" s="59">
        <v>0</v>
      </c>
      <c r="E493" s="59">
        <v>0</v>
      </c>
      <c r="F493" s="59">
        <v>0</v>
      </c>
      <c r="G493" s="59">
        <v>0</v>
      </c>
      <c r="H493" s="59">
        <v>0</v>
      </c>
      <c r="I493" s="59">
        <v>0</v>
      </c>
      <c r="J493" s="59">
        <v>0</v>
      </c>
      <c r="K493" s="59">
        <v>0</v>
      </c>
      <c r="L493" s="59">
        <v>0</v>
      </c>
      <c r="M493" s="59">
        <v>0</v>
      </c>
      <c r="N493" s="59">
        <v>0</v>
      </c>
      <c r="O493" s="59">
        <v>0</v>
      </c>
      <c r="P493" s="13"/>
    </row>
    <row r="494" spans="1:16" ht="45.75" customHeight="1" x14ac:dyDescent="0.2">
      <c r="A494" s="71"/>
      <c r="B494" s="12"/>
      <c r="C494" s="72"/>
      <c r="D494" s="59">
        <v>0</v>
      </c>
      <c r="E494" s="59">
        <v>0</v>
      </c>
      <c r="F494" s="59">
        <v>0</v>
      </c>
      <c r="G494" s="59">
        <v>0</v>
      </c>
      <c r="H494" s="59">
        <v>0</v>
      </c>
      <c r="I494" s="59">
        <v>0</v>
      </c>
      <c r="J494" s="59">
        <v>0</v>
      </c>
      <c r="K494" s="59">
        <v>0</v>
      </c>
      <c r="L494" s="59">
        <v>0</v>
      </c>
      <c r="M494" s="59">
        <v>0</v>
      </c>
      <c r="N494" s="59">
        <v>0</v>
      </c>
      <c r="O494" s="59">
        <v>0</v>
      </c>
      <c r="P494" s="13"/>
    </row>
    <row r="495" spans="1:16" ht="45.75" customHeight="1" x14ac:dyDescent="0.2">
      <c r="A495" s="71"/>
      <c r="B495" s="12"/>
      <c r="C495" s="72"/>
      <c r="D495" s="59">
        <v>0</v>
      </c>
      <c r="E495" s="59">
        <v>0</v>
      </c>
      <c r="F495" s="59">
        <v>0</v>
      </c>
      <c r="G495" s="59">
        <v>0</v>
      </c>
      <c r="H495" s="59">
        <v>0</v>
      </c>
      <c r="I495" s="59">
        <v>0</v>
      </c>
      <c r="J495" s="59">
        <v>0</v>
      </c>
      <c r="K495" s="59">
        <v>0</v>
      </c>
      <c r="L495" s="59">
        <v>0</v>
      </c>
      <c r="M495" s="59">
        <v>0</v>
      </c>
      <c r="N495" s="59">
        <v>0</v>
      </c>
      <c r="O495" s="59">
        <v>0</v>
      </c>
      <c r="P495" s="13"/>
    </row>
    <row r="496" spans="1:16" ht="45.75" customHeight="1" x14ac:dyDescent="0.2">
      <c r="A496" s="71" t="s">
        <v>1152</v>
      </c>
      <c r="B496" s="12"/>
      <c r="C496" s="72" t="s">
        <v>1153</v>
      </c>
      <c r="D496" s="59">
        <v>0</v>
      </c>
      <c r="E496" s="59">
        <v>0</v>
      </c>
      <c r="F496" s="59">
        <v>0</v>
      </c>
      <c r="G496" s="59">
        <v>0</v>
      </c>
      <c r="H496" s="59">
        <v>0</v>
      </c>
      <c r="I496" s="59">
        <v>0</v>
      </c>
      <c r="J496" s="59">
        <v>0</v>
      </c>
      <c r="K496" s="59">
        <v>0</v>
      </c>
      <c r="L496" s="59">
        <v>0</v>
      </c>
      <c r="M496" s="59">
        <v>0</v>
      </c>
      <c r="N496" s="59">
        <v>0</v>
      </c>
      <c r="O496" s="59">
        <v>0</v>
      </c>
      <c r="P496" s="13"/>
    </row>
    <row r="497" spans="1:16" ht="45.75" customHeight="1" x14ac:dyDescent="0.2">
      <c r="A497" s="71"/>
      <c r="B497" s="12"/>
      <c r="C497" s="72"/>
      <c r="D497" s="59">
        <v>0</v>
      </c>
      <c r="E497" s="59">
        <v>0</v>
      </c>
      <c r="F497" s="59">
        <v>0</v>
      </c>
      <c r="G497" s="59">
        <v>0</v>
      </c>
      <c r="H497" s="59">
        <v>0</v>
      </c>
      <c r="I497" s="59">
        <v>0</v>
      </c>
      <c r="J497" s="59">
        <v>0</v>
      </c>
      <c r="K497" s="59">
        <v>0</v>
      </c>
      <c r="L497" s="59">
        <v>0</v>
      </c>
      <c r="M497" s="59">
        <v>0</v>
      </c>
      <c r="N497" s="59">
        <v>0</v>
      </c>
      <c r="O497" s="59">
        <v>0</v>
      </c>
      <c r="P497" s="13"/>
    </row>
    <row r="498" spans="1:16" ht="45.75" customHeight="1" x14ac:dyDescent="0.2">
      <c r="A498" s="71"/>
      <c r="B498" s="12"/>
      <c r="C498" s="72"/>
      <c r="D498" s="59">
        <v>0</v>
      </c>
      <c r="E498" s="59">
        <v>0</v>
      </c>
      <c r="F498" s="59">
        <v>0</v>
      </c>
      <c r="G498" s="59">
        <v>0</v>
      </c>
      <c r="H498" s="59">
        <v>0</v>
      </c>
      <c r="I498" s="59">
        <v>0</v>
      </c>
      <c r="J498" s="59">
        <v>0</v>
      </c>
      <c r="K498" s="59">
        <v>0</v>
      </c>
      <c r="L498" s="59">
        <v>0</v>
      </c>
      <c r="M498" s="59">
        <v>0</v>
      </c>
      <c r="N498" s="59">
        <v>0</v>
      </c>
      <c r="O498" s="59">
        <v>0</v>
      </c>
      <c r="P498" s="13"/>
    </row>
    <row r="499" spans="1:16" ht="45.75" customHeight="1" x14ac:dyDescent="0.2">
      <c r="A499" s="71"/>
      <c r="B499" s="12"/>
      <c r="C499" s="72"/>
      <c r="D499" s="59">
        <v>0</v>
      </c>
      <c r="E499" s="59">
        <v>0</v>
      </c>
      <c r="F499" s="59">
        <v>0</v>
      </c>
      <c r="G499" s="59">
        <v>0</v>
      </c>
      <c r="H499" s="59">
        <v>0</v>
      </c>
      <c r="I499" s="59">
        <v>0</v>
      </c>
      <c r="J499" s="59">
        <v>0</v>
      </c>
      <c r="K499" s="59">
        <v>0</v>
      </c>
      <c r="L499" s="59">
        <v>0</v>
      </c>
      <c r="M499" s="59">
        <v>0</v>
      </c>
      <c r="N499" s="59">
        <v>0</v>
      </c>
      <c r="O499" s="59">
        <v>0</v>
      </c>
      <c r="P499" s="13"/>
    </row>
    <row r="500" spans="1:16" ht="45.75" customHeight="1" x14ac:dyDescent="0.2">
      <c r="A500" s="71"/>
      <c r="B500" s="12"/>
      <c r="C500" s="72"/>
      <c r="D500" s="59">
        <v>0</v>
      </c>
      <c r="E500" s="59">
        <v>0</v>
      </c>
      <c r="F500" s="59">
        <v>0</v>
      </c>
      <c r="G500" s="59">
        <v>0</v>
      </c>
      <c r="H500" s="59">
        <v>0</v>
      </c>
      <c r="I500" s="59">
        <v>0</v>
      </c>
      <c r="J500" s="59">
        <v>0</v>
      </c>
      <c r="K500" s="59">
        <v>0</v>
      </c>
      <c r="L500" s="59">
        <v>0</v>
      </c>
      <c r="M500" s="59">
        <v>0</v>
      </c>
      <c r="N500" s="59">
        <v>0</v>
      </c>
      <c r="O500" s="59">
        <v>0</v>
      </c>
      <c r="P500" s="13"/>
    </row>
    <row r="501" spans="1:16" ht="45.75" customHeight="1" x14ac:dyDescent="0.2">
      <c r="A501" s="71" t="s">
        <v>1154</v>
      </c>
      <c r="B501" s="12"/>
      <c r="C501" s="72" t="s">
        <v>1155</v>
      </c>
      <c r="D501" s="59">
        <v>0</v>
      </c>
      <c r="E501" s="59">
        <v>0</v>
      </c>
      <c r="F501" s="59">
        <v>0</v>
      </c>
      <c r="G501" s="59">
        <v>0</v>
      </c>
      <c r="H501" s="59">
        <v>0</v>
      </c>
      <c r="I501" s="59">
        <v>0</v>
      </c>
      <c r="J501" s="59">
        <v>0</v>
      </c>
      <c r="K501" s="59">
        <v>0</v>
      </c>
      <c r="L501" s="59">
        <v>0</v>
      </c>
      <c r="M501" s="59">
        <v>0</v>
      </c>
      <c r="N501" s="59">
        <v>0</v>
      </c>
      <c r="O501" s="59">
        <v>0</v>
      </c>
      <c r="P501" s="13"/>
    </row>
    <row r="502" spans="1:16" ht="45.75" customHeight="1" x14ac:dyDescent="0.2">
      <c r="A502" s="71"/>
      <c r="B502" s="12"/>
      <c r="C502" s="72"/>
      <c r="D502" s="59">
        <v>0</v>
      </c>
      <c r="E502" s="59">
        <v>0</v>
      </c>
      <c r="F502" s="59">
        <v>0</v>
      </c>
      <c r="G502" s="59">
        <v>0</v>
      </c>
      <c r="H502" s="59">
        <v>0</v>
      </c>
      <c r="I502" s="59">
        <v>0</v>
      </c>
      <c r="J502" s="59">
        <v>0</v>
      </c>
      <c r="K502" s="59">
        <v>0</v>
      </c>
      <c r="L502" s="59">
        <v>0</v>
      </c>
      <c r="M502" s="59">
        <v>0</v>
      </c>
      <c r="N502" s="59">
        <v>0</v>
      </c>
      <c r="O502" s="59">
        <v>0</v>
      </c>
      <c r="P502" s="13"/>
    </row>
    <row r="503" spans="1:16" ht="45.75" customHeight="1" x14ac:dyDescent="0.2">
      <c r="A503" s="71"/>
      <c r="B503" s="12"/>
      <c r="C503" s="72"/>
      <c r="D503" s="59">
        <v>0</v>
      </c>
      <c r="E503" s="59">
        <v>0</v>
      </c>
      <c r="F503" s="59">
        <v>0</v>
      </c>
      <c r="G503" s="59">
        <v>0</v>
      </c>
      <c r="H503" s="59">
        <v>0</v>
      </c>
      <c r="I503" s="59">
        <v>0</v>
      </c>
      <c r="J503" s="59">
        <v>0</v>
      </c>
      <c r="K503" s="59">
        <v>0</v>
      </c>
      <c r="L503" s="59">
        <v>0</v>
      </c>
      <c r="M503" s="59">
        <v>0</v>
      </c>
      <c r="N503" s="59">
        <v>0</v>
      </c>
      <c r="O503" s="59">
        <v>0</v>
      </c>
      <c r="P503" s="13"/>
    </row>
    <row r="504" spans="1:16" ht="45.75" customHeight="1" x14ac:dyDescent="0.2">
      <c r="A504" s="71"/>
      <c r="B504" s="12"/>
      <c r="C504" s="72"/>
      <c r="D504" s="59">
        <v>0</v>
      </c>
      <c r="E504" s="59">
        <v>0</v>
      </c>
      <c r="F504" s="59">
        <v>0</v>
      </c>
      <c r="G504" s="59">
        <v>0</v>
      </c>
      <c r="H504" s="59">
        <v>0</v>
      </c>
      <c r="I504" s="59">
        <v>0</v>
      </c>
      <c r="J504" s="59">
        <v>0</v>
      </c>
      <c r="K504" s="59">
        <v>0</v>
      </c>
      <c r="L504" s="59">
        <v>0</v>
      </c>
      <c r="M504" s="59">
        <v>0</v>
      </c>
      <c r="N504" s="59">
        <v>0</v>
      </c>
      <c r="O504" s="59">
        <v>0</v>
      </c>
      <c r="P504" s="13"/>
    </row>
    <row r="505" spans="1:16" ht="45.75" customHeight="1" thickBot="1" x14ac:dyDescent="0.25">
      <c r="A505" s="73"/>
      <c r="B505" s="14"/>
      <c r="C505" s="74"/>
      <c r="D505" s="59">
        <v>0</v>
      </c>
      <c r="E505" s="59">
        <v>0</v>
      </c>
      <c r="F505" s="59">
        <v>0</v>
      </c>
      <c r="G505" s="59">
        <v>0</v>
      </c>
      <c r="H505" s="59">
        <v>0</v>
      </c>
      <c r="I505" s="59">
        <v>0</v>
      </c>
      <c r="J505" s="59">
        <v>0</v>
      </c>
      <c r="K505" s="59">
        <v>0</v>
      </c>
      <c r="L505" s="59">
        <v>0</v>
      </c>
      <c r="M505" s="59">
        <v>0</v>
      </c>
      <c r="N505" s="59">
        <v>0</v>
      </c>
      <c r="O505" s="59">
        <v>0</v>
      </c>
      <c r="P505" s="15"/>
    </row>
    <row r="506" spans="1:16" ht="45.75" customHeight="1" thickBot="1" x14ac:dyDescent="0.25">
      <c r="A506" s="75" t="s">
        <v>1156</v>
      </c>
      <c r="B506" s="10"/>
      <c r="C506" s="76" t="s">
        <v>1157</v>
      </c>
      <c r="D506" s="24">
        <f>2.17136+0.32+1.9914+0.37+0.225+0.062</f>
        <v>5.1397599999999999</v>
      </c>
      <c r="E506" s="24">
        <f>0.798+0.176+3.555+0.348+0.09+0.265</f>
        <v>5.2319999999999993</v>
      </c>
      <c r="F506" s="24">
        <v>12.624600000000001</v>
      </c>
      <c r="G506" s="24">
        <f>1308+438+100</f>
        <v>1846</v>
      </c>
      <c r="H506" s="24">
        <f>363+1912+200</f>
        <v>2475</v>
      </c>
      <c r="I506" s="24">
        <v>2626</v>
      </c>
      <c r="J506" s="24">
        <f>150.09+170.65+194.31</f>
        <v>515.04999999999995</v>
      </c>
      <c r="K506" s="24">
        <f>150.09+170.65+194.31</f>
        <v>515.04999999999995</v>
      </c>
      <c r="L506" s="24">
        <f>150.09+170.65+194.31</f>
        <v>515.04999999999995</v>
      </c>
      <c r="M506" s="51">
        <f>7757.21844+1736.32172+6976.31427125+1049.66196+1791.11684+243.726680326087</f>
        <v>19554.359911576088</v>
      </c>
      <c r="N506" s="51">
        <f>3581.19864+637.46177+13114.77832+462.79684+372.45225+1838.57721-177.02994</f>
        <v>19830.235089999998</v>
      </c>
      <c r="O506" s="51">
        <v>57693.179320625408</v>
      </c>
      <c r="P506" s="35" t="s">
        <v>3529</v>
      </c>
    </row>
    <row r="507" spans="1:16" ht="45.75" customHeight="1" x14ac:dyDescent="0.2">
      <c r="A507" s="71"/>
      <c r="B507" s="12"/>
      <c r="C507" s="72"/>
      <c r="D507" s="24">
        <f>0.057+0.59+0.249+1.71+0.429</f>
        <v>3.0349999999999997</v>
      </c>
      <c r="E507" s="24">
        <f>1.689+3.428+0.675+0.669+1.694+0.366+0.172</f>
        <v>8.6930000000000014</v>
      </c>
      <c r="F507" s="24">
        <f>2.964+10.8033+7.499</f>
        <v>21.266300000000001</v>
      </c>
      <c r="G507" s="24">
        <f>260+50+370</f>
        <v>680</v>
      </c>
      <c r="H507" s="24">
        <f>150+668+40</f>
        <v>858</v>
      </c>
      <c r="I507" s="24">
        <v>2002</v>
      </c>
      <c r="J507" s="24">
        <f>3752.37+4266.18</f>
        <v>8018.55</v>
      </c>
      <c r="K507" s="24">
        <f>3752.37+4266.18+4857.84</f>
        <v>12876.39</v>
      </c>
      <c r="L507" s="24">
        <f>3752.37+4266.18+4857.84</f>
        <v>12876.39</v>
      </c>
      <c r="M507" s="51">
        <f>504.19406+12772.984+336.20573+5459.95831+2288.96381+2742.6418</f>
        <v>24104.947710000004</v>
      </c>
      <c r="N507" s="51">
        <f>6542.91715+33704.59724+2705.93411+3643.39773+9187.6049+1740.68654+2949.12853+3349.54937-480.54215-1967.4818-21402.09391-2231.43701-999.46465</f>
        <v>36742.796050000004</v>
      </c>
      <c r="O507" s="51">
        <v>72324.182526072706</v>
      </c>
      <c r="P507" s="35" t="s">
        <v>3529</v>
      </c>
    </row>
    <row r="508" spans="1:16" ht="45.75" customHeight="1" x14ac:dyDescent="0.2">
      <c r="A508" s="71"/>
      <c r="B508" s="12"/>
      <c r="C508" s="72"/>
      <c r="D508" s="59">
        <v>0</v>
      </c>
      <c r="E508" s="59">
        <v>0</v>
      </c>
      <c r="F508" s="59">
        <v>0</v>
      </c>
      <c r="G508" s="59">
        <v>0</v>
      </c>
      <c r="H508" s="59">
        <v>0</v>
      </c>
      <c r="I508" s="59">
        <v>0</v>
      </c>
      <c r="J508" s="59">
        <v>0</v>
      </c>
      <c r="K508" s="59">
        <v>0</v>
      </c>
      <c r="L508" s="59">
        <v>0</v>
      </c>
      <c r="M508" s="59">
        <v>0</v>
      </c>
      <c r="N508" s="59">
        <v>0</v>
      </c>
      <c r="O508" s="59">
        <v>0</v>
      </c>
      <c r="P508" s="13"/>
    </row>
    <row r="509" spans="1:16" ht="45.75" customHeight="1" x14ac:dyDescent="0.2">
      <c r="A509" s="71"/>
      <c r="B509" s="12"/>
      <c r="C509" s="72"/>
      <c r="D509" s="59">
        <v>0</v>
      </c>
      <c r="E509" s="59">
        <v>0</v>
      </c>
      <c r="F509" s="59">
        <v>0</v>
      </c>
      <c r="G509" s="59">
        <v>0</v>
      </c>
      <c r="H509" s="59">
        <v>0</v>
      </c>
      <c r="I509" s="59">
        <v>0</v>
      </c>
      <c r="J509" s="59">
        <v>0</v>
      </c>
      <c r="K509" s="59">
        <v>0</v>
      </c>
      <c r="L509" s="59">
        <v>0</v>
      </c>
      <c r="M509" s="59">
        <v>0</v>
      </c>
      <c r="N509" s="59">
        <v>0</v>
      </c>
      <c r="O509" s="59">
        <v>0</v>
      </c>
      <c r="P509" s="13"/>
    </row>
    <row r="510" spans="1:16" ht="45.75" customHeight="1" x14ac:dyDescent="0.2">
      <c r="A510" s="71"/>
      <c r="B510" s="12"/>
      <c r="C510" s="72"/>
      <c r="D510" s="59">
        <v>0</v>
      </c>
      <c r="E510" s="59">
        <v>0</v>
      </c>
      <c r="F510" s="59">
        <v>0</v>
      </c>
      <c r="G510" s="59">
        <v>0</v>
      </c>
      <c r="H510" s="59">
        <v>0</v>
      </c>
      <c r="I510" s="59">
        <v>0</v>
      </c>
      <c r="J510" s="59">
        <v>0</v>
      </c>
      <c r="K510" s="59">
        <v>0</v>
      </c>
      <c r="L510" s="59">
        <v>0</v>
      </c>
      <c r="M510" s="59">
        <v>0</v>
      </c>
      <c r="N510" s="59">
        <v>0</v>
      </c>
      <c r="O510" s="59">
        <v>0</v>
      </c>
      <c r="P510" s="13"/>
    </row>
    <row r="511" spans="1:16" ht="45.75" customHeight="1" x14ac:dyDescent="0.2">
      <c r="A511" s="71" t="s">
        <v>1158</v>
      </c>
      <c r="B511" s="12"/>
      <c r="C511" s="72" t="s">
        <v>1159</v>
      </c>
      <c r="D511" s="59">
        <v>0</v>
      </c>
      <c r="E511" s="59">
        <v>0</v>
      </c>
      <c r="F511" s="59">
        <v>0</v>
      </c>
      <c r="G511" s="59">
        <v>0</v>
      </c>
      <c r="H511" s="59">
        <v>0</v>
      </c>
      <c r="I511" s="59">
        <v>0</v>
      </c>
      <c r="J511" s="59">
        <v>0</v>
      </c>
      <c r="K511" s="59">
        <v>0</v>
      </c>
      <c r="L511" s="59">
        <v>0</v>
      </c>
      <c r="M511" s="59">
        <v>0</v>
      </c>
      <c r="N511" s="59">
        <v>0</v>
      </c>
      <c r="O511" s="59">
        <v>0</v>
      </c>
      <c r="P511" s="13"/>
    </row>
    <row r="512" spans="1:16" ht="45.75" customHeight="1" x14ac:dyDescent="0.2">
      <c r="A512" s="71"/>
      <c r="B512" s="12"/>
      <c r="C512" s="72"/>
      <c r="D512" s="59">
        <v>0</v>
      </c>
      <c r="E512" s="59">
        <v>0</v>
      </c>
      <c r="F512" s="59">
        <v>0</v>
      </c>
      <c r="G512" s="59">
        <v>0</v>
      </c>
      <c r="H512" s="59">
        <v>0</v>
      </c>
      <c r="I512" s="59">
        <v>0</v>
      </c>
      <c r="J512" s="59">
        <v>0</v>
      </c>
      <c r="K512" s="59">
        <v>0</v>
      </c>
      <c r="L512" s="59">
        <v>0</v>
      </c>
      <c r="M512" s="59">
        <v>0</v>
      </c>
      <c r="N512" s="59">
        <v>0</v>
      </c>
      <c r="O512" s="59">
        <v>0</v>
      </c>
      <c r="P512" s="13"/>
    </row>
    <row r="513" spans="1:16" ht="45.75" customHeight="1" x14ac:dyDescent="0.2">
      <c r="A513" s="71"/>
      <c r="B513" s="12"/>
      <c r="C513" s="72"/>
      <c r="D513" s="59">
        <v>0</v>
      </c>
      <c r="E513" s="59">
        <v>0</v>
      </c>
      <c r="F513" s="59">
        <v>0</v>
      </c>
      <c r="G513" s="59">
        <v>0</v>
      </c>
      <c r="H513" s="59">
        <v>0</v>
      </c>
      <c r="I513" s="59">
        <v>0</v>
      </c>
      <c r="J513" s="59">
        <v>0</v>
      </c>
      <c r="K513" s="59">
        <v>0</v>
      </c>
      <c r="L513" s="59">
        <v>0</v>
      </c>
      <c r="M513" s="59">
        <v>0</v>
      </c>
      <c r="N513" s="59">
        <v>0</v>
      </c>
      <c r="O513" s="59">
        <v>0</v>
      </c>
      <c r="P513" s="13"/>
    </row>
    <row r="514" spans="1:16" ht="45.75" customHeight="1" x14ac:dyDescent="0.2">
      <c r="A514" s="71"/>
      <c r="B514" s="12"/>
      <c r="C514" s="72"/>
      <c r="D514" s="59">
        <v>0</v>
      </c>
      <c r="E514" s="59">
        <v>0</v>
      </c>
      <c r="F514" s="59">
        <v>0</v>
      </c>
      <c r="G514" s="59">
        <v>0</v>
      </c>
      <c r="H514" s="59">
        <v>0</v>
      </c>
      <c r="I514" s="59">
        <v>0</v>
      </c>
      <c r="J514" s="59">
        <v>0</v>
      </c>
      <c r="K514" s="59">
        <v>0</v>
      </c>
      <c r="L514" s="59">
        <v>0</v>
      </c>
      <c r="M514" s="59">
        <v>0</v>
      </c>
      <c r="N514" s="59">
        <v>0</v>
      </c>
      <c r="O514" s="59">
        <v>0</v>
      </c>
      <c r="P514" s="13"/>
    </row>
    <row r="515" spans="1:16" ht="45.75" customHeight="1" x14ac:dyDescent="0.2">
      <c r="A515" s="71"/>
      <c r="B515" s="12"/>
      <c r="C515" s="72"/>
      <c r="D515" s="59">
        <v>0</v>
      </c>
      <c r="E515" s="59">
        <v>0</v>
      </c>
      <c r="F515" s="59">
        <v>0</v>
      </c>
      <c r="G515" s="59">
        <v>0</v>
      </c>
      <c r="H515" s="59">
        <v>0</v>
      </c>
      <c r="I515" s="59">
        <v>0</v>
      </c>
      <c r="J515" s="59">
        <v>0</v>
      </c>
      <c r="K515" s="59">
        <v>0</v>
      </c>
      <c r="L515" s="59">
        <v>0</v>
      </c>
      <c r="M515" s="59">
        <v>0</v>
      </c>
      <c r="N515" s="59">
        <v>0</v>
      </c>
      <c r="O515" s="59">
        <v>0</v>
      </c>
      <c r="P515" s="13"/>
    </row>
    <row r="516" spans="1:16" ht="45.75" customHeight="1" x14ac:dyDescent="0.2">
      <c r="A516" s="71" t="s">
        <v>1160</v>
      </c>
      <c r="B516" s="12"/>
      <c r="C516" s="72" t="s">
        <v>1161</v>
      </c>
      <c r="D516" s="59">
        <v>0</v>
      </c>
      <c r="E516" s="59">
        <v>0</v>
      </c>
      <c r="F516" s="59">
        <v>0</v>
      </c>
      <c r="G516" s="59">
        <v>0</v>
      </c>
      <c r="H516" s="59">
        <v>0</v>
      </c>
      <c r="I516" s="59">
        <v>0</v>
      </c>
      <c r="J516" s="59">
        <v>0</v>
      </c>
      <c r="K516" s="59">
        <v>0</v>
      </c>
      <c r="L516" s="59">
        <v>0</v>
      </c>
      <c r="M516" s="59">
        <v>0</v>
      </c>
      <c r="N516" s="59">
        <v>0</v>
      </c>
      <c r="O516" s="59">
        <v>0</v>
      </c>
      <c r="P516" s="13"/>
    </row>
    <row r="517" spans="1:16" ht="45.75" customHeight="1" x14ac:dyDescent="0.2">
      <c r="A517" s="71"/>
      <c r="B517" s="12"/>
      <c r="C517" s="72"/>
      <c r="D517" s="59">
        <v>0</v>
      </c>
      <c r="E517" s="59">
        <v>0</v>
      </c>
      <c r="F517" s="59">
        <v>0</v>
      </c>
      <c r="G517" s="59">
        <v>0</v>
      </c>
      <c r="H517" s="59">
        <v>0</v>
      </c>
      <c r="I517" s="59">
        <v>0</v>
      </c>
      <c r="J517" s="59">
        <v>0</v>
      </c>
      <c r="K517" s="59">
        <v>0</v>
      </c>
      <c r="L517" s="59">
        <v>0</v>
      </c>
      <c r="M517" s="59">
        <v>0</v>
      </c>
      <c r="N517" s="59">
        <v>0</v>
      </c>
      <c r="O517" s="59">
        <v>0</v>
      </c>
      <c r="P517" s="13"/>
    </row>
    <row r="518" spans="1:16" ht="45.75" customHeight="1" x14ac:dyDescent="0.2">
      <c r="A518" s="71"/>
      <c r="B518" s="12"/>
      <c r="C518" s="72"/>
      <c r="D518" s="59">
        <v>0</v>
      </c>
      <c r="E518" s="59">
        <v>0</v>
      </c>
      <c r="F518" s="59">
        <v>0</v>
      </c>
      <c r="G518" s="59">
        <v>0</v>
      </c>
      <c r="H518" s="59">
        <v>0</v>
      </c>
      <c r="I518" s="59">
        <v>0</v>
      </c>
      <c r="J518" s="59">
        <v>0</v>
      </c>
      <c r="K518" s="59">
        <v>0</v>
      </c>
      <c r="L518" s="59">
        <v>0</v>
      </c>
      <c r="M518" s="59">
        <v>0</v>
      </c>
      <c r="N518" s="59">
        <v>0</v>
      </c>
      <c r="O518" s="59">
        <v>0</v>
      </c>
      <c r="P518" s="13"/>
    </row>
    <row r="519" spans="1:16" ht="45.75" customHeight="1" x14ac:dyDescent="0.2">
      <c r="A519" s="71"/>
      <c r="B519" s="12"/>
      <c r="C519" s="72"/>
      <c r="D519" s="59">
        <v>0</v>
      </c>
      <c r="E519" s="59">
        <v>0</v>
      </c>
      <c r="F519" s="59">
        <v>0</v>
      </c>
      <c r="G519" s="59">
        <v>0</v>
      </c>
      <c r="H519" s="59">
        <v>0</v>
      </c>
      <c r="I519" s="59">
        <v>0</v>
      </c>
      <c r="J519" s="59">
        <v>0</v>
      </c>
      <c r="K519" s="59">
        <v>0</v>
      </c>
      <c r="L519" s="59">
        <v>0</v>
      </c>
      <c r="M519" s="59">
        <v>0</v>
      </c>
      <c r="N519" s="59">
        <v>0</v>
      </c>
      <c r="O519" s="59">
        <v>0</v>
      </c>
      <c r="P519" s="13"/>
    </row>
    <row r="520" spans="1:16" ht="45.75" customHeight="1" x14ac:dyDescent="0.2">
      <c r="A520" s="71"/>
      <c r="B520" s="12"/>
      <c r="C520" s="72"/>
      <c r="D520" s="59">
        <v>0</v>
      </c>
      <c r="E520" s="59">
        <v>0</v>
      </c>
      <c r="F520" s="59">
        <v>0</v>
      </c>
      <c r="G520" s="59">
        <v>0</v>
      </c>
      <c r="H520" s="59">
        <v>0</v>
      </c>
      <c r="I520" s="59">
        <v>0</v>
      </c>
      <c r="J520" s="59">
        <v>0</v>
      </c>
      <c r="K520" s="59">
        <v>0</v>
      </c>
      <c r="L520" s="59">
        <v>0</v>
      </c>
      <c r="M520" s="59">
        <v>0</v>
      </c>
      <c r="N520" s="59">
        <v>0</v>
      </c>
      <c r="O520" s="59">
        <v>0</v>
      </c>
      <c r="P520" s="13"/>
    </row>
    <row r="521" spans="1:16" ht="45.75" customHeight="1" x14ac:dyDescent="0.2">
      <c r="A521" s="71" t="s">
        <v>1162</v>
      </c>
      <c r="B521" s="12"/>
      <c r="C521" s="72" t="s">
        <v>1163</v>
      </c>
      <c r="D521" s="59">
        <v>0</v>
      </c>
      <c r="E521" s="59">
        <v>0</v>
      </c>
      <c r="F521" s="59">
        <v>0</v>
      </c>
      <c r="G521" s="59">
        <v>0</v>
      </c>
      <c r="H521" s="59">
        <v>0</v>
      </c>
      <c r="I521" s="59">
        <v>0</v>
      </c>
      <c r="J521" s="59">
        <v>0</v>
      </c>
      <c r="K521" s="59">
        <v>0</v>
      </c>
      <c r="L521" s="59">
        <v>0</v>
      </c>
      <c r="M521" s="59">
        <v>0</v>
      </c>
      <c r="N521" s="59">
        <v>0</v>
      </c>
      <c r="O521" s="59">
        <v>0</v>
      </c>
      <c r="P521" s="13"/>
    </row>
    <row r="522" spans="1:16" ht="45.75" customHeight="1" x14ac:dyDescent="0.2">
      <c r="A522" s="71"/>
      <c r="B522" s="12"/>
      <c r="C522" s="72"/>
      <c r="D522" s="59">
        <v>0</v>
      </c>
      <c r="E522" s="59">
        <v>0</v>
      </c>
      <c r="F522" s="59">
        <v>0</v>
      </c>
      <c r="G522" s="59">
        <v>0</v>
      </c>
      <c r="H522" s="59">
        <v>0</v>
      </c>
      <c r="I522" s="59">
        <v>0</v>
      </c>
      <c r="J522" s="59">
        <v>0</v>
      </c>
      <c r="K522" s="59">
        <v>0</v>
      </c>
      <c r="L522" s="59">
        <v>0</v>
      </c>
      <c r="M522" s="59">
        <v>0</v>
      </c>
      <c r="N522" s="59">
        <v>0</v>
      </c>
      <c r="O522" s="59">
        <v>0</v>
      </c>
      <c r="P522" s="13"/>
    </row>
    <row r="523" spans="1:16" ht="45.75" customHeight="1" x14ac:dyDescent="0.2">
      <c r="A523" s="71"/>
      <c r="B523" s="12"/>
      <c r="C523" s="72"/>
      <c r="D523" s="59">
        <v>0</v>
      </c>
      <c r="E523" s="59">
        <v>0</v>
      </c>
      <c r="F523" s="59">
        <v>0</v>
      </c>
      <c r="G523" s="59">
        <v>0</v>
      </c>
      <c r="H523" s="59">
        <v>0</v>
      </c>
      <c r="I523" s="59">
        <v>0</v>
      </c>
      <c r="J523" s="59">
        <v>0</v>
      </c>
      <c r="K523" s="59">
        <v>0</v>
      </c>
      <c r="L523" s="59">
        <v>0</v>
      </c>
      <c r="M523" s="59">
        <v>0</v>
      </c>
      <c r="N523" s="59">
        <v>0</v>
      </c>
      <c r="O523" s="59">
        <v>0</v>
      </c>
      <c r="P523" s="13"/>
    </row>
    <row r="524" spans="1:16" ht="45.75" customHeight="1" x14ac:dyDescent="0.2">
      <c r="A524" s="71"/>
      <c r="B524" s="12"/>
      <c r="C524" s="72"/>
      <c r="D524" s="59">
        <v>0</v>
      </c>
      <c r="E524" s="59">
        <v>0</v>
      </c>
      <c r="F524" s="59">
        <v>0</v>
      </c>
      <c r="G524" s="59">
        <v>0</v>
      </c>
      <c r="H524" s="59">
        <v>0</v>
      </c>
      <c r="I524" s="59">
        <v>0</v>
      </c>
      <c r="J524" s="59">
        <v>0</v>
      </c>
      <c r="K524" s="59">
        <v>0</v>
      </c>
      <c r="L524" s="59">
        <v>0</v>
      </c>
      <c r="M524" s="59">
        <v>0</v>
      </c>
      <c r="N524" s="59">
        <v>0</v>
      </c>
      <c r="O524" s="59">
        <v>0</v>
      </c>
      <c r="P524" s="13"/>
    </row>
    <row r="525" spans="1:16" ht="45.75" customHeight="1" x14ac:dyDescent="0.2">
      <c r="A525" s="71"/>
      <c r="B525" s="12"/>
      <c r="C525" s="72"/>
      <c r="D525" s="59">
        <v>0</v>
      </c>
      <c r="E525" s="59">
        <v>0</v>
      </c>
      <c r="F525" s="59">
        <v>0</v>
      </c>
      <c r="G525" s="59">
        <v>0</v>
      </c>
      <c r="H525" s="59">
        <v>0</v>
      </c>
      <c r="I525" s="59">
        <v>0</v>
      </c>
      <c r="J525" s="59">
        <v>0</v>
      </c>
      <c r="K525" s="59">
        <v>0</v>
      </c>
      <c r="L525" s="59">
        <v>0</v>
      </c>
      <c r="M525" s="59">
        <v>0</v>
      </c>
      <c r="N525" s="59">
        <v>0</v>
      </c>
      <c r="O525" s="59">
        <v>0</v>
      </c>
      <c r="P525" s="13"/>
    </row>
    <row r="526" spans="1:16" ht="45.75" customHeight="1" x14ac:dyDescent="0.2">
      <c r="A526" s="71" t="s">
        <v>1164</v>
      </c>
      <c r="B526" s="12"/>
      <c r="C526" s="72" t="s">
        <v>1165</v>
      </c>
      <c r="D526" s="59">
        <v>0</v>
      </c>
      <c r="E526" s="59">
        <v>0</v>
      </c>
      <c r="F526" s="59">
        <v>0</v>
      </c>
      <c r="G526" s="59">
        <v>0</v>
      </c>
      <c r="H526" s="59">
        <v>0</v>
      </c>
      <c r="I526" s="59">
        <v>0</v>
      </c>
      <c r="J526" s="59">
        <v>0</v>
      </c>
      <c r="K526" s="59">
        <v>0</v>
      </c>
      <c r="L526" s="59">
        <v>0</v>
      </c>
      <c r="M526" s="59">
        <v>0</v>
      </c>
      <c r="N526" s="59">
        <v>0</v>
      </c>
      <c r="O526" s="59">
        <v>0</v>
      </c>
      <c r="P526" s="13"/>
    </row>
    <row r="527" spans="1:16" ht="45.75" customHeight="1" x14ac:dyDescent="0.2">
      <c r="A527" s="71"/>
      <c r="B527" s="12"/>
      <c r="C527" s="72"/>
      <c r="D527" s="59">
        <v>0</v>
      </c>
      <c r="E527" s="59">
        <v>0</v>
      </c>
      <c r="F527" s="59">
        <v>0</v>
      </c>
      <c r="G527" s="59">
        <v>0</v>
      </c>
      <c r="H527" s="59">
        <v>0</v>
      </c>
      <c r="I527" s="59">
        <v>0</v>
      </c>
      <c r="J527" s="59">
        <v>0</v>
      </c>
      <c r="K527" s="59">
        <v>0</v>
      </c>
      <c r="L527" s="59">
        <v>0</v>
      </c>
      <c r="M527" s="59">
        <v>0</v>
      </c>
      <c r="N527" s="59">
        <v>0</v>
      </c>
      <c r="O527" s="59">
        <v>0</v>
      </c>
      <c r="P527" s="13"/>
    </row>
    <row r="528" spans="1:16" ht="45.75" customHeight="1" x14ac:dyDescent="0.2">
      <c r="A528" s="71"/>
      <c r="B528" s="12"/>
      <c r="C528" s="72"/>
      <c r="D528" s="59">
        <v>0</v>
      </c>
      <c r="E528" s="59">
        <v>0</v>
      </c>
      <c r="F528" s="59">
        <v>0</v>
      </c>
      <c r="G528" s="59">
        <v>0</v>
      </c>
      <c r="H528" s="59">
        <v>0</v>
      </c>
      <c r="I528" s="59">
        <v>0</v>
      </c>
      <c r="J528" s="59">
        <v>0</v>
      </c>
      <c r="K528" s="59">
        <v>0</v>
      </c>
      <c r="L528" s="59">
        <v>0</v>
      </c>
      <c r="M528" s="59">
        <v>0</v>
      </c>
      <c r="N528" s="59">
        <v>0</v>
      </c>
      <c r="O528" s="59">
        <v>0</v>
      </c>
      <c r="P528" s="13"/>
    </row>
    <row r="529" spans="1:16" ht="45.75" customHeight="1" x14ac:dyDescent="0.2">
      <c r="A529" s="71"/>
      <c r="B529" s="12"/>
      <c r="C529" s="72"/>
      <c r="D529" s="59">
        <v>0</v>
      </c>
      <c r="E529" s="59">
        <v>0</v>
      </c>
      <c r="F529" s="59">
        <v>0</v>
      </c>
      <c r="G529" s="59">
        <v>0</v>
      </c>
      <c r="H529" s="59">
        <v>0</v>
      </c>
      <c r="I529" s="59">
        <v>0</v>
      </c>
      <c r="J529" s="59">
        <v>0</v>
      </c>
      <c r="K529" s="59">
        <v>0</v>
      </c>
      <c r="L529" s="59">
        <v>0</v>
      </c>
      <c r="M529" s="59">
        <v>0</v>
      </c>
      <c r="N529" s="59">
        <v>0</v>
      </c>
      <c r="O529" s="59">
        <v>0</v>
      </c>
      <c r="P529" s="13"/>
    </row>
    <row r="530" spans="1:16" ht="45.75" customHeight="1" thickBot="1" x14ac:dyDescent="0.25">
      <c r="A530" s="73"/>
      <c r="B530" s="14"/>
      <c r="C530" s="74"/>
      <c r="D530" s="59">
        <v>0</v>
      </c>
      <c r="E530" s="59">
        <v>0</v>
      </c>
      <c r="F530" s="59">
        <v>0</v>
      </c>
      <c r="G530" s="59">
        <v>0</v>
      </c>
      <c r="H530" s="59">
        <v>0</v>
      </c>
      <c r="I530" s="59">
        <v>0</v>
      </c>
      <c r="J530" s="59">
        <v>0</v>
      </c>
      <c r="K530" s="59">
        <v>0</v>
      </c>
      <c r="L530" s="59">
        <v>0</v>
      </c>
      <c r="M530" s="59">
        <v>0</v>
      </c>
      <c r="N530" s="59">
        <v>0</v>
      </c>
      <c r="O530" s="59">
        <v>0</v>
      </c>
      <c r="P530" s="15"/>
    </row>
    <row r="531" spans="1:16" ht="45.75" customHeight="1" thickBot="1" x14ac:dyDescent="0.25">
      <c r="A531" s="75" t="s">
        <v>1166</v>
      </c>
      <c r="B531" s="10"/>
      <c r="C531" s="76" t="s">
        <v>1167</v>
      </c>
      <c r="D531" s="24">
        <f>2.4507+2.7</f>
        <v>5.1507000000000005</v>
      </c>
      <c r="E531" s="24">
        <f>1.236+0.0665</f>
        <v>1.3025</v>
      </c>
      <c r="F531" s="24">
        <v>4.6980000000000004</v>
      </c>
      <c r="G531" s="24">
        <f>1403</f>
        <v>1403</v>
      </c>
      <c r="H531" s="24">
        <f>392</f>
        <v>392</v>
      </c>
      <c r="I531" s="24">
        <v>1309</v>
      </c>
      <c r="J531" s="24">
        <f>221.09</f>
        <v>221.09</v>
      </c>
      <c r="K531" s="24">
        <f>221.09</f>
        <v>221.09</v>
      </c>
      <c r="L531" s="24">
        <v>221.09</v>
      </c>
      <c r="M531" s="51">
        <f>8852.54398+8278.86498</f>
        <v>17131.408960000001</v>
      </c>
      <c r="N531" s="51">
        <f>4014.33942+629.19611</f>
        <v>4643.5355300000001</v>
      </c>
      <c r="O531" s="51">
        <v>17344.42612346667</v>
      </c>
      <c r="P531" s="35" t="s">
        <v>3529</v>
      </c>
    </row>
    <row r="532" spans="1:16" ht="45.75" customHeight="1" x14ac:dyDescent="0.2">
      <c r="A532" s="71"/>
      <c r="B532" s="12"/>
      <c r="C532" s="72"/>
      <c r="D532" s="24">
        <f>2.121+15.18+14.055+18.07</f>
        <v>49.426000000000002</v>
      </c>
      <c r="E532" s="24">
        <f>0.79+16.349+1.682+2.8875+4.2665</f>
        <v>25.974999999999998</v>
      </c>
      <c r="F532" s="24">
        <v>24.026</v>
      </c>
      <c r="G532" s="24">
        <v>1699</v>
      </c>
      <c r="H532" s="24">
        <f>270+610+4512</f>
        <v>5392</v>
      </c>
      <c r="I532" s="24">
        <v>2702</v>
      </c>
      <c r="J532" s="24">
        <f>4857.84+7426.89</f>
        <v>12284.73</v>
      </c>
      <c r="K532" s="24">
        <f>4857.84+7426.89</f>
        <v>12284.73</v>
      </c>
      <c r="L532" s="24">
        <v>4857.84</v>
      </c>
      <c r="M532" s="51">
        <f>9882.86251+68320.48742+37502.02687+111243.78807</f>
        <v>226949.16487000001</v>
      </c>
      <c r="N532" s="51">
        <f>9018.41362+66628.00498+12701.2309+13439.32766+19967.98634+754.81939-752.38731-12023.62078-2283.98603-7640.61549-3022.48341-1579.60143-514.05169-7503.97285-3155.48081-637.28474</f>
        <v>83396.298350000012</v>
      </c>
      <c r="O532" s="51">
        <v>134803.25602688</v>
      </c>
      <c r="P532" s="35" t="s">
        <v>3529</v>
      </c>
    </row>
    <row r="533" spans="1:16" ht="45.75" customHeight="1" x14ac:dyDescent="0.2">
      <c r="A533" s="71"/>
      <c r="B533" s="12"/>
      <c r="C533" s="72"/>
      <c r="D533" s="59">
        <v>0</v>
      </c>
      <c r="E533" s="59">
        <v>0</v>
      </c>
      <c r="F533" s="59">
        <v>0</v>
      </c>
      <c r="G533" s="59">
        <v>0</v>
      </c>
      <c r="H533" s="59">
        <v>0</v>
      </c>
      <c r="I533" s="59">
        <v>0</v>
      </c>
      <c r="J533" s="59">
        <v>0</v>
      </c>
      <c r="K533" s="59">
        <v>0</v>
      </c>
      <c r="L533" s="59">
        <v>0</v>
      </c>
      <c r="M533" s="59">
        <v>0</v>
      </c>
      <c r="N533" s="59">
        <v>0</v>
      </c>
      <c r="O533" s="59">
        <v>0</v>
      </c>
      <c r="P533" s="13"/>
    </row>
    <row r="534" spans="1:16" ht="45.75" customHeight="1" x14ac:dyDescent="0.2">
      <c r="A534" s="71"/>
      <c r="B534" s="12"/>
      <c r="C534" s="72"/>
      <c r="D534" s="59">
        <v>0</v>
      </c>
      <c r="E534" s="59">
        <v>0</v>
      </c>
      <c r="F534" s="59">
        <v>0</v>
      </c>
      <c r="G534" s="59">
        <v>0</v>
      </c>
      <c r="H534" s="59">
        <v>0</v>
      </c>
      <c r="I534" s="59">
        <v>0</v>
      </c>
      <c r="J534" s="59">
        <v>0</v>
      </c>
      <c r="K534" s="59">
        <v>0</v>
      </c>
      <c r="L534" s="59">
        <v>0</v>
      </c>
      <c r="M534" s="59">
        <v>0</v>
      </c>
      <c r="N534" s="59">
        <v>0</v>
      </c>
      <c r="O534" s="59">
        <v>0</v>
      </c>
      <c r="P534" s="13"/>
    </row>
    <row r="535" spans="1:16" ht="45.75" customHeight="1" x14ac:dyDescent="0.2">
      <c r="A535" s="71"/>
      <c r="B535" s="12"/>
      <c r="C535" s="72"/>
      <c r="D535" s="59">
        <v>0</v>
      </c>
      <c r="E535" s="59">
        <v>0</v>
      </c>
      <c r="F535" s="59">
        <v>0</v>
      </c>
      <c r="G535" s="59">
        <v>0</v>
      </c>
      <c r="H535" s="59">
        <v>0</v>
      </c>
      <c r="I535" s="59">
        <v>0</v>
      </c>
      <c r="J535" s="59">
        <v>0</v>
      </c>
      <c r="K535" s="59">
        <v>0</v>
      </c>
      <c r="L535" s="59">
        <v>0</v>
      </c>
      <c r="M535" s="59">
        <v>0</v>
      </c>
      <c r="N535" s="59">
        <v>0</v>
      </c>
      <c r="O535" s="59">
        <v>0</v>
      </c>
      <c r="P535" s="13"/>
    </row>
    <row r="536" spans="1:16" ht="45.75" customHeight="1" x14ac:dyDescent="0.2">
      <c r="A536" s="71" t="s">
        <v>1168</v>
      </c>
      <c r="B536" s="12"/>
      <c r="C536" s="72" t="s">
        <v>1169</v>
      </c>
      <c r="D536" s="59">
        <v>0</v>
      </c>
      <c r="E536" s="59">
        <v>0</v>
      </c>
      <c r="F536" s="59">
        <v>0</v>
      </c>
      <c r="G536" s="59">
        <v>0</v>
      </c>
      <c r="H536" s="59">
        <v>0</v>
      </c>
      <c r="I536" s="59">
        <v>0</v>
      </c>
      <c r="J536" s="59">
        <v>0</v>
      </c>
      <c r="K536" s="59">
        <v>0</v>
      </c>
      <c r="L536" s="59">
        <v>0</v>
      </c>
      <c r="M536" s="59">
        <v>0</v>
      </c>
      <c r="N536" s="59">
        <v>0</v>
      </c>
      <c r="O536" s="59">
        <v>0</v>
      </c>
      <c r="P536" s="13"/>
    </row>
    <row r="537" spans="1:16" ht="45.75" customHeight="1" x14ac:dyDescent="0.2">
      <c r="A537" s="71"/>
      <c r="B537" s="12"/>
      <c r="C537" s="72"/>
      <c r="D537" s="59">
        <v>0</v>
      </c>
      <c r="E537" s="59">
        <v>0</v>
      </c>
      <c r="F537" s="59">
        <v>0</v>
      </c>
      <c r="G537" s="59">
        <v>0</v>
      </c>
      <c r="H537" s="59">
        <v>0</v>
      </c>
      <c r="I537" s="59">
        <v>0</v>
      </c>
      <c r="J537" s="59">
        <v>0</v>
      </c>
      <c r="K537" s="59">
        <v>0</v>
      </c>
      <c r="L537" s="59">
        <v>0</v>
      </c>
      <c r="M537" s="59">
        <v>0</v>
      </c>
      <c r="N537" s="59">
        <v>0</v>
      </c>
      <c r="O537" s="59">
        <v>0</v>
      </c>
      <c r="P537" s="13"/>
    </row>
    <row r="538" spans="1:16" ht="45.75" customHeight="1" x14ac:dyDescent="0.2">
      <c r="A538" s="71"/>
      <c r="B538" s="12"/>
      <c r="C538" s="72"/>
      <c r="D538" s="59">
        <v>0</v>
      </c>
      <c r="E538" s="59">
        <v>0</v>
      </c>
      <c r="F538" s="59">
        <v>0</v>
      </c>
      <c r="G538" s="59">
        <v>0</v>
      </c>
      <c r="H538" s="59">
        <v>0</v>
      </c>
      <c r="I538" s="59">
        <v>0</v>
      </c>
      <c r="J538" s="59">
        <v>0</v>
      </c>
      <c r="K538" s="59">
        <v>0</v>
      </c>
      <c r="L538" s="59">
        <v>0</v>
      </c>
      <c r="M538" s="59">
        <v>0</v>
      </c>
      <c r="N538" s="59">
        <v>0</v>
      </c>
      <c r="O538" s="59">
        <v>0</v>
      </c>
      <c r="P538" s="13"/>
    </row>
    <row r="539" spans="1:16" ht="45.75" customHeight="1" x14ac:dyDescent="0.2">
      <c r="A539" s="71"/>
      <c r="B539" s="12"/>
      <c r="C539" s="72"/>
      <c r="D539" s="59">
        <v>0</v>
      </c>
      <c r="E539" s="59">
        <v>0</v>
      </c>
      <c r="F539" s="59">
        <v>0</v>
      </c>
      <c r="G539" s="59">
        <v>0</v>
      </c>
      <c r="H539" s="59">
        <v>0</v>
      </c>
      <c r="I539" s="59">
        <v>0</v>
      </c>
      <c r="J539" s="59">
        <v>0</v>
      </c>
      <c r="K539" s="59">
        <v>0</v>
      </c>
      <c r="L539" s="59">
        <v>0</v>
      </c>
      <c r="M539" s="59">
        <v>0</v>
      </c>
      <c r="N539" s="59">
        <v>0</v>
      </c>
      <c r="O539" s="59">
        <v>0</v>
      </c>
      <c r="P539" s="13"/>
    </row>
    <row r="540" spans="1:16" ht="45.75" customHeight="1" x14ac:dyDescent="0.2">
      <c r="A540" s="71"/>
      <c r="B540" s="12"/>
      <c r="C540" s="72"/>
      <c r="D540" s="59">
        <v>0</v>
      </c>
      <c r="E540" s="59">
        <v>0</v>
      </c>
      <c r="F540" s="59">
        <v>0</v>
      </c>
      <c r="G540" s="59">
        <v>0</v>
      </c>
      <c r="H540" s="59">
        <v>0</v>
      </c>
      <c r="I540" s="59">
        <v>0</v>
      </c>
      <c r="J540" s="59">
        <v>0</v>
      </c>
      <c r="K540" s="59">
        <v>0</v>
      </c>
      <c r="L540" s="59">
        <v>0</v>
      </c>
      <c r="M540" s="59">
        <v>0</v>
      </c>
      <c r="N540" s="59">
        <v>0</v>
      </c>
      <c r="O540" s="59">
        <v>0</v>
      </c>
      <c r="P540" s="13"/>
    </row>
    <row r="541" spans="1:16" ht="45.75" customHeight="1" x14ac:dyDescent="0.2">
      <c r="A541" s="71" t="s">
        <v>1170</v>
      </c>
      <c r="B541" s="12"/>
      <c r="C541" s="72" t="s">
        <v>1171</v>
      </c>
      <c r="D541" s="59">
        <v>0</v>
      </c>
      <c r="E541" s="59">
        <v>0</v>
      </c>
      <c r="F541" s="59">
        <v>0</v>
      </c>
      <c r="G541" s="59">
        <v>0</v>
      </c>
      <c r="H541" s="59">
        <v>0</v>
      </c>
      <c r="I541" s="59">
        <v>0</v>
      </c>
      <c r="J541" s="59">
        <v>0</v>
      </c>
      <c r="K541" s="59">
        <v>0</v>
      </c>
      <c r="L541" s="59">
        <v>0</v>
      </c>
      <c r="M541" s="59">
        <v>0</v>
      </c>
      <c r="N541" s="59">
        <v>0</v>
      </c>
      <c r="O541" s="59">
        <v>0</v>
      </c>
      <c r="P541" s="13"/>
    </row>
    <row r="542" spans="1:16" ht="45.75" customHeight="1" x14ac:dyDescent="0.2">
      <c r="A542" s="71"/>
      <c r="B542" s="12"/>
      <c r="C542" s="72"/>
      <c r="D542" s="59">
        <v>0</v>
      </c>
      <c r="E542" s="59">
        <v>0</v>
      </c>
      <c r="F542" s="59">
        <v>0</v>
      </c>
      <c r="G542" s="59">
        <v>0</v>
      </c>
      <c r="H542" s="59">
        <v>0</v>
      </c>
      <c r="I542" s="59">
        <v>0</v>
      </c>
      <c r="J542" s="59">
        <v>0</v>
      </c>
      <c r="K542" s="59">
        <v>0</v>
      </c>
      <c r="L542" s="59">
        <v>0</v>
      </c>
      <c r="M542" s="59">
        <v>0</v>
      </c>
      <c r="N542" s="59">
        <v>0</v>
      </c>
      <c r="O542" s="59">
        <v>0</v>
      </c>
      <c r="P542" s="13"/>
    </row>
    <row r="543" spans="1:16" ht="45.75" customHeight="1" x14ac:dyDescent="0.2">
      <c r="A543" s="71"/>
      <c r="B543" s="12"/>
      <c r="C543" s="72"/>
      <c r="D543" s="59">
        <v>0</v>
      </c>
      <c r="E543" s="59">
        <v>0</v>
      </c>
      <c r="F543" s="59">
        <v>0</v>
      </c>
      <c r="G543" s="59">
        <v>0</v>
      </c>
      <c r="H543" s="59">
        <v>0</v>
      </c>
      <c r="I543" s="59">
        <v>0</v>
      </c>
      <c r="J543" s="59">
        <v>0</v>
      </c>
      <c r="K543" s="59">
        <v>0</v>
      </c>
      <c r="L543" s="59">
        <v>0</v>
      </c>
      <c r="M543" s="59">
        <v>0</v>
      </c>
      <c r="N543" s="59">
        <v>0</v>
      </c>
      <c r="O543" s="59">
        <v>0</v>
      </c>
      <c r="P543" s="13"/>
    </row>
    <row r="544" spans="1:16" ht="45.75" customHeight="1" x14ac:dyDescent="0.2">
      <c r="A544" s="71"/>
      <c r="B544" s="12"/>
      <c r="C544" s="72"/>
      <c r="D544" s="59">
        <v>0</v>
      </c>
      <c r="E544" s="59">
        <v>0</v>
      </c>
      <c r="F544" s="59">
        <v>0</v>
      </c>
      <c r="G544" s="59">
        <v>0</v>
      </c>
      <c r="H544" s="59">
        <v>0</v>
      </c>
      <c r="I544" s="59">
        <v>0</v>
      </c>
      <c r="J544" s="59">
        <v>0</v>
      </c>
      <c r="K544" s="59">
        <v>0</v>
      </c>
      <c r="L544" s="59">
        <v>0</v>
      </c>
      <c r="M544" s="59">
        <v>0</v>
      </c>
      <c r="N544" s="59">
        <v>0</v>
      </c>
      <c r="O544" s="59">
        <v>0</v>
      </c>
      <c r="P544" s="13"/>
    </row>
    <row r="545" spans="1:16" ht="45.75" customHeight="1" x14ac:dyDescent="0.2">
      <c r="A545" s="71"/>
      <c r="B545" s="12"/>
      <c r="C545" s="72"/>
      <c r="D545" s="59">
        <v>0</v>
      </c>
      <c r="E545" s="59">
        <v>0</v>
      </c>
      <c r="F545" s="59">
        <v>0</v>
      </c>
      <c r="G545" s="59">
        <v>0</v>
      </c>
      <c r="H545" s="59">
        <v>0</v>
      </c>
      <c r="I545" s="59">
        <v>0</v>
      </c>
      <c r="J545" s="59">
        <v>0</v>
      </c>
      <c r="K545" s="59">
        <v>0</v>
      </c>
      <c r="L545" s="59">
        <v>0</v>
      </c>
      <c r="M545" s="59">
        <v>0</v>
      </c>
      <c r="N545" s="59">
        <v>0</v>
      </c>
      <c r="O545" s="59">
        <v>0</v>
      </c>
      <c r="P545" s="13"/>
    </row>
    <row r="546" spans="1:16" ht="45.75" customHeight="1" x14ac:dyDescent="0.2">
      <c r="A546" s="71" t="s">
        <v>1172</v>
      </c>
      <c r="B546" s="12"/>
      <c r="C546" s="72" t="s">
        <v>1173</v>
      </c>
      <c r="D546" s="59">
        <v>0</v>
      </c>
      <c r="E546" s="59">
        <v>0</v>
      </c>
      <c r="F546" s="59">
        <v>0</v>
      </c>
      <c r="G546" s="59">
        <v>0</v>
      </c>
      <c r="H546" s="59">
        <v>0</v>
      </c>
      <c r="I546" s="59">
        <v>0</v>
      </c>
      <c r="J546" s="59">
        <v>0</v>
      </c>
      <c r="K546" s="59">
        <v>0</v>
      </c>
      <c r="L546" s="59">
        <v>0</v>
      </c>
      <c r="M546" s="59">
        <v>0</v>
      </c>
      <c r="N546" s="59">
        <v>0</v>
      </c>
      <c r="O546" s="59">
        <v>0</v>
      </c>
      <c r="P546" s="13"/>
    </row>
    <row r="547" spans="1:16" ht="45.75" customHeight="1" x14ac:dyDescent="0.2">
      <c r="A547" s="71"/>
      <c r="B547" s="12"/>
      <c r="C547" s="72"/>
      <c r="D547" s="59">
        <v>0</v>
      </c>
      <c r="E547" s="59">
        <v>0</v>
      </c>
      <c r="F547" s="59">
        <v>0</v>
      </c>
      <c r="G547" s="59">
        <v>0</v>
      </c>
      <c r="H547" s="59">
        <v>0</v>
      </c>
      <c r="I547" s="59">
        <v>0</v>
      </c>
      <c r="J547" s="59">
        <v>0</v>
      </c>
      <c r="K547" s="59">
        <v>0</v>
      </c>
      <c r="L547" s="59">
        <v>0</v>
      </c>
      <c r="M547" s="59">
        <v>0</v>
      </c>
      <c r="N547" s="59">
        <v>0</v>
      </c>
      <c r="O547" s="59">
        <v>0</v>
      </c>
      <c r="P547" s="13"/>
    </row>
    <row r="548" spans="1:16" ht="45.75" customHeight="1" x14ac:dyDescent="0.2">
      <c r="A548" s="71"/>
      <c r="B548" s="12"/>
      <c r="C548" s="72"/>
      <c r="D548" s="59">
        <v>0</v>
      </c>
      <c r="E548" s="59">
        <v>0</v>
      </c>
      <c r="F548" s="59">
        <v>0</v>
      </c>
      <c r="G548" s="59">
        <v>0</v>
      </c>
      <c r="H548" s="59">
        <v>0</v>
      </c>
      <c r="I548" s="59">
        <v>0</v>
      </c>
      <c r="J548" s="59">
        <v>0</v>
      </c>
      <c r="K548" s="59">
        <v>0</v>
      </c>
      <c r="L548" s="59">
        <v>0</v>
      </c>
      <c r="M548" s="59">
        <v>0</v>
      </c>
      <c r="N548" s="59">
        <v>0</v>
      </c>
      <c r="O548" s="59">
        <v>0</v>
      </c>
      <c r="P548" s="13"/>
    </row>
    <row r="549" spans="1:16" ht="45.75" customHeight="1" x14ac:dyDescent="0.2">
      <c r="A549" s="71"/>
      <c r="B549" s="12"/>
      <c r="C549" s="72"/>
      <c r="D549" s="59">
        <v>0</v>
      </c>
      <c r="E549" s="59">
        <v>0</v>
      </c>
      <c r="F549" s="59">
        <v>0</v>
      </c>
      <c r="G549" s="59">
        <v>0</v>
      </c>
      <c r="H549" s="59">
        <v>0</v>
      </c>
      <c r="I549" s="59">
        <v>0</v>
      </c>
      <c r="J549" s="59">
        <v>0</v>
      </c>
      <c r="K549" s="59">
        <v>0</v>
      </c>
      <c r="L549" s="59">
        <v>0</v>
      </c>
      <c r="M549" s="59">
        <v>0</v>
      </c>
      <c r="N549" s="59">
        <v>0</v>
      </c>
      <c r="O549" s="59">
        <v>0</v>
      </c>
      <c r="P549" s="13"/>
    </row>
    <row r="550" spans="1:16" ht="45.75" customHeight="1" x14ac:dyDescent="0.2">
      <c r="A550" s="71"/>
      <c r="B550" s="12"/>
      <c r="C550" s="72"/>
      <c r="D550" s="59">
        <v>0</v>
      </c>
      <c r="E550" s="59">
        <v>0</v>
      </c>
      <c r="F550" s="59">
        <v>0</v>
      </c>
      <c r="G550" s="59">
        <v>0</v>
      </c>
      <c r="H550" s="59">
        <v>0</v>
      </c>
      <c r="I550" s="59">
        <v>0</v>
      </c>
      <c r="J550" s="59">
        <v>0</v>
      </c>
      <c r="K550" s="59">
        <v>0</v>
      </c>
      <c r="L550" s="59">
        <v>0</v>
      </c>
      <c r="M550" s="59">
        <v>0</v>
      </c>
      <c r="N550" s="59">
        <v>0</v>
      </c>
      <c r="O550" s="59">
        <v>0</v>
      </c>
      <c r="P550" s="13"/>
    </row>
    <row r="551" spans="1:16" ht="45.75" customHeight="1" x14ac:dyDescent="0.2">
      <c r="A551" s="71" t="s">
        <v>1174</v>
      </c>
      <c r="B551" s="12"/>
      <c r="C551" s="72" t="s">
        <v>1175</v>
      </c>
      <c r="D551" s="59">
        <v>0</v>
      </c>
      <c r="E551" s="59">
        <v>0</v>
      </c>
      <c r="F551" s="59">
        <v>0</v>
      </c>
      <c r="G551" s="59">
        <v>0</v>
      </c>
      <c r="H551" s="59">
        <v>0</v>
      </c>
      <c r="I551" s="59">
        <v>0</v>
      </c>
      <c r="J551" s="59">
        <v>0</v>
      </c>
      <c r="K551" s="59">
        <v>0</v>
      </c>
      <c r="L551" s="59">
        <v>0</v>
      </c>
      <c r="M551" s="59">
        <v>0</v>
      </c>
      <c r="N551" s="59">
        <v>0</v>
      </c>
      <c r="O551" s="59">
        <v>0</v>
      </c>
      <c r="P551" s="13"/>
    </row>
    <row r="552" spans="1:16" ht="45.75" customHeight="1" x14ac:dyDescent="0.2">
      <c r="A552" s="71"/>
      <c r="B552" s="12"/>
      <c r="C552" s="72"/>
      <c r="D552" s="59">
        <v>0</v>
      </c>
      <c r="E552" s="59">
        <v>0</v>
      </c>
      <c r="F552" s="59">
        <v>0</v>
      </c>
      <c r="G552" s="59">
        <v>0</v>
      </c>
      <c r="H552" s="59">
        <v>0</v>
      </c>
      <c r="I552" s="59">
        <v>0</v>
      </c>
      <c r="J552" s="59">
        <v>0</v>
      </c>
      <c r="K552" s="59">
        <v>0</v>
      </c>
      <c r="L552" s="59">
        <v>0</v>
      </c>
      <c r="M552" s="59">
        <v>0</v>
      </c>
      <c r="N552" s="59">
        <v>0</v>
      </c>
      <c r="O552" s="59">
        <v>0</v>
      </c>
      <c r="P552" s="13"/>
    </row>
    <row r="553" spans="1:16" ht="45.75" customHeight="1" x14ac:dyDescent="0.2">
      <c r="A553" s="71"/>
      <c r="B553" s="12"/>
      <c r="C553" s="72"/>
      <c r="D553" s="59">
        <v>0</v>
      </c>
      <c r="E553" s="59">
        <v>0</v>
      </c>
      <c r="F553" s="59">
        <v>0</v>
      </c>
      <c r="G553" s="59">
        <v>0</v>
      </c>
      <c r="H553" s="59">
        <v>0</v>
      </c>
      <c r="I553" s="59">
        <v>0</v>
      </c>
      <c r="J553" s="59">
        <v>0</v>
      </c>
      <c r="K553" s="59">
        <v>0</v>
      </c>
      <c r="L553" s="59">
        <v>0</v>
      </c>
      <c r="M553" s="59">
        <v>0</v>
      </c>
      <c r="N553" s="59">
        <v>0</v>
      </c>
      <c r="O553" s="59">
        <v>0</v>
      </c>
      <c r="P553" s="13"/>
    </row>
    <row r="554" spans="1:16" ht="45.75" customHeight="1" x14ac:dyDescent="0.2">
      <c r="A554" s="71"/>
      <c r="B554" s="12"/>
      <c r="C554" s="72"/>
      <c r="D554" s="59">
        <v>0</v>
      </c>
      <c r="E554" s="59">
        <v>0</v>
      </c>
      <c r="F554" s="59">
        <v>0</v>
      </c>
      <c r="G554" s="59">
        <v>0</v>
      </c>
      <c r="H554" s="59">
        <v>0</v>
      </c>
      <c r="I554" s="59">
        <v>0</v>
      </c>
      <c r="J554" s="59">
        <v>0</v>
      </c>
      <c r="K554" s="59">
        <v>0</v>
      </c>
      <c r="L554" s="59">
        <v>0</v>
      </c>
      <c r="M554" s="59">
        <v>0</v>
      </c>
      <c r="N554" s="59">
        <v>0</v>
      </c>
      <c r="O554" s="59">
        <v>0</v>
      </c>
      <c r="P554" s="13"/>
    </row>
    <row r="555" spans="1:16" ht="45.75" customHeight="1" thickBot="1" x14ac:dyDescent="0.25">
      <c r="A555" s="73"/>
      <c r="B555" s="14"/>
      <c r="C555" s="74"/>
      <c r="D555" s="59">
        <v>0</v>
      </c>
      <c r="E555" s="59">
        <v>0</v>
      </c>
      <c r="F555" s="59">
        <v>0</v>
      </c>
      <c r="G555" s="59">
        <v>0</v>
      </c>
      <c r="H555" s="59">
        <v>0</v>
      </c>
      <c r="I555" s="59">
        <v>0</v>
      </c>
      <c r="J555" s="59">
        <v>0</v>
      </c>
      <c r="K555" s="59">
        <v>0</v>
      </c>
      <c r="L555" s="59">
        <v>0</v>
      </c>
      <c r="M555" s="59">
        <v>0</v>
      </c>
      <c r="N555" s="59">
        <v>0</v>
      </c>
      <c r="O555" s="59">
        <v>0</v>
      </c>
      <c r="P555" s="15"/>
    </row>
    <row r="556" spans="1:16" ht="45.75" customHeight="1" thickBot="1" x14ac:dyDescent="0.25">
      <c r="A556" s="75" t="s">
        <v>1176</v>
      </c>
      <c r="B556" s="10"/>
      <c r="C556" s="76" t="s">
        <v>1177</v>
      </c>
      <c r="D556" s="39">
        <v>0</v>
      </c>
      <c r="E556" s="39">
        <v>0</v>
      </c>
      <c r="F556" s="39">
        <v>0</v>
      </c>
      <c r="G556" s="39">
        <v>0</v>
      </c>
      <c r="H556" s="39">
        <v>0</v>
      </c>
      <c r="I556" s="39">
        <v>0</v>
      </c>
      <c r="J556" s="39">
        <v>0</v>
      </c>
      <c r="K556" s="39">
        <v>0</v>
      </c>
      <c r="L556" s="39">
        <v>0</v>
      </c>
      <c r="M556" s="39">
        <v>0</v>
      </c>
      <c r="N556" s="39">
        <v>0</v>
      </c>
      <c r="O556" s="39">
        <v>0</v>
      </c>
      <c r="P556" s="35"/>
    </row>
    <row r="557" spans="1:16" ht="45.75" customHeight="1" x14ac:dyDescent="0.2">
      <c r="A557" s="71"/>
      <c r="B557" s="12"/>
      <c r="C557" s="72"/>
      <c r="D557" s="39">
        <v>0</v>
      </c>
      <c r="E557" s="39">
        <v>0</v>
      </c>
      <c r="F557" s="25">
        <v>13.257</v>
      </c>
      <c r="G557" s="39">
        <v>0</v>
      </c>
      <c r="H557" s="39">
        <v>0</v>
      </c>
      <c r="I557" s="25">
        <v>538</v>
      </c>
      <c r="J557" s="39">
        <v>0</v>
      </c>
      <c r="K557" s="39">
        <v>0</v>
      </c>
      <c r="L557" s="25">
        <v>7426.89</v>
      </c>
      <c r="M557" s="51">
        <v>0</v>
      </c>
      <c r="N557" s="51">
        <v>0</v>
      </c>
      <c r="O557" s="52">
        <v>72128.031737366648</v>
      </c>
      <c r="P557" s="35" t="s">
        <v>3529</v>
      </c>
    </row>
    <row r="558" spans="1:16" ht="45.75" customHeight="1" x14ac:dyDescent="0.2">
      <c r="A558" s="71"/>
      <c r="B558" s="12"/>
      <c r="C558" s="72"/>
      <c r="D558" s="59">
        <v>0</v>
      </c>
      <c r="E558" s="59">
        <v>0</v>
      </c>
      <c r="F558" s="59">
        <v>0</v>
      </c>
      <c r="G558" s="59">
        <v>0</v>
      </c>
      <c r="H558" s="59">
        <v>0</v>
      </c>
      <c r="I558" s="59">
        <v>0</v>
      </c>
      <c r="J558" s="59">
        <v>0</v>
      </c>
      <c r="K558" s="59">
        <v>0</v>
      </c>
      <c r="L558" s="59">
        <v>0</v>
      </c>
      <c r="M558" s="59">
        <v>0</v>
      </c>
      <c r="N558" s="59">
        <v>0</v>
      </c>
      <c r="O558" s="59">
        <v>0</v>
      </c>
      <c r="P558" s="13"/>
    </row>
    <row r="559" spans="1:16" ht="45.75" customHeight="1" x14ac:dyDescent="0.2">
      <c r="A559" s="71"/>
      <c r="B559" s="12"/>
      <c r="C559" s="72"/>
      <c r="D559" s="59">
        <v>0</v>
      </c>
      <c r="E559" s="59">
        <v>0</v>
      </c>
      <c r="F559" s="59">
        <v>0</v>
      </c>
      <c r="G559" s="59">
        <v>0</v>
      </c>
      <c r="H559" s="59">
        <v>0</v>
      </c>
      <c r="I559" s="59">
        <v>0</v>
      </c>
      <c r="J559" s="59">
        <v>0</v>
      </c>
      <c r="K559" s="59">
        <v>0</v>
      </c>
      <c r="L559" s="59">
        <v>0</v>
      </c>
      <c r="M559" s="59">
        <v>0</v>
      </c>
      <c r="N559" s="59">
        <v>0</v>
      </c>
      <c r="O559" s="59">
        <v>0</v>
      </c>
      <c r="P559" s="13"/>
    </row>
    <row r="560" spans="1:16" ht="45.75" customHeight="1" x14ac:dyDescent="0.2">
      <c r="A560" s="71"/>
      <c r="B560" s="12"/>
      <c r="C560" s="72"/>
      <c r="D560" s="59">
        <v>0</v>
      </c>
      <c r="E560" s="59">
        <v>0</v>
      </c>
      <c r="F560" s="59">
        <v>0</v>
      </c>
      <c r="G560" s="59">
        <v>0</v>
      </c>
      <c r="H560" s="59">
        <v>0</v>
      </c>
      <c r="I560" s="59">
        <v>0</v>
      </c>
      <c r="J560" s="59">
        <v>0</v>
      </c>
      <c r="K560" s="59">
        <v>0</v>
      </c>
      <c r="L560" s="59">
        <v>0</v>
      </c>
      <c r="M560" s="59">
        <v>0</v>
      </c>
      <c r="N560" s="59">
        <v>0</v>
      </c>
      <c r="O560" s="59">
        <v>0</v>
      </c>
      <c r="P560" s="13"/>
    </row>
    <row r="561" spans="1:16" ht="45.75" customHeight="1" x14ac:dyDescent="0.2">
      <c r="A561" s="71" t="s">
        <v>1178</v>
      </c>
      <c r="B561" s="12"/>
      <c r="C561" s="72" t="s">
        <v>1179</v>
      </c>
      <c r="D561" s="59">
        <v>0</v>
      </c>
      <c r="E561" s="59">
        <v>0</v>
      </c>
      <c r="F561" s="59">
        <v>0</v>
      </c>
      <c r="G561" s="59">
        <v>0</v>
      </c>
      <c r="H561" s="59">
        <v>0</v>
      </c>
      <c r="I561" s="59">
        <v>0</v>
      </c>
      <c r="J561" s="59">
        <v>0</v>
      </c>
      <c r="K561" s="59">
        <v>0</v>
      </c>
      <c r="L561" s="59">
        <v>0</v>
      </c>
      <c r="M561" s="59">
        <v>0</v>
      </c>
      <c r="N561" s="59">
        <v>0</v>
      </c>
      <c r="O561" s="59">
        <v>0</v>
      </c>
      <c r="P561" s="13"/>
    </row>
    <row r="562" spans="1:16" ht="45.75" customHeight="1" x14ac:dyDescent="0.2">
      <c r="A562" s="71"/>
      <c r="B562" s="12"/>
      <c r="C562" s="72"/>
      <c r="D562" s="59">
        <v>0</v>
      </c>
      <c r="E562" s="59">
        <v>0</v>
      </c>
      <c r="F562" s="59">
        <v>0</v>
      </c>
      <c r="G562" s="59">
        <v>0</v>
      </c>
      <c r="H562" s="59">
        <v>0</v>
      </c>
      <c r="I562" s="59">
        <v>0</v>
      </c>
      <c r="J562" s="59">
        <v>0</v>
      </c>
      <c r="K562" s="59">
        <v>0</v>
      </c>
      <c r="L562" s="59">
        <v>0</v>
      </c>
      <c r="M562" s="59">
        <v>0</v>
      </c>
      <c r="N562" s="59">
        <v>0</v>
      </c>
      <c r="O562" s="59">
        <v>0</v>
      </c>
      <c r="P562" s="13"/>
    </row>
    <row r="563" spans="1:16" ht="45.75" customHeight="1" x14ac:dyDescent="0.2">
      <c r="A563" s="71"/>
      <c r="B563" s="12"/>
      <c r="C563" s="72"/>
      <c r="D563" s="59">
        <v>0</v>
      </c>
      <c r="E563" s="59">
        <v>0</v>
      </c>
      <c r="F563" s="59">
        <v>0</v>
      </c>
      <c r="G563" s="59">
        <v>0</v>
      </c>
      <c r="H563" s="59">
        <v>0</v>
      </c>
      <c r="I563" s="59">
        <v>0</v>
      </c>
      <c r="J563" s="59">
        <v>0</v>
      </c>
      <c r="K563" s="59">
        <v>0</v>
      </c>
      <c r="L563" s="59">
        <v>0</v>
      </c>
      <c r="M563" s="59">
        <v>0</v>
      </c>
      <c r="N563" s="59">
        <v>0</v>
      </c>
      <c r="O563" s="59">
        <v>0</v>
      </c>
      <c r="P563" s="13"/>
    </row>
    <row r="564" spans="1:16" ht="45.75" customHeight="1" x14ac:dyDescent="0.2">
      <c r="A564" s="71"/>
      <c r="B564" s="12"/>
      <c r="C564" s="72"/>
      <c r="D564" s="59">
        <v>0</v>
      </c>
      <c r="E564" s="59">
        <v>0</v>
      </c>
      <c r="F564" s="59">
        <v>0</v>
      </c>
      <c r="G564" s="59">
        <v>0</v>
      </c>
      <c r="H564" s="59">
        <v>0</v>
      </c>
      <c r="I564" s="59">
        <v>0</v>
      </c>
      <c r="J564" s="59">
        <v>0</v>
      </c>
      <c r="K564" s="59">
        <v>0</v>
      </c>
      <c r="L564" s="59">
        <v>0</v>
      </c>
      <c r="M564" s="59">
        <v>0</v>
      </c>
      <c r="N564" s="59">
        <v>0</v>
      </c>
      <c r="O564" s="59">
        <v>0</v>
      </c>
      <c r="P564" s="13"/>
    </row>
    <row r="565" spans="1:16" ht="45.75" customHeight="1" x14ac:dyDescent="0.2">
      <c r="A565" s="71"/>
      <c r="B565" s="12"/>
      <c r="C565" s="72"/>
      <c r="D565" s="59">
        <v>0</v>
      </c>
      <c r="E565" s="59">
        <v>0</v>
      </c>
      <c r="F565" s="59">
        <v>0</v>
      </c>
      <c r="G565" s="59">
        <v>0</v>
      </c>
      <c r="H565" s="59">
        <v>0</v>
      </c>
      <c r="I565" s="59">
        <v>0</v>
      </c>
      <c r="J565" s="59">
        <v>0</v>
      </c>
      <c r="K565" s="59">
        <v>0</v>
      </c>
      <c r="L565" s="59">
        <v>0</v>
      </c>
      <c r="M565" s="59">
        <v>0</v>
      </c>
      <c r="N565" s="59">
        <v>0</v>
      </c>
      <c r="O565" s="59">
        <v>0</v>
      </c>
      <c r="P565" s="13"/>
    </row>
    <row r="566" spans="1:16" ht="45.75" customHeight="1" x14ac:dyDescent="0.2">
      <c r="A566" s="71" t="s">
        <v>1180</v>
      </c>
      <c r="B566" s="12"/>
      <c r="C566" s="72" t="s">
        <v>1181</v>
      </c>
      <c r="D566" s="59">
        <v>0</v>
      </c>
      <c r="E566" s="59">
        <v>0</v>
      </c>
      <c r="F566" s="59">
        <v>0</v>
      </c>
      <c r="G566" s="59">
        <v>0</v>
      </c>
      <c r="H566" s="59">
        <v>0</v>
      </c>
      <c r="I566" s="59">
        <v>0</v>
      </c>
      <c r="J566" s="59">
        <v>0</v>
      </c>
      <c r="K566" s="59">
        <v>0</v>
      </c>
      <c r="L566" s="59">
        <v>0</v>
      </c>
      <c r="M566" s="59">
        <v>0</v>
      </c>
      <c r="N566" s="59">
        <v>0</v>
      </c>
      <c r="O566" s="59">
        <v>0</v>
      </c>
      <c r="P566" s="13"/>
    </row>
    <row r="567" spans="1:16" ht="45.75" customHeight="1" x14ac:dyDescent="0.2">
      <c r="A567" s="71"/>
      <c r="B567" s="12"/>
      <c r="C567" s="72"/>
      <c r="D567" s="59">
        <v>0</v>
      </c>
      <c r="E567" s="59">
        <v>0</v>
      </c>
      <c r="F567" s="59">
        <v>0</v>
      </c>
      <c r="G567" s="59">
        <v>0</v>
      </c>
      <c r="H567" s="59">
        <v>0</v>
      </c>
      <c r="I567" s="59">
        <v>0</v>
      </c>
      <c r="J567" s="59">
        <v>0</v>
      </c>
      <c r="K567" s="59">
        <v>0</v>
      </c>
      <c r="L567" s="59">
        <v>0</v>
      </c>
      <c r="M567" s="59">
        <v>0</v>
      </c>
      <c r="N567" s="59">
        <v>0</v>
      </c>
      <c r="O567" s="59">
        <v>0</v>
      </c>
      <c r="P567" s="13"/>
    </row>
    <row r="568" spans="1:16" ht="45.75" customHeight="1" x14ac:dyDescent="0.2">
      <c r="A568" s="71"/>
      <c r="B568" s="12"/>
      <c r="C568" s="72"/>
      <c r="D568" s="59">
        <v>0</v>
      </c>
      <c r="E568" s="59">
        <v>0</v>
      </c>
      <c r="F568" s="59">
        <v>0</v>
      </c>
      <c r="G568" s="59">
        <v>0</v>
      </c>
      <c r="H568" s="59">
        <v>0</v>
      </c>
      <c r="I568" s="59">
        <v>0</v>
      </c>
      <c r="J568" s="59">
        <v>0</v>
      </c>
      <c r="K568" s="59">
        <v>0</v>
      </c>
      <c r="L568" s="59">
        <v>0</v>
      </c>
      <c r="M568" s="59">
        <v>0</v>
      </c>
      <c r="N568" s="59">
        <v>0</v>
      </c>
      <c r="O568" s="59">
        <v>0</v>
      </c>
      <c r="P568" s="13"/>
    </row>
    <row r="569" spans="1:16" ht="45.75" customHeight="1" x14ac:dyDescent="0.2">
      <c r="A569" s="71"/>
      <c r="B569" s="12"/>
      <c r="C569" s="72"/>
      <c r="D569" s="59">
        <v>0</v>
      </c>
      <c r="E569" s="59">
        <v>0</v>
      </c>
      <c r="F569" s="59">
        <v>0</v>
      </c>
      <c r="G569" s="59">
        <v>0</v>
      </c>
      <c r="H569" s="59">
        <v>0</v>
      </c>
      <c r="I569" s="59">
        <v>0</v>
      </c>
      <c r="J569" s="59">
        <v>0</v>
      </c>
      <c r="K569" s="59">
        <v>0</v>
      </c>
      <c r="L569" s="59">
        <v>0</v>
      </c>
      <c r="M569" s="59">
        <v>0</v>
      </c>
      <c r="N569" s="59">
        <v>0</v>
      </c>
      <c r="O569" s="59">
        <v>0</v>
      </c>
      <c r="P569" s="13"/>
    </row>
    <row r="570" spans="1:16" ht="45.75" customHeight="1" x14ac:dyDescent="0.2">
      <c r="A570" s="71"/>
      <c r="B570" s="12"/>
      <c r="C570" s="72"/>
      <c r="D570" s="59">
        <v>0</v>
      </c>
      <c r="E570" s="59">
        <v>0</v>
      </c>
      <c r="F570" s="59">
        <v>0</v>
      </c>
      <c r="G570" s="59">
        <v>0</v>
      </c>
      <c r="H570" s="59">
        <v>0</v>
      </c>
      <c r="I570" s="59">
        <v>0</v>
      </c>
      <c r="J570" s="59">
        <v>0</v>
      </c>
      <c r="K570" s="59">
        <v>0</v>
      </c>
      <c r="L570" s="59">
        <v>0</v>
      </c>
      <c r="M570" s="59">
        <v>0</v>
      </c>
      <c r="N570" s="59">
        <v>0</v>
      </c>
      <c r="O570" s="59">
        <v>0</v>
      </c>
      <c r="P570" s="13"/>
    </row>
    <row r="571" spans="1:16" ht="45.75" customHeight="1" x14ac:dyDescent="0.2">
      <c r="A571" s="71" t="s">
        <v>1182</v>
      </c>
      <c r="B571" s="12"/>
      <c r="C571" s="72" t="s">
        <v>1183</v>
      </c>
      <c r="D571" s="59">
        <v>0</v>
      </c>
      <c r="E571" s="59">
        <v>0</v>
      </c>
      <c r="F571" s="59">
        <v>0</v>
      </c>
      <c r="G571" s="59">
        <v>0</v>
      </c>
      <c r="H571" s="59">
        <v>0</v>
      </c>
      <c r="I571" s="59">
        <v>0</v>
      </c>
      <c r="J571" s="59">
        <v>0</v>
      </c>
      <c r="K571" s="59">
        <v>0</v>
      </c>
      <c r="L571" s="59">
        <v>0</v>
      </c>
      <c r="M571" s="59">
        <v>0</v>
      </c>
      <c r="N571" s="59">
        <v>0</v>
      </c>
      <c r="O571" s="59">
        <v>0</v>
      </c>
      <c r="P571" s="13"/>
    </row>
    <row r="572" spans="1:16" ht="45.75" customHeight="1" x14ac:dyDescent="0.2">
      <c r="A572" s="71"/>
      <c r="B572" s="12"/>
      <c r="C572" s="72"/>
      <c r="D572" s="59">
        <v>0</v>
      </c>
      <c r="E572" s="59">
        <v>0</v>
      </c>
      <c r="F572" s="59">
        <v>0</v>
      </c>
      <c r="G572" s="59">
        <v>0</v>
      </c>
      <c r="H572" s="59">
        <v>0</v>
      </c>
      <c r="I572" s="59">
        <v>0</v>
      </c>
      <c r="J572" s="59">
        <v>0</v>
      </c>
      <c r="K572" s="59">
        <v>0</v>
      </c>
      <c r="L572" s="59">
        <v>0</v>
      </c>
      <c r="M572" s="59">
        <v>0</v>
      </c>
      <c r="N572" s="59">
        <v>0</v>
      </c>
      <c r="O572" s="59">
        <v>0</v>
      </c>
      <c r="P572" s="13"/>
    </row>
    <row r="573" spans="1:16" ht="45.75" customHeight="1" x14ac:dyDescent="0.2">
      <c r="A573" s="71"/>
      <c r="B573" s="12"/>
      <c r="C573" s="72"/>
      <c r="D573" s="59">
        <v>0</v>
      </c>
      <c r="E573" s="59">
        <v>0</v>
      </c>
      <c r="F573" s="59">
        <v>0</v>
      </c>
      <c r="G573" s="59">
        <v>0</v>
      </c>
      <c r="H573" s="59">
        <v>0</v>
      </c>
      <c r="I573" s="59">
        <v>0</v>
      </c>
      <c r="J573" s="59">
        <v>0</v>
      </c>
      <c r="K573" s="59">
        <v>0</v>
      </c>
      <c r="L573" s="59">
        <v>0</v>
      </c>
      <c r="M573" s="59">
        <v>0</v>
      </c>
      <c r="N573" s="59">
        <v>0</v>
      </c>
      <c r="O573" s="59">
        <v>0</v>
      </c>
      <c r="P573" s="13"/>
    </row>
    <row r="574" spans="1:16" ht="45.75" customHeight="1" x14ac:dyDescent="0.2">
      <c r="A574" s="71"/>
      <c r="B574" s="12"/>
      <c r="C574" s="72"/>
      <c r="D574" s="59">
        <v>0</v>
      </c>
      <c r="E574" s="59">
        <v>0</v>
      </c>
      <c r="F574" s="59">
        <v>0</v>
      </c>
      <c r="G574" s="59">
        <v>0</v>
      </c>
      <c r="H574" s="59">
        <v>0</v>
      </c>
      <c r="I574" s="59">
        <v>0</v>
      </c>
      <c r="J574" s="59">
        <v>0</v>
      </c>
      <c r="K574" s="59">
        <v>0</v>
      </c>
      <c r="L574" s="59">
        <v>0</v>
      </c>
      <c r="M574" s="59">
        <v>0</v>
      </c>
      <c r="N574" s="59">
        <v>0</v>
      </c>
      <c r="O574" s="59">
        <v>0</v>
      </c>
      <c r="P574" s="13"/>
    </row>
    <row r="575" spans="1:16" ht="45.75" customHeight="1" x14ac:dyDescent="0.2">
      <c r="A575" s="71"/>
      <c r="B575" s="12"/>
      <c r="C575" s="72"/>
      <c r="D575" s="59">
        <v>0</v>
      </c>
      <c r="E575" s="59">
        <v>0</v>
      </c>
      <c r="F575" s="59">
        <v>0</v>
      </c>
      <c r="G575" s="59">
        <v>0</v>
      </c>
      <c r="H575" s="59">
        <v>0</v>
      </c>
      <c r="I575" s="59">
        <v>0</v>
      </c>
      <c r="J575" s="59">
        <v>0</v>
      </c>
      <c r="K575" s="59">
        <v>0</v>
      </c>
      <c r="L575" s="59">
        <v>0</v>
      </c>
      <c r="M575" s="59">
        <v>0</v>
      </c>
      <c r="N575" s="59">
        <v>0</v>
      </c>
      <c r="O575" s="59">
        <v>0</v>
      </c>
      <c r="P575" s="13"/>
    </row>
    <row r="576" spans="1:16" ht="41.25" customHeight="1" x14ac:dyDescent="0.2">
      <c r="A576" s="71" t="s">
        <v>1184</v>
      </c>
      <c r="B576" s="12"/>
      <c r="C576" s="72" t="s">
        <v>1185</v>
      </c>
      <c r="D576" s="59">
        <v>0</v>
      </c>
      <c r="E576" s="59">
        <v>0</v>
      </c>
      <c r="F576" s="59">
        <v>0</v>
      </c>
      <c r="G576" s="59">
        <v>0</v>
      </c>
      <c r="H576" s="59">
        <v>0</v>
      </c>
      <c r="I576" s="59">
        <v>0</v>
      </c>
      <c r="J576" s="59">
        <v>0</v>
      </c>
      <c r="K576" s="59">
        <v>0</v>
      </c>
      <c r="L576" s="59">
        <v>0</v>
      </c>
      <c r="M576" s="59">
        <v>0</v>
      </c>
      <c r="N576" s="59">
        <v>0</v>
      </c>
      <c r="O576" s="59">
        <v>0</v>
      </c>
      <c r="P576" s="13"/>
    </row>
    <row r="577" spans="1:16" ht="41.25" customHeight="1" x14ac:dyDescent="0.2">
      <c r="A577" s="71"/>
      <c r="B577" s="12"/>
      <c r="C577" s="72"/>
      <c r="D577" s="59">
        <v>0</v>
      </c>
      <c r="E577" s="59">
        <v>0</v>
      </c>
      <c r="F577" s="59">
        <v>0</v>
      </c>
      <c r="G577" s="59">
        <v>0</v>
      </c>
      <c r="H577" s="59">
        <v>0</v>
      </c>
      <c r="I577" s="59">
        <v>0</v>
      </c>
      <c r="J577" s="59">
        <v>0</v>
      </c>
      <c r="K577" s="59">
        <v>0</v>
      </c>
      <c r="L577" s="59">
        <v>0</v>
      </c>
      <c r="M577" s="59">
        <v>0</v>
      </c>
      <c r="N577" s="59">
        <v>0</v>
      </c>
      <c r="O577" s="59">
        <v>0</v>
      </c>
      <c r="P577" s="13"/>
    </row>
    <row r="578" spans="1:16" ht="41.25" customHeight="1" x14ac:dyDescent="0.2">
      <c r="A578" s="71"/>
      <c r="B578" s="12"/>
      <c r="C578" s="72"/>
      <c r="D578" s="59">
        <v>0</v>
      </c>
      <c r="E578" s="59">
        <v>0</v>
      </c>
      <c r="F578" s="59">
        <v>0</v>
      </c>
      <c r="G578" s="59">
        <v>0</v>
      </c>
      <c r="H578" s="59">
        <v>0</v>
      </c>
      <c r="I578" s="59">
        <v>0</v>
      </c>
      <c r="J578" s="59">
        <v>0</v>
      </c>
      <c r="K578" s="59">
        <v>0</v>
      </c>
      <c r="L578" s="59">
        <v>0</v>
      </c>
      <c r="M578" s="59">
        <v>0</v>
      </c>
      <c r="N578" s="59">
        <v>0</v>
      </c>
      <c r="O578" s="59">
        <v>0</v>
      </c>
      <c r="P578" s="13"/>
    </row>
    <row r="579" spans="1:16" ht="41.25" customHeight="1" x14ac:dyDescent="0.2">
      <c r="A579" s="71"/>
      <c r="B579" s="12"/>
      <c r="C579" s="72"/>
      <c r="D579" s="59">
        <v>0</v>
      </c>
      <c r="E579" s="59">
        <v>0</v>
      </c>
      <c r="F579" s="59">
        <v>0</v>
      </c>
      <c r="G579" s="59">
        <v>0</v>
      </c>
      <c r="H579" s="59">
        <v>0</v>
      </c>
      <c r="I579" s="59">
        <v>0</v>
      </c>
      <c r="J579" s="59">
        <v>0</v>
      </c>
      <c r="K579" s="59">
        <v>0</v>
      </c>
      <c r="L579" s="59">
        <v>0</v>
      </c>
      <c r="M579" s="59">
        <v>0</v>
      </c>
      <c r="N579" s="59">
        <v>0</v>
      </c>
      <c r="O579" s="59">
        <v>0</v>
      </c>
      <c r="P579" s="13"/>
    </row>
    <row r="580" spans="1:16" ht="41.25" customHeight="1" thickBot="1" x14ac:dyDescent="0.25">
      <c r="A580" s="73"/>
      <c r="B580" s="14"/>
      <c r="C580" s="74"/>
      <c r="D580" s="59">
        <v>0</v>
      </c>
      <c r="E580" s="59">
        <v>0</v>
      </c>
      <c r="F580" s="59">
        <v>0</v>
      </c>
      <c r="G580" s="59">
        <v>0</v>
      </c>
      <c r="H580" s="59">
        <v>0</v>
      </c>
      <c r="I580" s="59">
        <v>0</v>
      </c>
      <c r="J580" s="59">
        <v>0</v>
      </c>
      <c r="K580" s="59">
        <v>0</v>
      </c>
      <c r="L580" s="59">
        <v>0</v>
      </c>
      <c r="M580" s="59">
        <v>0</v>
      </c>
      <c r="N580" s="59">
        <v>0</v>
      </c>
      <c r="O580" s="59">
        <v>0</v>
      </c>
      <c r="P580" s="15"/>
    </row>
    <row r="581" spans="1:16" ht="41.25" customHeight="1" thickBot="1" x14ac:dyDescent="0.25">
      <c r="A581" s="75" t="s">
        <v>1186</v>
      </c>
      <c r="B581" s="10"/>
      <c r="C581" s="76" t="s">
        <v>1187</v>
      </c>
      <c r="D581" s="39">
        <v>0</v>
      </c>
      <c r="E581" s="39">
        <v>0</v>
      </c>
      <c r="F581" s="39">
        <v>0</v>
      </c>
      <c r="G581" s="39">
        <v>0</v>
      </c>
      <c r="H581" s="39">
        <v>0</v>
      </c>
      <c r="I581" s="39">
        <v>0</v>
      </c>
      <c r="J581" s="39">
        <v>0</v>
      </c>
      <c r="K581" s="39">
        <v>0</v>
      </c>
      <c r="L581" s="39">
        <v>0</v>
      </c>
      <c r="M581" s="39">
        <v>0</v>
      </c>
      <c r="N581" s="39">
        <v>0</v>
      </c>
      <c r="O581" s="39">
        <v>0</v>
      </c>
      <c r="P581" s="35"/>
    </row>
    <row r="582" spans="1:16" ht="41.25" customHeight="1" x14ac:dyDescent="0.2">
      <c r="A582" s="71"/>
      <c r="B582" s="12"/>
      <c r="C582" s="72"/>
      <c r="D582" s="39">
        <v>0</v>
      </c>
      <c r="E582" s="39">
        <v>0</v>
      </c>
      <c r="F582" s="39">
        <v>0</v>
      </c>
      <c r="G582" s="39">
        <v>0</v>
      </c>
      <c r="H582" s="39">
        <v>0</v>
      </c>
      <c r="I582" s="39">
        <v>0</v>
      </c>
      <c r="J582" s="39">
        <v>0</v>
      </c>
      <c r="K582" s="39">
        <v>0</v>
      </c>
      <c r="L582" s="39">
        <v>0</v>
      </c>
      <c r="M582" s="39">
        <v>0</v>
      </c>
      <c r="N582" s="39">
        <v>0</v>
      </c>
      <c r="O582" s="39">
        <v>0</v>
      </c>
      <c r="P582" s="35"/>
    </row>
    <row r="583" spans="1:16" ht="41.25" customHeight="1" x14ac:dyDescent="0.2">
      <c r="A583" s="71"/>
      <c r="B583" s="12"/>
      <c r="C583" s="72"/>
      <c r="D583" s="59">
        <v>0</v>
      </c>
      <c r="E583" s="59">
        <v>0</v>
      </c>
      <c r="F583" s="59">
        <v>0</v>
      </c>
      <c r="G583" s="59">
        <v>0</v>
      </c>
      <c r="H583" s="59">
        <v>0</v>
      </c>
      <c r="I583" s="59">
        <v>0</v>
      </c>
      <c r="J583" s="59">
        <v>0</v>
      </c>
      <c r="K583" s="59">
        <v>0</v>
      </c>
      <c r="L583" s="59">
        <v>0</v>
      </c>
      <c r="M583" s="59">
        <v>0</v>
      </c>
      <c r="N583" s="59">
        <v>0</v>
      </c>
      <c r="O583" s="59">
        <v>0</v>
      </c>
      <c r="P583" s="13"/>
    </row>
    <row r="584" spans="1:16" ht="41.25" customHeight="1" x14ac:dyDescent="0.2">
      <c r="A584" s="71"/>
      <c r="B584" s="12"/>
      <c r="C584" s="72"/>
      <c r="D584" s="59">
        <v>0</v>
      </c>
      <c r="E584" s="59">
        <v>0</v>
      </c>
      <c r="F584" s="59">
        <v>0</v>
      </c>
      <c r="G584" s="59">
        <v>0</v>
      </c>
      <c r="H584" s="59">
        <v>0</v>
      </c>
      <c r="I584" s="59">
        <v>0</v>
      </c>
      <c r="J584" s="59">
        <v>0</v>
      </c>
      <c r="K584" s="59">
        <v>0</v>
      </c>
      <c r="L584" s="59">
        <v>0</v>
      </c>
      <c r="M584" s="59">
        <v>0</v>
      </c>
      <c r="N584" s="59">
        <v>0</v>
      </c>
      <c r="O584" s="59">
        <v>0</v>
      </c>
      <c r="P584" s="13"/>
    </row>
    <row r="585" spans="1:16" ht="41.25" customHeight="1" x14ac:dyDescent="0.2">
      <c r="A585" s="71"/>
      <c r="B585" s="12"/>
      <c r="C585" s="72"/>
      <c r="D585" s="59">
        <v>0</v>
      </c>
      <c r="E585" s="59">
        <v>0</v>
      </c>
      <c r="F585" s="59">
        <v>0</v>
      </c>
      <c r="G585" s="59">
        <v>0</v>
      </c>
      <c r="H585" s="59">
        <v>0</v>
      </c>
      <c r="I585" s="59">
        <v>0</v>
      </c>
      <c r="J585" s="59">
        <v>0</v>
      </c>
      <c r="K585" s="59">
        <v>0</v>
      </c>
      <c r="L585" s="59">
        <v>0</v>
      </c>
      <c r="M585" s="59">
        <v>0</v>
      </c>
      <c r="N585" s="59">
        <v>0</v>
      </c>
      <c r="O585" s="59">
        <v>0</v>
      </c>
      <c r="P585" s="13"/>
    </row>
    <row r="586" spans="1:16" ht="41.25" customHeight="1" x14ac:dyDescent="0.2">
      <c r="A586" s="71" t="s">
        <v>1188</v>
      </c>
      <c r="B586" s="12"/>
      <c r="C586" s="72" t="s">
        <v>1189</v>
      </c>
      <c r="D586" s="59">
        <v>0</v>
      </c>
      <c r="E586" s="59">
        <v>0</v>
      </c>
      <c r="F586" s="59">
        <v>0</v>
      </c>
      <c r="G586" s="59">
        <v>0</v>
      </c>
      <c r="H586" s="59">
        <v>0</v>
      </c>
      <c r="I586" s="59">
        <v>0</v>
      </c>
      <c r="J586" s="59">
        <v>0</v>
      </c>
      <c r="K586" s="59">
        <v>0</v>
      </c>
      <c r="L586" s="59">
        <v>0</v>
      </c>
      <c r="M586" s="59">
        <v>0</v>
      </c>
      <c r="N586" s="59">
        <v>0</v>
      </c>
      <c r="O586" s="59">
        <v>0</v>
      </c>
      <c r="P586" s="13"/>
    </row>
    <row r="587" spans="1:16" ht="41.25" customHeight="1" x14ac:dyDescent="0.2">
      <c r="A587" s="71"/>
      <c r="B587" s="12"/>
      <c r="C587" s="72"/>
      <c r="D587" s="59">
        <v>0</v>
      </c>
      <c r="E587" s="59">
        <v>0</v>
      </c>
      <c r="F587" s="59">
        <v>0</v>
      </c>
      <c r="G587" s="59">
        <v>0</v>
      </c>
      <c r="H587" s="59">
        <v>0</v>
      </c>
      <c r="I587" s="59">
        <v>0</v>
      </c>
      <c r="J587" s="59">
        <v>0</v>
      </c>
      <c r="K587" s="59">
        <v>0</v>
      </c>
      <c r="L587" s="59">
        <v>0</v>
      </c>
      <c r="M587" s="59">
        <v>0</v>
      </c>
      <c r="N587" s="59">
        <v>0</v>
      </c>
      <c r="O587" s="59">
        <v>0</v>
      </c>
      <c r="P587" s="13"/>
    </row>
    <row r="588" spans="1:16" ht="41.25" customHeight="1" x14ac:dyDescent="0.2">
      <c r="A588" s="71"/>
      <c r="B588" s="12"/>
      <c r="C588" s="72"/>
      <c r="D588" s="59">
        <v>0</v>
      </c>
      <c r="E588" s="59">
        <v>0</v>
      </c>
      <c r="F588" s="59">
        <v>0</v>
      </c>
      <c r="G588" s="59">
        <v>0</v>
      </c>
      <c r="H588" s="59">
        <v>0</v>
      </c>
      <c r="I588" s="59">
        <v>0</v>
      </c>
      <c r="J588" s="59">
        <v>0</v>
      </c>
      <c r="K588" s="59">
        <v>0</v>
      </c>
      <c r="L588" s="59">
        <v>0</v>
      </c>
      <c r="M588" s="59">
        <v>0</v>
      </c>
      <c r="N588" s="59">
        <v>0</v>
      </c>
      <c r="O588" s="59">
        <v>0</v>
      </c>
      <c r="P588" s="13"/>
    </row>
    <row r="589" spans="1:16" ht="41.25" customHeight="1" x14ac:dyDescent="0.2">
      <c r="A589" s="71"/>
      <c r="B589" s="12"/>
      <c r="C589" s="72"/>
      <c r="D589" s="59">
        <v>0</v>
      </c>
      <c r="E589" s="59">
        <v>0</v>
      </c>
      <c r="F589" s="59">
        <v>0</v>
      </c>
      <c r="G589" s="59">
        <v>0</v>
      </c>
      <c r="H589" s="59">
        <v>0</v>
      </c>
      <c r="I589" s="59">
        <v>0</v>
      </c>
      <c r="J589" s="59">
        <v>0</v>
      </c>
      <c r="K589" s="59">
        <v>0</v>
      </c>
      <c r="L589" s="59">
        <v>0</v>
      </c>
      <c r="M589" s="59">
        <v>0</v>
      </c>
      <c r="N589" s="59">
        <v>0</v>
      </c>
      <c r="O589" s="59">
        <v>0</v>
      </c>
      <c r="P589" s="13"/>
    </row>
    <row r="590" spans="1:16" ht="41.25" customHeight="1" x14ac:dyDescent="0.2">
      <c r="A590" s="71"/>
      <c r="B590" s="12"/>
      <c r="C590" s="72"/>
      <c r="D590" s="59">
        <v>0</v>
      </c>
      <c r="E590" s="59">
        <v>0</v>
      </c>
      <c r="F590" s="59">
        <v>0</v>
      </c>
      <c r="G590" s="59">
        <v>0</v>
      </c>
      <c r="H590" s="59">
        <v>0</v>
      </c>
      <c r="I590" s="59">
        <v>0</v>
      </c>
      <c r="J590" s="59">
        <v>0</v>
      </c>
      <c r="K590" s="59">
        <v>0</v>
      </c>
      <c r="L590" s="59">
        <v>0</v>
      </c>
      <c r="M590" s="59">
        <v>0</v>
      </c>
      <c r="N590" s="59">
        <v>0</v>
      </c>
      <c r="O590" s="59">
        <v>0</v>
      </c>
      <c r="P590" s="13"/>
    </row>
    <row r="591" spans="1:16" ht="41.25" customHeight="1" x14ac:dyDescent="0.2">
      <c r="A591" s="71" t="s">
        <v>1190</v>
      </c>
      <c r="B591" s="12"/>
      <c r="C591" s="72" t="s">
        <v>1191</v>
      </c>
      <c r="D591" s="59">
        <v>0</v>
      </c>
      <c r="E591" s="59">
        <v>0</v>
      </c>
      <c r="F591" s="59">
        <v>0</v>
      </c>
      <c r="G591" s="59">
        <v>0</v>
      </c>
      <c r="H591" s="59">
        <v>0</v>
      </c>
      <c r="I591" s="59">
        <v>0</v>
      </c>
      <c r="J591" s="59">
        <v>0</v>
      </c>
      <c r="K591" s="59">
        <v>0</v>
      </c>
      <c r="L591" s="59">
        <v>0</v>
      </c>
      <c r="M591" s="59">
        <v>0</v>
      </c>
      <c r="N591" s="59">
        <v>0</v>
      </c>
      <c r="O591" s="59">
        <v>0</v>
      </c>
      <c r="P591" s="13"/>
    </row>
    <row r="592" spans="1:16" ht="41.25" customHeight="1" x14ac:dyDescent="0.2">
      <c r="A592" s="71"/>
      <c r="B592" s="12"/>
      <c r="C592" s="72"/>
      <c r="D592" s="59">
        <v>0</v>
      </c>
      <c r="E592" s="59">
        <v>0</v>
      </c>
      <c r="F592" s="59">
        <v>0</v>
      </c>
      <c r="G592" s="59">
        <v>0</v>
      </c>
      <c r="H592" s="59">
        <v>0</v>
      </c>
      <c r="I592" s="59">
        <v>0</v>
      </c>
      <c r="J592" s="59">
        <v>0</v>
      </c>
      <c r="K592" s="59">
        <v>0</v>
      </c>
      <c r="L592" s="59">
        <v>0</v>
      </c>
      <c r="M592" s="59">
        <v>0</v>
      </c>
      <c r="N592" s="59">
        <v>0</v>
      </c>
      <c r="O592" s="59">
        <v>0</v>
      </c>
      <c r="P592" s="13"/>
    </row>
    <row r="593" spans="1:16" ht="41.25" customHeight="1" x14ac:dyDescent="0.2">
      <c r="A593" s="71"/>
      <c r="B593" s="12"/>
      <c r="C593" s="72"/>
      <c r="D593" s="59">
        <v>0</v>
      </c>
      <c r="E593" s="59">
        <v>0</v>
      </c>
      <c r="F593" s="59">
        <v>0</v>
      </c>
      <c r="G593" s="59">
        <v>0</v>
      </c>
      <c r="H593" s="59">
        <v>0</v>
      </c>
      <c r="I593" s="59">
        <v>0</v>
      </c>
      <c r="J593" s="59">
        <v>0</v>
      </c>
      <c r="K593" s="59">
        <v>0</v>
      </c>
      <c r="L593" s="59">
        <v>0</v>
      </c>
      <c r="M593" s="59">
        <v>0</v>
      </c>
      <c r="N593" s="59">
        <v>0</v>
      </c>
      <c r="O593" s="59">
        <v>0</v>
      </c>
      <c r="P593" s="13"/>
    </row>
    <row r="594" spans="1:16" ht="41.25" customHeight="1" x14ac:dyDescent="0.2">
      <c r="A594" s="71"/>
      <c r="B594" s="12"/>
      <c r="C594" s="72"/>
      <c r="D594" s="59">
        <v>0</v>
      </c>
      <c r="E594" s="59">
        <v>0</v>
      </c>
      <c r="F594" s="59">
        <v>0</v>
      </c>
      <c r="G594" s="59">
        <v>0</v>
      </c>
      <c r="H594" s="59">
        <v>0</v>
      </c>
      <c r="I594" s="59">
        <v>0</v>
      </c>
      <c r="J594" s="59">
        <v>0</v>
      </c>
      <c r="K594" s="59">
        <v>0</v>
      </c>
      <c r="L594" s="59">
        <v>0</v>
      </c>
      <c r="M594" s="59">
        <v>0</v>
      </c>
      <c r="N594" s="59">
        <v>0</v>
      </c>
      <c r="O594" s="59">
        <v>0</v>
      </c>
      <c r="P594" s="13"/>
    </row>
    <row r="595" spans="1:16" ht="41.25" customHeight="1" x14ac:dyDescent="0.2">
      <c r="A595" s="71"/>
      <c r="B595" s="12"/>
      <c r="C595" s="72"/>
      <c r="D595" s="59">
        <v>0</v>
      </c>
      <c r="E595" s="59">
        <v>0</v>
      </c>
      <c r="F595" s="59">
        <v>0</v>
      </c>
      <c r="G595" s="59">
        <v>0</v>
      </c>
      <c r="H595" s="59">
        <v>0</v>
      </c>
      <c r="I595" s="59">
        <v>0</v>
      </c>
      <c r="J595" s="59">
        <v>0</v>
      </c>
      <c r="K595" s="59">
        <v>0</v>
      </c>
      <c r="L595" s="59">
        <v>0</v>
      </c>
      <c r="M595" s="59">
        <v>0</v>
      </c>
      <c r="N595" s="59">
        <v>0</v>
      </c>
      <c r="O595" s="59">
        <v>0</v>
      </c>
      <c r="P595" s="13"/>
    </row>
    <row r="596" spans="1:16" ht="41.25" customHeight="1" x14ac:dyDescent="0.2">
      <c r="A596" s="71" t="s">
        <v>1192</v>
      </c>
      <c r="B596" s="12"/>
      <c r="C596" s="72" t="s">
        <v>1193</v>
      </c>
      <c r="D596" s="59">
        <v>0</v>
      </c>
      <c r="E596" s="59">
        <v>0</v>
      </c>
      <c r="F596" s="59">
        <v>0</v>
      </c>
      <c r="G596" s="59">
        <v>0</v>
      </c>
      <c r="H596" s="59">
        <v>0</v>
      </c>
      <c r="I596" s="59">
        <v>0</v>
      </c>
      <c r="J596" s="59">
        <v>0</v>
      </c>
      <c r="K596" s="59">
        <v>0</v>
      </c>
      <c r="L596" s="59">
        <v>0</v>
      </c>
      <c r="M596" s="59">
        <v>0</v>
      </c>
      <c r="N596" s="59">
        <v>0</v>
      </c>
      <c r="O596" s="59">
        <v>0</v>
      </c>
      <c r="P596" s="13"/>
    </row>
    <row r="597" spans="1:16" ht="41.25" customHeight="1" x14ac:dyDescent="0.2">
      <c r="A597" s="71"/>
      <c r="B597" s="12"/>
      <c r="C597" s="72"/>
      <c r="D597" s="59">
        <v>0</v>
      </c>
      <c r="E597" s="59">
        <v>0</v>
      </c>
      <c r="F597" s="59">
        <v>0</v>
      </c>
      <c r="G597" s="59">
        <v>0</v>
      </c>
      <c r="H597" s="59">
        <v>0</v>
      </c>
      <c r="I597" s="59">
        <v>0</v>
      </c>
      <c r="J597" s="59">
        <v>0</v>
      </c>
      <c r="K597" s="59">
        <v>0</v>
      </c>
      <c r="L597" s="59">
        <v>0</v>
      </c>
      <c r="M597" s="59">
        <v>0</v>
      </c>
      <c r="N597" s="59">
        <v>0</v>
      </c>
      <c r="O597" s="59">
        <v>0</v>
      </c>
      <c r="P597" s="13"/>
    </row>
    <row r="598" spans="1:16" ht="41.25" customHeight="1" x14ac:dyDescent="0.2">
      <c r="A598" s="71"/>
      <c r="B598" s="12"/>
      <c r="C598" s="72"/>
      <c r="D598" s="59">
        <v>0</v>
      </c>
      <c r="E598" s="59">
        <v>0</v>
      </c>
      <c r="F598" s="59">
        <v>0</v>
      </c>
      <c r="G598" s="59">
        <v>0</v>
      </c>
      <c r="H598" s="59">
        <v>0</v>
      </c>
      <c r="I598" s="59">
        <v>0</v>
      </c>
      <c r="J598" s="59">
        <v>0</v>
      </c>
      <c r="K598" s="59">
        <v>0</v>
      </c>
      <c r="L598" s="59">
        <v>0</v>
      </c>
      <c r="M598" s="59">
        <v>0</v>
      </c>
      <c r="N598" s="59">
        <v>0</v>
      </c>
      <c r="O598" s="59">
        <v>0</v>
      </c>
      <c r="P598" s="13"/>
    </row>
    <row r="599" spans="1:16" ht="41.25" customHeight="1" x14ac:dyDescent="0.2">
      <c r="A599" s="71"/>
      <c r="B599" s="12"/>
      <c r="C599" s="72"/>
      <c r="D599" s="59">
        <v>0</v>
      </c>
      <c r="E599" s="59">
        <v>0</v>
      </c>
      <c r="F599" s="59">
        <v>0</v>
      </c>
      <c r="G599" s="59">
        <v>0</v>
      </c>
      <c r="H599" s="59">
        <v>0</v>
      </c>
      <c r="I599" s="59">
        <v>0</v>
      </c>
      <c r="J599" s="59">
        <v>0</v>
      </c>
      <c r="K599" s="59">
        <v>0</v>
      </c>
      <c r="L599" s="59">
        <v>0</v>
      </c>
      <c r="M599" s="59">
        <v>0</v>
      </c>
      <c r="N599" s="59">
        <v>0</v>
      </c>
      <c r="O599" s="59">
        <v>0</v>
      </c>
      <c r="P599" s="13"/>
    </row>
    <row r="600" spans="1:16" ht="41.25" customHeight="1" x14ac:dyDescent="0.2">
      <c r="A600" s="71"/>
      <c r="B600" s="12"/>
      <c r="C600" s="72"/>
      <c r="D600" s="59">
        <v>0</v>
      </c>
      <c r="E600" s="59">
        <v>0</v>
      </c>
      <c r="F600" s="59">
        <v>0</v>
      </c>
      <c r="G600" s="59">
        <v>0</v>
      </c>
      <c r="H600" s="59">
        <v>0</v>
      </c>
      <c r="I600" s="59">
        <v>0</v>
      </c>
      <c r="J600" s="59">
        <v>0</v>
      </c>
      <c r="K600" s="59">
        <v>0</v>
      </c>
      <c r="L600" s="59">
        <v>0</v>
      </c>
      <c r="M600" s="59">
        <v>0</v>
      </c>
      <c r="N600" s="59">
        <v>0</v>
      </c>
      <c r="O600" s="59">
        <v>0</v>
      </c>
      <c r="P600" s="13"/>
    </row>
    <row r="601" spans="1:16" ht="41.25" customHeight="1" x14ac:dyDescent="0.2">
      <c r="A601" s="71" t="s">
        <v>1194</v>
      </c>
      <c r="B601" s="12"/>
      <c r="C601" s="72" t="s">
        <v>1195</v>
      </c>
      <c r="D601" s="59">
        <v>0</v>
      </c>
      <c r="E601" s="59">
        <v>0</v>
      </c>
      <c r="F601" s="59">
        <v>0</v>
      </c>
      <c r="G601" s="59">
        <v>0</v>
      </c>
      <c r="H601" s="59">
        <v>0</v>
      </c>
      <c r="I601" s="59">
        <v>0</v>
      </c>
      <c r="J601" s="59">
        <v>0</v>
      </c>
      <c r="K601" s="59">
        <v>0</v>
      </c>
      <c r="L601" s="59">
        <v>0</v>
      </c>
      <c r="M601" s="59">
        <v>0</v>
      </c>
      <c r="N601" s="59">
        <v>0</v>
      </c>
      <c r="O601" s="59">
        <v>0</v>
      </c>
      <c r="P601" s="13"/>
    </row>
    <row r="602" spans="1:16" ht="41.25" customHeight="1" x14ac:dyDescent="0.2">
      <c r="A602" s="71"/>
      <c r="B602" s="12"/>
      <c r="C602" s="72"/>
      <c r="D602" s="59">
        <v>0</v>
      </c>
      <c r="E602" s="59">
        <v>0</v>
      </c>
      <c r="F602" s="59">
        <v>0</v>
      </c>
      <c r="G602" s="59">
        <v>0</v>
      </c>
      <c r="H602" s="59">
        <v>0</v>
      </c>
      <c r="I602" s="59">
        <v>0</v>
      </c>
      <c r="J602" s="59">
        <v>0</v>
      </c>
      <c r="K602" s="59">
        <v>0</v>
      </c>
      <c r="L602" s="59">
        <v>0</v>
      </c>
      <c r="M602" s="59">
        <v>0</v>
      </c>
      <c r="N602" s="59">
        <v>0</v>
      </c>
      <c r="O602" s="59">
        <v>0</v>
      </c>
      <c r="P602" s="13"/>
    </row>
    <row r="603" spans="1:16" ht="41.25" customHeight="1" x14ac:dyDescent="0.2">
      <c r="A603" s="71"/>
      <c r="B603" s="12"/>
      <c r="C603" s="72"/>
      <c r="D603" s="59">
        <v>0</v>
      </c>
      <c r="E603" s="59">
        <v>0</v>
      </c>
      <c r="F603" s="59">
        <v>0</v>
      </c>
      <c r="G603" s="59">
        <v>0</v>
      </c>
      <c r="H603" s="59">
        <v>0</v>
      </c>
      <c r="I603" s="59">
        <v>0</v>
      </c>
      <c r="J603" s="59">
        <v>0</v>
      </c>
      <c r="K603" s="59">
        <v>0</v>
      </c>
      <c r="L603" s="59">
        <v>0</v>
      </c>
      <c r="M603" s="59">
        <v>0</v>
      </c>
      <c r="N603" s="59">
        <v>0</v>
      </c>
      <c r="O603" s="59">
        <v>0</v>
      </c>
      <c r="P603" s="13"/>
    </row>
    <row r="604" spans="1:16" ht="41.25" customHeight="1" x14ac:dyDescent="0.2">
      <c r="A604" s="71"/>
      <c r="B604" s="12"/>
      <c r="C604" s="72"/>
      <c r="D604" s="59">
        <v>0</v>
      </c>
      <c r="E604" s="59">
        <v>0</v>
      </c>
      <c r="F604" s="59">
        <v>0</v>
      </c>
      <c r="G604" s="59">
        <v>0</v>
      </c>
      <c r="H604" s="59">
        <v>0</v>
      </c>
      <c r="I604" s="59">
        <v>0</v>
      </c>
      <c r="J604" s="59">
        <v>0</v>
      </c>
      <c r="K604" s="59">
        <v>0</v>
      </c>
      <c r="L604" s="59">
        <v>0</v>
      </c>
      <c r="M604" s="59">
        <v>0</v>
      </c>
      <c r="N604" s="59">
        <v>0</v>
      </c>
      <c r="O604" s="59">
        <v>0</v>
      </c>
      <c r="P604" s="13"/>
    </row>
    <row r="605" spans="1:16" ht="41.25" customHeight="1" thickBot="1" x14ac:dyDescent="0.25">
      <c r="A605" s="73"/>
      <c r="B605" s="14"/>
      <c r="C605" s="74"/>
      <c r="D605" s="59">
        <v>0</v>
      </c>
      <c r="E605" s="59">
        <v>0</v>
      </c>
      <c r="F605" s="59">
        <v>0</v>
      </c>
      <c r="G605" s="59">
        <v>0</v>
      </c>
      <c r="H605" s="59">
        <v>0</v>
      </c>
      <c r="I605" s="59">
        <v>0</v>
      </c>
      <c r="J605" s="59">
        <v>0</v>
      </c>
      <c r="K605" s="59">
        <v>0</v>
      </c>
      <c r="L605" s="59">
        <v>0</v>
      </c>
      <c r="M605" s="59">
        <v>0</v>
      </c>
      <c r="N605" s="59">
        <v>0</v>
      </c>
      <c r="O605" s="59">
        <v>0</v>
      </c>
      <c r="P605" s="15"/>
    </row>
    <row r="606" spans="1:16" ht="41.25" customHeight="1" thickBot="1" x14ac:dyDescent="0.25">
      <c r="A606" s="75" t="s">
        <v>1196</v>
      </c>
      <c r="B606" s="10"/>
      <c r="C606" s="76" t="s">
        <v>1197</v>
      </c>
      <c r="D606" s="39">
        <v>0</v>
      </c>
      <c r="E606" s="39">
        <v>0</v>
      </c>
      <c r="F606" s="39">
        <v>0</v>
      </c>
      <c r="G606" s="39">
        <v>0</v>
      </c>
      <c r="H606" s="39">
        <v>0</v>
      </c>
      <c r="I606" s="39">
        <v>0</v>
      </c>
      <c r="J606" s="39">
        <v>0</v>
      </c>
      <c r="K606" s="39">
        <v>0</v>
      </c>
      <c r="L606" s="39">
        <v>0</v>
      </c>
      <c r="M606" s="39">
        <v>0</v>
      </c>
      <c r="N606" s="39">
        <v>0</v>
      </c>
      <c r="O606" s="39">
        <v>0</v>
      </c>
      <c r="P606" s="35"/>
    </row>
    <row r="607" spans="1:16" ht="41.25" customHeight="1" x14ac:dyDescent="0.2">
      <c r="A607" s="71"/>
      <c r="B607" s="12"/>
      <c r="C607" s="72"/>
      <c r="D607" s="39">
        <v>0</v>
      </c>
      <c r="E607" s="39">
        <v>0</v>
      </c>
      <c r="F607" s="39">
        <v>0</v>
      </c>
      <c r="G607" s="39">
        <v>0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5"/>
    </row>
    <row r="608" spans="1:16" ht="41.25" customHeight="1" x14ac:dyDescent="0.2">
      <c r="A608" s="71"/>
      <c r="B608" s="12"/>
      <c r="C608" s="72"/>
      <c r="D608" s="59">
        <v>0</v>
      </c>
      <c r="E608" s="59">
        <v>0</v>
      </c>
      <c r="F608" s="59">
        <v>0</v>
      </c>
      <c r="G608" s="59">
        <v>0</v>
      </c>
      <c r="H608" s="59">
        <v>0</v>
      </c>
      <c r="I608" s="59">
        <v>0</v>
      </c>
      <c r="J608" s="59">
        <v>0</v>
      </c>
      <c r="K608" s="59">
        <v>0</v>
      </c>
      <c r="L608" s="59">
        <v>0</v>
      </c>
      <c r="M608" s="59">
        <v>0</v>
      </c>
      <c r="N608" s="59">
        <v>0</v>
      </c>
      <c r="O608" s="59">
        <v>0</v>
      </c>
      <c r="P608" s="13"/>
    </row>
    <row r="609" spans="1:16" ht="41.25" customHeight="1" x14ac:dyDescent="0.2">
      <c r="A609" s="71"/>
      <c r="B609" s="12"/>
      <c r="C609" s="72"/>
      <c r="D609" s="59">
        <v>0</v>
      </c>
      <c r="E609" s="59">
        <v>0</v>
      </c>
      <c r="F609" s="59">
        <v>0</v>
      </c>
      <c r="G609" s="59">
        <v>0</v>
      </c>
      <c r="H609" s="59">
        <v>0</v>
      </c>
      <c r="I609" s="59">
        <v>0</v>
      </c>
      <c r="J609" s="59">
        <v>0</v>
      </c>
      <c r="K609" s="59">
        <v>0</v>
      </c>
      <c r="L609" s="59">
        <v>0</v>
      </c>
      <c r="M609" s="59">
        <v>0</v>
      </c>
      <c r="N609" s="59">
        <v>0</v>
      </c>
      <c r="O609" s="59">
        <v>0</v>
      </c>
      <c r="P609" s="13"/>
    </row>
    <row r="610" spans="1:16" ht="41.25" customHeight="1" x14ac:dyDescent="0.2">
      <c r="A610" s="71"/>
      <c r="B610" s="12"/>
      <c r="C610" s="72"/>
      <c r="D610" s="59">
        <v>0</v>
      </c>
      <c r="E610" s="59">
        <v>0</v>
      </c>
      <c r="F610" s="59">
        <v>0</v>
      </c>
      <c r="G610" s="59">
        <v>0</v>
      </c>
      <c r="H610" s="59">
        <v>0</v>
      </c>
      <c r="I610" s="59">
        <v>0</v>
      </c>
      <c r="J610" s="59">
        <v>0</v>
      </c>
      <c r="K610" s="59">
        <v>0</v>
      </c>
      <c r="L610" s="59">
        <v>0</v>
      </c>
      <c r="M610" s="59">
        <v>0</v>
      </c>
      <c r="N610" s="59">
        <v>0</v>
      </c>
      <c r="O610" s="59">
        <v>0</v>
      </c>
      <c r="P610" s="13"/>
    </row>
    <row r="611" spans="1:16" ht="41.25" customHeight="1" x14ac:dyDescent="0.2">
      <c r="A611" s="71" t="s">
        <v>1198</v>
      </c>
      <c r="B611" s="12"/>
      <c r="C611" s="72" t="s">
        <v>1199</v>
      </c>
      <c r="D611" s="59">
        <v>0</v>
      </c>
      <c r="E611" s="59">
        <v>0</v>
      </c>
      <c r="F611" s="59">
        <v>0</v>
      </c>
      <c r="G611" s="59">
        <v>0</v>
      </c>
      <c r="H611" s="59">
        <v>0</v>
      </c>
      <c r="I611" s="59">
        <v>0</v>
      </c>
      <c r="J611" s="59">
        <v>0</v>
      </c>
      <c r="K611" s="59">
        <v>0</v>
      </c>
      <c r="L611" s="59">
        <v>0</v>
      </c>
      <c r="M611" s="59">
        <v>0</v>
      </c>
      <c r="N611" s="59">
        <v>0</v>
      </c>
      <c r="O611" s="59">
        <v>0</v>
      </c>
      <c r="P611" s="13"/>
    </row>
    <row r="612" spans="1:16" ht="41.25" customHeight="1" x14ac:dyDescent="0.2">
      <c r="A612" s="71"/>
      <c r="B612" s="12"/>
      <c r="C612" s="72"/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  <c r="P612" s="13"/>
    </row>
    <row r="613" spans="1:16" ht="41.25" customHeight="1" x14ac:dyDescent="0.2">
      <c r="A613" s="71"/>
      <c r="B613" s="12"/>
      <c r="C613" s="72"/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  <c r="P613" s="13"/>
    </row>
    <row r="614" spans="1:16" ht="41.25" customHeight="1" x14ac:dyDescent="0.2">
      <c r="A614" s="71"/>
      <c r="B614" s="12"/>
      <c r="C614" s="72"/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  <c r="P614" s="13"/>
    </row>
    <row r="615" spans="1:16" ht="41.25" customHeight="1" x14ac:dyDescent="0.2">
      <c r="A615" s="71"/>
      <c r="B615" s="12"/>
      <c r="C615" s="72"/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  <c r="P615" s="13"/>
    </row>
    <row r="616" spans="1:16" ht="41.25" customHeight="1" x14ac:dyDescent="0.2">
      <c r="A616" s="71" t="s">
        <v>1200</v>
      </c>
      <c r="B616" s="12"/>
      <c r="C616" s="72" t="s">
        <v>1201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  <c r="P616" s="13"/>
    </row>
    <row r="617" spans="1:16" ht="41.25" customHeight="1" x14ac:dyDescent="0.2">
      <c r="A617" s="71"/>
      <c r="B617" s="12"/>
      <c r="C617" s="72"/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  <c r="P617" s="13"/>
    </row>
    <row r="618" spans="1:16" ht="41.25" customHeight="1" x14ac:dyDescent="0.2">
      <c r="A618" s="71"/>
      <c r="B618" s="12"/>
      <c r="C618" s="72"/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  <c r="P618" s="13"/>
    </row>
    <row r="619" spans="1:16" ht="41.25" customHeight="1" x14ac:dyDescent="0.2">
      <c r="A619" s="71"/>
      <c r="B619" s="12"/>
      <c r="C619" s="72"/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  <c r="P619" s="13"/>
    </row>
    <row r="620" spans="1:16" ht="41.25" customHeight="1" x14ac:dyDescent="0.2">
      <c r="A620" s="71"/>
      <c r="B620" s="12"/>
      <c r="C620" s="72"/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  <c r="P620" s="13"/>
    </row>
    <row r="621" spans="1:16" ht="41.25" customHeight="1" x14ac:dyDescent="0.2">
      <c r="A621" s="71" t="s">
        <v>1202</v>
      </c>
      <c r="B621" s="12"/>
      <c r="C621" s="72" t="s">
        <v>1203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  <c r="P621" s="13"/>
    </row>
    <row r="622" spans="1:16" ht="41.25" customHeight="1" x14ac:dyDescent="0.2">
      <c r="A622" s="71"/>
      <c r="B622" s="12"/>
      <c r="C622" s="72"/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  <c r="P622" s="13"/>
    </row>
    <row r="623" spans="1:16" ht="41.25" customHeight="1" x14ac:dyDescent="0.2">
      <c r="A623" s="71"/>
      <c r="B623" s="12"/>
      <c r="C623" s="72"/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  <c r="P623" s="13"/>
    </row>
    <row r="624" spans="1:16" ht="41.25" customHeight="1" x14ac:dyDescent="0.2">
      <c r="A624" s="71"/>
      <c r="B624" s="12"/>
      <c r="C624" s="72"/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  <c r="P624" s="13"/>
    </row>
    <row r="625" spans="1:16" ht="41.25" customHeight="1" x14ac:dyDescent="0.2">
      <c r="A625" s="71"/>
      <c r="B625" s="12"/>
      <c r="C625" s="72"/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  <c r="P625" s="13"/>
    </row>
    <row r="626" spans="1:16" ht="41.25" customHeight="1" x14ac:dyDescent="0.2">
      <c r="A626" s="71" t="s">
        <v>1204</v>
      </c>
      <c r="B626" s="12"/>
      <c r="C626" s="72" t="s">
        <v>1205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  <c r="P626" s="13"/>
    </row>
    <row r="627" spans="1:16" ht="41.25" customHeight="1" x14ac:dyDescent="0.2">
      <c r="A627" s="71"/>
      <c r="B627" s="12"/>
      <c r="C627" s="72"/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  <c r="P627" s="13"/>
    </row>
    <row r="628" spans="1:16" ht="41.25" customHeight="1" x14ac:dyDescent="0.2">
      <c r="A628" s="71"/>
      <c r="B628" s="12"/>
      <c r="C628" s="72"/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  <c r="P628" s="13"/>
    </row>
    <row r="629" spans="1:16" ht="41.25" customHeight="1" x14ac:dyDescent="0.2">
      <c r="A629" s="71"/>
      <c r="B629" s="12"/>
      <c r="C629" s="72"/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  <c r="P629" s="13"/>
    </row>
    <row r="630" spans="1:16" ht="41.25" customHeight="1" thickBot="1" x14ac:dyDescent="0.25">
      <c r="A630" s="73"/>
      <c r="B630" s="14"/>
      <c r="C630" s="74"/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  <c r="P630" s="15"/>
    </row>
    <row r="631" spans="1:16" ht="41.25" customHeight="1" thickBot="1" x14ac:dyDescent="0.25">
      <c r="A631" s="75" t="s">
        <v>1206</v>
      </c>
      <c r="B631" s="10"/>
      <c r="C631" s="76" t="s">
        <v>1207</v>
      </c>
      <c r="D631" s="39">
        <v>0</v>
      </c>
      <c r="E631" s="39">
        <v>0</v>
      </c>
      <c r="F631" s="39">
        <v>0</v>
      </c>
      <c r="G631" s="39">
        <v>0</v>
      </c>
      <c r="H631" s="39">
        <v>0</v>
      </c>
      <c r="I631" s="39">
        <v>0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5"/>
    </row>
    <row r="632" spans="1:16" ht="41.25" customHeight="1" x14ac:dyDescent="0.2">
      <c r="A632" s="71"/>
      <c r="B632" s="12"/>
      <c r="C632" s="72"/>
      <c r="D632" s="24">
        <f>3.145+13+12.571</f>
        <v>28.716000000000001</v>
      </c>
      <c r="E632" s="24">
        <f>0.86+14.716+2.407+0.928+0.23</f>
        <v>19.140999999999998</v>
      </c>
      <c r="F632" s="24">
        <f>32.019+4.916</f>
        <v>36.935000000000002</v>
      </c>
      <c r="G632" s="24">
        <v>2560</v>
      </c>
      <c r="H632" s="24">
        <v>610</v>
      </c>
      <c r="I632" s="24">
        <f>1815+113</f>
        <v>1928</v>
      </c>
      <c r="J632" s="24">
        <f>9139.59+10167.21</f>
        <v>19306.8</v>
      </c>
      <c r="K632" s="24">
        <f>9139.59+10167.21</f>
        <v>19306.8</v>
      </c>
      <c r="L632" s="24">
        <f>9139.59+10167.21</f>
        <v>19306.8</v>
      </c>
      <c r="M632" s="51">
        <f>24982.22362+80264.12848+79883.9849</f>
        <v>185130.337</v>
      </c>
      <c r="N632" s="51">
        <f>9817.51356+62998.43566+7412.37504+7007.57567+569.51798-2547.02711-1508.06742</f>
        <v>83750.323380000016</v>
      </c>
      <c r="O632" s="51">
        <v>289428.81053549994</v>
      </c>
      <c r="P632" s="35" t="s">
        <v>3529</v>
      </c>
    </row>
    <row r="633" spans="1:16" ht="41.25" customHeight="1" x14ac:dyDescent="0.2">
      <c r="A633" s="71"/>
      <c r="B633" s="12"/>
      <c r="C633" s="72"/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  <c r="P633" s="13"/>
    </row>
    <row r="634" spans="1:16" ht="41.25" customHeight="1" x14ac:dyDescent="0.2">
      <c r="A634" s="71"/>
      <c r="B634" s="12"/>
      <c r="C634" s="72"/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  <c r="P634" s="13"/>
    </row>
    <row r="635" spans="1:16" ht="41.25" customHeight="1" x14ac:dyDescent="0.2">
      <c r="A635" s="71"/>
      <c r="B635" s="12"/>
      <c r="C635" s="72"/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  <c r="P635" s="13"/>
    </row>
    <row r="636" spans="1:16" ht="41.25" customHeight="1" x14ac:dyDescent="0.2">
      <c r="A636" s="71" t="s">
        <v>1208</v>
      </c>
      <c r="B636" s="12"/>
      <c r="C636" s="72" t="s">
        <v>1209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  <c r="P636" s="13"/>
    </row>
    <row r="637" spans="1:16" ht="41.25" customHeight="1" x14ac:dyDescent="0.2">
      <c r="A637" s="71"/>
      <c r="B637" s="12"/>
      <c r="C637" s="72"/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  <c r="P637" s="13"/>
    </row>
    <row r="638" spans="1:16" ht="41.25" customHeight="1" x14ac:dyDescent="0.2">
      <c r="A638" s="71"/>
      <c r="B638" s="12"/>
      <c r="C638" s="72"/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  <c r="P638" s="13"/>
    </row>
    <row r="639" spans="1:16" ht="41.25" customHeight="1" x14ac:dyDescent="0.2">
      <c r="A639" s="71"/>
      <c r="B639" s="12"/>
      <c r="C639" s="72"/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  <c r="P639" s="13"/>
    </row>
    <row r="640" spans="1:16" ht="41.25" customHeight="1" x14ac:dyDescent="0.2">
      <c r="A640" s="71"/>
      <c r="B640" s="12"/>
      <c r="C640" s="72"/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  <c r="P640" s="13"/>
    </row>
    <row r="641" spans="1:16" ht="41.25" customHeight="1" x14ac:dyDescent="0.2">
      <c r="A641" s="71" t="s">
        <v>1210</v>
      </c>
      <c r="B641" s="12"/>
      <c r="C641" s="72" t="s">
        <v>1211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  <c r="P641" s="13"/>
    </row>
    <row r="642" spans="1:16" ht="41.25" customHeight="1" x14ac:dyDescent="0.2">
      <c r="A642" s="71"/>
      <c r="B642" s="12"/>
      <c r="C642" s="72"/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  <c r="P642" s="13"/>
    </row>
    <row r="643" spans="1:16" ht="41.25" customHeight="1" x14ac:dyDescent="0.2">
      <c r="A643" s="71"/>
      <c r="B643" s="12"/>
      <c r="C643" s="72"/>
      <c r="D643" s="59">
        <v>0</v>
      </c>
      <c r="E643" s="59">
        <v>0</v>
      </c>
      <c r="F643" s="59">
        <v>0</v>
      </c>
      <c r="G643" s="59">
        <v>0</v>
      </c>
      <c r="H643" s="59">
        <v>0</v>
      </c>
      <c r="I643" s="59">
        <v>0</v>
      </c>
      <c r="J643" s="59">
        <v>0</v>
      </c>
      <c r="K643" s="59">
        <v>0</v>
      </c>
      <c r="L643" s="59">
        <v>0</v>
      </c>
      <c r="M643" s="59">
        <v>0</v>
      </c>
      <c r="N643" s="59">
        <v>0</v>
      </c>
      <c r="O643" s="59">
        <v>0</v>
      </c>
      <c r="P643" s="13"/>
    </row>
    <row r="644" spans="1:16" ht="41.25" customHeight="1" x14ac:dyDescent="0.2">
      <c r="A644" s="71"/>
      <c r="B644" s="12"/>
      <c r="C644" s="72"/>
      <c r="D644" s="59">
        <v>0</v>
      </c>
      <c r="E644" s="59">
        <v>0</v>
      </c>
      <c r="F644" s="59">
        <v>0</v>
      </c>
      <c r="G644" s="59">
        <v>0</v>
      </c>
      <c r="H644" s="59">
        <v>0</v>
      </c>
      <c r="I644" s="59">
        <v>0</v>
      </c>
      <c r="J644" s="59">
        <v>0</v>
      </c>
      <c r="K644" s="59">
        <v>0</v>
      </c>
      <c r="L644" s="59">
        <v>0</v>
      </c>
      <c r="M644" s="59">
        <v>0</v>
      </c>
      <c r="N644" s="59">
        <v>0</v>
      </c>
      <c r="O644" s="59">
        <v>0</v>
      </c>
      <c r="P644" s="13"/>
    </row>
    <row r="645" spans="1:16" ht="41.25" customHeight="1" x14ac:dyDescent="0.2">
      <c r="A645" s="71"/>
      <c r="B645" s="12"/>
      <c r="C645" s="72"/>
      <c r="D645" s="59">
        <v>0</v>
      </c>
      <c r="E645" s="59">
        <v>0</v>
      </c>
      <c r="F645" s="59">
        <v>0</v>
      </c>
      <c r="G645" s="59">
        <v>0</v>
      </c>
      <c r="H645" s="59">
        <v>0</v>
      </c>
      <c r="I645" s="59">
        <v>0</v>
      </c>
      <c r="J645" s="59">
        <v>0</v>
      </c>
      <c r="K645" s="59">
        <v>0</v>
      </c>
      <c r="L645" s="59">
        <v>0</v>
      </c>
      <c r="M645" s="59">
        <v>0</v>
      </c>
      <c r="N645" s="59">
        <v>0</v>
      </c>
      <c r="O645" s="59">
        <v>0</v>
      </c>
      <c r="P645" s="13"/>
    </row>
    <row r="646" spans="1:16" ht="41.25" customHeight="1" x14ac:dyDescent="0.2">
      <c r="A646" s="71" t="s">
        <v>1212</v>
      </c>
      <c r="B646" s="12"/>
      <c r="C646" s="72" t="s">
        <v>1213</v>
      </c>
      <c r="D646" s="59">
        <v>0</v>
      </c>
      <c r="E646" s="59">
        <v>0</v>
      </c>
      <c r="F646" s="59">
        <v>0</v>
      </c>
      <c r="G646" s="59">
        <v>0</v>
      </c>
      <c r="H646" s="59">
        <v>0</v>
      </c>
      <c r="I646" s="59">
        <v>0</v>
      </c>
      <c r="J646" s="59">
        <v>0</v>
      </c>
      <c r="K646" s="59">
        <v>0</v>
      </c>
      <c r="L646" s="59">
        <v>0</v>
      </c>
      <c r="M646" s="59">
        <v>0</v>
      </c>
      <c r="N646" s="59">
        <v>0</v>
      </c>
      <c r="O646" s="59">
        <v>0</v>
      </c>
      <c r="P646" s="13"/>
    </row>
    <row r="647" spans="1:16" ht="41.25" customHeight="1" x14ac:dyDescent="0.2">
      <c r="A647" s="71"/>
      <c r="B647" s="12"/>
      <c r="C647" s="72"/>
      <c r="D647" s="59">
        <v>0</v>
      </c>
      <c r="E647" s="59">
        <v>0</v>
      </c>
      <c r="F647" s="59">
        <v>0</v>
      </c>
      <c r="G647" s="59">
        <v>0</v>
      </c>
      <c r="H647" s="59">
        <v>0</v>
      </c>
      <c r="I647" s="59">
        <v>0</v>
      </c>
      <c r="J647" s="59">
        <v>0</v>
      </c>
      <c r="K647" s="59">
        <v>0</v>
      </c>
      <c r="L647" s="59">
        <v>0</v>
      </c>
      <c r="M647" s="59">
        <v>0</v>
      </c>
      <c r="N647" s="59">
        <v>0</v>
      </c>
      <c r="O647" s="59">
        <v>0</v>
      </c>
      <c r="P647" s="13"/>
    </row>
    <row r="648" spans="1:16" ht="41.25" customHeight="1" x14ac:dyDescent="0.2">
      <c r="A648" s="71"/>
      <c r="B648" s="12"/>
      <c r="C648" s="72"/>
      <c r="D648" s="59">
        <v>0</v>
      </c>
      <c r="E648" s="59">
        <v>0</v>
      </c>
      <c r="F648" s="59">
        <v>0</v>
      </c>
      <c r="G648" s="59">
        <v>0</v>
      </c>
      <c r="H648" s="59">
        <v>0</v>
      </c>
      <c r="I648" s="59">
        <v>0</v>
      </c>
      <c r="J648" s="59">
        <v>0</v>
      </c>
      <c r="K648" s="59">
        <v>0</v>
      </c>
      <c r="L648" s="59">
        <v>0</v>
      </c>
      <c r="M648" s="59">
        <v>0</v>
      </c>
      <c r="N648" s="59">
        <v>0</v>
      </c>
      <c r="O648" s="59">
        <v>0</v>
      </c>
      <c r="P648" s="13"/>
    </row>
    <row r="649" spans="1:16" ht="41.25" customHeight="1" x14ac:dyDescent="0.2">
      <c r="A649" s="71"/>
      <c r="B649" s="12"/>
      <c r="C649" s="72"/>
      <c r="D649" s="59">
        <v>0</v>
      </c>
      <c r="E649" s="59">
        <v>0</v>
      </c>
      <c r="F649" s="59">
        <v>0</v>
      </c>
      <c r="G649" s="59">
        <v>0</v>
      </c>
      <c r="H649" s="59">
        <v>0</v>
      </c>
      <c r="I649" s="59">
        <v>0</v>
      </c>
      <c r="J649" s="59">
        <v>0</v>
      </c>
      <c r="K649" s="59">
        <v>0</v>
      </c>
      <c r="L649" s="59">
        <v>0</v>
      </c>
      <c r="M649" s="59">
        <v>0</v>
      </c>
      <c r="N649" s="59">
        <v>0</v>
      </c>
      <c r="O649" s="59">
        <v>0</v>
      </c>
      <c r="P649" s="13"/>
    </row>
    <row r="650" spans="1:16" ht="41.25" customHeight="1" x14ac:dyDescent="0.2">
      <c r="A650" s="71"/>
      <c r="B650" s="12"/>
      <c r="C650" s="72"/>
      <c r="D650" s="59">
        <v>0</v>
      </c>
      <c r="E650" s="59">
        <v>0</v>
      </c>
      <c r="F650" s="59">
        <v>0</v>
      </c>
      <c r="G650" s="59">
        <v>0</v>
      </c>
      <c r="H650" s="59">
        <v>0</v>
      </c>
      <c r="I650" s="59">
        <v>0</v>
      </c>
      <c r="J650" s="59">
        <v>0</v>
      </c>
      <c r="K650" s="59">
        <v>0</v>
      </c>
      <c r="L650" s="59">
        <v>0</v>
      </c>
      <c r="M650" s="59">
        <v>0</v>
      </c>
      <c r="N650" s="59">
        <v>0</v>
      </c>
      <c r="O650" s="59">
        <v>0</v>
      </c>
      <c r="P650" s="13"/>
    </row>
    <row r="651" spans="1:16" ht="41.25" customHeight="1" x14ac:dyDescent="0.2">
      <c r="A651" s="71" t="s">
        <v>1214</v>
      </c>
      <c r="B651" s="12"/>
      <c r="C651" s="72" t="s">
        <v>1215</v>
      </c>
      <c r="D651" s="59">
        <v>0</v>
      </c>
      <c r="E651" s="59">
        <v>0</v>
      </c>
      <c r="F651" s="59">
        <v>0</v>
      </c>
      <c r="G651" s="59">
        <v>0</v>
      </c>
      <c r="H651" s="59">
        <v>0</v>
      </c>
      <c r="I651" s="59">
        <v>0</v>
      </c>
      <c r="J651" s="59">
        <v>0</v>
      </c>
      <c r="K651" s="59">
        <v>0</v>
      </c>
      <c r="L651" s="59">
        <v>0</v>
      </c>
      <c r="M651" s="59">
        <v>0</v>
      </c>
      <c r="N651" s="59">
        <v>0</v>
      </c>
      <c r="O651" s="59">
        <v>0</v>
      </c>
      <c r="P651" s="13"/>
    </row>
    <row r="652" spans="1:16" ht="41.25" customHeight="1" x14ac:dyDescent="0.2">
      <c r="A652" s="71"/>
      <c r="B652" s="12"/>
      <c r="C652" s="72"/>
      <c r="D652" s="59">
        <v>0</v>
      </c>
      <c r="E652" s="59">
        <v>0</v>
      </c>
      <c r="F652" s="59">
        <v>0</v>
      </c>
      <c r="G652" s="59">
        <v>0</v>
      </c>
      <c r="H652" s="59">
        <v>0</v>
      </c>
      <c r="I652" s="59">
        <v>0</v>
      </c>
      <c r="J652" s="59">
        <v>0</v>
      </c>
      <c r="K652" s="59">
        <v>0</v>
      </c>
      <c r="L652" s="59">
        <v>0</v>
      </c>
      <c r="M652" s="59">
        <v>0</v>
      </c>
      <c r="N652" s="59">
        <v>0</v>
      </c>
      <c r="O652" s="59">
        <v>0</v>
      </c>
      <c r="P652" s="13"/>
    </row>
    <row r="653" spans="1:16" ht="41.25" customHeight="1" x14ac:dyDescent="0.2">
      <c r="A653" s="71"/>
      <c r="B653" s="12"/>
      <c r="C653" s="72"/>
      <c r="D653" s="59">
        <v>0</v>
      </c>
      <c r="E653" s="59">
        <v>0</v>
      </c>
      <c r="F653" s="59">
        <v>0</v>
      </c>
      <c r="G653" s="59">
        <v>0</v>
      </c>
      <c r="H653" s="59">
        <v>0</v>
      </c>
      <c r="I653" s="59">
        <v>0</v>
      </c>
      <c r="J653" s="59">
        <v>0</v>
      </c>
      <c r="K653" s="59">
        <v>0</v>
      </c>
      <c r="L653" s="59">
        <v>0</v>
      </c>
      <c r="M653" s="59">
        <v>0</v>
      </c>
      <c r="N653" s="59">
        <v>0</v>
      </c>
      <c r="O653" s="59">
        <v>0</v>
      </c>
      <c r="P653" s="13"/>
    </row>
    <row r="654" spans="1:16" ht="41.25" customHeight="1" x14ac:dyDescent="0.2">
      <c r="A654" s="71"/>
      <c r="B654" s="12"/>
      <c r="C654" s="72"/>
      <c r="D654" s="59">
        <v>0</v>
      </c>
      <c r="E654" s="59">
        <v>0</v>
      </c>
      <c r="F654" s="59">
        <v>0</v>
      </c>
      <c r="G654" s="59">
        <v>0</v>
      </c>
      <c r="H654" s="59">
        <v>0</v>
      </c>
      <c r="I654" s="59">
        <v>0</v>
      </c>
      <c r="J654" s="59">
        <v>0</v>
      </c>
      <c r="K654" s="59">
        <v>0</v>
      </c>
      <c r="L654" s="59">
        <v>0</v>
      </c>
      <c r="M654" s="59">
        <v>0</v>
      </c>
      <c r="N654" s="59">
        <v>0</v>
      </c>
      <c r="O654" s="59">
        <v>0</v>
      </c>
      <c r="P654" s="13"/>
    </row>
    <row r="655" spans="1:16" ht="41.25" customHeight="1" thickBot="1" x14ac:dyDescent="0.25">
      <c r="A655" s="73"/>
      <c r="B655" s="14"/>
      <c r="C655" s="74"/>
      <c r="D655" s="59">
        <v>0</v>
      </c>
      <c r="E655" s="59">
        <v>0</v>
      </c>
      <c r="F655" s="59">
        <v>0</v>
      </c>
      <c r="G655" s="59">
        <v>0</v>
      </c>
      <c r="H655" s="59">
        <v>0</v>
      </c>
      <c r="I655" s="59">
        <v>0</v>
      </c>
      <c r="J655" s="59">
        <v>0</v>
      </c>
      <c r="K655" s="59">
        <v>0</v>
      </c>
      <c r="L655" s="59">
        <v>0</v>
      </c>
      <c r="M655" s="59">
        <v>0</v>
      </c>
      <c r="N655" s="59">
        <v>0</v>
      </c>
      <c r="O655" s="59">
        <v>0</v>
      </c>
      <c r="P655" s="15"/>
    </row>
    <row r="656" spans="1:16" ht="41.25" customHeight="1" thickBot="1" x14ac:dyDescent="0.25">
      <c r="A656" s="75" t="s">
        <v>1216</v>
      </c>
      <c r="B656" s="10"/>
      <c r="C656" s="76" t="s">
        <v>1217</v>
      </c>
      <c r="D656" s="39">
        <v>0</v>
      </c>
      <c r="E656" s="39">
        <v>0</v>
      </c>
      <c r="F656" s="39">
        <v>0</v>
      </c>
      <c r="G656" s="39">
        <v>0</v>
      </c>
      <c r="H656" s="39">
        <v>0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5"/>
    </row>
    <row r="657" spans="1:16" ht="41.25" customHeight="1" x14ac:dyDescent="0.2">
      <c r="A657" s="71"/>
      <c r="B657" s="12"/>
      <c r="C657" s="72"/>
      <c r="D657" s="39">
        <v>0</v>
      </c>
      <c r="E657" s="39">
        <v>0</v>
      </c>
      <c r="F657" s="39">
        <v>0</v>
      </c>
      <c r="G657" s="39">
        <v>0</v>
      </c>
      <c r="H657" s="39">
        <v>0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5"/>
    </row>
    <row r="658" spans="1:16" ht="41.25" customHeight="1" x14ac:dyDescent="0.2">
      <c r="A658" s="71"/>
      <c r="B658" s="12"/>
      <c r="C658" s="72"/>
      <c r="D658" s="59">
        <v>0</v>
      </c>
      <c r="E658" s="59">
        <v>0</v>
      </c>
      <c r="F658" s="59">
        <v>0</v>
      </c>
      <c r="G658" s="59">
        <v>0</v>
      </c>
      <c r="H658" s="59">
        <v>0</v>
      </c>
      <c r="I658" s="59">
        <v>0</v>
      </c>
      <c r="J658" s="59">
        <v>0</v>
      </c>
      <c r="K658" s="59">
        <v>0</v>
      </c>
      <c r="L658" s="59">
        <v>0</v>
      </c>
      <c r="M658" s="59">
        <v>0</v>
      </c>
      <c r="N658" s="59">
        <v>0</v>
      </c>
      <c r="O658" s="59">
        <v>0</v>
      </c>
      <c r="P658" s="13"/>
    </row>
    <row r="659" spans="1:16" ht="41.25" customHeight="1" x14ac:dyDescent="0.2">
      <c r="A659" s="71"/>
      <c r="B659" s="12"/>
      <c r="C659" s="72"/>
      <c r="D659" s="59">
        <v>0</v>
      </c>
      <c r="E659" s="59">
        <v>0</v>
      </c>
      <c r="F659" s="59">
        <v>0</v>
      </c>
      <c r="G659" s="59">
        <v>0</v>
      </c>
      <c r="H659" s="59">
        <v>0</v>
      </c>
      <c r="I659" s="59">
        <v>0</v>
      </c>
      <c r="J659" s="59">
        <v>0</v>
      </c>
      <c r="K659" s="59">
        <v>0</v>
      </c>
      <c r="L659" s="59">
        <v>0</v>
      </c>
      <c r="M659" s="59">
        <v>0</v>
      </c>
      <c r="N659" s="59">
        <v>0</v>
      </c>
      <c r="O659" s="59">
        <v>0</v>
      </c>
      <c r="P659" s="13"/>
    </row>
    <row r="660" spans="1:16" ht="41.25" customHeight="1" x14ac:dyDescent="0.2">
      <c r="A660" s="71"/>
      <c r="B660" s="12"/>
      <c r="C660" s="72"/>
      <c r="D660" s="59">
        <v>0</v>
      </c>
      <c r="E660" s="59">
        <v>0</v>
      </c>
      <c r="F660" s="59">
        <v>0</v>
      </c>
      <c r="G660" s="59">
        <v>0</v>
      </c>
      <c r="H660" s="59">
        <v>0</v>
      </c>
      <c r="I660" s="59">
        <v>0</v>
      </c>
      <c r="J660" s="59">
        <v>0</v>
      </c>
      <c r="K660" s="59">
        <v>0</v>
      </c>
      <c r="L660" s="59">
        <v>0</v>
      </c>
      <c r="M660" s="59">
        <v>0</v>
      </c>
      <c r="N660" s="59">
        <v>0</v>
      </c>
      <c r="O660" s="59">
        <v>0</v>
      </c>
      <c r="P660" s="13"/>
    </row>
    <row r="661" spans="1:16" ht="41.25" customHeight="1" x14ac:dyDescent="0.2">
      <c r="A661" s="71" t="s">
        <v>1218</v>
      </c>
      <c r="B661" s="12"/>
      <c r="C661" s="72" t="s">
        <v>1219</v>
      </c>
      <c r="D661" s="59">
        <v>0</v>
      </c>
      <c r="E661" s="59">
        <v>0</v>
      </c>
      <c r="F661" s="59">
        <v>0</v>
      </c>
      <c r="G661" s="59">
        <v>0</v>
      </c>
      <c r="H661" s="59">
        <v>0</v>
      </c>
      <c r="I661" s="59">
        <v>0</v>
      </c>
      <c r="J661" s="59">
        <v>0</v>
      </c>
      <c r="K661" s="59">
        <v>0</v>
      </c>
      <c r="L661" s="59">
        <v>0</v>
      </c>
      <c r="M661" s="59">
        <v>0</v>
      </c>
      <c r="N661" s="59">
        <v>0</v>
      </c>
      <c r="O661" s="59">
        <v>0</v>
      </c>
      <c r="P661" s="13"/>
    </row>
    <row r="662" spans="1:16" ht="41.25" customHeight="1" x14ac:dyDescent="0.2">
      <c r="A662" s="71"/>
      <c r="B662" s="12"/>
      <c r="C662" s="72"/>
      <c r="D662" s="59">
        <v>0</v>
      </c>
      <c r="E662" s="59">
        <v>0</v>
      </c>
      <c r="F662" s="59">
        <v>0</v>
      </c>
      <c r="G662" s="59">
        <v>0</v>
      </c>
      <c r="H662" s="59">
        <v>0</v>
      </c>
      <c r="I662" s="59">
        <v>0</v>
      </c>
      <c r="J662" s="59">
        <v>0</v>
      </c>
      <c r="K662" s="59">
        <v>0</v>
      </c>
      <c r="L662" s="59">
        <v>0</v>
      </c>
      <c r="M662" s="59">
        <v>0</v>
      </c>
      <c r="N662" s="59">
        <v>0</v>
      </c>
      <c r="O662" s="59">
        <v>0</v>
      </c>
      <c r="P662" s="13"/>
    </row>
    <row r="663" spans="1:16" ht="41.25" customHeight="1" x14ac:dyDescent="0.2">
      <c r="A663" s="71"/>
      <c r="B663" s="12"/>
      <c r="C663" s="72"/>
      <c r="D663" s="59">
        <v>0</v>
      </c>
      <c r="E663" s="59">
        <v>0</v>
      </c>
      <c r="F663" s="59">
        <v>0</v>
      </c>
      <c r="G663" s="59">
        <v>0</v>
      </c>
      <c r="H663" s="59">
        <v>0</v>
      </c>
      <c r="I663" s="59">
        <v>0</v>
      </c>
      <c r="J663" s="59">
        <v>0</v>
      </c>
      <c r="K663" s="59">
        <v>0</v>
      </c>
      <c r="L663" s="59">
        <v>0</v>
      </c>
      <c r="M663" s="59">
        <v>0</v>
      </c>
      <c r="N663" s="59">
        <v>0</v>
      </c>
      <c r="O663" s="59">
        <v>0</v>
      </c>
      <c r="P663" s="13"/>
    </row>
    <row r="664" spans="1:16" ht="41.25" customHeight="1" x14ac:dyDescent="0.2">
      <c r="A664" s="71"/>
      <c r="B664" s="12"/>
      <c r="C664" s="72"/>
      <c r="D664" s="59">
        <v>0</v>
      </c>
      <c r="E664" s="59">
        <v>0</v>
      </c>
      <c r="F664" s="59">
        <v>0</v>
      </c>
      <c r="G664" s="59">
        <v>0</v>
      </c>
      <c r="H664" s="59">
        <v>0</v>
      </c>
      <c r="I664" s="59">
        <v>0</v>
      </c>
      <c r="J664" s="59">
        <v>0</v>
      </c>
      <c r="K664" s="59">
        <v>0</v>
      </c>
      <c r="L664" s="59">
        <v>0</v>
      </c>
      <c r="M664" s="59">
        <v>0</v>
      </c>
      <c r="N664" s="59">
        <v>0</v>
      </c>
      <c r="O664" s="59">
        <v>0</v>
      </c>
      <c r="P664" s="13"/>
    </row>
    <row r="665" spans="1:16" ht="41.25" customHeight="1" x14ac:dyDescent="0.2">
      <c r="A665" s="71"/>
      <c r="B665" s="12"/>
      <c r="C665" s="72"/>
      <c r="D665" s="59">
        <v>0</v>
      </c>
      <c r="E665" s="59">
        <v>0</v>
      </c>
      <c r="F665" s="59">
        <v>0</v>
      </c>
      <c r="G665" s="59">
        <v>0</v>
      </c>
      <c r="H665" s="59">
        <v>0</v>
      </c>
      <c r="I665" s="59">
        <v>0</v>
      </c>
      <c r="J665" s="59">
        <v>0</v>
      </c>
      <c r="K665" s="59">
        <v>0</v>
      </c>
      <c r="L665" s="59">
        <v>0</v>
      </c>
      <c r="M665" s="59">
        <v>0</v>
      </c>
      <c r="N665" s="59">
        <v>0</v>
      </c>
      <c r="O665" s="59">
        <v>0</v>
      </c>
      <c r="P665" s="13"/>
    </row>
    <row r="666" spans="1:16" ht="41.25" customHeight="1" x14ac:dyDescent="0.2">
      <c r="A666" s="71" t="s">
        <v>1220</v>
      </c>
      <c r="B666" s="12"/>
      <c r="C666" s="72" t="s">
        <v>1221</v>
      </c>
      <c r="D666" s="59">
        <v>0</v>
      </c>
      <c r="E666" s="59">
        <v>0</v>
      </c>
      <c r="F666" s="59">
        <v>0</v>
      </c>
      <c r="G666" s="59">
        <v>0</v>
      </c>
      <c r="H666" s="59">
        <v>0</v>
      </c>
      <c r="I666" s="59">
        <v>0</v>
      </c>
      <c r="J666" s="59">
        <v>0</v>
      </c>
      <c r="K666" s="59">
        <v>0</v>
      </c>
      <c r="L666" s="59">
        <v>0</v>
      </c>
      <c r="M666" s="59">
        <v>0</v>
      </c>
      <c r="N666" s="59">
        <v>0</v>
      </c>
      <c r="O666" s="59">
        <v>0</v>
      </c>
      <c r="P666" s="13"/>
    </row>
    <row r="667" spans="1:16" ht="41.25" customHeight="1" x14ac:dyDescent="0.2">
      <c r="A667" s="71"/>
      <c r="B667" s="12"/>
      <c r="C667" s="72"/>
      <c r="D667" s="59">
        <v>0</v>
      </c>
      <c r="E667" s="59">
        <v>0</v>
      </c>
      <c r="F667" s="59">
        <v>0</v>
      </c>
      <c r="G667" s="59">
        <v>0</v>
      </c>
      <c r="H667" s="59">
        <v>0</v>
      </c>
      <c r="I667" s="59">
        <v>0</v>
      </c>
      <c r="J667" s="59">
        <v>0</v>
      </c>
      <c r="K667" s="59">
        <v>0</v>
      </c>
      <c r="L667" s="59">
        <v>0</v>
      </c>
      <c r="M667" s="59">
        <v>0</v>
      </c>
      <c r="N667" s="59">
        <v>0</v>
      </c>
      <c r="O667" s="59">
        <v>0</v>
      </c>
      <c r="P667" s="13"/>
    </row>
    <row r="668" spans="1:16" ht="41.25" customHeight="1" x14ac:dyDescent="0.2">
      <c r="A668" s="71"/>
      <c r="B668" s="12"/>
      <c r="C668" s="72"/>
      <c r="D668" s="59">
        <v>0</v>
      </c>
      <c r="E668" s="59">
        <v>0</v>
      </c>
      <c r="F668" s="59">
        <v>0</v>
      </c>
      <c r="G668" s="59">
        <v>0</v>
      </c>
      <c r="H668" s="59">
        <v>0</v>
      </c>
      <c r="I668" s="59">
        <v>0</v>
      </c>
      <c r="J668" s="59">
        <v>0</v>
      </c>
      <c r="K668" s="59">
        <v>0</v>
      </c>
      <c r="L668" s="59">
        <v>0</v>
      </c>
      <c r="M668" s="59">
        <v>0</v>
      </c>
      <c r="N668" s="59">
        <v>0</v>
      </c>
      <c r="O668" s="59">
        <v>0</v>
      </c>
      <c r="P668" s="13"/>
    </row>
    <row r="669" spans="1:16" ht="41.25" customHeight="1" x14ac:dyDescent="0.2">
      <c r="A669" s="71"/>
      <c r="B669" s="12"/>
      <c r="C669" s="72"/>
      <c r="D669" s="59">
        <v>0</v>
      </c>
      <c r="E669" s="59">
        <v>0</v>
      </c>
      <c r="F669" s="59">
        <v>0</v>
      </c>
      <c r="G669" s="59">
        <v>0</v>
      </c>
      <c r="H669" s="59">
        <v>0</v>
      </c>
      <c r="I669" s="59">
        <v>0</v>
      </c>
      <c r="J669" s="59">
        <v>0</v>
      </c>
      <c r="K669" s="59">
        <v>0</v>
      </c>
      <c r="L669" s="59">
        <v>0</v>
      </c>
      <c r="M669" s="59">
        <v>0</v>
      </c>
      <c r="N669" s="59">
        <v>0</v>
      </c>
      <c r="O669" s="59">
        <v>0</v>
      </c>
      <c r="P669" s="13"/>
    </row>
    <row r="670" spans="1:16" ht="41.25" customHeight="1" x14ac:dyDescent="0.2">
      <c r="A670" s="71"/>
      <c r="B670" s="12"/>
      <c r="C670" s="72"/>
      <c r="D670" s="59">
        <v>0</v>
      </c>
      <c r="E670" s="59">
        <v>0</v>
      </c>
      <c r="F670" s="59">
        <v>0</v>
      </c>
      <c r="G670" s="59">
        <v>0</v>
      </c>
      <c r="H670" s="59">
        <v>0</v>
      </c>
      <c r="I670" s="59">
        <v>0</v>
      </c>
      <c r="J670" s="59">
        <v>0</v>
      </c>
      <c r="K670" s="59">
        <v>0</v>
      </c>
      <c r="L670" s="59">
        <v>0</v>
      </c>
      <c r="M670" s="59">
        <v>0</v>
      </c>
      <c r="N670" s="59">
        <v>0</v>
      </c>
      <c r="O670" s="59">
        <v>0</v>
      </c>
      <c r="P670" s="13"/>
    </row>
    <row r="671" spans="1:16" ht="41.25" customHeight="1" x14ac:dyDescent="0.2">
      <c r="A671" s="71" t="s">
        <v>1222</v>
      </c>
      <c r="B671" s="12"/>
      <c r="C671" s="72" t="s">
        <v>1223</v>
      </c>
      <c r="D671" s="59">
        <v>0</v>
      </c>
      <c r="E671" s="59">
        <v>0</v>
      </c>
      <c r="F671" s="59">
        <v>0</v>
      </c>
      <c r="G671" s="59">
        <v>0</v>
      </c>
      <c r="H671" s="59">
        <v>0</v>
      </c>
      <c r="I671" s="59">
        <v>0</v>
      </c>
      <c r="J671" s="59">
        <v>0</v>
      </c>
      <c r="K671" s="59">
        <v>0</v>
      </c>
      <c r="L671" s="59">
        <v>0</v>
      </c>
      <c r="M671" s="59">
        <v>0</v>
      </c>
      <c r="N671" s="59">
        <v>0</v>
      </c>
      <c r="O671" s="59">
        <v>0</v>
      </c>
      <c r="P671" s="13"/>
    </row>
    <row r="672" spans="1:16" ht="41.25" customHeight="1" x14ac:dyDescent="0.2">
      <c r="A672" s="71"/>
      <c r="B672" s="12"/>
      <c r="C672" s="72"/>
      <c r="D672" s="59">
        <v>0</v>
      </c>
      <c r="E672" s="59">
        <v>0</v>
      </c>
      <c r="F672" s="59">
        <v>0</v>
      </c>
      <c r="G672" s="59">
        <v>0</v>
      </c>
      <c r="H672" s="59">
        <v>0</v>
      </c>
      <c r="I672" s="59">
        <v>0</v>
      </c>
      <c r="J672" s="59">
        <v>0</v>
      </c>
      <c r="K672" s="59">
        <v>0</v>
      </c>
      <c r="L672" s="59">
        <v>0</v>
      </c>
      <c r="M672" s="59">
        <v>0</v>
      </c>
      <c r="N672" s="59">
        <v>0</v>
      </c>
      <c r="O672" s="59">
        <v>0</v>
      </c>
      <c r="P672" s="13"/>
    </row>
    <row r="673" spans="1:16" ht="41.25" customHeight="1" x14ac:dyDescent="0.2">
      <c r="A673" s="71"/>
      <c r="B673" s="12"/>
      <c r="C673" s="72"/>
      <c r="D673" s="59">
        <v>0</v>
      </c>
      <c r="E673" s="59">
        <v>0</v>
      </c>
      <c r="F673" s="59">
        <v>0</v>
      </c>
      <c r="G673" s="59">
        <v>0</v>
      </c>
      <c r="H673" s="59">
        <v>0</v>
      </c>
      <c r="I673" s="59">
        <v>0</v>
      </c>
      <c r="J673" s="59">
        <v>0</v>
      </c>
      <c r="K673" s="59">
        <v>0</v>
      </c>
      <c r="L673" s="59">
        <v>0</v>
      </c>
      <c r="M673" s="59">
        <v>0</v>
      </c>
      <c r="N673" s="59">
        <v>0</v>
      </c>
      <c r="O673" s="59">
        <v>0</v>
      </c>
      <c r="P673" s="13"/>
    </row>
    <row r="674" spans="1:16" ht="41.25" customHeight="1" x14ac:dyDescent="0.2">
      <c r="A674" s="71"/>
      <c r="B674" s="12"/>
      <c r="C674" s="72"/>
      <c r="D674" s="59">
        <v>0</v>
      </c>
      <c r="E674" s="59">
        <v>0</v>
      </c>
      <c r="F674" s="59">
        <v>0</v>
      </c>
      <c r="G674" s="59">
        <v>0</v>
      </c>
      <c r="H674" s="59">
        <v>0</v>
      </c>
      <c r="I674" s="59">
        <v>0</v>
      </c>
      <c r="J674" s="59">
        <v>0</v>
      </c>
      <c r="K674" s="59">
        <v>0</v>
      </c>
      <c r="L674" s="59">
        <v>0</v>
      </c>
      <c r="M674" s="59">
        <v>0</v>
      </c>
      <c r="N674" s="59">
        <v>0</v>
      </c>
      <c r="O674" s="59">
        <v>0</v>
      </c>
      <c r="P674" s="13"/>
    </row>
    <row r="675" spans="1:16" ht="41.25" customHeight="1" x14ac:dyDescent="0.2">
      <c r="A675" s="71"/>
      <c r="B675" s="12"/>
      <c r="C675" s="72"/>
      <c r="D675" s="59">
        <v>0</v>
      </c>
      <c r="E675" s="59">
        <v>0</v>
      </c>
      <c r="F675" s="59">
        <v>0</v>
      </c>
      <c r="G675" s="59">
        <v>0</v>
      </c>
      <c r="H675" s="59">
        <v>0</v>
      </c>
      <c r="I675" s="59">
        <v>0</v>
      </c>
      <c r="J675" s="59">
        <v>0</v>
      </c>
      <c r="K675" s="59">
        <v>0</v>
      </c>
      <c r="L675" s="59">
        <v>0</v>
      </c>
      <c r="M675" s="59">
        <v>0</v>
      </c>
      <c r="N675" s="59">
        <v>0</v>
      </c>
      <c r="O675" s="59">
        <v>0</v>
      </c>
      <c r="P675" s="13"/>
    </row>
    <row r="676" spans="1:16" ht="41.25" customHeight="1" x14ac:dyDescent="0.2">
      <c r="A676" s="71" t="s">
        <v>1224</v>
      </c>
      <c r="B676" s="12"/>
      <c r="C676" s="72" t="s">
        <v>1225</v>
      </c>
      <c r="D676" s="59">
        <v>0</v>
      </c>
      <c r="E676" s="59">
        <v>0</v>
      </c>
      <c r="F676" s="59">
        <v>0</v>
      </c>
      <c r="G676" s="59">
        <v>0</v>
      </c>
      <c r="H676" s="59">
        <v>0</v>
      </c>
      <c r="I676" s="59">
        <v>0</v>
      </c>
      <c r="J676" s="59">
        <v>0</v>
      </c>
      <c r="K676" s="59">
        <v>0</v>
      </c>
      <c r="L676" s="59">
        <v>0</v>
      </c>
      <c r="M676" s="59">
        <v>0</v>
      </c>
      <c r="N676" s="59">
        <v>0</v>
      </c>
      <c r="O676" s="59">
        <v>0</v>
      </c>
      <c r="P676" s="13"/>
    </row>
    <row r="677" spans="1:16" ht="41.25" customHeight="1" x14ac:dyDescent="0.2">
      <c r="A677" s="71"/>
      <c r="B677" s="12"/>
      <c r="C677" s="72"/>
      <c r="D677" s="59">
        <v>0</v>
      </c>
      <c r="E677" s="59">
        <v>0</v>
      </c>
      <c r="F677" s="59">
        <v>0</v>
      </c>
      <c r="G677" s="59">
        <v>0</v>
      </c>
      <c r="H677" s="59">
        <v>0</v>
      </c>
      <c r="I677" s="59">
        <v>0</v>
      </c>
      <c r="J677" s="59">
        <v>0</v>
      </c>
      <c r="K677" s="59">
        <v>0</v>
      </c>
      <c r="L677" s="59">
        <v>0</v>
      </c>
      <c r="M677" s="59">
        <v>0</v>
      </c>
      <c r="N677" s="59">
        <v>0</v>
      </c>
      <c r="O677" s="59">
        <v>0</v>
      </c>
      <c r="P677" s="13"/>
    </row>
    <row r="678" spans="1:16" ht="41.25" customHeight="1" x14ac:dyDescent="0.2">
      <c r="A678" s="71"/>
      <c r="B678" s="12"/>
      <c r="C678" s="72"/>
      <c r="D678" s="59">
        <v>0</v>
      </c>
      <c r="E678" s="59">
        <v>0</v>
      </c>
      <c r="F678" s="59">
        <v>0</v>
      </c>
      <c r="G678" s="59">
        <v>0</v>
      </c>
      <c r="H678" s="59">
        <v>0</v>
      </c>
      <c r="I678" s="59">
        <v>0</v>
      </c>
      <c r="J678" s="59">
        <v>0</v>
      </c>
      <c r="K678" s="59">
        <v>0</v>
      </c>
      <c r="L678" s="59">
        <v>0</v>
      </c>
      <c r="M678" s="59">
        <v>0</v>
      </c>
      <c r="N678" s="59">
        <v>0</v>
      </c>
      <c r="O678" s="59">
        <v>0</v>
      </c>
      <c r="P678" s="13"/>
    </row>
    <row r="679" spans="1:16" ht="41.25" customHeight="1" x14ac:dyDescent="0.2">
      <c r="A679" s="71"/>
      <c r="B679" s="12"/>
      <c r="C679" s="72"/>
      <c r="D679" s="59">
        <v>0</v>
      </c>
      <c r="E679" s="59">
        <v>0</v>
      </c>
      <c r="F679" s="59">
        <v>0</v>
      </c>
      <c r="G679" s="59">
        <v>0</v>
      </c>
      <c r="H679" s="59">
        <v>0</v>
      </c>
      <c r="I679" s="59">
        <v>0</v>
      </c>
      <c r="J679" s="59">
        <v>0</v>
      </c>
      <c r="K679" s="59">
        <v>0</v>
      </c>
      <c r="L679" s="59">
        <v>0</v>
      </c>
      <c r="M679" s="59">
        <v>0</v>
      </c>
      <c r="N679" s="59">
        <v>0</v>
      </c>
      <c r="O679" s="59">
        <v>0</v>
      </c>
      <c r="P679" s="13"/>
    </row>
    <row r="680" spans="1:16" ht="41.25" customHeight="1" thickBot="1" x14ac:dyDescent="0.25">
      <c r="A680" s="73"/>
      <c r="B680" s="14"/>
      <c r="C680" s="74"/>
      <c r="D680" s="59">
        <v>0</v>
      </c>
      <c r="E680" s="59">
        <v>0</v>
      </c>
      <c r="F680" s="59">
        <v>0</v>
      </c>
      <c r="G680" s="59">
        <v>0</v>
      </c>
      <c r="H680" s="59">
        <v>0</v>
      </c>
      <c r="I680" s="59">
        <v>0</v>
      </c>
      <c r="J680" s="59">
        <v>0</v>
      </c>
      <c r="K680" s="59">
        <v>0</v>
      </c>
      <c r="L680" s="59">
        <v>0</v>
      </c>
      <c r="M680" s="59">
        <v>0</v>
      </c>
      <c r="N680" s="59">
        <v>0</v>
      </c>
      <c r="O680" s="59">
        <v>0</v>
      </c>
      <c r="P680" s="15"/>
    </row>
    <row r="681" spans="1:16" ht="41.25" customHeight="1" thickBot="1" x14ac:dyDescent="0.25">
      <c r="A681" s="75" t="s">
        <v>1226</v>
      </c>
      <c r="B681" s="10"/>
      <c r="C681" s="76" t="s">
        <v>1227</v>
      </c>
      <c r="D681" s="39">
        <v>0</v>
      </c>
      <c r="E681" s="39">
        <v>0</v>
      </c>
      <c r="F681" s="39">
        <v>0</v>
      </c>
      <c r="G681" s="39">
        <v>0</v>
      </c>
      <c r="H681" s="39">
        <v>0</v>
      </c>
      <c r="I681" s="39">
        <v>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5"/>
    </row>
    <row r="682" spans="1:16" ht="41.25" customHeight="1" x14ac:dyDescent="0.2">
      <c r="A682" s="71"/>
      <c r="B682" s="12"/>
      <c r="C682" s="72"/>
      <c r="D682" s="39">
        <v>0</v>
      </c>
      <c r="E682" s="39">
        <v>0</v>
      </c>
      <c r="F682" s="46">
        <v>8.1600000000000006E-2</v>
      </c>
      <c r="G682" s="39">
        <v>0</v>
      </c>
      <c r="H682" s="39">
        <v>0</v>
      </c>
      <c r="I682" s="46">
        <v>173</v>
      </c>
      <c r="J682" s="39">
        <v>0</v>
      </c>
      <c r="K682" s="39">
        <v>0</v>
      </c>
      <c r="L682" s="46">
        <v>2288.79</v>
      </c>
      <c r="M682" s="53">
        <v>0</v>
      </c>
      <c r="N682" s="53">
        <v>0</v>
      </c>
      <c r="O682" s="54">
        <v>393.37044999999995</v>
      </c>
      <c r="P682" s="35" t="s">
        <v>3529</v>
      </c>
    </row>
    <row r="683" spans="1:16" ht="41.25" customHeight="1" x14ac:dyDescent="0.2">
      <c r="A683" s="71"/>
      <c r="B683" s="12"/>
      <c r="C683" s="72"/>
      <c r="D683" s="39">
        <v>0</v>
      </c>
      <c r="E683" s="39">
        <v>0</v>
      </c>
      <c r="F683" s="59">
        <v>0</v>
      </c>
      <c r="G683" s="39">
        <v>0</v>
      </c>
      <c r="H683" s="39">
        <v>0</v>
      </c>
      <c r="I683" s="59">
        <v>0</v>
      </c>
      <c r="J683" s="39">
        <v>0</v>
      </c>
      <c r="K683" s="39">
        <v>0</v>
      </c>
      <c r="L683" s="59">
        <v>0</v>
      </c>
      <c r="M683" s="59">
        <v>0</v>
      </c>
      <c r="N683" s="59">
        <v>0</v>
      </c>
      <c r="O683" s="59">
        <v>0</v>
      </c>
      <c r="P683" s="13"/>
    </row>
    <row r="684" spans="1:16" ht="41.25" customHeight="1" x14ac:dyDescent="0.2">
      <c r="A684" s="71"/>
      <c r="B684" s="12"/>
      <c r="C684" s="72"/>
      <c r="D684" s="39">
        <v>0</v>
      </c>
      <c r="E684" s="39">
        <v>0</v>
      </c>
      <c r="F684" s="59">
        <v>0</v>
      </c>
      <c r="G684" s="39">
        <v>0</v>
      </c>
      <c r="H684" s="39">
        <v>0</v>
      </c>
      <c r="I684" s="59">
        <v>0</v>
      </c>
      <c r="J684" s="39">
        <v>0</v>
      </c>
      <c r="K684" s="39">
        <v>0</v>
      </c>
      <c r="L684" s="59">
        <v>0</v>
      </c>
      <c r="M684" s="59">
        <v>0</v>
      </c>
      <c r="N684" s="59">
        <v>0</v>
      </c>
      <c r="O684" s="59">
        <v>0</v>
      </c>
      <c r="P684" s="13"/>
    </row>
    <row r="685" spans="1:16" ht="41.25" customHeight="1" x14ac:dyDescent="0.2">
      <c r="A685" s="71"/>
      <c r="B685" s="12"/>
      <c r="C685" s="72"/>
      <c r="D685" s="39">
        <v>0</v>
      </c>
      <c r="E685" s="39">
        <v>0</v>
      </c>
      <c r="F685" s="59">
        <v>0</v>
      </c>
      <c r="G685" s="39">
        <v>0</v>
      </c>
      <c r="H685" s="39">
        <v>0</v>
      </c>
      <c r="I685" s="59">
        <v>0</v>
      </c>
      <c r="J685" s="39">
        <v>0</v>
      </c>
      <c r="K685" s="39">
        <v>0</v>
      </c>
      <c r="L685" s="59">
        <v>0</v>
      </c>
      <c r="M685" s="59">
        <v>0</v>
      </c>
      <c r="N685" s="59">
        <v>0</v>
      </c>
      <c r="O685" s="59">
        <v>0</v>
      </c>
      <c r="P685" s="13"/>
    </row>
    <row r="686" spans="1:16" ht="41.25" customHeight="1" x14ac:dyDescent="0.2">
      <c r="A686" s="71" t="s">
        <v>1228</v>
      </c>
      <c r="B686" s="12"/>
      <c r="C686" s="72" t="s">
        <v>1229</v>
      </c>
      <c r="D686" s="39">
        <v>0</v>
      </c>
      <c r="E686" s="39">
        <v>0</v>
      </c>
      <c r="F686" s="59">
        <v>0</v>
      </c>
      <c r="G686" s="39">
        <v>0</v>
      </c>
      <c r="H686" s="39">
        <v>0</v>
      </c>
      <c r="I686" s="59">
        <v>0</v>
      </c>
      <c r="J686" s="39">
        <v>0</v>
      </c>
      <c r="K686" s="39">
        <v>0</v>
      </c>
      <c r="L686" s="59">
        <v>0</v>
      </c>
      <c r="M686" s="59">
        <v>0</v>
      </c>
      <c r="N686" s="59">
        <v>0</v>
      </c>
      <c r="O686" s="59">
        <v>0</v>
      </c>
      <c r="P686" s="13"/>
    </row>
    <row r="687" spans="1:16" ht="41.25" customHeight="1" x14ac:dyDescent="0.2">
      <c r="A687" s="71"/>
      <c r="B687" s="12"/>
      <c r="C687" s="72"/>
      <c r="D687" s="39">
        <v>0</v>
      </c>
      <c r="E687" s="39">
        <v>0</v>
      </c>
      <c r="F687" s="59">
        <v>0</v>
      </c>
      <c r="G687" s="39">
        <v>0</v>
      </c>
      <c r="H687" s="39">
        <v>0</v>
      </c>
      <c r="I687" s="59">
        <v>0</v>
      </c>
      <c r="J687" s="39">
        <v>0</v>
      </c>
      <c r="K687" s="39">
        <v>0</v>
      </c>
      <c r="L687" s="59">
        <v>0</v>
      </c>
      <c r="M687" s="59">
        <v>0</v>
      </c>
      <c r="N687" s="59">
        <v>0</v>
      </c>
      <c r="O687" s="59">
        <v>0</v>
      </c>
      <c r="P687" s="13"/>
    </row>
    <row r="688" spans="1:16" ht="41.25" customHeight="1" x14ac:dyDescent="0.2">
      <c r="A688" s="71"/>
      <c r="B688" s="12"/>
      <c r="C688" s="72"/>
      <c r="D688" s="39">
        <v>0</v>
      </c>
      <c r="E688" s="39">
        <v>0</v>
      </c>
      <c r="F688" s="59">
        <v>0</v>
      </c>
      <c r="G688" s="39">
        <v>0</v>
      </c>
      <c r="H688" s="39">
        <v>0</v>
      </c>
      <c r="I688" s="59">
        <v>0</v>
      </c>
      <c r="J688" s="39">
        <v>0</v>
      </c>
      <c r="K688" s="39">
        <v>0</v>
      </c>
      <c r="L688" s="59">
        <v>0</v>
      </c>
      <c r="M688" s="59">
        <v>0</v>
      </c>
      <c r="N688" s="59">
        <v>0</v>
      </c>
      <c r="O688" s="59">
        <v>0</v>
      </c>
      <c r="P688" s="13"/>
    </row>
    <row r="689" spans="1:16" ht="41.25" customHeight="1" x14ac:dyDescent="0.2">
      <c r="A689" s="71"/>
      <c r="B689" s="12"/>
      <c r="C689" s="72"/>
      <c r="D689" s="39">
        <v>0</v>
      </c>
      <c r="E689" s="39">
        <v>0</v>
      </c>
      <c r="F689" s="59">
        <v>0</v>
      </c>
      <c r="G689" s="39">
        <v>0</v>
      </c>
      <c r="H689" s="39">
        <v>0</v>
      </c>
      <c r="I689" s="59">
        <v>0</v>
      </c>
      <c r="J689" s="39">
        <v>0</v>
      </c>
      <c r="K689" s="39">
        <v>0</v>
      </c>
      <c r="L689" s="59">
        <v>0</v>
      </c>
      <c r="M689" s="59">
        <v>0</v>
      </c>
      <c r="N689" s="59">
        <v>0</v>
      </c>
      <c r="O689" s="59">
        <v>0</v>
      </c>
      <c r="P689" s="13"/>
    </row>
    <row r="690" spans="1:16" ht="41.25" customHeight="1" x14ac:dyDescent="0.2">
      <c r="A690" s="71"/>
      <c r="B690" s="12"/>
      <c r="C690" s="72"/>
      <c r="D690" s="39">
        <v>0</v>
      </c>
      <c r="E690" s="39">
        <v>0</v>
      </c>
      <c r="F690" s="59">
        <v>0</v>
      </c>
      <c r="G690" s="39">
        <v>0</v>
      </c>
      <c r="H690" s="39">
        <v>0</v>
      </c>
      <c r="I690" s="59">
        <v>0</v>
      </c>
      <c r="J690" s="39">
        <v>0</v>
      </c>
      <c r="K690" s="39">
        <v>0</v>
      </c>
      <c r="L690" s="59">
        <v>0</v>
      </c>
      <c r="M690" s="59">
        <v>0</v>
      </c>
      <c r="N690" s="59">
        <v>0</v>
      </c>
      <c r="O690" s="59">
        <v>0</v>
      </c>
      <c r="P690" s="13"/>
    </row>
    <row r="691" spans="1:16" ht="41.25" customHeight="1" x14ac:dyDescent="0.2">
      <c r="A691" s="71" t="s">
        <v>1230</v>
      </c>
      <c r="B691" s="12"/>
      <c r="C691" s="72" t="s">
        <v>1231</v>
      </c>
      <c r="D691" s="39">
        <v>0</v>
      </c>
      <c r="E691" s="39">
        <v>0</v>
      </c>
      <c r="F691" s="59">
        <v>0</v>
      </c>
      <c r="G691" s="39">
        <v>0</v>
      </c>
      <c r="H691" s="39">
        <v>0</v>
      </c>
      <c r="I691" s="59">
        <v>0</v>
      </c>
      <c r="J691" s="39">
        <v>0</v>
      </c>
      <c r="K691" s="39">
        <v>0</v>
      </c>
      <c r="L691" s="59">
        <v>0</v>
      </c>
      <c r="M691" s="59">
        <v>0</v>
      </c>
      <c r="N691" s="59">
        <v>0</v>
      </c>
      <c r="O691" s="59">
        <v>0</v>
      </c>
      <c r="P691" s="13"/>
    </row>
    <row r="692" spans="1:16" ht="41.25" customHeight="1" x14ac:dyDescent="0.2">
      <c r="A692" s="71"/>
      <c r="B692" s="12"/>
      <c r="C692" s="72"/>
      <c r="D692" s="39">
        <v>0</v>
      </c>
      <c r="E692" s="39">
        <v>0</v>
      </c>
      <c r="F692" s="59">
        <v>0</v>
      </c>
      <c r="G692" s="39">
        <v>0</v>
      </c>
      <c r="H692" s="39">
        <v>0</v>
      </c>
      <c r="I692" s="59">
        <v>0</v>
      </c>
      <c r="J692" s="39">
        <v>0</v>
      </c>
      <c r="K692" s="39">
        <v>0</v>
      </c>
      <c r="L692" s="59">
        <v>0</v>
      </c>
      <c r="M692" s="59">
        <v>0</v>
      </c>
      <c r="N692" s="59">
        <v>0</v>
      </c>
      <c r="O692" s="59">
        <v>0</v>
      </c>
      <c r="P692" s="13"/>
    </row>
    <row r="693" spans="1:16" ht="41.25" customHeight="1" x14ac:dyDescent="0.2">
      <c r="A693" s="71"/>
      <c r="B693" s="12"/>
      <c r="C693" s="72"/>
      <c r="D693" s="39">
        <v>0</v>
      </c>
      <c r="E693" s="39">
        <v>0</v>
      </c>
      <c r="F693" s="59">
        <v>0</v>
      </c>
      <c r="G693" s="39">
        <v>0</v>
      </c>
      <c r="H693" s="39">
        <v>0</v>
      </c>
      <c r="I693" s="59">
        <v>0</v>
      </c>
      <c r="J693" s="39">
        <v>0</v>
      </c>
      <c r="K693" s="39">
        <v>0</v>
      </c>
      <c r="L693" s="59">
        <v>0</v>
      </c>
      <c r="M693" s="59">
        <v>0</v>
      </c>
      <c r="N693" s="59">
        <v>0</v>
      </c>
      <c r="O693" s="59">
        <v>0</v>
      </c>
      <c r="P693" s="13"/>
    </row>
    <row r="694" spans="1:16" ht="41.25" customHeight="1" x14ac:dyDescent="0.2">
      <c r="A694" s="71"/>
      <c r="B694" s="12"/>
      <c r="C694" s="72"/>
      <c r="D694" s="39">
        <v>0</v>
      </c>
      <c r="E694" s="39">
        <v>0</v>
      </c>
      <c r="F694" s="59">
        <v>0</v>
      </c>
      <c r="G694" s="39">
        <v>0</v>
      </c>
      <c r="H694" s="39">
        <v>0</v>
      </c>
      <c r="I694" s="59">
        <v>0</v>
      </c>
      <c r="J694" s="39">
        <v>0</v>
      </c>
      <c r="K694" s="39">
        <v>0</v>
      </c>
      <c r="L694" s="59">
        <v>0</v>
      </c>
      <c r="M694" s="59">
        <v>0</v>
      </c>
      <c r="N694" s="59">
        <v>0</v>
      </c>
      <c r="O694" s="59">
        <v>0</v>
      </c>
      <c r="P694" s="13"/>
    </row>
    <row r="695" spans="1:16" ht="41.25" customHeight="1" x14ac:dyDescent="0.2">
      <c r="A695" s="71"/>
      <c r="B695" s="12"/>
      <c r="C695" s="72"/>
      <c r="D695" s="39">
        <v>0</v>
      </c>
      <c r="E695" s="39">
        <v>0</v>
      </c>
      <c r="F695" s="59">
        <v>0</v>
      </c>
      <c r="G695" s="39">
        <v>0</v>
      </c>
      <c r="H695" s="39">
        <v>0</v>
      </c>
      <c r="I695" s="59">
        <v>0</v>
      </c>
      <c r="J695" s="39">
        <v>0</v>
      </c>
      <c r="K695" s="39">
        <v>0</v>
      </c>
      <c r="L695" s="59">
        <v>0</v>
      </c>
      <c r="M695" s="59">
        <v>0</v>
      </c>
      <c r="N695" s="59">
        <v>0</v>
      </c>
      <c r="O695" s="59">
        <v>0</v>
      </c>
      <c r="P695" s="13"/>
    </row>
    <row r="696" spans="1:16" ht="41.25" customHeight="1" x14ac:dyDescent="0.2">
      <c r="A696" s="71" t="s">
        <v>1232</v>
      </c>
      <c r="B696" s="12"/>
      <c r="C696" s="72" t="s">
        <v>1233</v>
      </c>
      <c r="D696" s="39">
        <v>0</v>
      </c>
      <c r="E696" s="39">
        <v>0</v>
      </c>
      <c r="F696" s="59">
        <v>0</v>
      </c>
      <c r="G696" s="39">
        <v>0</v>
      </c>
      <c r="H696" s="39">
        <v>0</v>
      </c>
      <c r="I696" s="59">
        <v>0</v>
      </c>
      <c r="J696" s="39">
        <v>0</v>
      </c>
      <c r="K696" s="39">
        <v>0</v>
      </c>
      <c r="L696" s="59">
        <v>0</v>
      </c>
      <c r="M696" s="59">
        <v>0</v>
      </c>
      <c r="N696" s="59">
        <v>0</v>
      </c>
      <c r="O696" s="59">
        <v>0</v>
      </c>
      <c r="P696" s="13"/>
    </row>
    <row r="697" spans="1:16" ht="41.25" customHeight="1" x14ac:dyDescent="0.2">
      <c r="A697" s="71"/>
      <c r="B697" s="12"/>
      <c r="C697" s="72"/>
      <c r="D697" s="39">
        <v>0</v>
      </c>
      <c r="E697" s="39">
        <v>0</v>
      </c>
      <c r="F697" s="59">
        <v>0</v>
      </c>
      <c r="G697" s="39">
        <v>0</v>
      </c>
      <c r="H697" s="39">
        <v>0</v>
      </c>
      <c r="I697" s="59">
        <v>0</v>
      </c>
      <c r="J697" s="39">
        <v>0</v>
      </c>
      <c r="K697" s="39">
        <v>0</v>
      </c>
      <c r="L697" s="59">
        <v>0</v>
      </c>
      <c r="M697" s="59">
        <v>0</v>
      </c>
      <c r="N697" s="59">
        <v>0</v>
      </c>
      <c r="O697" s="59">
        <v>0</v>
      </c>
      <c r="P697" s="13"/>
    </row>
    <row r="698" spans="1:16" ht="41.25" customHeight="1" x14ac:dyDescent="0.2">
      <c r="A698" s="71"/>
      <c r="B698" s="12"/>
      <c r="C698" s="72"/>
      <c r="D698" s="39">
        <v>0</v>
      </c>
      <c r="E698" s="39">
        <v>0</v>
      </c>
      <c r="F698" s="59">
        <v>0</v>
      </c>
      <c r="G698" s="39">
        <v>0</v>
      </c>
      <c r="H698" s="39">
        <v>0</v>
      </c>
      <c r="I698" s="59">
        <v>0</v>
      </c>
      <c r="J698" s="39">
        <v>0</v>
      </c>
      <c r="K698" s="39">
        <v>0</v>
      </c>
      <c r="L698" s="59">
        <v>0</v>
      </c>
      <c r="M698" s="59">
        <v>0</v>
      </c>
      <c r="N698" s="59">
        <v>0</v>
      </c>
      <c r="O698" s="59">
        <v>0</v>
      </c>
      <c r="P698" s="13"/>
    </row>
    <row r="699" spans="1:16" ht="41.25" customHeight="1" x14ac:dyDescent="0.2">
      <c r="A699" s="71"/>
      <c r="B699" s="12"/>
      <c r="C699" s="72"/>
      <c r="D699" s="39">
        <v>0</v>
      </c>
      <c r="E699" s="39">
        <v>0</v>
      </c>
      <c r="F699" s="59">
        <v>0</v>
      </c>
      <c r="G699" s="39">
        <v>0</v>
      </c>
      <c r="H699" s="39">
        <v>0</v>
      </c>
      <c r="I699" s="59">
        <v>0</v>
      </c>
      <c r="J699" s="39">
        <v>0</v>
      </c>
      <c r="K699" s="39">
        <v>0</v>
      </c>
      <c r="L699" s="59">
        <v>0</v>
      </c>
      <c r="M699" s="59">
        <v>0</v>
      </c>
      <c r="N699" s="59">
        <v>0</v>
      </c>
      <c r="O699" s="59">
        <v>0</v>
      </c>
      <c r="P699" s="13"/>
    </row>
    <row r="700" spans="1:16" ht="41.25" customHeight="1" x14ac:dyDescent="0.2">
      <c r="A700" s="71"/>
      <c r="B700" s="12"/>
      <c r="C700" s="72"/>
      <c r="D700" s="39">
        <v>0</v>
      </c>
      <c r="E700" s="39">
        <v>0</v>
      </c>
      <c r="F700" s="59">
        <v>0</v>
      </c>
      <c r="G700" s="39">
        <v>0</v>
      </c>
      <c r="H700" s="39">
        <v>0</v>
      </c>
      <c r="I700" s="59">
        <v>0</v>
      </c>
      <c r="J700" s="39">
        <v>0</v>
      </c>
      <c r="K700" s="39">
        <v>0</v>
      </c>
      <c r="L700" s="59">
        <v>0</v>
      </c>
      <c r="M700" s="59">
        <v>0</v>
      </c>
      <c r="N700" s="59">
        <v>0</v>
      </c>
      <c r="O700" s="59">
        <v>0</v>
      </c>
      <c r="P700" s="13"/>
    </row>
    <row r="701" spans="1:16" ht="41.25" customHeight="1" x14ac:dyDescent="0.2">
      <c r="A701" s="71" t="s">
        <v>1234</v>
      </c>
      <c r="B701" s="12"/>
      <c r="C701" s="72" t="s">
        <v>1235</v>
      </c>
      <c r="D701" s="39">
        <v>0</v>
      </c>
      <c r="E701" s="39">
        <v>0</v>
      </c>
      <c r="F701" s="59">
        <v>0</v>
      </c>
      <c r="G701" s="39">
        <v>0</v>
      </c>
      <c r="H701" s="39">
        <v>0</v>
      </c>
      <c r="I701" s="59">
        <v>0</v>
      </c>
      <c r="J701" s="39">
        <v>0</v>
      </c>
      <c r="K701" s="39">
        <v>0</v>
      </c>
      <c r="L701" s="59">
        <v>0</v>
      </c>
      <c r="M701" s="59">
        <v>0</v>
      </c>
      <c r="N701" s="59">
        <v>0</v>
      </c>
      <c r="O701" s="59">
        <v>0</v>
      </c>
      <c r="P701" s="13"/>
    </row>
    <row r="702" spans="1:16" ht="41.25" customHeight="1" x14ac:dyDescent="0.2">
      <c r="A702" s="71"/>
      <c r="B702" s="12"/>
      <c r="C702" s="72"/>
      <c r="D702" s="39">
        <v>0</v>
      </c>
      <c r="E702" s="39">
        <v>0</v>
      </c>
      <c r="F702" s="59">
        <v>0</v>
      </c>
      <c r="G702" s="39">
        <v>0</v>
      </c>
      <c r="H702" s="39">
        <v>0</v>
      </c>
      <c r="I702" s="59">
        <v>0</v>
      </c>
      <c r="J702" s="39">
        <v>0</v>
      </c>
      <c r="K702" s="39">
        <v>0</v>
      </c>
      <c r="L702" s="59">
        <v>0</v>
      </c>
      <c r="M702" s="59">
        <v>0</v>
      </c>
      <c r="N702" s="59">
        <v>0</v>
      </c>
      <c r="O702" s="59">
        <v>0</v>
      </c>
      <c r="P702" s="13"/>
    </row>
    <row r="703" spans="1:16" ht="41.25" customHeight="1" x14ac:dyDescent="0.2">
      <c r="A703" s="71"/>
      <c r="B703" s="12"/>
      <c r="C703" s="72"/>
      <c r="D703" s="39">
        <v>0</v>
      </c>
      <c r="E703" s="39">
        <v>0</v>
      </c>
      <c r="F703" s="59">
        <v>0</v>
      </c>
      <c r="G703" s="39">
        <v>0</v>
      </c>
      <c r="H703" s="39">
        <v>0</v>
      </c>
      <c r="I703" s="59">
        <v>0</v>
      </c>
      <c r="J703" s="39">
        <v>0</v>
      </c>
      <c r="K703" s="39">
        <v>0</v>
      </c>
      <c r="L703" s="59">
        <v>0</v>
      </c>
      <c r="M703" s="59">
        <v>0</v>
      </c>
      <c r="N703" s="59">
        <v>0</v>
      </c>
      <c r="O703" s="59">
        <v>0</v>
      </c>
      <c r="P703" s="13"/>
    </row>
    <row r="704" spans="1:16" ht="41.25" customHeight="1" x14ac:dyDescent="0.2">
      <c r="A704" s="71"/>
      <c r="B704" s="12"/>
      <c r="C704" s="72"/>
      <c r="D704" s="39">
        <v>0</v>
      </c>
      <c r="E704" s="39">
        <v>0</v>
      </c>
      <c r="F704" s="59">
        <v>0</v>
      </c>
      <c r="G704" s="39">
        <v>0</v>
      </c>
      <c r="H704" s="39">
        <v>0</v>
      </c>
      <c r="I704" s="59">
        <v>0</v>
      </c>
      <c r="J704" s="39">
        <v>0</v>
      </c>
      <c r="K704" s="39">
        <v>0</v>
      </c>
      <c r="L704" s="59">
        <v>0</v>
      </c>
      <c r="M704" s="59">
        <v>0</v>
      </c>
      <c r="N704" s="59">
        <v>0</v>
      </c>
      <c r="O704" s="59">
        <v>0</v>
      </c>
      <c r="P704" s="13"/>
    </row>
    <row r="705" spans="1:16" ht="41.25" customHeight="1" thickBot="1" x14ac:dyDescent="0.25">
      <c r="A705" s="73"/>
      <c r="B705" s="14"/>
      <c r="C705" s="74"/>
      <c r="D705" s="39">
        <v>0</v>
      </c>
      <c r="E705" s="39">
        <v>0</v>
      </c>
      <c r="F705" s="59">
        <v>0</v>
      </c>
      <c r="G705" s="39">
        <v>0</v>
      </c>
      <c r="H705" s="39">
        <v>0</v>
      </c>
      <c r="I705" s="59">
        <v>0</v>
      </c>
      <c r="J705" s="39">
        <v>0</v>
      </c>
      <c r="K705" s="39">
        <v>0</v>
      </c>
      <c r="L705" s="59">
        <v>0</v>
      </c>
      <c r="M705" s="59">
        <v>0</v>
      </c>
      <c r="N705" s="59">
        <v>0</v>
      </c>
      <c r="O705" s="59">
        <v>0</v>
      </c>
      <c r="P705" s="15"/>
    </row>
    <row r="706" spans="1:16" ht="41.25" customHeight="1" thickBot="1" x14ac:dyDescent="0.25">
      <c r="A706" s="75" t="s">
        <v>1236</v>
      </c>
      <c r="B706" s="10"/>
      <c r="C706" s="76" t="s">
        <v>1237</v>
      </c>
      <c r="D706" s="39">
        <v>0</v>
      </c>
      <c r="E706" s="39">
        <v>0</v>
      </c>
      <c r="F706" s="39">
        <v>0</v>
      </c>
      <c r="G706" s="39">
        <v>0</v>
      </c>
      <c r="H706" s="39">
        <v>0</v>
      </c>
      <c r="I706" s="39">
        <v>0</v>
      </c>
      <c r="J706" s="39">
        <v>0</v>
      </c>
      <c r="K706" s="39">
        <v>0</v>
      </c>
      <c r="L706" s="39">
        <v>0</v>
      </c>
      <c r="M706" s="39">
        <v>0</v>
      </c>
      <c r="N706" s="39">
        <v>0</v>
      </c>
      <c r="O706" s="39">
        <v>0</v>
      </c>
      <c r="P706" s="35" t="s">
        <v>3530</v>
      </c>
    </row>
    <row r="707" spans="1:16" ht="41.25" customHeight="1" x14ac:dyDescent="0.2">
      <c r="A707" s="71"/>
      <c r="B707" s="12"/>
      <c r="C707" s="72"/>
      <c r="D707" s="24">
        <v>0.34599999999999997</v>
      </c>
      <c r="E707" s="24">
        <v>1.2518</v>
      </c>
      <c r="F707" s="24">
        <f>0.324+0.309</f>
        <v>0.63300000000000001</v>
      </c>
      <c r="G707" s="24">
        <v>370</v>
      </c>
      <c r="H707" s="24">
        <v>150</v>
      </c>
      <c r="I707" s="24">
        <v>205</v>
      </c>
      <c r="J707" s="24">
        <v>2771.46</v>
      </c>
      <c r="K707" s="24">
        <v>8361.1</v>
      </c>
      <c r="L707" s="24">
        <f>2771.46+3300.84</f>
        <v>6072.3</v>
      </c>
      <c r="M707" s="51">
        <f>1817.53+831.1999</f>
        <v>2648.7298999999998</v>
      </c>
      <c r="N707" s="51">
        <v>2338.6999999999998</v>
      </c>
      <c r="O707" s="51">
        <v>1053.1370813333331</v>
      </c>
      <c r="P707" s="35" t="s">
        <v>3529</v>
      </c>
    </row>
    <row r="708" spans="1:16" ht="41.25" customHeight="1" x14ac:dyDescent="0.2">
      <c r="A708" s="71"/>
      <c r="B708" s="12"/>
      <c r="C708" s="72"/>
      <c r="D708" s="59">
        <v>0</v>
      </c>
      <c r="E708" s="59">
        <v>0</v>
      </c>
      <c r="F708" s="59">
        <v>0</v>
      </c>
      <c r="G708" s="59">
        <v>0</v>
      </c>
      <c r="H708" s="59">
        <v>0</v>
      </c>
      <c r="I708" s="59">
        <v>0</v>
      </c>
      <c r="J708" s="59">
        <v>0</v>
      </c>
      <c r="K708" s="59">
        <v>0</v>
      </c>
      <c r="L708" s="59">
        <v>0</v>
      </c>
      <c r="M708" s="59">
        <v>0</v>
      </c>
      <c r="N708" s="59">
        <v>0</v>
      </c>
      <c r="O708" s="59">
        <v>0</v>
      </c>
      <c r="P708" s="13"/>
    </row>
    <row r="709" spans="1:16" ht="41.25" customHeight="1" x14ac:dyDescent="0.2">
      <c r="A709" s="71"/>
      <c r="B709" s="12"/>
      <c r="C709" s="72"/>
      <c r="D709" s="59">
        <v>0</v>
      </c>
      <c r="E709" s="59">
        <v>0</v>
      </c>
      <c r="F709" s="59">
        <v>0</v>
      </c>
      <c r="G709" s="59">
        <v>0</v>
      </c>
      <c r="H709" s="59">
        <v>0</v>
      </c>
      <c r="I709" s="59">
        <v>0</v>
      </c>
      <c r="J709" s="59">
        <v>0</v>
      </c>
      <c r="K709" s="59">
        <v>0</v>
      </c>
      <c r="L709" s="59">
        <v>0</v>
      </c>
      <c r="M709" s="59">
        <v>0</v>
      </c>
      <c r="N709" s="59">
        <v>0</v>
      </c>
      <c r="O709" s="59">
        <v>0</v>
      </c>
      <c r="P709" s="13"/>
    </row>
    <row r="710" spans="1:16" ht="41.25" customHeight="1" x14ac:dyDescent="0.2">
      <c r="A710" s="71"/>
      <c r="B710" s="12"/>
      <c r="C710" s="72"/>
      <c r="D710" s="59">
        <v>0</v>
      </c>
      <c r="E710" s="59">
        <v>0</v>
      </c>
      <c r="F710" s="59">
        <v>0</v>
      </c>
      <c r="G710" s="59">
        <v>0</v>
      </c>
      <c r="H710" s="59">
        <v>0</v>
      </c>
      <c r="I710" s="59">
        <v>0</v>
      </c>
      <c r="J710" s="59">
        <v>0</v>
      </c>
      <c r="K710" s="59">
        <v>0</v>
      </c>
      <c r="L710" s="59">
        <v>0</v>
      </c>
      <c r="M710" s="59">
        <v>0</v>
      </c>
      <c r="N710" s="59">
        <v>0</v>
      </c>
      <c r="O710" s="59">
        <v>0</v>
      </c>
      <c r="P710" s="13"/>
    </row>
    <row r="711" spans="1:16" ht="41.25" customHeight="1" x14ac:dyDescent="0.2">
      <c r="A711" s="71" t="s">
        <v>1238</v>
      </c>
      <c r="B711" s="12"/>
      <c r="C711" s="72" t="s">
        <v>1239</v>
      </c>
      <c r="D711" s="59">
        <v>0</v>
      </c>
      <c r="E711" s="59">
        <v>0</v>
      </c>
      <c r="F711" s="59">
        <v>0</v>
      </c>
      <c r="G711" s="59">
        <v>0</v>
      </c>
      <c r="H711" s="59">
        <v>0</v>
      </c>
      <c r="I711" s="59">
        <v>0</v>
      </c>
      <c r="J711" s="59">
        <v>0</v>
      </c>
      <c r="K711" s="59">
        <v>0</v>
      </c>
      <c r="L711" s="59">
        <v>0</v>
      </c>
      <c r="M711" s="59">
        <v>0</v>
      </c>
      <c r="N711" s="59">
        <v>0</v>
      </c>
      <c r="O711" s="59">
        <v>0</v>
      </c>
      <c r="P711" s="13"/>
    </row>
    <row r="712" spans="1:16" ht="41.25" customHeight="1" x14ac:dyDescent="0.2">
      <c r="A712" s="71"/>
      <c r="B712" s="12"/>
      <c r="C712" s="72"/>
      <c r="D712" s="59">
        <v>0</v>
      </c>
      <c r="E712" s="59">
        <v>0</v>
      </c>
      <c r="F712" s="59">
        <v>0</v>
      </c>
      <c r="G712" s="59">
        <v>0</v>
      </c>
      <c r="H712" s="59">
        <v>0</v>
      </c>
      <c r="I712" s="59">
        <v>0</v>
      </c>
      <c r="J712" s="59">
        <v>0</v>
      </c>
      <c r="K712" s="59">
        <v>0</v>
      </c>
      <c r="L712" s="59">
        <v>0</v>
      </c>
      <c r="M712" s="59">
        <v>0</v>
      </c>
      <c r="N712" s="59">
        <v>0</v>
      </c>
      <c r="O712" s="59">
        <v>0</v>
      </c>
      <c r="P712" s="13"/>
    </row>
    <row r="713" spans="1:16" ht="41.25" customHeight="1" x14ac:dyDescent="0.2">
      <c r="A713" s="71"/>
      <c r="B713" s="12"/>
      <c r="C713" s="72"/>
      <c r="D713" s="59">
        <v>0</v>
      </c>
      <c r="E713" s="59">
        <v>0</v>
      </c>
      <c r="F713" s="59">
        <v>0</v>
      </c>
      <c r="G713" s="59">
        <v>0</v>
      </c>
      <c r="H713" s="59">
        <v>0</v>
      </c>
      <c r="I713" s="59">
        <v>0</v>
      </c>
      <c r="J713" s="59">
        <v>0</v>
      </c>
      <c r="K713" s="59">
        <v>0</v>
      </c>
      <c r="L713" s="59">
        <v>0</v>
      </c>
      <c r="M713" s="59">
        <v>0</v>
      </c>
      <c r="N713" s="59">
        <v>0</v>
      </c>
      <c r="O713" s="59">
        <v>0</v>
      </c>
      <c r="P713" s="13"/>
    </row>
    <row r="714" spans="1:16" ht="41.25" customHeight="1" x14ac:dyDescent="0.2">
      <c r="A714" s="71"/>
      <c r="B714" s="12"/>
      <c r="C714" s="72"/>
      <c r="D714" s="59">
        <v>0</v>
      </c>
      <c r="E714" s="59">
        <v>0</v>
      </c>
      <c r="F714" s="59">
        <v>0</v>
      </c>
      <c r="G714" s="59">
        <v>0</v>
      </c>
      <c r="H714" s="59">
        <v>0</v>
      </c>
      <c r="I714" s="59">
        <v>0</v>
      </c>
      <c r="J714" s="59">
        <v>0</v>
      </c>
      <c r="K714" s="59">
        <v>0</v>
      </c>
      <c r="L714" s="59">
        <v>0</v>
      </c>
      <c r="M714" s="59">
        <v>0</v>
      </c>
      <c r="N714" s="59">
        <v>0</v>
      </c>
      <c r="O714" s="59">
        <v>0</v>
      </c>
      <c r="P714" s="13"/>
    </row>
    <row r="715" spans="1:16" ht="41.25" customHeight="1" x14ac:dyDescent="0.2">
      <c r="A715" s="71"/>
      <c r="B715" s="12"/>
      <c r="C715" s="72"/>
      <c r="D715" s="59">
        <v>0</v>
      </c>
      <c r="E715" s="59">
        <v>0</v>
      </c>
      <c r="F715" s="59">
        <v>0</v>
      </c>
      <c r="G715" s="59">
        <v>0</v>
      </c>
      <c r="H715" s="59">
        <v>0</v>
      </c>
      <c r="I715" s="59">
        <v>0</v>
      </c>
      <c r="J715" s="59">
        <v>0</v>
      </c>
      <c r="K715" s="59">
        <v>0</v>
      </c>
      <c r="L715" s="59">
        <v>0</v>
      </c>
      <c r="M715" s="59">
        <v>0</v>
      </c>
      <c r="N715" s="59">
        <v>0</v>
      </c>
      <c r="O715" s="59">
        <v>0</v>
      </c>
      <c r="P715" s="13"/>
    </row>
    <row r="716" spans="1:16" ht="41.25" customHeight="1" x14ac:dyDescent="0.2">
      <c r="A716" s="71" t="s">
        <v>1240</v>
      </c>
      <c r="B716" s="12"/>
      <c r="C716" s="72" t="s">
        <v>1241</v>
      </c>
      <c r="D716" s="59">
        <v>0</v>
      </c>
      <c r="E716" s="59">
        <v>0</v>
      </c>
      <c r="F716" s="59">
        <v>0</v>
      </c>
      <c r="G716" s="59">
        <v>0</v>
      </c>
      <c r="H716" s="59">
        <v>0</v>
      </c>
      <c r="I716" s="59">
        <v>0</v>
      </c>
      <c r="J716" s="59">
        <v>0</v>
      </c>
      <c r="K716" s="59">
        <v>0</v>
      </c>
      <c r="L716" s="59">
        <v>0</v>
      </c>
      <c r="M716" s="59">
        <v>0</v>
      </c>
      <c r="N716" s="59">
        <v>0</v>
      </c>
      <c r="O716" s="59">
        <v>0</v>
      </c>
      <c r="P716" s="13"/>
    </row>
    <row r="717" spans="1:16" ht="41.25" customHeight="1" x14ac:dyDescent="0.2">
      <c r="A717" s="71"/>
      <c r="B717" s="12"/>
      <c r="C717" s="72"/>
      <c r="D717" s="59">
        <v>0</v>
      </c>
      <c r="E717" s="59">
        <v>0</v>
      </c>
      <c r="F717" s="59">
        <v>0</v>
      </c>
      <c r="G717" s="59">
        <v>0</v>
      </c>
      <c r="H717" s="59">
        <v>0</v>
      </c>
      <c r="I717" s="59">
        <v>0</v>
      </c>
      <c r="J717" s="59">
        <v>0</v>
      </c>
      <c r="K717" s="59">
        <v>0</v>
      </c>
      <c r="L717" s="59">
        <v>0</v>
      </c>
      <c r="M717" s="59">
        <v>0</v>
      </c>
      <c r="N717" s="59">
        <v>0</v>
      </c>
      <c r="O717" s="59">
        <v>0</v>
      </c>
      <c r="P717" s="13"/>
    </row>
    <row r="718" spans="1:16" ht="41.25" customHeight="1" x14ac:dyDescent="0.2">
      <c r="A718" s="71"/>
      <c r="B718" s="12"/>
      <c r="C718" s="72"/>
      <c r="D718" s="59">
        <v>0</v>
      </c>
      <c r="E718" s="59">
        <v>0</v>
      </c>
      <c r="F718" s="59">
        <v>0</v>
      </c>
      <c r="G718" s="59">
        <v>0</v>
      </c>
      <c r="H718" s="59">
        <v>0</v>
      </c>
      <c r="I718" s="59">
        <v>0</v>
      </c>
      <c r="J718" s="59">
        <v>0</v>
      </c>
      <c r="K718" s="59">
        <v>0</v>
      </c>
      <c r="L718" s="59">
        <v>0</v>
      </c>
      <c r="M718" s="59">
        <v>0</v>
      </c>
      <c r="N718" s="59">
        <v>0</v>
      </c>
      <c r="O718" s="59">
        <v>0</v>
      </c>
      <c r="P718" s="13"/>
    </row>
    <row r="719" spans="1:16" ht="41.25" customHeight="1" x14ac:dyDescent="0.2">
      <c r="A719" s="71"/>
      <c r="B719" s="12"/>
      <c r="C719" s="72"/>
      <c r="D719" s="59">
        <v>0</v>
      </c>
      <c r="E719" s="59">
        <v>0</v>
      </c>
      <c r="F719" s="59">
        <v>0</v>
      </c>
      <c r="G719" s="59">
        <v>0</v>
      </c>
      <c r="H719" s="59">
        <v>0</v>
      </c>
      <c r="I719" s="59">
        <v>0</v>
      </c>
      <c r="J719" s="59">
        <v>0</v>
      </c>
      <c r="K719" s="59">
        <v>0</v>
      </c>
      <c r="L719" s="59">
        <v>0</v>
      </c>
      <c r="M719" s="59">
        <v>0</v>
      </c>
      <c r="N719" s="59">
        <v>0</v>
      </c>
      <c r="O719" s="59">
        <v>0</v>
      </c>
      <c r="P719" s="13"/>
    </row>
    <row r="720" spans="1:16" ht="41.25" customHeight="1" x14ac:dyDescent="0.2">
      <c r="A720" s="71"/>
      <c r="B720" s="12"/>
      <c r="C720" s="72"/>
      <c r="D720" s="59">
        <v>0</v>
      </c>
      <c r="E720" s="59">
        <v>0</v>
      </c>
      <c r="F720" s="59">
        <v>0</v>
      </c>
      <c r="G720" s="59">
        <v>0</v>
      </c>
      <c r="H720" s="59">
        <v>0</v>
      </c>
      <c r="I720" s="59">
        <v>0</v>
      </c>
      <c r="J720" s="59">
        <v>0</v>
      </c>
      <c r="K720" s="59">
        <v>0</v>
      </c>
      <c r="L720" s="59">
        <v>0</v>
      </c>
      <c r="M720" s="59">
        <v>0</v>
      </c>
      <c r="N720" s="59">
        <v>0</v>
      </c>
      <c r="O720" s="59">
        <v>0</v>
      </c>
      <c r="P720" s="13"/>
    </row>
    <row r="721" spans="1:16" ht="41.25" customHeight="1" x14ac:dyDescent="0.2">
      <c r="A721" s="71" t="s">
        <v>1242</v>
      </c>
      <c r="B721" s="12"/>
      <c r="C721" s="72" t="s">
        <v>1243</v>
      </c>
      <c r="D721" s="59">
        <v>0</v>
      </c>
      <c r="E721" s="59">
        <v>0</v>
      </c>
      <c r="F721" s="59">
        <v>0</v>
      </c>
      <c r="G721" s="59">
        <v>0</v>
      </c>
      <c r="H721" s="59">
        <v>0</v>
      </c>
      <c r="I721" s="59">
        <v>0</v>
      </c>
      <c r="J721" s="59">
        <v>0</v>
      </c>
      <c r="K721" s="59">
        <v>0</v>
      </c>
      <c r="L721" s="59">
        <v>0</v>
      </c>
      <c r="M721" s="59">
        <v>0</v>
      </c>
      <c r="N721" s="59">
        <v>0</v>
      </c>
      <c r="O721" s="59">
        <v>0</v>
      </c>
      <c r="P721" s="13"/>
    </row>
    <row r="722" spans="1:16" ht="41.25" customHeight="1" x14ac:dyDescent="0.2">
      <c r="A722" s="71"/>
      <c r="B722" s="12"/>
      <c r="C722" s="72"/>
      <c r="D722" s="59">
        <v>0</v>
      </c>
      <c r="E722" s="59">
        <v>0</v>
      </c>
      <c r="F722" s="59">
        <v>0</v>
      </c>
      <c r="G722" s="59">
        <v>0</v>
      </c>
      <c r="H722" s="59">
        <v>0</v>
      </c>
      <c r="I722" s="59">
        <v>0</v>
      </c>
      <c r="J722" s="59">
        <v>0</v>
      </c>
      <c r="K722" s="59">
        <v>0</v>
      </c>
      <c r="L722" s="59">
        <v>0</v>
      </c>
      <c r="M722" s="59">
        <v>0</v>
      </c>
      <c r="N722" s="59">
        <v>0</v>
      </c>
      <c r="O722" s="59">
        <v>0</v>
      </c>
      <c r="P722" s="13"/>
    </row>
    <row r="723" spans="1:16" ht="41.25" customHeight="1" x14ac:dyDescent="0.2">
      <c r="A723" s="71"/>
      <c r="B723" s="12"/>
      <c r="C723" s="72"/>
      <c r="D723" s="59">
        <v>0</v>
      </c>
      <c r="E723" s="59">
        <v>0</v>
      </c>
      <c r="F723" s="59">
        <v>0</v>
      </c>
      <c r="G723" s="59">
        <v>0</v>
      </c>
      <c r="H723" s="59">
        <v>0</v>
      </c>
      <c r="I723" s="59">
        <v>0</v>
      </c>
      <c r="J723" s="59">
        <v>0</v>
      </c>
      <c r="K723" s="59">
        <v>0</v>
      </c>
      <c r="L723" s="59">
        <v>0</v>
      </c>
      <c r="M723" s="59">
        <v>0</v>
      </c>
      <c r="N723" s="59">
        <v>0</v>
      </c>
      <c r="O723" s="59">
        <v>0</v>
      </c>
      <c r="P723" s="13"/>
    </row>
    <row r="724" spans="1:16" ht="41.25" customHeight="1" x14ac:dyDescent="0.2">
      <c r="A724" s="71"/>
      <c r="B724" s="12"/>
      <c r="C724" s="72"/>
      <c r="D724" s="59">
        <v>0</v>
      </c>
      <c r="E724" s="59">
        <v>0</v>
      </c>
      <c r="F724" s="59">
        <v>0</v>
      </c>
      <c r="G724" s="59">
        <v>0</v>
      </c>
      <c r="H724" s="59">
        <v>0</v>
      </c>
      <c r="I724" s="59">
        <v>0</v>
      </c>
      <c r="J724" s="59">
        <v>0</v>
      </c>
      <c r="K724" s="59">
        <v>0</v>
      </c>
      <c r="L724" s="59">
        <v>0</v>
      </c>
      <c r="M724" s="59">
        <v>0</v>
      </c>
      <c r="N724" s="59">
        <v>0</v>
      </c>
      <c r="O724" s="59">
        <v>0</v>
      </c>
      <c r="P724" s="13"/>
    </row>
    <row r="725" spans="1:16" ht="41.25" customHeight="1" x14ac:dyDescent="0.2">
      <c r="A725" s="71"/>
      <c r="B725" s="12"/>
      <c r="C725" s="72"/>
      <c r="D725" s="59">
        <v>0</v>
      </c>
      <c r="E725" s="59">
        <v>0</v>
      </c>
      <c r="F725" s="59">
        <v>0</v>
      </c>
      <c r="G725" s="59">
        <v>0</v>
      </c>
      <c r="H725" s="59">
        <v>0</v>
      </c>
      <c r="I725" s="59">
        <v>0</v>
      </c>
      <c r="J725" s="59">
        <v>0</v>
      </c>
      <c r="K725" s="59">
        <v>0</v>
      </c>
      <c r="L725" s="59">
        <v>0</v>
      </c>
      <c r="M725" s="59">
        <v>0</v>
      </c>
      <c r="N725" s="59">
        <v>0</v>
      </c>
      <c r="O725" s="59">
        <v>0</v>
      </c>
      <c r="P725" s="13"/>
    </row>
    <row r="726" spans="1:16" ht="41.25" customHeight="1" x14ac:dyDescent="0.2">
      <c r="A726" s="71" t="s">
        <v>1244</v>
      </c>
      <c r="B726" s="12"/>
      <c r="C726" s="72" t="s">
        <v>1245</v>
      </c>
      <c r="D726" s="59">
        <v>0</v>
      </c>
      <c r="E726" s="59">
        <v>0</v>
      </c>
      <c r="F726" s="59">
        <v>0</v>
      </c>
      <c r="G726" s="59">
        <v>0</v>
      </c>
      <c r="H726" s="59">
        <v>0</v>
      </c>
      <c r="I726" s="59">
        <v>0</v>
      </c>
      <c r="J726" s="59">
        <v>0</v>
      </c>
      <c r="K726" s="59">
        <v>0</v>
      </c>
      <c r="L726" s="59">
        <v>0</v>
      </c>
      <c r="M726" s="59">
        <v>0</v>
      </c>
      <c r="N726" s="59">
        <v>0</v>
      </c>
      <c r="O726" s="59">
        <v>0</v>
      </c>
      <c r="P726" s="13"/>
    </row>
    <row r="727" spans="1:16" ht="41.25" customHeight="1" x14ac:dyDescent="0.2">
      <c r="A727" s="71"/>
      <c r="B727" s="12"/>
      <c r="C727" s="72"/>
      <c r="D727" s="59">
        <v>0</v>
      </c>
      <c r="E727" s="59">
        <v>0</v>
      </c>
      <c r="F727" s="59">
        <v>0</v>
      </c>
      <c r="G727" s="59">
        <v>0</v>
      </c>
      <c r="H727" s="59">
        <v>0</v>
      </c>
      <c r="I727" s="59">
        <v>0</v>
      </c>
      <c r="J727" s="59">
        <v>0</v>
      </c>
      <c r="K727" s="59">
        <v>0</v>
      </c>
      <c r="L727" s="59">
        <v>0</v>
      </c>
      <c r="M727" s="59">
        <v>0</v>
      </c>
      <c r="N727" s="59">
        <v>0</v>
      </c>
      <c r="O727" s="59">
        <v>0</v>
      </c>
      <c r="P727" s="13"/>
    </row>
    <row r="728" spans="1:16" ht="41.25" customHeight="1" x14ac:dyDescent="0.2">
      <c r="A728" s="71"/>
      <c r="B728" s="12"/>
      <c r="C728" s="72"/>
      <c r="D728" s="59">
        <v>0</v>
      </c>
      <c r="E728" s="59">
        <v>0</v>
      </c>
      <c r="F728" s="59">
        <v>0</v>
      </c>
      <c r="G728" s="59">
        <v>0</v>
      </c>
      <c r="H728" s="59">
        <v>0</v>
      </c>
      <c r="I728" s="59">
        <v>0</v>
      </c>
      <c r="J728" s="59">
        <v>0</v>
      </c>
      <c r="K728" s="59">
        <v>0</v>
      </c>
      <c r="L728" s="59">
        <v>0</v>
      </c>
      <c r="M728" s="59">
        <v>0</v>
      </c>
      <c r="N728" s="59">
        <v>0</v>
      </c>
      <c r="O728" s="59">
        <v>0</v>
      </c>
      <c r="P728" s="13"/>
    </row>
    <row r="729" spans="1:16" ht="41.25" customHeight="1" x14ac:dyDescent="0.2">
      <c r="A729" s="71"/>
      <c r="B729" s="12"/>
      <c r="C729" s="72"/>
      <c r="D729" s="59">
        <v>0</v>
      </c>
      <c r="E729" s="59">
        <v>0</v>
      </c>
      <c r="F729" s="59">
        <v>0</v>
      </c>
      <c r="G729" s="59">
        <v>0</v>
      </c>
      <c r="H729" s="59">
        <v>0</v>
      </c>
      <c r="I729" s="59">
        <v>0</v>
      </c>
      <c r="J729" s="59">
        <v>0</v>
      </c>
      <c r="K729" s="59">
        <v>0</v>
      </c>
      <c r="L729" s="59">
        <v>0</v>
      </c>
      <c r="M729" s="59">
        <v>0</v>
      </c>
      <c r="N729" s="59">
        <v>0</v>
      </c>
      <c r="O729" s="59">
        <v>0</v>
      </c>
      <c r="P729" s="13"/>
    </row>
    <row r="730" spans="1:16" ht="41.25" customHeight="1" thickBot="1" x14ac:dyDescent="0.25">
      <c r="A730" s="73"/>
      <c r="B730" s="14"/>
      <c r="C730" s="74"/>
      <c r="D730" s="59">
        <v>0</v>
      </c>
      <c r="E730" s="59">
        <v>0</v>
      </c>
      <c r="F730" s="59">
        <v>0</v>
      </c>
      <c r="G730" s="59">
        <v>0</v>
      </c>
      <c r="H730" s="59">
        <v>0</v>
      </c>
      <c r="I730" s="59">
        <v>0</v>
      </c>
      <c r="J730" s="59">
        <v>0</v>
      </c>
      <c r="K730" s="59">
        <v>0</v>
      </c>
      <c r="L730" s="59">
        <v>0</v>
      </c>
      <c r="M730" s="59">
        <v>0</v>
      </c>
      <c r="N730" s="59">
        <v>0</v>
      </c>
      <c r="O730" s="59">
        <v>0</v>
      </c>
      <c r="P730" s="15"/>
    </row>
    <row r="731" spans="1:16" ht="41.25" customHeight="1" thickBot="1" x14ac:dyDescent="0.25">
      <c r="A731" s="75" t="s">
        <v>1246</v>
      </c>
      <c r="B731" s="10"/>
      <c r="C731" s="76" t="s">
        <v>1247</v>
      </c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35"/>
    </row>
    <row r="732" spans="1:16" ht="41.25" customHeight="1" x14ac:dyDescent="0.2">
      <c r="A732" s="71"/>
      <c r="B732" s="12"/>
      <c r="C732" s="72"/>
      <c r="D732" s="24">
        <f>7.2835+0.78+6.23+5.4605+2.03</f>
        <v>21.783999999999999</v>
      </c>
      <c r="E732" s="24">
        <f>2.798+1.4171+0.01+3.371+7.384+0.011+3.535+1.358</f>
        <v>19.8841</v>
      </c>
      <c r="F732" s="24">
        <f>3.061+4.599+8.7148</f>
        <v>16.3748</v>
      </c>
      <c r="G732" s="24">
        <f>1328+1084+500</f>
        <v>2912</v>
      </c>
      <c r="H732" s="24">
        <f>808+445+545</f>
        <v>1798</v>
      </c>
      <c r="I732" s="24">
        <v>1835</v>
      </c>
      <c r="J732" s="24">
        <v>12876.4</v>
      </c>
      <c r="K732" s="24">
        <v>12876.4</v>
      </c>
      <c r="L732" s="24">
        <f>3752.37+4266.18+4857.84</f>
        <v>12876.39</v>
      </c>
      <c r="M732" s="51">
        <f>22360.3908223423+3286.90893+272.569296+19401.3694564706+17461.11288+8351.72004</f>
        <v>71134.071424812893</v>
      </c>
      <c r="N732" s="51">
        <f>9386.41066+5505.57925+148.66501+12164.0069+24199.883+82.03376+22930.19551+6733.85626-664.91747-2472.29088-504.19377-536.60683-233.27234-749.21232-1998.17707-455.00158-1161.6281-1332.23647-718.681-1641.43491</f>
        <v>68682.977610000002</v>
      </c>
      <c r="O732" s="51">
        <v>52205.693730520725</v>
      </c>
      <c r="P732" s="35" t="s">
        <v>3529</v>
      </c>
    </row>
    <row r="733" spans="1:16" ht="41.25" customHeight="1" x14ac:dyDescent="0.2">
      <c r="A733" s="71"/>
      <c r="B733" s="12"/>
      <c r="C733" s="72"/>
      <c r="D733" s="59">
        <v>0</v>
      </c>
      <c r="E733" s="59">
        <v>0</v>
      </c>
      <c r="F733" s="59">
        <v>0</v>
      </c>
      <c r="G733" s="59">
        <v>0</v>
      </c>
      <c r="H733" s="59">
        <v>0</v>
      </c>
      <c r="I733" s="59">
        <v>0</v>
      </c>
      <c r="J733" s="59">
        <v>0</v>
      </c>
      <c r="K733" s="59">
        <v>0</v>
      </c>
      <c r="L733" s="59">
        <v>0</v>
      </c>
      <c r="M733" s="59">
        <v>0</v>
      </c>
      <c r="N733" s="59">
        <v>0</v>
      </c>
      <c r="O733" s="59">
        <v>0</v>
      </c>
      <c r="P733" s="13"/>
    </row>
    <row r="734" spans="1:16" ht="41.25" customHeight="1" x14ac:dyDescent="0.2">
      <c r="A734" s="71"/>
      <c r="B734" s="12"/>
      <c r="C734" s="72"/>
      <c r="D734" s="59">
        <v>0</v>
      </c>
      <c r="E734" s="59">
        <v>0</v>
      </c>
      <c r="F734" s="59">
        <v>0</v>
      </c>
      <c r="G734" s="59">
        <v>0</v>
      </c>
      <c r="H734" s="59">
        <v>0</v>
      </c>
      <c r="I734" s="59">
        <v>0</v>
      </c>
      <c r="J734" s="59">
        <v>0</v>
      </c>
      <c r="K734" s="59">
        <v>0</v>
      </c>
      <c r="L734" s="59">
        <v>0</v>
      </c>
      <c r="M734" s="59">
        <v>0</v>
      </c>
      <c r="N734" s="59">
        <v>0</v>
      </c>
      <c r="O734" s="59">
        <v>0</v>
      </c>
      <c r="P734" s="13"/>
    </row>
    <row r="735" spans="1:16" ht="41.25" customHeight="1" x14ac:dyDescent="0.2">
      <c r="A735" s="71"/>
      <c r="B735" s="12"/>
      <c r="C735" s="72"/>
      <c r="D735" s="59">
        <v>0</v>
      </c>
      <c r="E735" s="59">
        <v>0</v>
      </c>
      <c r="F735" s="59">
        <v>0</v>
      </c>
      <c r="G735" s="59">
        <v>0</v>
      </c>
      <c r="H735" s="59">
        <v>0</v>
      </c>
      <c r="I735" s="59">
        <v>0</v>
      </c>
      <c r="J735" s="59">
        <v>0</v>
      </c>
      <c r="K735" s="59">
        <v>0</v>
      </c>
      <c r="L735" s="59">
        <v>0</v>
      </c>
      <c r="M735" s="59">
        <v>0</v>
      </c>
      <c r="N735" s="59">
        <v>0</v>
      </c>
      <c r="O735" s="59">
        <v>0</v>
      </c>
      <c r="P735" s="13"/>
    </row>
    <row r="736" spans="1:16" ht="41.25" customHeight="1" x14ac:dyDescent="0.2">
      <c r="A736" s="71" t="s">
        <v>1248</v>
      </c>
      <c r="B736" s="12"/>
      <c r="C736" s="72" t="s">
        <v>1249</v>
      </c>
      <c r="D736" s="59">
        <v>0</v>
      </c>
      <c r="E736" s="59">
        <v>0</v>
      </c>
      <c r="F736" s="59">
        <v>0</v>
      </c>
      <c r="G736" s="59">
        <v>0</v>
      </c>
      <c r="H736" s="59">
        <v>0</v>
      </c>
      <c r="I736" s="59">
        <v>0</v>
      </c>
      <c r="J736" s="59">
        <v>0</v>
      </c>
      <c r="K736" s="59">
        <v>0</v>
      </c>
      <c r="L736" s="59">
        <v>0</v>
      </c>
      <c r="M736" s="59">
        <v>0</v>
      </c>
      <c r="N736" s="59">
        <v>0</v>
      </c>
      <c r="O736" s="59">
        <v>0</v>
      </c>
      <c r="P736" s="13"/>
    </row>
    <row r="737" spans="1:16" ht="41.25" customHeight="1" x14ac:dyDescent="0.2">
      <c r="A737" s="71"/>
      <c r="B737" s="12"/>
      <c r="C737" s="72"/>
      <c r="D737" s="59">
        <v>0</v>
      </c>
      <c r="E737" s="59">
        <v>0</v>
      </c>
      <c r="F737" s="59">
        <v>0</v>
      </c>
      <c r="G737" s="59">
        <v>0</v>
      </c>
      <c r="H737" s="59">
        <v>0</v>
      </c>
      <c r="I737" s="59">
        <v>0</v>
      </c>
      <c r="J737" s="59">
        <v>0</v>
      </c>
      <c r="K737" s="59">
        <v>0</v>
      </c>
      <c r="L737" s="59">
        <v>0</v>
      </c>
      <c r="M737" s="59">
        <v>0</v>
      </c>
      <c r="N737" s="59">
        <v>0</v>
      </c>
      <c r="O737" s="59">
        <v>0</v>
      </c>
      <c r="P737" s="13"/>
    </row>
    <row r="738" spans="1:16" ht="41.25" customHeight="1" x14ac:dyDescent="0.2">
      <c r="A738" s="71"/>
      <c r="B738" s="12"/>
      <c r="C738" s="72"/>
      <c r="D738" s="59">
        <v>0</v>
      </c>
      <c r="E738" s="59">
        <v>0</v>
      </c>
      <c r="F738" s="59">
        <v>0</v>
      </c>
      <c r="G738" s="59">
        <v>0</v>
      </c>
      <c r="H738" s="59">
        <v>0</v>
      </c>
      <c r="I738" s="59">
        <v>0</v>
      </c>
      <c r="J738" s="59">
        <v>0</v>
      </c>
      <c r="K738" s="59">
        <v>0</v>
      </c>
      <c r="L738" s="59">
        <v>0</v>
      </c>
      <c r="M738" s="59">
        <v>0</v>
      </c>
      <c r="N738" s="59">
        <v>0</v>
      </c>
      <c r="O738" s="59">
        <v>0</v>
      </c>
      <c r="P738" s="13"/>
    </row>
    <row r="739" spans="1:16" ht="41.25" customHeight="1" x14ac:dyDescent="0.2">
      <c r="A739" s="71"/>
      <c r="B739" s="12"/>
      <c r="C739" s="72"/>
      <c r="D739" s="59">
        <v>0</v>
      </c>
      <c r="E739" s="59">
        <v>0</v>
      </c>
      <c r="F739" s="59">
        <v>0</v>
      </c>
      <c r="G739" s="59">
        <v>0</v>
      </c>
      <c r="H739" s="59">
        <v>0</v>
      </c>
      <c r="I739" s="59">
        <v>0</v>
      </c>
      <c r="J739" s="59">
        <v>0</v>
      </c>
      <c r="K739" s="59">
        <v>0</v>
      </c>
      <c r="L739" s="59">
        <v>0</v>
      </c>
      <c r="M739" s="59">
        <v>0</v>
      </c>
      <c r="N739" s="59">
        <v>0</v>
      </c>
      <c r="O739" s="59">
        <v>0</v>
      </c>
      <c r="P739" s="13"/>
    </row>
    <row r="740" spans="1:16" ht="41.25" customHeight="1" x14ac:dyDescent="0.2">
      <c r="A740" s="71"/>
      <c r="B740" s="12"/>
      <c r="C740" s="72"/>
      <c r="D740" s="59">
        <v>0</v>
      </c>
      <c r="E740" s="59">
        <v>0</v>
      </c>
      <c r="F740" s="59">
        <v>0</v>
      </c>
      <c r="G740" s="59">
        <v>0</v>
      </c>
      <c r="H740" s="59">
        <v>0</v>
      </c>
      <c r="I740" s="59">
        <v>0</v>
      </c>
      <c r="J740" s="59">
        <v>0</v>
      </c>
      <c r="K740" s="59">
        <v>0</v>
      </c>
      <c r="L740" s="59">
        <v>0</v>
      </c>
      <c r="M740" s="59">
        <v>0</v>
      </c>
      <c r="N740" s="59">
        <v>0</v>
      </c>
      <c r="O740" s="59">
        <v>0</v>
      </c>
      <c r="P740" s="13"/>
    </row>
    <row r="741" spans="1:16" ht="41.25" customHeight="1" x14ac:dyDescent="0.2">
      <c r="A741" s="71" t="s">
        <v>1250</v>
      </c>
      <c r="B741" s="12"/>
      <c r="C741" s="72" t="s">
        <v>1251</v>
      </c>
      <c r="D741" s="59">
        <v>0</v>
      </c>
      <c r="E741" s="59">
        <v>0</v>
      </c>
      <c r="F741" s="59">
        <v>0</v>
      </c>
      <c r="G741" s="59">
        <v>0</v>
      </c>
      <c r="H741" s="59">
        <v>0</v>
      </c>
      <c r="I741" s="59">
        <v>0</v>
      </c>
      <c r="J741" s="59">
        <v>0</v>
      </c>
      <c r="K741" s="59">
        <v>0</v>
      </c>
      <c r="L741" s="59">
        <v>0</v>
      </c>
      <c r="M741" s="59">
        <v>0</v>
      </c>
      <c r="N741" s="59">
        <v>0</v>
      </c>
      <c r="O741" s="59">
        <v>0</v>
      </c>
      <c r="P741" s="13"/>
    </row>
    <row r="742" spans="1:16" ht="41.25" customHeight="1" x14ac:dyDescent="0.2">
      <c r="A742" s="71"/>
      <c r="B742" s="12"/>
      <c r="C742" s="72"/>
      <c r="D742" s="59">
        <v>0</v>
      </c>
      <c r="E742" s="59">
        <v>0</v>
      </c>
      <c r="F742" s="59">
        <v>0</v>
      </c>
      <c r="G742" s="59">
        <v>0</v>
      </c>
      <c r="H742" s="59">
        <v>0</v>
      </c>
      <c r="I742" s="59">
        <v>0</v>
      </c>
      <c r="J742" s="59">
        <v>0</v>
      </c>
      <c r="K742" s="59">
        <v>0</v>
      </c>
      <c r="L742" s="59">
        <v>0</v>
      </c>
      <c r="M742" s="59">
        <v>0</v>
      </c>
      <c r="N742" s="59">
        <v>0</v>
      </c>
      <c r="O742" s="59">
        <v>0</v>
      </c>
      <c r="P742" s="13"/>
    </row>
    <row r="743" spans="1:16" ht="41.25" customHeight="1" x14ac:dyDescent="0.2">
      <c r="A743" s="71"/>
      <c r="B743" s="12"/>
      <c r="C743" s="72"/>
      <c r="D743" s="59">
        <v>0</v>
      </c>
      <c r="E743" s="59">
        <v>0</v>
      </c>
      <c r="F743" s="59">
        <v>0</v>
      </c>
      <c r="G743" s="59">
        <v>0</v>
      </c>
      <c r="H743" s="59">
        <v>0</v>
      </c>
      <c r="I743" s="59">
        <v>0</v>
      </c>
      <c r="J743" s="59">
        <v>0</v>
      </c>
      <c r="K743" s="59">
        <v>0</v>
      </c>
      <c r="L743" s="59">
        <v>0</v>
      </c>
      <c r="M743" s="59">
        <v>0</v>
      </c>
      <c r="N743" s="59">
        <v>0</v>
      </c>
      <c r="O743" s="59">
        <v>0</v>
      </c>
      <c r="P743" s="13"/>
    </row>
    <row r="744" spans="1:16" ht="41.25" customHeight="1" x14ac:dyDescent="0.2">
      <c r="A744" s="71"/>
      <c r="B744" s="12"/>
      <c r="C744" s="72"/>
      <c r="D744" s="59">
        <v>0</v>
      </c>
      <c r="E744" s="59">
        <v>0</v>
      </c>
      <c r="F744" s="59">
        <v>0</v>
      </c>
      <c r="G744" s="59">
        <v>0</v>
      </c>
      <c r="H744" s="59">
        <v>0</v>
      </c>
      <c r="I744" s="59">
        <v>0</v>
      </c>
      <c r="J744" s="59">
        <v>0</v>
      </c>
      <c r="K744" s="59">
        <v>0</v>
      </c>
      <c r="L744" s="59">
        <v>0</v>
      </c>
      <c r="M744" s="59">
        <v>0</v>
      </c>
      <c r="N744" s="59">
        <v>0</v>
      </c>
      <c r="O744" s="59">
        <v>0</v>
      </c>
      <c r="P744" s="13"/>
    </row>
    <row r="745" spans="1:16" ht="41.25" customHeight="1" x14ac:dyDescent="0.2">
      <c r="A745" s="71"/>
      <c r="B745" s="12"/>
      <c r="C745" s="72"/>
      <c r="D745" s="59">
        <v>0</v>
      </c>
      <c r="E745" s="59">
        <v>0</v>
      </c>
      <c r="F745" s="59">
        <v>0</v>
      </c>
      <c r="G745" s="59">
        <v>0</v>
      </c>
      <c r="H745" s="59">
        <v>0</v>
      </c>
      <c r="I745" s="59">
        <v>0</v>
      </c>
      <c r="J745" s="59">
        <v>0</v>
      </c>
      <c r="K745" s="59">
        <v>0</v>
      </c>
      <c r="L745" s="59">
        <v>0</v>
      </c>
      <c r="M745" s="59">
        <v>0</v>
      </c>
      <c r="N745" s="59">
        <v>0</v>
      </c>
      <c r="O745" s="59">
        <v>0</v>
      </c>
      <c r="P745" s="13"/>
    </row>
    <row r="746" spans="1:16" ht="41.25" customHeight="1" x14ac:dyDescent="0.2">
      <c r="A746" s="71" t="s">
        <v>1252</v>
      </c>
      <c r="B746" s="12"/>
      <c r="C746" s="72" t="s">
        <v>1253</v>
      </c>
      <c r="D746" s="59">
        <v>0</v>
      </c>
      <c r="E746" s="59">
        <v>0</v>
      </c>
      <c r="F746" s="59">
        <v>0</v>
      </c>
      <c r="G746" s="59">
        <v>0</v>
      </c>
      <c r="H746" s="59">
        <v>0</v>
      </c>
      <c r="I746" s="59">
        <v>0</v>
      </c>
      <c r="J746" s="59">
        <v>0</v>
      </c>
      <c r="K746" s="59">
        <v>0</v>
      </c>
      <c r="L746" s="59">
        <v>0</v>
      </c>
      <c r="M746" s="59">
        <v>0</v>
      </c>
      <c r="N746" s="59">
        <v>0</v>
      </c>
      <c r="O746" s="59">
        <v>0</v>
      </c>
      <c r="P746" s="13"/>
    </row>
    <row r="747" spans="1:16" ht="41.25" customHeight="1" x14ac:dyDescent="0.2">
      <c r="A747" s="71"/>
      <c r="B747" s="12"/>
      <c r="C747" s="72"/>
      <c r="D747" s="59">
        <v>0</v>
      </c>
      <c r="E747" s="59">
        <v>0</v>
      </c>
      <c r="F747" s="59">
        <v>0</v>
      </c>
      <c r="G747" s="59">
        <v>0</v>
      </c>
      <c r="H747" s="59">
        <v>0</v>
      </c>
      <c r="I747" s="59">
        <v>0</v>
      </c>
      <c r="J747" s="59">
        <v>0</v>
      </c>
      <c r="K747" s="59">
        <v>0</v>
      </c>
      <c r="L747" s="59">
        <v>0</v>
      </c>
      <c r="M747" s="59">
        <v>0</v>
      </c>
      <c r="N747" s="59">
        <v>0</v>
      </c>
      <c r="O747" s="59">
        <v>0</v>
      </c>
      <c r="P747" s="13"/>
    </row>
    <row r="748" spans="1:16" ht="41.25" customHeight="1" x14ac:dyDescent="0.2">
      <c r="A748" s="71"/>
      <c r="B748" s="12"/>
      <c r="C748" s="72"/>
      <c r="D748" s="59">
        <v>0</v>
      </c>
      <c r="E748" s="59">
        <v>0</v>
      </c>
      <c r="F748" s="59">
        <v>0</v>
      </c>
      <c r="G748" s="59">
        <v>0</v>
      </c>
      <c r="H748" s="59">
        <v>0</v>
      </c>
      <c r="I748" s="59">
        <v>0</v>
      </c>
      <c r="J748" s="59">
        <v>0</v>
      </c>
      <c r="K748" s="59">
        <v>0</v>
      </c>
      <c r="L748" s="59">
        <v>0</v>
      </c>
      <c r="M748" s="59">
        <v>0</v>
      </c>
      <c r="N748" s="59">
        <v>0</v>
      </c>
      <c r="O748" s="59">
        <v>0</v>
      </c>
      <c r="P748" s="13"/>
    </row>
    <row r="749" spans="1:16" ht="41.25" customHeight="1" x14ac:dyDescent="0.2">
      <c r="A749" s="71"/>
      <c r="B749" s="12"/>
      <c r="C749" s="72"/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  <c r="P749" s="13"/>
    </row>
    <row r="750" spans="1:16" ht="41.25" customHeight="1" x14ac:dyDescent="0.2">
      <c r="A750" s="71"/>
      <c r="B750" s="12"/>
      <c r="C750" s="72"/>
      <c r="D750" s="59">
        <v>0</v>
      </c>
      <c r="E750" s="59">
        <v>0</v>
      </c>
      <c r="F750" s="59">
        <v>0</v>
      </c>
      <c r="G750" s="59">
        <v>0</v>
      </c>
      <c r="H750" s="59">
        <v>0</v>
      </c>
      <c r="I750" s="59">
        <v>0</v>
      </c>
      <c r="J750" s="59">
        <v>0</v>
      </c>
      <c r="K750" s="59">
        <v>0</v>
      </c>
      <c r="L750" s="59">
        <v>0</v>
      </c>
      <c r="M750" s="59">
        <v>0</v>
      </c>
      <c r="N750" s="59">
        <v>0</v>
      </c>
      <c r="O750" s="59">
        <v>0</v>
      </c>
      <c r="P750" s="13"/>
    </row>
    <row r="751" spans="1:16" ht="41.25" customHeight="1" x14ac:dyDescent="0.2">
      <c r="A751" s="71" t="s">
        <v>1254</v>
      </c>
      <c r="B751" s="12"/>
      <c r="C751" s="72" t="s">
        <v>1255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  <c r="P751" s="13"/>
    </row>
    <row r="752" spans="1:16" ht="41.25" customHeight="1" x14ac:dyDescent="0.2">
      <c r="A752" s="71"/>
      <c r="B752" s="12"/>
      <c r="C752" s="72"/>
      <c r="D752" s="59">
        <v>0</v>
      </c>
      <c r="E752" s="59">
        <v>0</v>
      </c>
      <c r="F752" s="59">
        <v>0</v>
      </c>
      <c r="G752" s="59">
        <v>0</v>
      </c>
      <c r="H752" s="59">
        <v>0</v>
      </c>
      <c r="I752" s="59">
        <v>0</v>
      </c>
      <c r="J752" s="59">
        <v>0</v>
      </c>
      <c r="K752" s="59">
        <v>0</v>
      </c>
      <c r="L752" s="59">
        <v>0</v>
      </c>
      <c r="M752" s="59">
        <v>0</v>
      </c>
      <c r="N752" s="59">
        <v>0</v>
      </c>
      <c r="O752" s="59">
        <v>0</v>
      </c>
      <c r="P752" s="13"/>
    </row>
    <row r="753" spans="1:16" ht="41.25" customHeight="1" x14ac:dyDescent="0.2">
      <c r="A753" s="71"/>
      <c r="B753" s="12"/>
      <c r="C753" s="72"/>
      <c r="D753" s="59">
        <v>0</v>
      </c>
      <c r="E753" s="59">
        <v>0</v>
      </c>
      <c r="F753" s="59">
        <v>0</v>
      </c>
      <c r="G753" s="59">
        <v>0</v>
      </c>
      <c r="H753" s="59">
        <v>0</v>
      </c>
      <c r="I753" s="59">
        <v>0</v>
      </c>
      <c r="J753" s="59">
        <v>0</v>
      </c>
      <c r="K753" s="59">
        <v>0</v>
      </c>
      <c r="L753" s="59">
        <v>0</v>
      </c>
      <c r="M753" s="59">
        <v>0</v>
      </c>
      <c r="N753" s="59">
        <v>0</v>
      </c>
      <c r="O753" s="59">
        <v>0</v>
      </c>
      <c r="P753" s="13"/>
    </row>
    <row r="754" spans="1:16" ht="41.25" customHeight="1" x14ac:dyDescent="0.2">
      <c r="A754" s="71"/>
      <c r="B754" s="12"/>
      <c r="C754" s="72"/>
      <c r="D754" s="59">
        <v>0</v>
      </c>
      <c r="E754" s="59">
        <v>0</v>
      </c>
      <c r="F754" s="59">
        <v>0</v>
      </c>
      <c r="G754" s="59">
        <v>0</v>
      </c>
      <c r="H754" s="59">
        <v>0</v>
      </c>
      <c r="I754" s="59">
        <v>0</v>
      </c>
      <c r="J754" s="59">
        <v>0</v>
      </c>
      <c r="K754" s="59">
        <v>0</v>
      </c>
      <c r="L754" s="59">
        <v>0</v>
      </c>
      <c r="M754" s="59">
        <v>0</v>
      </c>
      <c r="N754" s="59">
        <v>0</v>
      </c>
      <c r="O754" s="59">
        <v>0</v>
      </c>
      <c r="P754" s="13"/>
    </row>
    <row r="755" spans="1:16" ht="41.25" customHeight="1" thickBot="1" x14ac:dyDescent="0.25">
      <c r="A755" s="73"/>
      <c r="B755" s="14"/>
      <c r="C755" s="74"/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  <c r="P755" s="15"/>
    </row>
    <row r="756" spans="1:16" ht="41.25" customHeight="1" thickBot="1" x14ac:dyDescent="0.25">
      <c r="A756" s="75" t="s">
        <v>1256</v>
      </c>
      <c r="B756" s="10"/>
      <c r="C756" s="76" t="s">
        <v>1257</v>
      </c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35"/>
    </row>
    <row r="757" spans="1:16" ht="41.25" customHeight="1" x14ac:dyDescent="0.2">
      <c r="A757" s="71"/>
      <c r="B757" s="12"/>
      <c r="C757" s="72"/>
      <c r="D757" s="24">
        <f>27.67572+26.95</f>
        <v>54.625720000000001</v>
      </c>
      <c r="E757" s="24">
        <f>37.3491+16.4472+1.252</f>
        <v>55.048300000000005</v>
      </c>
      <c r="F757" s="24">
        <v>65.655680000000004</v>
      </c>
      <c r="G757" s="24">
        <f>4918</f>
        <v>4918</v>
      </c>
      <c r="H757" s="24">
        <f>7078+60</f>
        <v>7138</v>
      </c>
      <c r="I757" s="24">
        <v>3212</v>
      </c>
      <c r="J757" s="24">
        <v>5651.9</v>
      </c>
      <c r="K757" s="24">
        <v>5651.9</v>
      </c>
      <c r="L757" s="24">
        <v>5651.91</v>
      </c>
      <c r="M757" s="51">
        <f>107849.544491187+126126.46305</f>
        <v>233976.00754118699</v>
      </c>
      <c r="N757" s="51">
        <f>146119.09648+66656.7708+8352.93241+64.51343-787.49443-877.75154-1666.65009-6407.39715-323.45233-663.21819-5530.75207-1996.42154-797.36912-1051.84119-1679.27995-595.00463-2353.98176</f>
        <v>196462.69912999999</v>
      </c>
      <c r="O757" s="51">
        <v>273723.01476219995</v>
      </c>
      <c r="P757" s="35" t="s">
        <v>3529</v>
      </c>
    </row>
    <row r="758" spans="1:16" ht="41.25" customHeight="1" x14ac:dyDescent="0.2">
      <c r="A758" s="71"/>
      <c r="B758" s="12"/>
      <c r="C758" s="72"/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  <c r="P758" s="13"/>
    </row>
    <row r="759" spans="1:16" ht="41.25" customHeight="1" x14ac:dyDescent="0.2">
      <c r="A759" s="71"/>
      <c r="B759" s="12"/>
      <c r="C759" s="72"/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  <c r="P759" s="13"/>
    </row>
    <row r="760" spans="1:16" ht="41.25" customHeight="1" x14ac:dyDescent="0.2">
      <c r="A760" s="71"/>
      <c r="B760" s="12"/>
      <c r="C760" s="72"/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  <c r="P760" s="13"/>
    </row>
    <row r="761" spans="1:16" ht="41.25" customHeight="1" x14ac:dyDescent="0.2">
      <c r="A761" s="71" t="s">
        <v>1258</v>
      </c>
      <c r="B761" s="12"/>
      <c r="C761" s="72" t="s">
        <v>1259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  <c r="P761" s="13"/>
    </row>
    <row r="762" spans="1:16" ht="41.25" customHeight="1" x14ac:dyDescent="0.2">
      <c r="A762" s="71"/>
      <c r="B762" s="12"/>
      <c r="C762" s="72"/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  <c r="P762" s="13"/>
    </row>
    <row r="763" spans="1:16" ht="41.25" customHeight="1" x14ac:dyDescent="0.2">
      <c r="A763" s="71"/>
      <c r="B763" s="12"/>
      <c r="C763" s="72"/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  <c r="P763" s="13"/>
    </row>
    <row r="764" spans="1:16" ht="41.25" customHeight="1" x14ac:dyDescent="0.2">
      <c r="A764" s="71"/>
      <c r="B764" s="12"/>
      <c r="C764" s="72"/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  <c r="P764" s="13"/>
    </row>
    <row r="765" spans="1:16" ht="41.25" customHeight="1" x14ac:dyDescent="0.2">
      <c r="A765" s="71"/>
      <c r="B765" s="12"/>
      <c r="C765" s="72"/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  <c r="P765" s="13"/>
    </row>
    <row r="766" spans="1:16" ht="41.25" customHeight="1" x14ac:dyDescent="0.2">
      <c r="A766" s="71" t="s">
        <v>1260</v>
      </c>
      <c r="B766" s="12"/>
      <c r="C766" s="72" t="s">
        <v>1261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  <c r="P766" s="13"/>
    </row>
    <row r="767" spans="1:16" ht="41.25" customHeight="1" x14ac:dyDescent="0.2">
      <c r="A767" s="71"/>
      <c r="B767" s="12"/>
      <c r="C767" s="72"/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  <c r="P767" s="13"/>
    </row>
    <row r="768" spans="1:16" ht="41.25" customHeight="1" x14ac:dyDescent="0.2">
      <c r="A768" s="71"/>
      <c r="B768" s="12"/>
      <c r="C768" s="72"/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  <c r="P768" s="13"/>
    </row>
    <row r="769" spans="1:16" ht="41.25" customHeight="1" x14ac:dyDescent="0.2">
      <c r="A769" s="71"/>
      <c r="B769" s="12"/>
      <c r="C769" s="72"/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  <c r="P769" s="13"/>
    </row>
    <row r="770" spans="1:16" ht="41.25" customHeight="1" x14ac:dyDescent="0.2">
      <c r="A770" s="71"/>
      <c r="B770" s="12"/>
      <c r="C770" s="72"/>
      <c r="D770" s="59">
        <v>0</v>
      </c>
      <c r="E770" s="59">
        <v>0</v>
      </c>
      <c r="F770" s="59">
        <v>0</v>
      </c>
      <c r="G770" s="59">
        <v>0</v>
      </c>
      <c r="H770" s="59">
        <v>0</v>
      </c>
      <c r="I770" s="59">
        <v>0</v>
      </c>
      <c r="J770" s="59">
        <v>0</v>
      </c>
      <c r="K770" s="59">
        <v>0</v>
      </c>
      <c r="L770" s="59">
        <v>0</v>
      </c>
      <c r="M770" s="59">
        <v>0</v>
      </c>
      <c r="N770" s="59">
        <v>0</v>
      </c>
      <c r="O770" s="59">
        <v>0</v>
      </c>
      <c r="P770" s="13"/>
    </row>
    <row r="771" spans="1:16" ht="41.25" customHeight="1" x14ac:dyDescent="0.2">
      <c r="A771" s="71" t="s">
        <v>1262</v>
      </c>
      <c r="B771" s="12"/>
      <c r="C771" s="72" t="s">
        <v>1263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  <c r="P771" s="13"/>
    </row>
    <row r="772" spans="1:16" ht="41.25" customHeight="1" x14ac:dyDescent="0.2">
      <c r="A772" s="71"/>
      <c r="B772" s="12"/>
      <c r="C772" s="72"/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  <c r="P772" s="13"/>
    </row>
    <row r="773" spans="1:16" ht="41.25" customHeight="1" x14ac:dyDescent="0.2">
      <c r="A773" s="71"/>
      <c r="B773" s="12"/>
      <c r="C773" s="72"/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  <c r="P773" s="13"/>
    </row>
    <row r="774" spans="1:16" ht="41.25" customHeight="1" x14ac:dyDescent="0.2">
      <c r="A774" s="71"/>
      <c r="B774" s="12"/>
      <c r="C774" s="72"/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0</v>
      </c>
      <c r="J774" s="59">
        <v>0</v>
      </c>
      <c r="K774" s="59">
        <v>0</v>
      </c>
      <c r="L774" s="59">
        <v>0</v>
      </c>
      <c r="M774" s="59">
        <v>0</v>
      </c>
      <c r="N774" s="59">
        <v>0</v>
      </c>
      <c r="O774" s="59">
        <v>0</v>
      </c>
      <c r="P774" s="13"/>
    </row>
    <row r="775" spans="1:16" ht="41.25" customHeight="1" x14ac:dyDescent="0.2">
      <c r="A775" s="71"/>
      <c r="B775" s="12"/>
      <c r="C775" s="72"/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  <c r="P775" s="13"/>
    </row>
    <row r="776" spans="1:16" ht="41.25" customHeight="1" x14ac:dyDescent="0.2">
      <c r="A776" s="71" t="s">
        <v>1264</v>
      </c>
      <c r="B776" s="12"/>
      <c r="C776" s="72" t="s">
        <v>1265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0</v>
      </c>
      <c r="N776" s="59">
        <v>0</v>
      </c>
      <c r="O776" s="59">
        <v>0</v>
      </c>
      <c r="P776" s="13"/>
    </row>
    <row r="777" spans="1:16" ht="41.25" customHeight="1" x14ac:dyDescent="0.2">
      <c r="A777" s="71"/>
      <c r="B777" s="12"/>
      <c r="C777" s="72"/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  <c r="P777" s="13"/>
    </row>
    <row r="778" spans="1:16" ht="41.25" customHeight="1" x14ac:dyDescent="0.2">
      <c r="A778" s="71"/>
      <c r="B778" s="12"/>
      <c r="C778" s="72"/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  <c r="P778" s="13"/>
    </row>
    <row r="779" spans="1:16" ht="41.25" customHeight="1" x14ac:dyDescent="0.2">
      <c r="A779" s="71"/>
      <c r="B779" s="12"/>
      <c r="C779" s="72"/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  <c r="P779" s="13"/>
    </row>
    <row r="780" spans="1:16" ht="41.25" customHeight="1" thickBot="1" x14ac:dyDescent="0.25">
      <c r="A780" s="73"/>
      <c r="B780" s="14"/>
      <c r="C780" s="74"/>
      <c r="D780" s="59">
        <v>0</v>
      </c>
      <c r="E780" s="59">
        <v>0</v>
      </c>
      <c r="F780" s="59">
        <v>0</v>
      </c>
      <c r="G780" s="59">
        <v>0</v>
      </c>
      <c r="H780" s="59">
        <v>0</v>
      </c>
      <c r="I780" s="59">
        <v>0</v>
      </c>
      <c r="J780" s="59">
        <v>0</v>
      </c>
      <c r="K780" s="59">
        <v>0</v>
      </c>
      <c r="L780" s="59">
        <v>0</v>
      </c>
      <c r="M780" s="59">
        <v>0</v>
      </c>
      <c r="N780" s="59">
        <v>0</v>
      </c>
      <c r="O780" s="59">
        <v>0</v>
      </c>
      <c r="P780" s="15"/>
    </row>
    <row r="781" spans="1:16" ht="41.25" customHeight="1" thickBot="1" x14ac:dyDescent="0.25">
      <c r="A781" s="75" t="s">
        <v>1266</v>
      </c>
      <c r="B781" s="10"/>
      <c r="C781" s="76" t="s">
        <v>1267</v>
      </c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35"/>
    </row>
    <row r="782" spans="1:16" ht="41.25" customHeight="1" x14ac:dyDescent="0.2">
      <c r="A782" s="71"/>
      <c r="B782" s="12"/>
      <c r="C782" s="72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35"/>
    </row>
    <row r="783" spans="1:16" ht="41.25" customHeight="1" x14ac:dyDescent="0.2">
      <c r="A783" s="71"/>
      <c r="B783" s="12"/>
      <c r="C783" s="72"/>
      <c r="D783" s="59">
        <v>0</v>
      </c>
      <c r="E783" s="59">
        <v>0</v>
      </c>
      <c r="F783" s="59">
        <v>0</v>
      </c>
      <c r="G783" s="59">
        <v>0</v>
      </c>
      <c r="H783" s="59">
        <v>0</v>
      </c>
      <c r="I783" s="59">
        <v>0</v>
      </c>
      <c r="J783" s="59">
        <v>0</v>
      </c>
      <c r="K783" s="59">
        <v>0</v>
      </c>
      <c r="L783" s="59">
        <v>0</v>
      </c>
      <c r="M783" s="59">
        <v>0</v>
      </c>
      <c r="N783" s="59">
        <v>0</v>
      </c>
      <c r="O783" s="59">
        <v>0</v>
      </c>
      <c r="P783" s="13"/>
    </row>
    <row r="784" spans="1:16" ht="41.25" customHeight="1" x14ac:dyDescent="0.2">
      <c r="A784" s="71"/>
      <c r="B784" s="12"/>
      <c r="C784" s="72"/>
      <c r="D784" s="59">
        <v>0</v>
      </c>
      <c r="E784" s="59">
        <v>0</v>
      </c>
      <c r="F784" s="59">
        <v>0</v>
      </c>
      <c r="G784" s="59">
        <v>0</v>
      </c>
      <c r="H784" s="59">
        <v>0</v>
      </c>
      <c r="I784" s="59">
        <v>0</v>
      </c>
      <c r="J784" s="59">
        <v>0</v>
      </c>
      <c r="K784" s="59">
        <v>0</v>
      </c>
      <c r="L784" s="59">
        <v>0</v>
      </c>
      <c r="M784" s="59">
        <v>0</v>
      </c>
      <c r="N784" s="59">
        <v>0</v>
      </c>
      <c r="O784" s="59">
        <v>0</v>
      </c>
      <c r="P784" s="13"/>
    </row>
    <row r="785" spans="1:16" ht="41.25" customHeight="1" x14ac:dyDescent="0.2">
      <c r="A785" s="71"/>
      <c r="B785" s="12"/>
      <c r="C785" s="72"/>
      <c r="D785" s="59">
        <v>0</v>
      </c>
      <c r="E785" s="59">
        <v>0</v>
      </c>
      <c r="F785" s="59">
        <v>0</v>
      </c>
      <c r="G785" s="59">
        <v>0</v>
      </c>
      <c r="H785" s="59">
        <v>0</v>
      </c>
      <c r="I785" s="59">
        <v>0</v>
      </c>
      <c r="J785" s="59">
        <v>0</v>
      </c>
      <c r="K785" s="59">
        <v>0</v>
      </c>
      <c r="L785" s="59">
        <v>0</v>
      </c>
      <c r="M785" s="59">
        <v>0</v>
      </c>
      <c r="N785" s="59">
        <v>0</v>
      </c>
      <c r="O785" s="59">
        <v>0</v>
      </c>
      <c r="P785" s="13"/>
    </row>
    <row r="786" spans="1:16" ht="41.25" customHeight="1" x14ac:dyDescent="0.2">
      <c r="A786" s="71" t="s">
        <v>1268</v>
      </c>
      <c r="B786" s="12"/>
      <c r="C786" s="72" t="s">
        <v>1269</v>
      </c>
      <c r="D786" s="59">
        <v>0</v>
      </c>
      <c r="E786" s="59">
        <v>0</v>
      </c>
      <c r="F786" s="59">
        <v>0</v>
      </c>
      <c r="G786" s="59">
        <v>0</v>
      </c>
      <c r="H786" s="59">
        <v>0</v>
      </c>
      <c r="I786" s="59">
        <v>0</v>
      </c>
      <c r="J786" s="59">
        <v>0</v>
      </c>
      <c r="K786" s="59">
        <v>0</v>
      </c>
      <c r="L786" s="59">
        <v>0</v>
      </c>
      <c r="M786" s="59">
        <v>0</v>
      </c>
      <c r="N786" s="59">
        <v>0</v>
      </c>
      <c r="O786" s="59">
        <v>0</v>
      </c>
      <c r="P786" s="13"/>
    </row>
    <row r="787" spans="1:16" ht="41.25" customHeight="1" x14ac:dyDescent="0.2">
      <c r="A787" s="71"/>
      <c r="B787" s="12"/>
      <c r="C787" s="72"/>
      <c r="D787" s="59">
        <v>0</v>
      </c>
      <c r="E787" s="59">
        <v>0</v>
      </c>
      <c r="F787" s="59">
        <v>0</v>
      </c>
      <c r="G787" s="59">
        <v>0</v>
      </c>
      <c r="H787" s="59">
        <v>0</v>
      </c>
      <c r="I787" s="59">
        <v>0</v>
      </c>
      <c r="J787" s="59">
        <v>0</v>
      </c>
      <c r="K787" s="59">
        <v>0</v>
      </c>
      <c r="L787" s="59">
        <v>0</v>
      </c>
      <c r="M787" s="59">
        <v>0</v>
      </c>
      <c r="N787" s="59">
        <v>0</v>
      </c>
      <c r="O787" s="59">
        <v>0</v>
      </c>
      <c r="P787" s="13"/>
    </row>
    <row r="788" spans="1:16" ht="41.25" customHeight="1" x14ac:dyDescent="0.2">
      <c r="A788" s="71"/>
      <c r="B788" s="12"/>
      <c r="C788" s="72"/>
      <c r="D788" s="59">
        <v>0</v>
      </c>
      <c r="E788" s="59">
        <v>0</v>
      </c>
      <c r="F788" s="59">
        <v>0</v>
      </c>
      <c r="G788" s="59">
        <v>0</v>
      </c>
      <c r="H788" s="59">
        <v>0</v>
      </c>
      <c r="I788" s="59">
        <v>0</v>
      </c>
      <c r="J788" s="59">
        <v>0</v>
      </c>
      <c r="K788" s="59">
        <v>0</v>
      </c>
      <c r="L788" s="59">
        <v>0</v>
      </c>
      <c r="M788" s="59">
        <v>0</v>
      </c>
      <c r="N788" s="59">
        <v>0</v>
      </c>
      <c r="O788" s="59">
        <v>0</v>
      </c>
      <c r="P788" s="13"/>
    </row>
    <row r="789" spans="1:16" ht="41.25" customHeight="1" x14ac:dyDescent="0.2">
      <c r="A789" s="71"/>
      <c r="B789" s="12"/>
      <c r="C789" s="72"/>
      <c r="D789" s="59">
        <v>0</v>
      </c>
      <c r="E789" s="59">
        <v>0</v>
      </c>
      <c r="F789" s="59">
        <v>0</v>
      </c>
      <c r="G789" s="59">
        <v>0</v>
      </c>
      <c r="H789" s="59">
        <v>0</v>
      </c>
      <c r="I789" s="59">
        <v>0</v>
      </c>
      <c r="J789" s="59">
        <v>0</v>
      </c>
      <c r="K789" s="59">
        <v>0</v>
      </c>
      <c r="L789" s="59">
        <v>0</v>
      </c>
      <c r="M789" s="59">
        <v>0</v>
      </c>
      <c r="N789" s="59">
        <v>0</v>
      </c>
      <c r="O789" s="59">
        <v>0</v>
      </c>
      <c r="P789" s="13"/>
    </row>
    <row r="790" spans="1:16" ht="41.25" customHeight="1" x14ac:dyDescent="0.2">
      <c r="A790" s="71"/>
      <c r="B790" s="12"/>
      <c r="C790" s="72"/>
      <c r="D790" s="59">
        <v>0</v>
      </c>
      <c r="E790" s="59">
        <v>0</v>
      </c>
      <c r="F790" s="59">
        <v>0</v>
      </c>
      <c r="G790" s="59">
        <v>0</v>
      </c>
      <c r="H790" s="59">
        <v>0</v>
      </c>
      <c r="I790" s="59">
        <v>0</v>
      </c>
      <c r="J790" s="59">
        <v>0</v>
      </c>
      <c r="K790" s="59">
        <v>0</v>
      </c>
      <c r="L790" s="59">
        <v>0</v>
      </c>
      <c r="M790" s="59">
        <v>0</v>
      </c>
      <c r="N790" s="59">
        <v>0</v>
      </c>
      <c r="O790" s="59">
        <v>0</v>
      </c>
      <c r="P790" s="13"/>
    </row>
    <row r="791" spans="1:16" ht="41.25" customHeight="1" x14ac:dyDescent="0.2">
      <c r="A791" s="71" t="s">
        <v>1270</v>
      </c>
      <c r="B791" s="12"/>
      <c r="C791" s="72" t="s">
        <v>1271</v>
      </c>
      <c r="D791" s="59">
        <v>0</v>
      </c>
      <c r="E791" s="59">
        <v>0</v>
      </c>
      <c r="F791" s="59">
        <v>0</v>
      </c>
      <c r="G791" s="59">
        <v>0</v>
      </c>
      <c r="H791" s="59">
        <v>0</v>
      </c>
      <c r="I791" s="59">
        <v>0</v>
      </c>
      <c r="J791" s="59">
        <v>0</v>
      </c>
      <c r="K791" s="59">
        <v>0</v>
      </c>
      <c r="L791" s="59">
        <v>0</v>
      </c>
      <c r="M791" s="59">
        <v>0</v>
      </c>
      <c r="N791" s="59">
        <v>0</v>
      </c>
      <c r="O791" s="59">
        <v>0</v>
      </c>
      <c r="P791" s="13"/>
    </row>
    <row r="792" spans="1:16" ht="41.25" customHeight="1" x14ac:dyDescent="0.2">
      <c r="A792" s="71"/>
      <c r="B792" s="12"/>
      <c r="C792" s="72"/>
      <c r="D792" s="59">
        <v>0</v>
      </c>
      <c r="E792" s="59">
        <v>0</v>
      </c>
      <c r="F792" s="59">
        <v>0</v>
      </c>
      <c r="G792" s="59">
        <v>0</v>
      </c>
      <c r="H792" s="59">
        <v>0</v>
      </c>
      <c r="I792" s="59">
        <v>0</v>
      </c>
      <c r="J792" s="59">
        <v>0</v>
      </c>
      <c r="K792" s="59">
        <v>0</v>
      </c>
      <c r="L792" s="59">
        <v>0</v>
      </c>
      <c r="M792" s="59">
        <v>0</v>
      </c>
      <c r="N792" s="59">
        <v>0</v>
      </c>
      <c r="O792" s="59">
        <v>0</v>
      </c>
      <c r="P792" s="13"/>
    </row>
    <row r="793" spans="1:16" ht="41.25" customHeight="1" x14ac:dyDescent="0.2">
      <c r="A793" s="71"/>
      <c r="B793" s="12"/>
      <c r="C793" s="72"/>
      <c r="D793" s="59">
        <v>0</v>
      </c>
      <c r="E793" s="59">
        <v>0</v>
      </c>
      <c r="F793" s="59">
        <v>0</v>
      </c>
      <c r="G793" s="59">
        <v>0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  <c r="P793" s="13"/>
    </row>
    <row r="794" spans="1:16" ht="41.25" customHeight="1" x14ac:dyDescent="0.2">
      <c r="A794" s="71"/>
      <c r="B794" s="12"/>
      <c r="C794" s="72"/>
      <c r="D794" s="59">
        <v>0</v>
      </c>
      <c r="E794" s="59">
        <v>0</v>
      </c>
      <c r="F794" s="59">
        <v>0</v>
      </c>
      <c r="G794" s="59">
        <v>0</v>
      </c>
      <c r="H794" s="59">
        <v>0</v>
      </c>
      <c r="I794" s="59">
        <v>0</v>
      </c>
      <c r="J794" s="59">
        <v>0</v>
      </c>
      <c r="K794" s="59">
        <v>0</v>
      </c>
      <c r="L794" s="59">
        <v>0</v>
      </c>
      <c r="M794" s="59">
        <v>0</v>
      </c>
      <c r="N794" s="59">
        <v>0</v>
      </c>
      <c r="O794" s="59">
        <v>0</v>
      </c>
      <c r="P794" s="13"/>
    </row>
    <row r="795" spans="1:16" ht="41.25" customHeight="1" x14ac:dyDescent="0.2">
      <c r="A795" s="71"/>
      <c r="B795" s="12"/>
      <c r="C795" s="72"/>
      <c r="D795" s="59">
        <v>0</v>
      </c>
      <c r="E795" s="59">
        <v>0</v>
      </c>
      <c r="F795" s="59">
        <v>0</v>
      </c>
      <c r="G795" s="59">
        <v>0</v>
      </c>
      <c r="H795" s="59">
        <v>0</v>
      </c>
      <c r="I795" s="59">
        <v>0</v>
      </c>
      <c r="J795" s="59">
        <v>0</v>
      </c>
      <c r="K795" s="59">
        <v>0</v>
      </c>
      <c r="L795" s="59">
        <v>0</v>
      </c>
      <c r="M795" s="59">
        <v>0</v>
      </c>
      <c r="N795" s="59">
        <v>0</v>
      </c>
      <c r="O795" s="59">
        <v>0</v>
      </c>
      <c r="P795" s="13"/>
    </row>
    <row r="796" spans="1:16" ht="41.25" customHeight="1" x14ac:dyDescent="0.2">
      <c r="A796" s="71" t="s">
        <v>1272</v>
      </c>
      <c r="B796" s="12"/>
      <c r="C796" s="72" t="s">
        <v>1273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  <c r="P796" s="13"/>
    </row>
    <row r="797" spans="1:16" ht="41.25" customHeight="1" x14ac:dyDescent="0.2">
      <c r="A797" s="71"/>
      <c r="B797" s="12"/>
      <c r="C797" s="72"/>
      <c r="D797" s="59">
        <v>0</v>
      </c>
      <c r="E797" s="59">
        <v>0</v>
      </c>
      <c r="F797" s="59">
        <v>0</v>
      </c>
      <c r="G797" s="59">
        <v>0</v>
      </c>
      <c r="H797" s="59">
        <v>0</v>
      </c>
      <c r="I797" s="59">
        <v>0</v>
      </c>
      <c r="J797" s="59">
        <v>0</v>
      </c>
      <c r="K797" s="59">
        <v>0</v>
      </c>
      <c r="L797" s="59">
        <v>0</v>
      </c>
      <c r="M797" s="59">
        <v>0</v>
      </c>
      <c r="N797" s="59">
        <v>0</v>
      </c>
      <c r="O797" s="59">
        <v>0</v>
      </c>
      <c r="P797" s="13"/>
    </row>
    <row r="798" spans="1:16" ht="41.25" customHeight="1" x14ac:dyDescent="0.2">
      <c r="A798" s="71"/>
      <c r="B798" s="12"/>
      <c r="C798" s="72"/>
      <c r="D798" s="59">
        <v>0</v>
      </c>
      <c r="E798" s="59">
        <v>0</v>
      </c>
      <c r="F798" s="59">
        <v>0</v>
      </c>
      <c r="G798" s="59">
        <v>0</v>
      </c>
      <c r="H798" s="59">
        <v>0</v>
      </c>
      <c r="I798" s="59">
        <v>0</v>
      </c>
      <c r="J798" s="59">
        <v>0</v>
      </c>
      <c r="K798" s="59">
        <v>0</v>
      </c>
      <c r="L798" s="59">
        <v>0</v>
      </c>
      <c r="M798" s="59">
        <v>0</v>
      </c>
      <c r="N798" s="59">
        <v>0</v>
      </c>
      <c r="O798" s="59">
        <v>0</v>
      </c>
      <c r="P798" s="13"/>
    </row>
    <row r="799" spans="1:16" ht="41.25" customHeight="1" x14ac:dyDescent="0.2">
      <c r="A799" s="71"/>
      <c r="B799" s="12"/>
      <c r="C799" s="72"/>
      <c r="D799" s="59">
        <v>0</v>
      </c>
      <c r="E799" s="59">
        <v>0</v>
      </c>
      <c r="F799" s="59">
        <v>0</v>
      </c>
      <c r="G799" s="59">
        <v>0</v>
      </c>
      <c r="H799" s="59">
        <v>0</v>
      </c>
      <c r="I799" s="59">
        <v>0</v>
      </c>
      <c r="J799" s="59">
        <v>0</v>
      </c>
      <c r="K799" s="59">
        <v>0</v>
      </c>
      <c r="L799" s="59">
        <v>0</v>
      </c>
      <c r="M799" s="59">
        <v>0</v>
      </c>
      <c r="N799" s="59">
        <v>0</v>
      </c>
      <c r="O799" s="59">
        <v>0</v>
      </c>
      <c r="P799" s="13"/>
    </row>
    <row r="800" spans="1:16" ht="41.25" customHeight="1" x14ac:dyDescent="0.2">
      <c r="A800" s="71"/>
      <c r="B800" s="12"/>
      <c r="C800" s="72"/>
      <c r="D800" s="59">
        <v>0</v>
      </c>
      <c r="E800" s="59">
        <v>0</v>
      </c>
      <c r="F800" s="59">
        <v>0</v>
      </c>
      <c r="G800" s="59">
        <v>0</v>
      </c>
      <c r="H800" s="59">
        <v>0</v>
      </c>
      <c r="I800" s="59">
        <v>0</v>
      </c>
      <c r="J800" s="59">
        <v>0</v>
      </c>
      <c r="K800" s="59">
        <v>0</v>
      </c>
      <c r="L800" s="59">
        <v>0</v>
      </c>
      <c r="M800" s="59">
        <v>0</v>
      </c>
      <c r="N800" s="59">
        <v>0</v>
      </c>
      <c r="O800" s="59">
        <v>0</v>
      </c>
      <c r="P800" s="13"/>
    </row>
    <row r="801" spans="1:16" ht="41.25" customHeight="1" x14ac:dyDescent="0.2">
      <c r="A801" s="71" t="s">
        <v>1274</v>
      </c>
      <c r="B801" s="12"/>
      <c r="C801" s="72" t="s">
        <v>1275</v>
      </c>
      <c r="D801" s="59">
        <v>0</v>
      </c>
      <c r="E801" s="59">
        <v>0</v>
      </c>
      <c r="F801" s="59">
        <v>0</v>
      </c>
      <c r="G801" s="59">
        <v>0</v>
      </c>
      <c r="H801" s="59">
        <v>0</v>
      </c>
      <c r="I801" s="59">
        <v>0</v>
      </c>
      <c r="J801" s="59">
        <v>0</v>
      </c>
      <c r="K801" s="59">
        <v>0</v>
      </c>
      <c r="L801" s="59">
        <v>0</v>
      </c>
      <c r="M801" s="59">
        <v>0</v>
      </c>
      <c r="N801" s="59">
        <v>0</v>
      </c>
      <c r="O801" s="59">
        <v>0</v>
      </c>
      <c r="P801" s="13"/>
    </row>
    <row r="802" spans="1:16" ht="41.25" customHeight="1" x14ac:dyDescent="0.2">
      <c r="A802" s="71"/>
      <c r="B802" s="12"/>
      <c r="C802" s="72"/>
      <c r="D802" s="59">
        <v>0</v>
      </c>
      <c r="E802" s="59">
        <v>0</v>
      </c>
      <c r="F802" s="59">
        <v>0</v>
      </c>
      <c r="G802" s="59">
        <v>0</v>
      </c>
      <c r="H802" s="59">
        <v>0</v>
      </c>
      <c r="I802" s="59">
        <v>0</v>
      </c>
      <c r="J802" s="59">
        <v>0</v>
      </c>
      <c r="K802" s="59">
        <v>0</v>
      </c>
      <c r="L802" s="59">
        <v>0</v>
      </c>
      <c r="M802" s="59">
        <v>0</v>
      </c>
      <c r="N802" s="59">
        <v>0</v>
      </c>
      <c r="O802" s="59">
        <v>0</v>
      </c>
      <c r="P802" s="13"/>
    </row>
    <row r="803" spans="1:16" ht="41.25" customHeight="1" x14ac:dyDescent="0.2">
      <c r="A803" s="71"/>
      <c r="B803" s="12"/>
      <c r="C803" s="72"/>
      <c r="D803" s="59">
        <v>0</v>
      </c>
      <c r="E803" s="59">
        <v>0</v>
      </c>
      <c r="F803" s="59">
        <v>0</v>
      </c>
      <c r="G803" s="59">
        <v>0</v>
      </c>
      <c r="H803" s="59">
        <v>0</v>
      </c>
      <c r="I803" s="59">
        <v>0</v>
      </c>
      <c r="J803" s="59">
        <v>0</v>
      </c>
      <c r="K803" s="59">
        <v>0</v>
      </c>
      <c r="L803" s="59">
        <v>0</v>
      </c>
      <c r="M803" s="59">
        <v>0</v>
      </c>
      <c r="N803" s="59">
        <v>0</v>
      </c>
      <c r="O803" s="59">
        <v>0</v>
      </c>
      <c r="P803" s="13"/>
    </row>
    <row r="804" spans="1:16" ht="41.25" customHeight="1" x14ac:dyDescent="0.2">
      <c r="A804" s="71"/>
      <c r="B804" s="12"/>
      <c r="C804" s="72"/>
      <c r="D804" s="59">
        <v>0</v>
      </c>
      <c r="E804" s="59">
        <v>0</v>
      </c>
      <c r="F804" s="59">
        <v>0</v>
      </c>
      <c r="G804" s="59">
        <v>0</v>
      </c>
      <c r="H804" s="59">
        <v>0</v>
      </c>
      <c r="I804" s="59">
        <v>0</v>
      </c>
      <c r="J804" s="59">
        <v>0</v>
      </c>
      <c r="K804" s="59">
        <v>0</v>
      </c>
      <c r="L804" s="59">
        <v>0</v>
      </c>
      <c r="M804" s="59">
        <v>0</v>
      </c>
      <c r="N804" s="59">
        <v>0</v>
      </c>
      <c r="O804" s="59">
        <v>0</v>
      </c>
      <c r="P804" s="13"/>
    </row>
    <row r="805" spans="1:16" ht="41.25" customHeight="1" thickBot="1" x14ac:dyDescent="0.25">
      <c r="A805" s="73"/>
      <c r="B805" s="14"/>
      <c r="C805" s="74"/>
      <c r="D805" s="59">
        <v>0</v>
      </c>
      <c r="E805" s="59">
        <v>0</v>
      </c>
      <c r="F805" s="59">
        <v>0</v>
      </c>
      <c r="G805" s="59">
        <v>0</v>
      </c>
      <c r="H805" s="59">
        <v>0</v>
      </c>
      <c r="I805" s="59">
        <v>0</v>
      </c>
      <c r="J805" s="59">
        <v>0</v>
      </c>
      <c r="K805" s="59">
        <v>0</v>
      </c>
      <c r="L805" s="59">
        <v>0</v>
      </c>
      <c r="M805" s="59">
        <v>0</v>
      </c>
      <c r="N805" s="59">
        <v>0</v>
      </c>
      <c r="O805" s="59">
        <v>0</v>
      </c>
      <c r="P805" s="15"/>
    </row>
    <row r="806" spans="1:16" ht="41.25" customHeight="1" thickBot="1" x14ac:dyDescent="0.25">
      <c r="A806" s="75" t="s">
        <v>1276</v>
      </c>
      <c r="B806" s="10"/>
      <c r="C806" s="76" t="s">
        <v>1277</v>
      </c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35"/>
    </row>
    <row r="807" spans="1:16" ht="41.25" customHeight="1" x14ac:dyDescent="0.2">
      <c r="A807" s="71"/>
      <c r="B807" s="12"/>
      <c r="C807" s="72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35"/>
    </row>
    <row r="808" spans="1:16" ht="41.25" customHeight="1" x14ac:dyDescent="0.2">
      <c r="A808" s="71"/>
      <c r="B808" s="12"/>
      <c r="C808" s="72"/>
      <c r="D808" s="59">
        <v>0</v>
      </c>
      <c r="E808" s="59">
        <v>0</v>
      </c>
      <c r="F808" s="59">
        <v>0</v>
      </c>
      <c r="G808" s="59">
        <v>0</v>
      </c>
      <c r="H808" s="59">
        <v>0</v>
      </c>
      <c r="I808" s="59">
        <v>0</v>
      </c>
      <c r="J808" s="59">
        <v>0</v>
      </c>
      <c r="K808" s="59">
        <v>0</v>
      </c>
      <c r="L808" s="59">
        <v>0</v>
      </c>
      <c r="M808" s="59">
        <v>0</v>
      </c>
      <c r="N808" s="59">
        <v>0</v>
      </c>
      <c r="O808" s="59">
        <v>0</v>
      </c>
      <c r="P808" s="13"/>
    </row>
    <row r="809" spans="1:16" ht="41.25" customHeight="1" x14ac:dyDescent="0.2">
      <c r="A809" s="71"/>
      <c r="B809" s="12"/>
      <c r="C809" s="72"/>
      <c r="D809" s="59">
        <v>0</v>
      </c>
      <c r="E809" s="59">
        <v>0</v>
      </c>
      <c r="F809" s="59">
        <v>0</v>
      </c>
      <c r="G809" s="59">
        <v>0</v>
      </c>
      <c r="H809" s="59">
        <v>0</v>
      </c>
      <c r="I809" s="59">
        <v>0</v>
      </c>
      <c r="J809" s="59">
        <v>0</v>
      </c>
      <c r="K809" s="59">
        <v>0</v>
      </c>
      <c r="L809" s="59">
        <v>0</v>
      </c>
      <c r="M809" s="59">
        <v>0</v>
      </c>
      <c r="N809" s="59">
        <v>0</v>
      </c>
      <c r="O809" s="59">
        <v>0</v>
      </c>
      <c r="P809" s="13"/>
    </row>
    <row r="810" spans="1:16" ht="41.25" customHeight="1" x14ac:dyDescent="0.2">
      <c r="A810" s="71"/>
      <c r="B810" s="12"/>
      <c r="C810" s="72"/>
      <c r="D810" s="59">
        <v>0</v>
      </c>
      <c r="E810" s="59">
        <v>0</v>
      </c>
      <c r="F810" s="59">
        <v>0</v>
      </c>
      <c r="G810" s="59">
        <v>0</v>
      </c>
      <c r="H810" s="59">
        <v>0</v>
      </c>
      <c r="I810" s="59">
        <v>0</v>
      </c>
      <c r="J810" s="59">
        <v>0</v>
      </c>
      <c r="K810" s="59">
        <v>0</v>
      </c>
      <c r="L810" s="59">
        <v>0</v>
      </c>
      <c r="M810" s="59">
        <v>0</v>
      </c>
      <c r="N810" s="59">
        <v>0</v>
      </c>
      <c r="O810" s="59">
        <v>0</v>
      </c>
      <c r="P810" s="13"/>
    </row>
    <row r="811" spans="1:16" ht="41.25" customHeight="1" x14ac:dyDescent="0.2">
      <c r="A811" s="71" t="s">
        <v>1278</v>
      </c>
      <c r="B811" s="12"/>
      <c r="C811" s="72" t="s">
        <v>1279</v>
      </c>
      <c r="D811" s="59">
        <v>0</v>
      </c>
      <c r="E811" s="59">
        <v>0</v>
      </c>
      <c r="F811" s="59">
        <v>0</v>
      </c>
      <c r="G811" s="59">
        <v>0</v>
      </c>
      <c r="H811" s="59">
        <v>0</v>
      </c>
      <c r="I811" s="59">
        <v>0</v>
      </c>
      <c r="J811" s="59">
        <v>0</v>
      </c>
      <c r="K811" s="59">
        <v>0</v>
      </c>
      <c r="L811" s="59">
        <v>0</v>
      </c>
      <c r="M811" s="59">
        <v>0</v>
      </c>
      <c r="N811" s="59">
        <v>0</v>
      </c>
      <c r="O811" s="59">
        <v>0</v>
      </c>
      <c r="P811" s="13"/>
    </row>
    <row r="812" spans="1:16" ht="41.25" customHeight="1" x14ac:dyDescent="0.2">
      <c r="A812" s="71"/>
      <c r="B812" s="12"/>
      <c r="C812" s="72"/>
      <c r="D812" s="59">
        <v>0</v>
      </c>
      <c r="E812" s="59">
        <v>0</v>
      </c>
      <c r="F812" s="59">
        <v>0</v>
      </c>
      <c r="G812" s="59">
        <v>0</v>
      </c>
      <c r="H812" s="59">
        <v>0</v>
      </c>
      <c r="I812" s="59">
        <v>0</v>
      </c>
      <c r="J812" s="59">
        <v>0</v>
      </c>
      <c r="K812" s="59">
        <v>0</v>
      </c>
      <c r="L812" s="59">
        <v>0</v>
      </c>
      <c r="M812" s="59">
        <v>0</v>
      </c>
      <c r="N812" s="59">
        <v>0</v>
      </c>
      <c r="O812" s="59">
        <v>0</v>
      </c>
      <c r="P812" s="13"/>
    </row>
    <row r="813" spans="1:16" ht="41.25" customHeight="1" x14ac:dyDescent="0.2">
      <c r="A813" s="71"/>
      <c r="B813" s="12"/>
      <c r="C813" s="72"/>
      <c r="D813" s="59">
        <v>0</v>
      </c>
      <c r="E813" s="59">
        <v>0</v>
      </c>
      <c r="F813" s="59">
        <v>0</v>
      </c>
      <c r="G813" s="59">
        <v>0</v>
      </c>
      <c r="H813" s="59">
        <v>0</v>
      </c>
      <c r="I813" s="59">
        <v>0</v>
      </c>
      <c r="J813" s="59">
        <v>0</v>
      </c>
      <c r="K813" s="59">
        <v>0</v>
      </c>
      <c r="L813" s="59">
        <v>0</v>
      </c>
      <c r="M813" s="59">
        <v>0</v>
      </c>
      <c r="N813" s="59">
        <v>0</v>
      </c>
      <c r="O813" s="59">
        <v>0</v>
      </c>
      <c r="P813" s="13"/>
    </row>
    <row r="814" spans="1:16" ht="41.25" customHeight="1" x14ac:dyDescent="0.2">
      <c r="A814" s="71"/>
      <c r="B814" s="12"/>
      <c r="C814" s="72"/>
      <c r="D814" s="59">
        <v>0</v>
      </c>
      <c r="E814" s="59">
        <v>0</v>
      </c>
      <c r="F814" s="59">
        <v>0</v>
      </c>
      <c r="G814" s="59">
        <v>0</v>
      </c>
      <c r="H814" s="59">
        <v>0</v>
      </c>
      <c r="I814" s="59">
        <v>0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  <c r="P814" s="13"/>
    </row>
    <row r="815" spans="1:16" ht="41.25" customHeight="1" x14ac:dyDescent="0.2">
      <c r="A815" s="71"/>
      <c r="B815" s="12"/>
      <c r="C815" s="72"/>
      <c r="D815" s="59">
        <v>0</v>
      </c>
      <c r="E815" s="59">
        <v>0</v>
      </c>
      <c r="F815" s="59">
        <v>0</v>
      </c>
      <c r="G815" s="59">
        <v>0</v>
      </c>
      <c r="H815" s="59">
        <v>0</v>
      </c>
      <c r="I815" s="59">
        <v>0</v>
      </c>
      <c r="J815" s="59">
        <v>0</v>
      </c>
      <c r="K815" s="59">
        <v>0</v>
      </c>
      <c r="L815" s="59">
        <v>0</v>
      </c>
      <c r="M815" s="59">
        <v>0</v>
      </c>
      <c r="N815" s="59">
        <v>0</v>
      </c>
      <c r="O815" s="59">
        <v>0</v>
      </c>
      <c r="P815" s="13"/>
    </row>
    <row r="816" spans="1:16" ht="41.25" customHeight="1" x14ac:dyDescent="0.2">
      <c r="A816" s="71" t="s">
        <v>1280</v>
      </c>
      <c r="B816" s="12"/>
      <c r="C816" s="72" t="s">
        <v>1281</v>
      </c>
      <c r="D816" s="59">
        <v>0</v>
      </c>
      <c r="E816" s="59">
        <v>0</v>
      </c>
      <c r="F816" s="59">
        <v>0</v>
      </c>
      <c r="G816" s="59">
        <v>0</v>
      </c>
      <c r="H816" s="59">
        <v>0</v>
      </c>
      <c r="I816" s="59">
        <v>0</v>
      </c>
      <c r="J816" s="59">
        <v>0</v>
      </c>
      <c r="K816" s="59">
        <v>0</v>
      </c>
      <c r="L816" s="59">
        <v>0</v>
      </c>
      <c r="M816" s="59">
        <v>0</v>
      </c>
      <c r="N816" s="59">
        <v>0</v>
      </c>
      <c r="O816" s="59">
        <v>0</v>
      </c>
      <c r="P816" s="13"/>
    </row>
    <row r="817" spans="1:16" ht="41.25" customHeight="1" x14ac:dyDescent="0.2">
      <c r="A817" s="71"/>
      <c r="B817" s="12"/>
      <c r="C817" s="72"/>
      <c r="D817" s="59">
        <v>0</v>
      </c>
      <c r="E817" s="59">
        <v>0</v>
      </c>
      <c r="F817" s="59">
        <v>0</v>
      </c>
      <c r="G817" s="59">
        <v>0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0</v>
      </c>
      <c r="N817" s="59">
        <v>0</v>
      </c>
      <c r="O817" s="59">
        <v>0</v>
      </c>
      <c r="P817" s="13"/>
    </row>
    <row r="818" spans="1:16" ht="41.25" customHeight="1" x14ac:dyDescent="0.2">
      <c r="A818" s="71"/>
      <c r="B818" s="12"/>
      <c r="C818" s="72"/>
      <c r="D818" s="59">
        <v>0</v>
      </c>
      <c r="E818" s="59">
        <v>0</v>
      </c>
      <c r="F818" s="59">
        <v>0</v>
      </c>
      <c r="G818" s="59">
        <v>0</v>
      </c>
      <c r="H818" s="59">
        <v>0</v>
      </c>
      <c r="I818" s="59">
        <v>0</v>
      </c>
      <c r="J818" s="59">
        <v>0</v>
      </c>
      <c r="K818" s="59">
        <v>0</v>
      </c>
      <c r="L818" s="59">
        <v>0</v>
      </c>
      <c r="M818" s="59">
        <v>0</v>
      </c>
      <c r="N818" s="59">
        <v>0</v>
      </c>
      <c r="O818" s="59">
        <v>0</v>
      </c>
      <c r="P818" s="13"/>
    </row>
    <row r="819" spans="1:16" ht="41.25" customHeight="1" x14ac:dyDescent="0.2">
      <c r="A819" s="71"/>
      <c r="B819" s="12"/>
      <c r="C819" s="72"/>
      <c r="D819" s="59">
        <v>0</v>
      </c>
      <c r="E819" s="59">
        <v>0</v>
      </c>
      <c r="F819" s="59">
        <v>0</v>
      </c>
      <c r="G819" s="59">
        <v>0</v>
      </c>
      <c r="H819" s="59">
        <v>0</v>
      </c>
      <c r="I819" s="59">
        <v>0</v>
      </c>
      <c r="J819" s="59">
        <v>0</v>
      </c>
      <c r="K819" s="59">
        <v>0</v>
      </c>
      <c r="L819" s="59">
        <v>0</v>
      </c>
      <c r="M819" s="59">
        <v>0</v>
      </c>
      <c r="N819" s="59">
        <v>0</v>
      </c>
      <c r="O819" s="59">
        <v>0</v>
      </c>
      <c r="P819" s="13"/>
    </row>
    <row r="820" spans="1:16" ht="41.25" customHeight="1" x14ac:dyDescent="0.2">
      <c r="A820" s="71"/>
      <c r="B820" s="12"/>
      <c r="C820" s="72"/>
      <c r="D820" s="59">
        <v>0</v>
      </c>
      <c r="E820" s="59">
        <v>0</v>
      </c>
      <c r="F820" s="59">
        <v>0</v>
      </c>
      <c r="G820" s="59">
        <v>0</v>
      </c>
      <c r="H820" s="59">
        <v>0</v>
      </c>
      <c r="I820" s="59">
        <v>0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  <c r="P820" s="13"/>
    </row>
    <row r="821" spans="1:16" ht="41.25" customHeight="1" x14ac:dyDescent="0.2">
      <c r="A821" s="71" t="s">
        <v>1282</v>
      </c>
      <c r="B821" s="12"/>
      <c r="C821" s="72" t="s">
        <v>1283</v>
      </c>
      <c r="D821" s="59">
        <v>0</v>
      </c>
      <c r="E821" s="59">
        <v>0</v>
      </c>
      <c r="F821" s="59">
        <v>0</v>
      </c>
      <c r="G821" s="59">
        <v>0</v>
      </c>
      <c r="H821" s="59">
        <v>0</v>
      </c>
      <c r="I821" s="59">
        <v>0</v>
      </c>
      <c r="J821" s="59">
        <v>0</v>
      </c>
      <c r="K821" s="59">
        <v>0</v>
      </c>
      <c r="L821" s="59">
        <v>0</v>
      </c>
      <c r="M821" s="59">
        <v>0</v>
      </c>
      <c r="N821" s="59">
        <v>0</v>
      </c>
      <c r="O821" s="59">
        <v>0</v>
      </c>
      <c r="P821" s="13"/>
    </row>
    <row r="822" spans="1:16" ht="41.25" customHeight="1" x14ac:dyDescent="0.2">
      <c r="A822" s="71"/>
      <c r="B822" s="12"/>
      <c r="C822" s="72"/>
      <c r="D822" s="59">
        <v>0</v>
      </c>
      <c r="E822" s="59">
        <v>0</v>
      </c>
      <c r="F822" s="59">
        <v>0</v>
      </c>
      <c r="G822" s="59">
        <v>0</v>
      </c>
      <c r="H822" s="59">
        <v>0</v>
      </c>
      <c r="I822" s="59">
        <v>0</v>
      </c>
      <c r="J822" s="59">
        <v>0</v>
      </c>
      <c r="K822" s="59">
        <v>0</v>
      </c>
      <c r="L822" s="59">
        <v>0</v>
      </c>
      <c r="M822" s="59">
        <v>0</v>
      </c>
      <c r="N822" s="59">
        <v>0</v>
      </c>
      <c r="O822" s="59">
        <v>0</v>
      </c>
      <c r="P822" s="13"/>
    </row>
    <row r="823" spans="1:16" ht="41.25" customHeight="1" x14ac:dyDescent="0.2">
      <c r="A823" s="71"/>
      <c r="B823" s="12"/>
      <c r="C823" s="72"/>
      <c r="D823" s="59">
        <v>0</v>
      </c>
      <c r="E823" s="59">
        <v>0</v>
      </c>
      <c r="F823" s="59">
        <v>0</v>
      </c>
      <c r="G823" s="59">
        <v>0</v>
      </c>
      <c r="H823" s="59">
        <v>0</v>
      </c>
      <c r="I823" s="59">
        <v>0</v>
      </c>
      <c r="J823" s="59">
        <v>0</v>
      </c>
      <c r="K823" s="59">
        <v>0</v>
      </c>
      <c r="L823" s="59">
        <v>0</v>
      </c>
      <c r="M823" s="59">
        <v>0</v>
      </c>
      <c r="N823" s="59">
        <v>0</v>
      </c>
      <c r="O823" s="59">
        <v>0</v>
      </c>
      <c r="P823" s="13"/>
    </row>
    <row r="824" spans="1:16" ht="41.25" customHeight="1" x14ac:dyDescent="0.2">
      <c r="A824" s="71"/>
      <c r="B824" s="12"/>
      <c r="C824" s="72"/>
      <c r="D824" s="59">
        <v>0</v>
      </c>
      <c r="E824" s="59">
        <v>0</v>
      </c>
      <c r="F824" s="59">
        <v>0</v>
      </c>
      <c r="G824" s="59">
        <v>0</v>
      </c>
      <c r="H824" s="59">
        <v>0</v>
      </c>
      <c r="I824" s="59">
        <v>0</v>
      </c>
      <c r="J824" s="59">
        <v>0</v>
      </c>
      <c r="K824" s="59">
        <v>0</v>
      </c>
      <c r="L824" s="59">
        <v>0</v>
      </c>
      <c r="M824" s="59">
        <v>0</v>
      </c>
      <c r="N824" s="59">
        <v>0</v>
      </c>
      <c r="O824" s="59">
        <v>0</v>
      </c>
      <c r="P824" s="13"/>
    </row>
    <row r="825" spans="1:16" ht="41.25" customHeight="1" x14ac:dyDescent="0.2">
      <c r="A825" s="71"/>
      <c r="B825" s="12"/>
      <c r="C825" s="72"/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0</v>
      </c>
      <c r="J825" s="59">
        <v>0</v>
      </c>
      <c r="K825" s="59">
        <v>0</v>
      </c>
      <c r="L825" s="59">
        <v>0</v>
      </c>
      <c r="M825" s="59">
        <v>0</v>
      </c>
      <c r="N825" s="59">
        <v>0</v>
      </c>
      <c r="O825" s="59">
        <v>0</v>
      </c>
      <c r="P825" s="13"/>
    </row>
    <row r="826" spans="1:16" ht="41.25" customHeight="1" x14ac:dyDescent="0.2">
      <c r="A826" s="71" t="s">
        <v>1284</v>
      </c>
      <c r="B826" s="12"/>
      <c r="C826" s="72" t="s">
        <v>1285</v>
      </c>
      <c r="D826" s="59">
        <v>0</v>
      </c>
      <c r="E826" s="59">
        <v>0</v>
      </c>
      <c r="F826" s="59">
        <v>0</v>
      </c>
      <c r="G826" s="59">
        <v>0</v>
      </c>
      <c r="H826" s="59">
        <v>0</v>
      </c>
      <c r="I826" s="59">
        <v>0</v>
      </c>
      <c r="J826" s="59">
        <v>0</v>
      </c>
      <c r="K826" s="59">
        <v>0</v>
      </c>
      <c r="L826" s="59">
        <v>0</v>
      </c>
      <c r="M826" s="59">
        <v>0</v>
      </c>
      <c r="N826" s="59">
        <v>0</v>
      </c>
      <c r="O826" s="59">
        <v>0</v>
      </c>
      <c r="P826" s="13"/>
    </row>
    <row r="827" spans="1:16" ht="41.25" customHeight="1" x14ac:dyDescent="0.2">
      <c r="A827" s="71"/>
      <c r="B827" s="12"/>
      <c r="C827" s="72"/>
      <c r="D827" s="59">
        <v>0</v>
      </c>
      <c r="E827" s="59">
        <v>0</v>
      </c>
      <c r="F827" s="59">
        <v>0</v>
      </c>
      <c r="G827" s="59">
        <v>0</v>
      </c>
      <c r="H827" s="59">
        <v>0</v>
      </c>
      <c r="I827" s="59">
        <v>0</v>
      </c>
      <c r="J827" s="59">
        <v>0</v>
      </c>
      <c r="K827" s="59">
        <v>0</v>
      </c>
      <c r="L827" s="59">
        <v>0</v>
      </c>
      <c r="M827" s="59">
        <v>0</v>
      </c>
      <c r="N827" s="59">
        <v>0</v>
      </c>
      <c r="O827" s="59">
        <v>0</v>
      </c>
      <c r="P827" s="13"/>
    </row>
    <row r="828" spans="1:16" ht="41.25" customHeight="1" x14ac:dyDescent="0.2">
      <c r="A828" s="71"/>
      <c r="B828" s="12"/>
      <c r="C828" s="72"/>
      <c r="D828" s="59">
        <v>0</v>
      </c>
      <c r="E828" s="59">
        <v>0</v>
      </c>
      <c r="F828" s="59">
        <v>0</v>
      </c>
      <c r="G828" s="59">
        <v>0</v>
      </c>
      <c r="H828" s="59">
        <v>0</v>
      </c>
      <c r="I828" s="59">
        <v>0</v>
      </c>
      <c r="J828" s="59">
        <v>0</v>
      </c>
      <c r="K828" s="59">
        <v>0</v>
      </c>
      <c r="L828" s="59">
        <v>0</v>
      </c>
      <c r="M828" s="59">
        <v>0</v>
      </c>
      <c r="N828" s="59">
        <v>0</v>
      </c>
      <c r="O828" s="59">
        <v>0</v>
      </c>
      <c r="P828" s="13"/>
    </row>
    <row r="829" spans="1:16" ht="41.25" customHeight="1" x14ac:dyDescent="0.2">
      <c r="A829" s="71"/>
      <c r="B829" s="12"/>
      <c r="C829" s="72"/>
      <c r="D829" s="59">
        <v>0</v>
      </c>
      <c r="E829" s="59">
        <v>0</v>
      </c>
      <c r="F829" s="59">
        <v>0</v>
      </c>
      <c r="G829" s="59">
        <v>0</v>
      </c>
      <c r="H829" s="59">
        <v>0</v>
      </c>
      <c r="I829" s="59">
        <v>0</v>
      </c>
      <c r="J829" s="59">
        <v>0</v>
      </c>
      <c r="K829" s="59">
        <v>0</v>
      </c>
      <c r="L829" s="59">
        <v>0</v>
      </c>
      <c r="M829" s="59">
        <v>0</v>
      </c>
      <c r="N829" s="59">
        <v>0</v>
      </c>
      <c r="O829" s="59">
        <v>0</v>
      </c>
      <c r="P829" s="13"/>
    </row>
    <row r="830" spans="1:16" ht="41.25" customHeight="1" thickBot="1" x14ac:dyDescent="0.25">
      <c r="A830" s="73"/>
      <c r="B830" s="14"/>
      <c r="C830" s="74"/>
      <c r="D830" s="59">
        <v>0</v>
      </c>
      <c r="E830" s="59">
        <v>0</v>
      </c>
      <c r="F830" s="59">
        <v>0</v>
      </c>
      <c r="G830" s="59">
        <v>0</v>
      </c>
      <c r="H830" s="59">
        <v>0</v>
      </c>
      <c r="I830" s="59">
        <v>0</v>
      </c>
      <c r="J830" s="59">
        <v>0</v>
      </c>
      <c r="K830" s="59">
        <v>0</v>
      </c>
      <c r="L830" s="59">
        <v>0</v>
      </c>
      <c r="M830" s="59">
        <v>0</v>
      </c>
      <c r="N830" s="59">
        <v>0</v>
      </c>
      <c r="O830" s="59">
        <v>0</v>
      </c>
      <c r="P830" s="15"/>
    </row>
    <row r="831" spans="1:16" ht="41.25" customHeight="1" thickBot="1" x14ac:dyDescent="0.25">
      <c r="A831" s="75" t="s">
        <v>1286</v>
      </c>
      <c r="B831" s="10"/>
      <c r="C831" s="76" t="s">
        <v>1287</v>
      </c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35"/>
    </row>
    <row r="832" spans="1:16" ht="41.25" customHeight="1" x14ac:dyDescent="0.2">
      <c r="A832" s="71"/>
      <c r="B832" s="12"/>
      <c r="C832" s="72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35"/>
    </row>
    <row r="833" spans="1:16" ht="41.25" customHeight="1" x14ac:dyDescent="0.2">
      <c r="A833" s="71"/>
      <c r="B833" s="12"/>
      <c r="C833" s="72"/>
      <c r="D833" s="59">
        <v>0</v>
      </c>
      <c r="E833" s="59">
        <v>0</v>
      </c>
      <c r="F833" s="59">
        <v>0</v>
      </c>
      <c r="G833" s="59">
        <v>0</v>
      </c>
      <c r="H833" s="59">
        <v>0</v>
      </c>
      <c r="I833" s="59">
        <v>0</v>
      </c>
      <c r="J833" s="59">
        <v>0</v>
      </c>
      <c r="K833" s="59">
        <v>0</v>
      </c>
      <c r="L833" s="59">
        <v>0</v>
      </c>
      <c r="M833" s="59">
        <v>0</v>
      </c>
      <c r="N833" s="59">
        <v>0</v>
      </c>
      <c r="O833" s="59">
        <v>0</v>
      </c>
      <c r="P833" s="13"/>
    </row>
    <row r="834" spans="1:16" ht="41.25" customHeight="1" x14ac:dyDescent="0.2">
      <c r="A834" s="71"/>
      <c r="B834" s="12"/>
      <c r="C834" s="72"/>
      <c r="D834" s="59">
        <v>0</v>
      </c>
      <c r="E834" s="59">
        <v>0</v>
      </c>
      <c r="F834" s="59">
        <v>0</v>
      </c>
      <c r="G834" s="59">
        <v>0</v>
      </c>
      <c r="H834" s="59">
        <v>0</v>
      </c>
      <c r="I834" s="59">
        <v>0</v>
      </c>
      <c r="J834" s="59">
        <v>0</v>
      </c>
      <c r="K834" s="59">
        <v>0</v>
      </c>
      <c r="L834" s="59">
        <v>0</v>
      </c>
      <c r="M834" s="59">
        <v>0</v>
      </c>
      <c r="N834" s="59">
        <v>0</v>
      </c>
      <c r="O834" s="59">
        <v>0</v>
      </c>
      <c r="P834" s="13"/>
    </row>
    <row r="835" spans="1:16" ht="41.25" customHeight="1" x14ac:dyDescent="0.2">
      <c r="A835" s="71"/>
      <c r="B835" s="12"/>
      <c r="C835" s="72"/>
      <c r="D835" s="59">
        <v>0</v>
      </c>
      <c r="E835" s="59">
        <v>0</v>
      </c>
      <c r="F835" s="59">
        <v>0</v>
      </c>
      <c r="G835" s="59">
        <v>0</v>
      </c>
      <c r="H835" s="59">
        <v>0</v>
      </c>
      <c r="I835" s="59">
        <v>0</v>
      </c>
      <c r="J835" s="59">
        <v>0</v>
      </c>
      <c r="K835" s="59">
        <v>0</v>
      </c>
      <c r="L835" s="59">
        <v>0</v>
      </c>
      <c r="M835" s="59">
        <v>0</v>
      </c>
      <c r="N835" s="59">
        <v>0</v>
      </c>
      <c r="O835" s="59">
        <v>0</v>
      </c>
      <c r="P835" s="13"/>
    </row>
    <row r="836" spans="1:16" ht="41.25" customHeight="1" x14ac:dyDescent="0.2">
      <c r="A836" s="71" t="s">
        <v>1288</v>
      </c>
      <c r="B836" s="12"/>
      <c r="C836" s="72" t="s">
        <v>1289</v>
      </c>
      <c r="D836" s="59">
        <v>0</v>
      </c>
      <c r="E836" s="59">
        <v>0</v>
      </c>
      <c r="F836" s="59">
        <v>0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0</v>
      </c>
      <c r="M836" s="59">
        <v>0</v>
      </c>
      <c r="N836" s="59">
        <v>0</v>
      </c>
      <c r="O836" s="59">
        <v>0</v>
      </c>
      <c r="P836" s="13"/>
    </row>
    <row r="837" spans="1:16" ht="41.25" customHeight="1" x14ac:dyDescent="0.2">
      <c r="A837" s="71"/>
      <c r="B837" s="12"/>
      <c r="C837" s="72"/>
      <c r="D837" s="59">
        <v>0</v>
      </c>
      <c r="E837" s="59">
        <v>0</v>
      </c>
      <c r="F837" s="59">
        <v>0</v>
      </c>
      <c r="G837" s="59">
        <v>0</v>
      </c>
      <c r="H837" s="59">
        <v>0</v>
      </c>
      <c r="I837" s="59">
        <v>0</v>
      </c>
      <c r="J837" s="59">
        <v>0</v>
      </c>
      <c r="K837" s="59">
        <v>0</v>
      </c>
      <c r="L837" s="59">
        <v>0</v>
      </c>
      <c r="M837" s="59">
        <v>0</v>
      </c>
      <c r="N837" s="59">
        <v>0</v>
      </c>
      <c r="O837" s="59">
        <v>0</v>
      </c>
      <c r="P837" s="13"/>
    </row>
    <row r="838" spans="1:16" ht="41.25" customHeight="1" x14ac:dyDescent="0.2">
      <c r="A838" s="71"/>
      <c r="B838" s="12"/>
      <c r="C838" s="72"/>
      <c r="D838" s="59">
        <v>0</v>
      </c>
      <c r="E838" s="59">
        <v>0</v>
      </c>
      <c r="F838" s="59">
        <v>0</v>
      </c>
      <c r="G838" s="59">
        <v>0</v>
      </c>
      <c r="H838" s="59">
        <v>0</v>
      </c>
      <c r="I838" s="59">
        <v>0</v>
      </c>
      <c r="J838" s="59">
        <v>0</v>
      </c>
      <c r="K838" s="59">
        <v>0</v>
      </c>
      <c r="L838" s="59">
        <v>0</v>
      </c>
      <c r="M838" s="59">
        <v>0</v>
      </c>
      <c r="N838" s="59">
        <v>0</v>
      </c>
      <c r="O838" s="59">
        <v>0</v>
      </c>
      <c r="P838" s="13"/>
    </row>
    <row r="839" spans="1:16" ht="41.25" customHeight="1" x14ac:dyDescent="0.2">
      <c r="A839" s="71"/>
      <c r="B839" s="12"/>
      <c r="C839" s="72"/>
      <c r="D839" s="59">
        <v>0</v>
      </c>
      <c r="E839" s="59">
        <v>0</v>
      </c>
      <c r="F839" s="59">
        <v>0</v>
      </c>
      <c r="G839" s="59">
        <v>0</v>
      </c>
      <c r="H839" s="59">
        <v>0</v>
      </c>
      <c r="I839" s="59">
        <v>0</v>
      </c>
      <c r="J839" s="59">
        <v>0</v>
      </c>
      <c r="K839" s="59">
        <v>0</v>
      </c>
      <c r="L839" s="59">
        <v>0</v>
      </c>
      <c r="M839" s="59">
        <v>0</v>
      </c>
      <c r="N839" s="59">
        <v>0</v>
      </c>
      <c r="O839" s="59">
        <v>0</v>
      </c>
      <c r="P839" s="13"/>
    </row>
    <row r="840" spans="1:16" ht="41.25" customHeight="1" x14ac:dyDescent="0.2">
      <c r="A840" s="71"/>
      <c r="B840" s="12"/>
      <c r="C840" s="72"/>
      <c r="D840" s="59">
        <v>0</v>
      </c>
      <c r="E840" s="59">
        <v>0</v>
      </c>
      <c r="F840" s="59">
        <v>0</v>
      </c>
      <c r="G840" s="59">
        <v>0</v>
      </c>
      <c r="H840" s="59">
        <v>0</v>
      </c>
      <c r="I840" s="59">
        <v>0</v>
      </c>
      <c r="J840" s="59">
        <v>0</v>
      </c>
      <c r="K840" s="59">
        <v>0</v>
      </c>
      <c r="L840" s="59">
        <v>0</v>
      </c>
      <c r="M840" s="59">
        <v>0</v>
      </c>
      <c r="N840" s="59">
        <v>0</v>
      </c>
      <c r="O840" s="59">
        <v>0</v>
      </c>
      <c r="P840" s="13"/>
    </row>
    <row r="841" spans="1:16" ht="41.25" customHeight="1" x14ac:dyDescent="0.2">
      <c r="A841" s="71" t="s">
        <v>1290</v>
      </c>
      <c r="B841" s="12"/>
      <c r="C841" s="72" t="s">
        <v>1291</v>
      </c>
      <c r="D841" s="59">
        <v>0</v>
      </c>
      <c r="E841" s="59">
        <v>0</v>
      </c>
      <c r="F841" s="59">
        <v>0</v>
      </c>
      <c r="G841" s="59">
        <v>0</v>
      </c>
      <c r="H841" s="59">
        <v>0</v>
      </c>
      <c r="I841" s="59">
        <v>0</v>
      </c>
      <c r="J841" s="59">
        <v>0</v>
      </c>
      <c r="K841" s="59">
        <v>0</v>
      </c>
      <c r="L841" s="59">
        <v>0</v>
      </c>
      <c r="M841" s="59">
        <v>0</v>
      </c>
      <c r="N841" s="59">
        <v>0</v>
      </c>
      <c r="O841" s="59">
        <v>0</v>
      </c>
      <c r="P841" s="13"/>
    </row>
    <row r="842" spans="1:16" ht="41.25" customHeight="1" x14ac:dyDescent="0.2">
      <c r="A842" s="71"/>
      <c r="B842" s="12"/>
      <c r="C842" s="72"/>
      <c r="D842" s="59">
        <v>0</v>
      </c>
      <c r="E842" s="59">
        <v>0</v>
      </c>
      <c r="F842" s="59">
        <v>0</v>
      </c>
      <c r="G842" s="59">
        <v>0</v>
      </c>
      <c r="H842" s="59">
        <v>0</v>
      </c>
      <c r="I842" s="59">
        <v>0</v>
      </c>
      <c r="J842" s="59">
        <v>0</v>
      </c>
      <c r="K842" s="59">
        <v>0</v>
      </c>
      <c r="L842" s="59">
        <v>0</v>
      </c>
      <c r="M842" s="59">
        <v>0</v>
      </c>
      <c r="N842" s="59">
        <v>0</v>
      </c>
      <c r="O842" s="59">
        <v>0</v>
      </c>
      <c r="P842" s="13"/>
    </row>
    <row r="843" spans="1:16" ht="41.25" customHeight="1" x14ac:dyDescent="0.2">
      <c r="A843" s="71"/>
      <c r="B843" s="12"/>
      <c r="C843" s="72"/>
      <c r="D843" s="59">
        <v>0</v>
      </c>
      <c r="E843" s="59">
        <v>0</v>
      </c>
      <c r="F843" s="59">
        <v>0</v>
      </c>
      <c r="G843" s="59">
        <v>0</v>
      </c>
      <c r="H843" s="59">
        <v>0</v>
      </c>
      <c r="I843" s="59">
        <v>0</v>
      </c>
      <c r="J843" s="59">
        <v>0</v>
      </c>
      <c r="K843" s="59">
        <v>0</v>
      </c>
      <c r="L843" s="59">
        <v>0</v>
      </c>
      <c r="M843" s="59">
        <v>0</v>
      </c>
      <c r="N843" s="59">
        <v>0</v>
      </c>
      <c r="O843" s="59">
        <v>0</v>
      </c>
      <c r="P843" s="13"/>
    </row>
    <row r="844" spans="1:16" ht="41.25" customHeight="1" x14ac:dyDescent="0.2">
      <c r="A844" s="71"/>
      <c r="B844" s="12"/>
      <c r="C844" s="72"/>
      <c r="D844" s="59">
        <v>0</v>
      </c>
      <c r="E844" s="59">
        <v>0</v>
      </c>
      <c r="F844" s="59">
        <v>0</v>
      </c>
      <c r="G844" s="59">
        <v>0</v>
      </c>
      <c r="H844" s="59">
        <v>0</v>
      </c>
      <c r="I844" s="59">
        <v>0</v>
      </c>
      <c r="J844" s="59">
        <v>0</v>
      </c>
      <c r="K844" s="59">
        <v>0</v>
      </c>
      <c r="L844" s="59">
        <v>0</v>
      </c>
      <c r="M844" s="59">
        <v>0</v>
      </c>
      <c r="N844" s="59">
        <v>0</v>
      </c>
      <c r="O844" s="59">
        <v>0</v>
      </c>
      <c r="P844" s="13"/>
    </row>
    <row r="845" spans="1:16" ht="41.25" customHeight="1" x14ac:dyDescent="0.2">
      <c r="A845" s="71"/>
      <c r="B845" s="12"/>
      <c r="C845" s="72"/>
      <c r="D845" s="59">
        <v>0</v>
      </c>
      <c r="E845" s="59">
        <v>0</v>
      </c>
      <c r="F845" s="59">
        <v>0</v>
      </c>
      <c r="G845" s="59">
        <v>0</v>
      </c>
      <c r="H845" s="59">
        <v>0</v>
      </c>
      <c r="I845" s="59">
        <v>0</v>
      </c>
      <c r="J845" s="59">
        <v>0</v>
      </c>
      <c r="K845" s="59">
        <v>0</v>
      </c>
      <c r="L845" s="59">
        <v>0</v>
      </c>
      <c r="M845" s="59">
        <v>0</v>
      </c>
      <c r="N845" s="59">
        <v>0</v>
      </c>
      <c r="O845" s="59">
        <v>0</v>
      </c>
      <c r="P845" s="13"/>
    </row>
    <row r="846" spans="1:16" ht="41.25" customHeight="1" x14ac:dyDescent="0.2">
      <c r="A846" s="71" t="s">
        <v>1292</v>
      </c>
      <c r="B846" s="12"/>
      <c r="C846" s="72" t="s">
        <v>1293</v>
      </c>
      <c r="D846" s="59">
        <v>0</v>
      </c>
      <c r="E846" s="59">
        <v>0</v>
      </c>
      <c r="F846" s="59">
        <v>0</v>
      </c>
      <c r="G846" s="59">
        <v>0</v>
      </c>
      <c r="H846" s="59">
        <v>0</v>
      </c>
      <c r="I846" s="59">
        <v>0</v>
      </c>
      <c r="J846" s="59">
        <v>0</v>
      </c>
      <c r="K846" s="59">
        <v>0</v>
      </c>
      <c r="L846" s="59">
        <v>0</v>
      </c>
      <c r="M846" s="59">
        <v>0</v>
      </c>
      <c r="N846" s="59">
        <v>0</v>
      </c>
      <c r="O846" s="59">
        <v>0</v>
      </c>
      <c r="P846" s="13"/>
    </row>
    <row r="847" spans="1:16" ht="41.25" customHeight="1" x14ac:dyDescent="0.2">
      <c r="A847" s="71"/>
      <c r="B847" s="12"/>
      <c r="C847" s="72"/>
      <c r="D847" s="59">
        <v>0</v>
      </c>
      <c r="E847" s="59">
        <v>0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0</v>
      </c>
      <c r="L847" s="59">
        <v>0</v>
      </c>
      <c r="M847" s="59">
        <v>0</v>
      </c>
      <c r="N847" s="59">
        <v>0</v>
      </c>
      <c r="O847" s="59">
        <v>0</v>
      </c>
      <c r="P847" s="13"/>
    </row>
    <row r="848" spans="1:16" ht="41.25" customHeight="1" x14ac:dyDescent="0.2">
      <c r="A848" s="71"/>
      <c r="B848" s="12"/>
      <c r="C848" s="72"/>
      <c r="D848" s="59">
        <v>0</v>
      </c>
      <c r="E848" s="59">
        <v>0</v>
      </c>
      <c r="F848" s="59">
        <v>0</v>
      </c>
      <c r="G848" s="59">
        <v>0</v>
      </c>
      <c r="H848" s="59">
        <v>0</v>
      </c>
      <c r="I848" s="59">
        <v>0</v>
      </c>
      <c r="J848" s="59">
        <v>0</v>
      </c>
      <c r="K848" s="59">
        <v>0</v>
      </c>
      <c r="L848" s="59">
        <v>0</v>
      </c>
      <c r="M848" s="59">
        <v>0</v>
      </c>
      <c r="N848" s="59">
        <v>0</v>
      </c>
      <c r="O848" s="59">
        <v>0</v>
      </c>
      <c r="P848" s="13"/>
    </row>
    <row r="849" spans="1:16" ht="41.25" customHeight="1" x14ac:dyDescent="0.2">
      <c r="A849" s="71"/>
      <c r="B849" s="12"/>
      <c r="C849" s="72"/>
      <c r="D849" s="59">
        <v>0</v>
      </c>
      <c r="E849" s="59">
        <v>0</v>
      </c>
      <c r="F849" s="59">
        <v>0</v>
      </c>
      <c r="G849" s="59">
        <v>0</v>
      </c>
      <c r="H849" s="59">
        <v>0</v>
      </c>
      <c r="I849" s="59">
        <v>0</v>
      </c>
      <c r="J849" s="59">
        <v>0</v>
      </c>
      <c r="K849" s="59">
        <v>0</v>
      </c>
      <c r="L849" s="59">
        <v>0</v>
      </c>
      <c r="M849" s="59">
        <v>0</v>
      </c>
      <c r="N849" s="59">
        <v>0</v>
      </c>
      <c r="O849" s="59">
        <v>0</v>
      </c>
      <c r="P849" s="13"/>
    </row>
    <row r="850" spans="1:16" ht="41.25" customHeight="1" x14ac:dyDescent="0.2">
      <c r="A850" s="71"/>
      <c r="B850" s="12"/>
      <c r="C850" s="72"/>
      <c r="D850" s="59">
        <v>0</v>
      </c>
      <c r="E850" s="59">
        <v>0</v>
      </c>
      <c r="F850" s="59">
        <v>0</v>
      </c>
      <c r="G850" s="59">
        <v>0</v>
      </c>
      <c r="H850" s="59">
        <v>0</v>
      </c>
      <c r="I850" s="59">
        <v>0</v>
      </c>
      <c r="J850" s="59">
        <v>0</v>
      </c>
      <c r="K850" s="59">
        <v>0</v>
      </c>
      <c r="L850" s="59">
        <v>0</v>
      </c>
      <c r="M850" s="59">
        <v>0</v>
      </c>
      <c r="N850" s="59">
        <v>0</v>
      </c>
      <c r="O850" s="59">
        <v>0</v>
      </c>
      <c r="P850" s="13"/>
    </row>
    <row r="851" spans="1:16" ht="41.25" customHeight="1" x14ac:dyDescent="0.2">
      <c r="A851" s="71" t="s">
        <v>1294</v>
      </c>
      <c r="B851" s="12"/>
      <c r="C851" s="72" t="s">
        <v>1295</v>
      </c>
      <c r="D851" s="59">
        <v>0</v>
      </c>
      <c r="E851" s="59">
        <v>0</v>
      </c>
      <c r="F851" s="59">
        <v>0</v>
      </c>
      <c r="G851" s="59">
        <v>0</v>
      </c>
      <c r="H851" s="59">
        <v>0</v>
      </c>
      <c r="I851" s="59">
        <v>0</v>
      </c>
      <c r="J851" s="59">
        <v>0</v>
      </c>
      <c r="K851" s="59">
        <v>0</v>
      </c>
      <c r="L851" s="59">
        <v>0</v>
      </c>
      <c r="M851" s="59">
        <v>0</v>
      </c>
      <c r="N851" s="59">
        <v>0</v>
      </c>
      <c r="O851" s="59">
        <v>0</v>
      </c>
      <c r="P851" s="13"/>
    </row>
    <row r="852" spans="1:16" ht="41.25" customHeight="1" x14ac:dyDescent="0.2">
      <c r="A852" s="71"/>
      <c r="B852" s="12"/>
      <c r="C852" s="72"/>
      <c r="D852" s="59">
        <v>0</v>
      </c>
      <c r="E852" s="59">
        <v>0</v>
      </c>
      <c r="F852" s="59">
        <v>0</v>
      </c>
      <c r="G852" s="59">
        <v>0</v>
      </c>
      <c r="H852" s="59">
        <v>0</v>
      </c>
      <c r="I852" s="59">
        <v>0</v>
      </c>
      <c r="J852" s="59">
        <v>0</v>
      </c>
      <c r="K852" s="59">
        <v>0</v>
      </c>
      <c r="L852" s="59">
        <v>0</v>
      </c>
      <c r="M852" s="59">
        <v>0</v>
      </c>
      <c r="N852" s="59">
        <v>0</v>
      </c>
      <c r="O852" s="59">
        <v>0</v>
      </c>
      <c r="P852" s="13"/>
    </row>
    <row r="853" spans="1:16" ht="41.25" customHeight="1" x14ac:dyDescent="0.2">
      <c r="A853" s="71"/>
      <c r="B853" s="12"/>
      <c r="C853" s="72"/>
      <c r="D853" s="59">
        <v>0</v>
      </c>
      <c r="E853" s="59">
        <v>0</v>
      </c>
      <c r="F853" s="59">
        <v>0</v>
      </c>
      <c r="G853" s="59">
        <v>0</v>
      </c>
      <c r="H853" s="59">
        <v>0</v>
      </c>
      <c r="I853" s="59">
        <v>0</v>
      </c>
      <c r="J853" s="59">
        <v>0</v>
      </c>
      <c r="K853" s="59">
        <v>0</v>
      </c>
      <c r="L853" s="59">
        <v>0</v>
      </c>
      <c r="M853" s="59">
        <v>0</v>
      </c>
      <c r="N853" s="59">
        <v>0</v>
      </c>
      <c r="O853" s="59">
        <v>0</v>
      </c>
      <c r="P853" s="13"/>
    </row>
    <row r="854" spans="1:16" ht="41.25" customHeight="1" x14ac:dyDescent="0.2">
      <c r="A854" s="71"/>
      <c r="B854" s="12"/>
      <c r="C854" s="72"/>
      <c r="D854" s="59">
        <v>0</v>
      </c>
      <c r="E854" s="59">
        <v>0</v>
      </c>
      <c r="F854" s="59">
        <v>0</v>
      </c>
      <c r="G854" s="59">
        <v>0</v>
      </c>
      <c r="H854" s="59">
        <v>0</v>
      </c>
      <c r="I854" s="59">
        <v>0</v>
      </c>
      <c r="J854" s="59">
        <v>0</v>
      </c>
      <c r="K854" s="59">
        <v>0</v>
      </c>
      <c r="L854" s="59">
        <v>0</v>
      </c>
      <c r="M854" s="59">
        <v>0</v>
      </c>
      <c r="N854" s="59">
        <v>0</v>
      </c>
      <c r="O854" s="59">
        <v>0</v>
      </c>
      <c r="P854" s="13"/>
    </row>
    <row r="855" spans="1:16" ht="41.25" customHeight="1" thickBot="1" x14ac:dyDescent="0.25">
      <c r="A855" s="73"/>
      <c r="B855" s="14"/>
      <c r="C855" s="74"/>
      <c r="D855" s="59">
        <v>0</v>
      </c>
      <c r="E855" s="59">
        <v>0</v>
      </c>
      <c r="F855" s="59">
        <v>0</v>
      </c>
      <c r="G855" s="59">
        <v>0</v>
      </c>
      <c r="H855" s="59">
        <v>0</v>
      </c>
      <c r="I855" s="59">
        <v>0</v>
      </c>
      <c r="J855" s="59">
        <v>0</v>
      </c>
      <c r="K855" s="59">
        <v>0</v>
      </c>
      <c r="L855" s="59">
        <v>0</v>
      </c>
      <c r="M855" s="59">
        <v>0</v>
      </c>
      <c r="N855" s="59">
        <v>0</v>
      </c>
      <c r="O855" s="59">
        <v>0</v>
      </c>
      <c r="P855" s="15"/>
    </row>
    <row r="856" spans="1:16" ht="37.5" customHeight="1" thickBot="1" x14ac:dyDescent="0.25">
      <c r="A856" s="75" t="s">
        <v>1296</v>
      </c>
      <c r="B856" s="10"/>
      <c r="C856" s="76" t="s">
        <v>1297</v>
      </c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35"/>
    </row>
    <row r="857" spans="1:16" ht="37.5" customHeight="1" x14ac:dyDescent="0.2">
      <c r="A857" s="71"/>
      <c r="B857" s="12"/>
      <c r="C857" s="72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35"/>
    </row>
    <row r="858" spans="1:16" ht="37.5" customHeight="1" x14ac:dyDescent="0.2">
      <c r="A858" s="71"/>
      <c r="B858" s="12"/>
      <c r="C858" s="72"/>
      <c r="D858" s="59">
        <v>0</v>
      </c>
      <c r="E858" s="59">
        <v>0</v>
      </c>
      <c r="F858" s="59">
        <v>0</v>
      </c>
      <c r="G858" s="59">
        <v>0</v>
      </c>
      <c r="H858" s="59">
        <v>0</v>
      </c>
      <c r="I858" s="59">
        <v>0</v>
      </c>
      <c r="J858" s="59">
        <v>0</v>
      </c>
      <c r="K858" s="59">
        <v>0</v>
      </c>
      <c r="L858" s="59">
        <v>0</v>
      </c>
      <c r="M858" s="59">
        <v>0</v>
      </c>
      <c r="N858" s="59">
        <v>0</v>
      </c>
      <c r="O858" s="59">
        <v>0</v>
      </c>
      <c r="P858" s="13"/>
    </row>
    <row r="859" spans="1:16" ht="37.5" customHeight="1" x14ac:dyDescent="0.2">
      <c r="A859" s="71"/>
      <c r="B859" s="12"/>
      <c r="C859" s="72"/>
      <c r="D859" s="59">
        <v>0</v>
      </c>
      <c r="E859" s="59">
        <v>0</v>
      </c>
      <c r="F859" s="59">
        <v>0</v>
      </c>
      <c r="G859" s="59">
        <v>0</v>
      </c>
      <c r="H859" s="59">
        <v>0</v>
      </c>
      <c r="I859" s="59">
        <v>0</v>
      </c>
      <c r="J859" s="59">
        <v>0</v>
      </c>
      <c r="K859" s="59">
        <v>0</v>
      </c>
      <c r="L859" s="59">
        <v>0</v>
      </c>
      <c r="M859" s="59">
        <v>0</v>
      </c>
      <c r="N859" s="59">
        <v>0</v>
      </c>
      <c r="O859" s="59">
        <v>0</v>
      </c>
      <c r="P859" s="13"/>
    </row>
    <row r="860" spans="1:16" ht="37.5" customHeight="1" x14ac:dyDescent="0.2">
      <c r="A860" s="71"/>
      <c r="B860" s="12"/>
      <c r="C860" s="72"/>
      <c r="D860" s="59">
        <v>0</v>
      </c>
      <c r="E860" s="59">
        <v>0</v>
      </c>
      <c r="F860" s="59">
        <v>0</v>
      </c>
      <c r="G860" s="59">
        <v>0</v>
      </c>
      <c r="H860" s="59">
        <v>0</v>
      </c>
      <c r="I860" s="59">
        <v>0</v>
      </c>
      <c r="J860" s="59">
        <v>0</v>
      </c>
      <c r="K860" s="59">
        <v>0</v>
      </c>
      <c r="L860" s="59">
        <v>0</v>
      </c>
      <c r="M860" s="59">
        <v>0</v>
      </c>
      <c r="N860" s="59">
        <v>0</v>
      </c>
      <c r="O860" s="59">
        <v>0</v>
      </c>
      <c r="P860" s="13"/>
    </row>
    <row r="861" spans="1:16" ht="37.5" customHeight="1" x14ac:dyDescent="0.2">
      <c r="A861" s="71" t="s">
        <v>1298</v>
      </c>
      <c r="B861" s="12"/>
      <c r="C861" s="72" t="s">
        <v>1299</v>
      </c>
      <c r="D861" s="59">
        <v>0</v>
      </c>
      <c r="E861" s="59">
        <v>0</v>
      </c>
      <c r="F861" s="59">
        <v>0</v>
      </c>
      <c r="G861" s="59">
        <v>0</v>
      </c>
      <c r="H861" s="59">
        <v>0</v>
      </c>
      <c r="I861" s="59">
        <v>0</v>
      </c>
      <c r="J861" s="59">
        <v>0</v>
      </c>
      <c r="K861" s="59">
        <v>0</v>
      </c>
      <c r="L861" s="59">
        <v>0</v>
      </c>
      <c r="M861" s="59">
        <v>0</v>
      </c>
      <c r="N861" s="59">
        <v>0</v>
      </c>
      <c r="O861" s="59">
        <v>0</v>
      </c>
      <c r="P861" s="13"/>
    </row>
    <row r="862" spans="1:16" ht="37.5" customHeight="1" x14ac:dyDescent="0.2">
      <c r="A862" s="71"/>
      <c r="B862" s="12"/>
      <c r="C862" s="72"/>
      <c r="D862" s="59">
        <v>0</v>
      </c>
      <c r="E862" s="59">
        <v>0</v>
      </c>
      <c r="F862" s="59">
        <v>0</v>
      </c>
      <c r="G862" s="59">
        <v>0</v>
      </c>
      <c r="H862" s="59">
        <v>0</v>
      </c>
      <c r="I862" s="59">
        <v>0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0</v>
      </c>
      <c r="P862" s="13"/>
    </row>
    <row r="863" spans="1:16" ht="37.5" customHeight="1" x14ac:dyDescent="0.2">
      <c r="A863" s="71"/>
      <c r="B863" s="12"/>
      <c r="C863" s="72"/>
      <c r="D863" s="59">
        <v>0</v>
      </c>
      <c r="E863" s="59">
        <v>0</v>
      </c>
      <c r="F863" s="59">
        <v>0</v>
      </c>
      <c r="G863" s="59">
        <v>0</v>
      </c>
      <c r="H863" s="59">
        <v>0</v>
      </c>
      <c r="I863" s="59">
        <v>0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  <c r="P863" s="13"/>
    </row>
    <row r="864" spans="1:16" ht="37.5" customHeight="1" x14ac:dyDescent="0.2">
      <c r="A864" s="71"/>
      <c r="B864" s="12"/>
      <c r="C864" s="72"/>
      <c r="D864" s="59">
        <v>0</v>
      </c>
      <c r="E864" s="59">
        <v>0</v>
      </c>
      <c r="F864" s="59">
        <v>0</v>
      </c>
      <c r="G864" s="59">
        <v>0</v>
      </c>
      <c r="H864" s="59">
        <v>0</v>
      </c>
      <c r="I864" s="59">
        <v>0</v>
      </c>
      <c r="J864" s="59">
        <v>0</v>
      </c>
      <c r="K864" s="59">
        <v>0</v>
      </c>
      <c r="L864" s="59">
        <v>0</v>
      </c>
      <c r="M864" s="59">
        <v>0</v>
      </c>
      <c r="N864" s="59">
        <v>0</v>
      </c>
      <c r="O864" s="59">
        <v>0</v>
      </c>
      <c r="P864" s="13"/>
    </row>
    <row r="865" spans="1:16" ht="37.5" customHeight="1" x14ac:dyDescent="0.2">
      <c r="A865" s="71"/>
      <c r="B865" s="12"/>
      <c r="C865" s="72"/>
      <c r="D865" s="59">
        <v>0</v>
      </c>
      <c r="E865" s="59">
        <v>0</v>
      </c>
      <c r="F865" s="59">
        <v>0</v>
      </c>
      <c r="G865" s="59">
        <v>0</v>
      </c>
      <c r="H865" s="59">
        <v>0</v>
      </c>
      <c r="I865" s="59">
        <v>0</v>
      </c>
      <c r="J865" s="59">
        <v>0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  <c r="P865" s="13"/>
    </row>
    <row r="866" spans="1:16" ht="37.5" customHeight="1" x14ac:dyDescent="0.2">
      <c r="A866" s="71" t="s">
        <v>1300</v>
      </c>
      <c r="B866" s="12"/>
      <c r="C866" s="72" t="s">
        <v>1301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  <c r="P866" s="13"/>
    </row>
    <row r="867" spans="1:16" ht="37.5" customHeight="1" x14ac:dyDescent="0.2">
      <c r="A867" s="71"/>
      <c r="B867" s="12"/>
      <c r="C867" s="72"/>
      <c r="D867" s="59">
        <v>0</v>
      </c>
      <c r="E867" s="59">
        <v>0</v>
      </c>
      <c r="F867" s="59">
        <v>0</v>
      </c>
      <c r="G867" s="59">
        <v>0</v>
      </c>
      <c r="H867" s="59">
        <v>0</v>
      </c>
      <c r="I867" s="59">
        <v>0</v>
      </c>
      <c r="J867" s="59">
        <v>0</v>
      </c>
      <c r="K867" s="59">
        <v>0</v>
      </c>
      <c r="L867" s="59">
        <v>0</v>
      </c>
      <c r="M867" s="59">
        <v>0</v>
      </c>
      <c r="N867" s="59">
        <v>0</v>
      </c>
      <c r="O867" s="59">
        <v>0</v>
      </c>
      <c r="P867" s="13"/>
    </row>
    <row r="868" spans="1:16" ht="37.5" customHeight="1" x14ac:dyDescent="0.2">
      <c r="A868" s="71"/>
      <c r="B868" s="12"/>
      <c r="C868" s="72"/>
      <c r="D868" s="59">
        <v>0</v>
      </c>
      <c r="E868" s="59">
        <v>0</v>
      </c>
      <c r="F868" s="59">
        <v>0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  <c r="P868" s="13"/>
    </row>
    <row r="869" spans="1:16" ht="37.5" customHeight="1" x14ac:dyDescent="0.2">
      <c r="A869" s="71"/>
      <c r="B869" s="12"/>
      <c r="C869" s="72"/>
      <c r="D869" s="59">
        <v>0</v>
      </c>
      <c r="E869" s="59">
        <v>0</v>
      </c>
      <c r="F869" s="59">
        <v>0</v>
      </c>
      <c r="G869" s="59">
        <v>0</v>
      </c>
      <c r="H869" s="59">
        <v>0</v>
      </c>
      <c r="I869" s="59">
        <v>0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0</v>
      </c>
      <c r="P869" s="13"/>
    </row>
    <row r="870" spans="1:16" ht="37.5" customHeight="1" x14ac:dyDescent="0.2">
      <c r="A870" s="71"/>
      <c r="B870" s="12"/>
      <c r="C870" s="72"/>
      <c r="D870" s="59">
        <v>0</v>
      </c>
      <c r="E870" s="59">
        <v>0</v>
      </c>
      <c r="F870" s="59">
        <v>0</v>
      </c>
      <c r="G870" s="59">
        <v>0</v>
      </c>
      <c r="H870" s="59">
        <v>0</v>
      </c>
      <c r="I870" s="59">
        <v>0</v>
      </c>
      <c r="J870" s="59">
        <v>0</v>
      </c>
      <c r="K870" s="59">
        <v>0</v>
      </c>
      <c r="L870" s="59">
        <v>0</v>
      </c>
      <c r="M870" s="59">
        <v>0</v>
      </c>
      <c r="N870" s="59">
        <v>0</v>
      </c>
      <c r="O870" s="59">
        <v>0</v>
      </c>
      <c r="P870" s="13"/>
    </row>
    <row r="871" spans="1:16" ht="37.5" customHeight="1" x14ac:dyDescent="0.2">
      <c r="A871" s="71" t="s">
        <v>1302</v>
      </c>
      <c r="B871" s="12"/>
      <c r="C871" s="72" t="s">
        <v>1303</v>
      </c>
      <c r="D871" s="59">
        <v>0</v>
      </c>
      <c r="E871" s="59">
        <v>0</v>
      </c>
      <c r="F871" s="59">
        <v>0</v>
      </c>
      <c r="G871" s="59">
        <v>0</v>
      </c>
      <c r="H871" s="59">
        <v>0</v>
      </c>
      <c r="I871" s="59">
        <v>0</v>
      </c>
      <c r="J871" s="59">
        <v>0</v>
      </c>
      <c r="K871" s="59">
        <v>0</v>
      </c>
      <c r="L871" s="59">
        <v>0</v>
      </c>
      <c r="M871" s="59">
        <v>0</v>
      </c>
      <c r="N871" s="59">
        <v>0</v>
      </c>
      <c r="O871" s="59">
        <v>0</v>
      </c>
      <c r="P871" s="13"/>
    </row>
    <row r="872" spans="1:16" ht="37.5" customHeight="1" x14ac:dyDescent="0.2">
      <c r="A872" s="71"/>
      <c r="B872" s="12"/>
      <c r="C872" s="72"/>
      <c r="D872" s="59">
        <v>0</v>
      </c>
      <c r="E872" s="59">
        <v>0</v>
      </c>
      <c r="F872" s="59">
        <v>0</v>
      </c>
      <c r="G872" s="59">
        <v>0</v>
      </c>
      <c r="H872" s="59">
        <v>0</v>
      </c>
      <c r="I872" s="59">
        <v>0</v>
      </c>
      <c r="J872" s="59">
        <v>0</v>
      </c>
      <c r="K872" s="59">
        <v>0</v>
      </c>
      <c r="L872" s="59">
        <v>0</v>
      </c>
      <c r="M872" s="59">
        <v>0</v>
      </c>
      <c r="N872" s="59">
        <v>0</v>
      </c>
      <c r="O872" s="59">
        <v>0</v>
      </c>
      <c r="P872" s="13"/>
    </row>
    <row r="873" spans="1:16" ht="37.5" customHeight="1" x14ac:dyDescent="0.2">
      <c r="A873" s="71"/>
      <c r="B873" s="12"/>
      <c r="C873" s="72"/>
      <c r="D873" s="59">
        <v>0</v>
      </c>
      <c r="E873" s="59">
        <v>0</v>
      </c>
      <c r="F873" s="59">
        <v>0</v>
      </c>
      <c r="G873" s="59">
        <v>0</v>
      </c>
      <c r="H873" s="59">
        <v>0</v>
      </c>
      <c r="I873" s="59">
        <v>0</v>
      </c>
      <c r="J873" s="59">
        <v>0</v>
      </c>
      <c r="K873" s="59">
        <v>0</v>
      </c>
      <c r="L873" s="59">
        <v>0</v>
      </c>
      <c r="M873" s="59">
        <v>0</v>
      </c>
      <c r="N873" s="59">
        <v>0</v>
      </c>
      <c r="O873" s="59">
        <v>0</v>
      </c>
      <c r="P873" s="13"/>
    </row>
    <row r="874" spans="1:16" ht="37.5" customHeight="1" x14ac:dyDescent="0.2">
      <c r="A874" s="71"/>
      <c r="B874" s="12"/>
      <c r="C874" s="72"/>
      <c r="D874" s="59">
        <v>0</v>
      </c>
      <c r="E874" s="59">
        <v>0</v>
      </c>
      <c r="F874" s="59">
        <v>0</v>
      </c>
      <c r="G874" s="59">
        <v>0</v>
      </c>
      <c r="H874" s="59">
        <v>0</v>
      </c>
      <c r="I874" s="59">
        <v>0</v>
      </c>
      <c r="J874" s="59">
        <v>0</v>
      </c>
      <c r="K874" s="59">
        <v>0</v>
      </c>
      <c r="L874" s="59">
        <v>0</v>
      </c>
      <c r="M874" s="59">
        <v>0</v>
      </c>
      <c r="N874" s="59">
        <v>0</v>
      </c>
      <c r="O874" s="59">
        <v>0</v>
      </c>
      <c r="P874" s="13"/>
    </row>
    <row r="875" spans="1:16" ht="37.5" customHeight="1" x14ac:dyDescent="0.2">
      <c r="A875" s="71"/>
      <c r="B875" s="12"/>
      <c r="C875" s="72"/>
      <c r="D875" s="59">
        <v>0</v>
      </c>
      <c r="E875" s="59">
        <v>0</v>
      </c>
      <c r="F875" s="59">
        <v>0</v>
      </c>
      <c r="G875" s="59">
        <v>0</v>
      </c>
      <c r="H875" s="59">
        <v>0</v>
      </c>
      <c r="I875" s="59">
        <v>0</v>
      </c>
      <c r="J875" s="59">
        <v>0</v>
      </c>
      <c r="K875" s="59">
        <v>0</v>
      </c>
      <c r="L875" s="59">
        <v>0</v>
      </c>
      <c r="M875" s="59">
        <v>0</v>
      </c>
      <c r="N875" s="59">
        <v>0</v>
      </c>
      <c r="O875" s="59">
        <v>0</v>
      </c>
      <c r="P875" s="13"/>
    </row>
    <row r="876" spans="1:16" ht="37.5" customHeight="1" x14ac:dyDescent="0.2">
      <c r="A876" s="71" t="s">
        <v>1304</v>
      </c>
      <c r="B876" s="12"/>
      <c r="C876" s="72" t="s">
        <v>1305</v>
      </c>
      <c r="D876" s="59">
        <v>0</v>
      </c>
      <c r="E876" s="59">
        <v>0</v>
      </c>
      <c r="F876" s="59">
        <v>0</v>
      </c>
      <c r="G876" s="59">
        <v>0</v>
      </c>
      <c r="H876" s="59">
        <v>0</v>
      </c>
      <c r="I876" s="59">
        <v>0</v>
      </c>
      <c r="J876" s="59">
        <v>0</v>
      </c>
      <c r="K876" s="59">
        <v>0</v>
      </c>
      <c r="L876" s="59">
        <v>0</v>
      </c>
      <c r="M876" s="59">
        <v>0</v>
      </c>
      <c r="N876" s="59">
        <v>0</v>
      </c>
      <c r="O876" s="59">
        <v>0</v>
      </c>
      <c r="P876" s="13"/>
    </row>
    <row r="877" spans="1:16" ht="37.5" customHeight="1" x14ac:dyDescent="0.2">
      <c r="A877" s="71"/>
      <c r="B877" s="12"/>
      <c r="C877" s="72"/>
      <c r="D877" s="59">
        <v>0</v>
      </c>
      <c r="E877" s="59">
        <v>0</v>
      </c>
      <c r="F877" s="59">
        <v>0</v>
      </c>
      <c r="G877" s="59">
        <v>0</v>
      </c>
      <c r="H877" s="59">
        <v>0</v>
      </c>
      <c r="I877" s="59">
        <v>0</v>
      </c>
      <c r="J877" s="59">
        <v>0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  <c r="P877" s="13"/>
    </row>
    <row r="878" spans="1:16" ht="37.5" customHeight="1" x14ac:dyDescent="0.2">
      <c r="A878" s="71"/>
      <c r="B878" s="12"/>
      <c r="C878" s="72"/>
      <c r="D878" s="59">
        <v>0</v>
      </c>
      <c r="E878" s="59">
        <v>0</v>
      </c>
      <c r="F878" s="59">
        <v>0</v>
      </c>
      <c r="G878" s="59">
        <v>0</v>
      </c>
      <c r="H878" s="59">
        <v>0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  <c r="P878" s="13"/>
    </row>
    <row r="879" spans="1:16" ht="37.5" customHeight="1" x14ac:dyDescent="0.2">
      <c r="A879" s="71"/>
      <c r="B879" s="12"/>
      <c r="C879" s="72"/>
      <c r="D879" s="59">
        <v>0</v>
      </c>
      <c r="E879" s="59">
        <v>0</v>
      </c>
      <c r="F879" s="59">
        <v>0</v>
      </c>
      <c r="G879" s="59">
        <v>0</v>
      </c>
      <c r="H879" s="59">
        <v>0</v>
      </c>
      <c r="I879" s="59">
        <v>0</v>
      </c>
      <c r="J879" s="59">
        <v>0</v>
      </c>
      <c r="K879" s="59">
        <v>0</v>
      </c>
      <c r="L879" s="59">
        <v>0</v>
      </c>
      <c r="M879" s="59">
        <v>0</v>
      </c>
      <c r="N879" s="59">
        <v>0</v>
      </c>
      <c r="O879" s="59">
        <v>0</v>
      </c>
      <c r="P879" s="13"/>
    </row>
    <row r="880" spans="1:16" ht="37.5" customHeight="1" thickBot="1" x14ac:dyDescent="0.25">
      <c r="A880" s="73"/>
      <c r="B880" s="14"/>
      <c r="C880" s="74"/>
      <c r="D880" s="59">
        <v>0</v>
      </c>
      <c r="E880" s="59">
        <v>0</v>
      </c>
      <c r="F880" s="59">
        <v>0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0</v>
      </c>
      <c r="O880" s="59">
        <v>0</v>
      </c>
      <c r="P880" s="15"/>
    </row>
    <row r="881" spans="1:16" ht="37.5" customHeight="1" thickBot="1" x14ac:dyDescent="0.25">
      <c r="A881" s="75" t="s">
        <v>1306</v>
      </c>
      <c r="B881" s="10"/>
      <c r="C881" s="76" t="s">
        <v>1307</v>
      </c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35"/>
    </row>
    <row r="882" spans="1:16" ht="37.5" customHeight="1" x14ac:dyDescent="0.2">
      <c r="A882" s="71"/>
      <c r="B882" s="12"/>
      <c r="C882" s="72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35"/>
    </row>
    <row r="883" spans="1:16" ht="37.5" customHeight="1" x14ac:dyDescent="0.2">
      <c r="A883" s="71"/>
      <c r="B883" s="12"/>
      <c r="C883" s="72"/>
      <c r="D883" s="59">
        <v>0</v>
      </c>
      <c r="E883" s="59">
        <v>0</v>
      </c>
      <c r="F883" s="59">
        <v>0</v>
      </c>
      <c r="G883" s="59">
        <v>0</v>
      </c>
      <c r="H883" s="59">
        <v>0</v>
      </c>
      <c r="I883" s="59">
        <v>0</v>
      </c>
      <c r="J883" s="59">
        <v>0</v>
      </c>
      <c r="K883" s="59">
        <v>0</v>
      </c>
      <c r="L883" s="59">
        <v>0</v>
      </c>
      <c r="M883" s="59">
        <v>0</v>
      </c>
      <c r="N883" s="59">
        <v>0</v>
      </c>
      <c r="O883" s="59">
        <v>0</v>
      </c>
      <c r="P883" s="13"/>
    </row>
    <row r="884" spans="1:16" ht="37.5" customHeight="1" x14ac:dyDescent="0.2">
      <c r="A884" s="71"/>
      <c r="B884" s="12"/>
      <c r="C884" s="72"/>
      <c r="D884" s="59">
        <v>0</v>
      </c>
      <c r="E884" s="59">
        <v>0</v>
      </c>
      <c r="F884" s="59">
        <v>0</v>
      </c>
      <c r="G884" s="59">
        <v>0</v>
      </c>
      <c r="H884" s="59">
        <v>0</v>
      </c>
      <c r="I884" s="59">
        <v>0</v>
      </c>
      <c r="J884" s="59">
        <v>0</v>
      </c>
      <c r="K884" s="59">
        <v>0</v>
      </c>
      <c r="L884" s="59">
        <v>0</v>
      </c>
      <c r="M884" s="59">
        <v>0</v>
      </c>
      <c r="N884" s="59">
        <v>0</v>
      </c>
      <c r="O884" s="59">
        <v>0</v>
      </c>
      <c r="P884" s="13"/>
    </row>
    <row r="885" spans="1:16" ht="37.5" customHeight="1" x14ac:dyDescent="0.2">
      <c r="A885" s="71"/>
      <c r="B885" s="12"/>
      <c r="C885" s="72"/>
      <c r="D885" s="59">
        <v>0</v>
      </c>
      <c r="E885" s="59">
        <v>0</v>
      </c>
      <c r="F885" s="59">
        <v>0</v>
      </c>
      <c r="G885" s="59">
        <v>0</v>
      </c>
      <c r="H885" s="59">
        <v>0</v>
      </c>
      <c r="I885" s="59">
        <v>0</v>
      </c>
      <c r="J885" s="59">
        <v>0</v>
      </c>
      <c r="K885" s="59">
        <v>0</v>
      </c>
      <c r="L885" s="59">
        <v>0</v>
      </c>
      <c r="M885" s="59">
        <v>0</v>
      </c>
      <c r="N885" s="59">
        <v>0</v>
      </c>
      <c r="O885" s="59">
        <v>0</v>
      </c>
      <c r="P885" s="13"/>
    </row>
    <row r="886" spans="1:16" ht="37.5" customHeight="1" x14ac:dyDescent="0.2">
      <c r="A886" s="71" t="s">
        <v>1308</v>
      </c>
      <c r="B886" s="12"/>
      <c r="C886" s="72" t="s">
        <v>1309</v>
      </c>
      <c r="D886" s="59">
        <v>0</v>
      </c>
      <c r="E886" s="59">
        <v>0</v>
      </c>
      <c r="F886" s="59">
        <v>0</v>
      </c>
      <c r="G886" s="59">
        <v>0</v>
      </c>
      <c r="H886" s="59">
        <v>0</v>
      </c>
      <c r="I886" s="59">
        <v>0</v>
      </c>
      <c r="J886" s="59">
        <v>0</v>
      </c>
      <c r="K886" s="59">
        <v>0</v>
      </c>
      <c r="L886" s="59">
        <v>0</v>
      </c>
      <c r="M886" s="59">
        <v>0</v>
      </c>
      <c r="N886" s="59">
        <v>0</v>
      </c>
      <c r="O886" s="59">
        <v>0</v>
      </c>
      <c r="P886" s="13"/>
    </row>
    <row r="887" spans="1:16" ht="37.5" customHeight="1" x14ac:dyDescent="0.2">
      <c r="A887" s="71"/>
      <c r="B887" s="12"/>
      <c r="C887" s="72"/>
      <c r="D887" s="59">
        <v>0</v>
      </c>
      <c r="E887" s="59">
        <v>0</v>
      </c>
      <c r="F887" s="59">
        <v>0</v>
      </c>
      <c r="G887" s="59">
        <v>0</v>
      </c>
      <c r="H887" s="59">
        <v>0</v>
      </c>
      <c r="I887" s="59">
        <v>0</v>
      </c>
      <c r="J887" s="59">
        <v>0</v>
      </c>
      <c r="K887" s="59">
        <v>0</v>
      </c>
      <c r="L887" s="59">
        <v>0</v>
      </c>
      <c r="M887" s="59">
        <v>0</v>
      </c>
      <c r="N887" s="59">
        <v>0</v>
      </c>
      <c r="O887" s="59">
        <v>0</v>
      </c>
      <c r="P887" s="13"/>
    </row>
    <row r="888" spans="1:16" ht="37.5" customHeight="1" x14ac:dyDescent="0.2">
      <c r="A888" s="71"/>
      <c r="B888" s="12"/>
      <c r="C888" s="72"/>
      <c r="D888" s="59">
        <v>0</v>
      </c>
      <c r="E888" s="59">
        <v>0</v>
      </c>
      <c r="F888" s="59">
        <v>0</v>
      </c>
      <c r="G888" s="59">
        <v>0</v>
      </c>
      <c r="H888" s="59">
        <v>0</v>
      </c>
      <c r="I888" s="59">
        <v>0</v>
      </c>
      <c r="J888" s="59">
        <v>0</v>
      </c>
      <c r="K888" s="59">
        <v>0</v>
      </c>
      <c r="L888" s="59">
        <v>0</v>
      </c>
      <c r="M888" s="59">
        <v>0</v>
      </c>
      <c r="N888" s="59">
        <v>0</v>
      </c>
      <c r="O888" s="59">
        <v>0</v>
      </c>
      <c r="P888" s="13"/>
    </row>
    <row r="889" spans="1:16" ht="37.5" customHeight="1" x14ac:dyDescent="0.2">
      <c r="A889" s="71"/>
      <c r="B889" s="12"/>
      <c r="C889" s="72"/>
      <c r="D889" s="59">
        <v>0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0</v>
      </c>
      <c r="K889" s="59">
        <v>0</v>
      </c>
      <c r="L889" s="59">
        <v>0</v>
      </c>
      <c r="M889" s="59">
        <v>0</v>
      </c>
      <c r="N889" s="59">
        <v>0</v>
      </c>
      <c r="O889" s="59">
        <v>0</v>
      </c>
      <c r="P889" s="13"/>
    </row>
    <row r="890" spans="1:16" ht="37.5" customHeight="1" x14ac:dyDescent="0.2">
      <c r="A890" s="71"/>
      <c r="B890" s="12"/>
      <c r="C890" s="72"/>
      <c r="D890" s="59">
        <v>0</v>
      </c>
      <c r="E890" s="59">
        <v>0</v>
      </c>
      <c r="F890" s="59">
        <v>0</v>
      </c>
      <c r="G890" s="59">
        <v>0</v>
      </c>
      <c r="H890" s="59">
        <v>0</v>
      </c>
      <c r="I890" s="59">
        <v>0</v>
      </c>
      <c r="J890" s="59">
        <v>0</v>
      </c>
      <c r="K890" s="59">
        <v>0</v>
      </c>
      <c r="L890" s="59">
        <v>0</v>
      </c>
      <c r="M890" s="59">
        <v>0</v>
      </c>
      <c r="N890" s="59">
        <v>0</v>
      </c>
      <c r="O890" s="59">
        <v>0</v>
      </c>
      <c r="P890" s="13"/>
    </row>
    <row r="891" spans="1:16" ht="37.5" customHeight="1" x14ac:dyDescent="0.2">
      <c r="A891" s="71" t="s">
        <v>1310</v>
      </c>
      <c r="B891" s="12"/>
      <c r="C891" s="72" t="s">
        <v>1311</v>
      </c>
      <c r="D891" s="59">
        <v>0</v>
      </c>
      <c r="E891" s="59">
        <v>0</v>
      </c>
      <c r="F891" s="59">
        <v>0</v>
      </c>
      <c r="G891" s="59">
        <v>0</v>
      </c>
      <c r="H891" s="59">
        <v>0</v>
      </c>
      <c r="I891" s="59">
        <v>0</v>
      </c>
      <c r="J891" s="59">
        <v>0</v>
      </c>
      <c r="K891" s="59">
        <v>0</v>
      </c>
      <c r="L891" s="59">
        <v>0</v>
      </c>
      <c r="M891" s="59">
        <v>0</v>
      </c>
      <c r="N891" s="59">
        <v>0</v>
      </c>
      <c r="O891" s="59">
        <v>0</v>
      </c>
      <c r="P891" s="13"/>
    </row>
    <row r="892" spans="1:16" ht="37.5" customHeight="1" x14ac:dyDescent="0.2">
      <c r="A892" s="71"/>
      <c r="B892" s="12"/>
      <c r="C892" s="72"/>
      <c r="D892" s="59">
        <v>0</v>
      </c>
      <c r="E892" s="59">
        <v>0</v>
      </c>
      <c r="F892" s="59">
        <v>0</v>
      </c>
      <c r="G892" s="59">
        <v>0</v>
      </c>
      <c r="H892" s="59">
        <v>0</v>
      </c>
      <c r="I892" s="59">
        <v>0</v>
      </c>
      <c r="J892" s="59">
        <v>0</v>
      </c>
      <c r="K892" s="59">
        <v>0</v>
      </c>
      <c r="L892" s="59">
        <v>0</v>
      </c>
      <c r="M892" s="59">
        <v>0</v>
      </c>
      <c r="N892" s="59">
        <v>0</v>
      </c>
      <c r="O892" s="59">
        <v>0</v>
      </c>
      <c r="P892" s="13"/>
    </row>
    <row r="893" spans="1:16" ht="37.5" customHeight="1" x14ac:dyDescent="0.2">
      <c r="A893" s="71"/>
      <c r="B893" s="12"/>
      <c r="C893" s="72"/>
      <c r="D893" s="59">
        <v>0</v>
      </c>
      <c r="E893" s="59">
        <v>0</v>
      </c>
      <c r="F893" s="59">
        <v>0</v>
      </c>
      <c r="G893" s="59">
        <v>0</v>
      </c>
      <c r="H893" s="59">
        <v>0</v>
      </c>
      <c r="I893" s="59">
        <v>0</v>
      </c>
      <c r="J893" s="59">
        <v>0</v>
      </c>
      <c r="K893" s="59">
        <v>0</v>
      </c>
      <c r="L893" s="59">
        <v>0</v>
      </c>
      <c r="M893" s="59">
        <v>0</v>
      </c>
      <c r="N893" s="59">
        <v>0</v>
      </c>
      <c r="O893" s="59">
        <v>0</v>
      </c>
      <c r="P893" s="13"/>
    </row>
    <row r="894" spans="1:16" ht="37.5" customHeight="1" x14ac:dyDescent="0.2">
      <c r="A894" s="71"/>
      <c r="B894" s="12"/>
      <c r="C894" s="72"/>
      <c r="D894" s="59">
        <v>0</v>
      </c>
      <c r="E894" s="59">
        <v>0</v>
      </c>
      <c r="F894" s="59">
        <v>0</v>
      </c>
      <c r="G894" s="59">
        <v>0</v>
      </c>
      <c r="H894" s="59">
        <v>0</v>
      </c>
      <c r="I894" s="59">
        <v>0</v>
      </c>
      <c r="J894" s="59">
        <v>0</v>
      </c>
      <c r="K894" s="59">
        <v>0</v>
      </c>
      <c r="L894" s="59">
        <v>0</v>
      </c>
      <c r="M894" s="59">
        <v>0</v>
      </c>
      <c r="N894" s="59">
        <v>0</v>
      </c>
      <c r="O894" s="59">
        <v>0</v>
      </c>
      <c r="P894" s="13"/>
    </row>
    <row r="895" spans="1:16" ht="37.5" customHeight="1" x14ac:dyDescent="0.2">
      <c r="A895" s="71"/>
      <c r="B895" s="12"/>
      <c r="C895" s="72"/>
      <c r="D895" s="59">
        <v>0</v>
      </c>
      <c r="E895" s="59">
        <v>0</v>
      </c>
      <c r="F895" s="59">
        <v>0</v>
      </c>
      <c r="G895" s="59">
        <v>0</v>
      </c>
      <c r="H895" s="59">
        <v>0</v>
      </c>
      <c r="I895" s="59">
        <v>0</v>
      </c>
      <c r="J895" s="59">
        <v>0</v>
      </c>
      <c r="K895" s="59">
        <v>0</v>
      </c>
      <c r="L895" s="59">
        <v>0</v>
      </c>
      <c r="M895" s="59">
        <v>0</v>
      </c>
      <c r="N895" s="59">
        <v>0</v>
      </c>
      <c r="O895" s="59">
        <v>0</v>
      </c>
      <c r="P895" s="13"/>
    </row>
    <row r="896" spans="1:16" ht="37.5" customHeight="1" x14ac:dyDescent="0.2">
      <c r="A896" s="71" t="s">
        <v>1312</v>
      </c>
      <c r="B896" s="12"/>
      <c r="C896" s="72" t="s">
        <v>1313</v>
      </c>
      <c r="D896" s="59">
        <v>0</v>
      </c>
      <c r="E896" s="59">
        <v>0</v>
      </c>
      <c r="F896" s="59">
        <v>0</v>
      </c>
      <c r="G896" s="59">
        <v>0</v>
      </c>
      <c r="H896" s="59">
        <v>0</v>
      </c>
      <c r="I896" s="59">
        <v>0</v>
      </c>
      <c r="J896" s="59">
        <v>0</v>
      </c>
      <c r="K896" s="59">
        <v>0</v>
      </c>
      <c r="L896" s="59">
        <v>0</v>
      </c>
      <c r="M896" s="59">
        <v>0</v>
      </c>
      <c r="N896" s="59">
        <v>0</v>
      </c>
      <c r="O896" s="59">
        <v>0</v>
      </c>
      <c r="P896" s="13"/>
    </row>
    <row r="897" spans="1:16" ht="37.5" customHeight="1" x14ac:dyDescent="0.2">
      <c r="A897" s="71"/>
      <c r="B897" s="12"/>
      <c r="C897" s="72"/>
      <c r="D897" s="59">
        <v>0</v>
      </c>
      <c r="E897" s="59">
        <v>0</v>
      </c>
      <c r="F897" s="59">
        <v>0</v>
      </c>
      <c r="G897" s="59">
        <v>0</v>
      </c>
      <c r="H897" s="59">
        <v>0</v>
      </c>
      <c r="I897" s="59">
        <v>0</v>
      </c>
      <c r="J897" s="59">
        <v>0</v>
      </c>
      <c r="K897" s="59">
        <v>0</v>
      </c>
      <c r="L897" s="59">
        <v>0</v>
      </c>
      <c r="M897" s="59">
        <v>0</v>
      </c>
      <c r="N897" s="59">
        <v>0</v>
      </c>
      <c r="O897" s="59">
        <v>0</v>
      </c>
      <c r="P897" s="13"/>
    </row>
    <row r="898" spans="1:16" ht="37.5" customHeight="1" x14ac:dyDescent="0.2">
      <c r="A898" s="71"/>
      <c r="B898" s="12"/>
      <c r="C898" s="72"/>
      <c r="D898" s="59">
        <v>0</v>
      </c>
      <c r="E898" s="59">
        <v>0</v>
      </c>
      <c r="F898" s="59">
        <v>0</v>
      </c>
      <c r="G898" s="59">
        <v>0</v>
      </c>
      <c r="H898" s="59">
        <v>0</v>
      </c>
      <c r="I898" s="59">
        <v>0</v>
      </c>
      <c r="J898" s="59">
        <v>0</v>
      </c>
      <c r="K898" s="59">
        <v>0</v>
      </c>
      <c r="L898" s="59">
        <v>0</v>
      </c>
      <c r="M898" s="59">
        <v>0</v>
      </c>
      <c r="N898" s="59">
        <v>0</v>
      </c>
      <c r="O898" s="59">
        <v>0</v>
      </c>
      <c r="P898" s="13"/>
    </row>
    <row r="899" spans="1:16" ht="37.5" customHeight="1" x14ac:dyDescent="0.2">
      <c r="A899" s="71"/>
      <c r="B899" s="12"/>
      <c r="C899" s="72"/>
      <c r="D899" s="59">
        <v>0</v>
      </c>
      <c r="E899" s="59">
        <v>0</v>
      </c>
      <c r="F899" s="59">
        <v>0</v>
      </c>
      <c r="G899" s="59">
        <v>0</v>
      </c>
      <c r="H899" s="59">
        <v>0</v>
      </c>
      <c r="I899" s="59">
        <v>0</v>
      </c>
      <c r="J899" s="59">
        <v>0</v>
      </c>
      <c r="K899" s="59">
        <v>0</v>
      </c>
      <c r="L899" s="59">
        <v>0</v>
      </c>
      <c r="M899" s="59">
        <v>0</v>
      </c>
      <c r="N899" s="59">
        <v>0</v>
      </c>
      <c r="O899" s="59">
        <v>0</v>
      </c>
      <c r="P899" s="13"/>
    </row>
    <row r="900" spans="1:16" ht="37.5" customHeight="1" x14ac:dyDescent="0.2">
      <c r="A900" s="71"/>
      <c r="B900" s="12"/>
      <c r="C900" s="72"/>
      <c r="D900" s="59">
        <v>0</v>
      </c>
      <c r="E900" s="59">
        <v>0</v>
      </c>
      <c r="F900" s="59">
        <v>0</v>
      </c>
      <c r="G900" s="59">
        <v>0</v>
      </c>
      <c r="H900" s="59">
        <v>0</v>
      </c>
      <c r="I900" s="59">
        <v>0</v>
      </c>
      <c r="J900" s="59">
        <v>0</v>
      </c>
      <c r="K900" s="59">
        <v>0</v>
      </c>
      <c r="L900" s="59">
        <v>0</v>
      </c>
      <c r="M900" s="59">
        <v>0</v>
      </c>
      <c r="N900" s="59">
        <v>0</v>
      </c>
      <c r="O900" s="59">
        <v>0</v>
      </c>
      <c r="P900" s="13"/>
    </row>
    <row r="901" spans="1:16" ht="37.5" customHeight="1" x14ac:dyDescent="0.2">
      <c r="A901" s="71" t="s">
        <v>1314</v>
      </c>
      <c r="B901" s="12"/>
      <c r="C901" s="72" t="s">
        <v>1315</v>
      </c>
      <c r="D901" s="59">
        <v>0</v>
      </c>
      <c r="E901" s="59">
        <v>0</v>
      </c>
      <c r="F901" s="59">
        <v>0</v>
      </c>
      <c r="G901" s="59">
        <v>0</v>
      </c>
      <c r="H901" s="59">
        <v>0</v>
      </c>
      <c r="I901" s="59">
        <v>0</v>
      </c>
      <c r="J901" s="59">
        <v>0</v>
      </c>
      <c r="K901" s="59">
        <v>0</v>
      </c>
      <c r="L901" s="59">
        <v>0</v>
      </c>
      <c r="M901" s="59">
        <v>0</v>
      </c>
      <c r="N901" s="59">
        <v>0</v>
      </c>
      <c r="O901" s="59">
        <v>0</v>
      </c>
      <c r="P901" s="13"/>
    </row>
    <row r="902" spans="1:16" ht="37.5" customHeight="1" x14ac:dyDescent="0.2">
      <c r="A902" s="71"/>
      <c r="B902" s="12"/>
      <c r="C902" s="72"/>
      <c r="D902" s="59">
        <v>0</v>
      </c>
      <c r="E902" s="59">
        <v>0</v>
      </c>
      <c r="F902" s="59">
        <v>0</v>
      </c>
      <c r="G902" s="59">
        <v>0</v>
      </c>
      <c r="H902" s="59">
        <v>0</v>
      </c>
      <c r="I902" s="59">
        <v>0</v>
      </c>
      <c r="J902" s="59">
        <v>0</v>
      </c>
      <c r="K902" s="59">
        <v>0</v>
      </c>
      <c r="L902" s="59">
        <v>0</v>
      </c>
      <c r="M902" s="59">
        <v>0</v>
      </c>
      <c r="N902" s="59">
        <v>0</v>
      </c>
      <c r="O902" s="59">
        <v>0</v>
      </c>
      <c r="P902" s="13"/>
    </row>
    <row r="903" spans="1:16" ht="37.5" customHeight="1" x14ac:dyDescent="0.2">
      <c r="A903" s="71"/>
      <c r="B903" s="12"/>
      <c r="C903" s="72"/>
      <c r="D903" s="59">
        <v>0</v>
      </c>
      <c r="E903" s="59">
        <v>0</v>
      </c>
      <c r="F903" s="59">
        <v>0</v>
      </c>
      <c r="G903" s="59">
        <v>0</v>
      </c>
      <c r="H903" s="59">
        <v>0</v>
      </c>
      <c r="I903" s="59">
        <v>0</v>
      </c>
      <c r="J903" s="59">
        <v>0</v>
      </c>
      <c r="K903" s="59">
        <v>0</v>
      </c>
      <c r="L903" s="59">
        <v>0</v>
      </c>
      <c r="M903" s="59">
        <v>0</v>
      </c>
      <c r="N903" s="59">
        <v>0</v>
      </c>
      <c r="O903" s="59">
        <v>0</v>
      </c>
      <c r="P903" s="13"/>
    </row>
    <row r="904" spans="1:16" ht="37.5" customHeight="1" x14ac:dyDescent="0.2">
      <c r="A904" s="71"/>
      <c r="B904" s="12"/>
      <c r="C904" s="72"/>
      <c r="D904" s="59">
        <v>0</v>
      </c>
      <c r="E904" s="59">
        <v>0</v>
      </c>
      <c r="F904" s="59">
        <v>0</v>
      </c>
      <c r="G904" s="59">
        <v>0</v>
      </c>
      <c r="H904" s="59">
        <v>0</v>
      </c>
      <c r="I904" s="59">
        <v>0</v>
      </c>
      <c r="J904" s="59">
        <v>0</v>
      </c>
      <c r="K904" s="59">
        <v>0</v>
      </c>
      <c r="L904" s="59">
        <v>0</v>
      </c>
      <c r="M904" s="59">
        <v>0</v>
      </c>
      <c r="N904" s="59">
        <v>0</v>
      </c>
      <c r="O904" s="59">
        <v>0</v>
      </c>
      <c r="P904" s="13"/>
    </row>
    <row r="905" spans="1:16" ht="37.5" customHeight="1" thickBot="1" x14ac:dyDescent="0.25">
      <c r="A905" s="73"/>
      <c r="B905" s="14"/>
      <c r="C905" s="74"/>
      <c r="D905" s="59">
        <v>0</v>
      </c>
      <c r="E905" s="59">
        <v>0</v>
      </c>
      <c r="F905" s="59">
        <v>0</v>
      </c>
      <c r="G905" s="59">
        <v>0</v>
      </c>
      <c r="H905" s="59">
        <v>0</v>
      </c>
      <c r="I905" s="59">
        <v>0</v>
      </c>
      <c r="J905" s="59">
        <v>0</v>
      </c>
      <c r="K905" s="59">
        <v>0</v>
      </c>
      <c r="L905" s="59">
        <v>0</v>
      </c>
      <c r="M905" s="59">
        <v>0</v>
      </c>
      <c r="N905" s="59">
        <v>0</v>
      </c>
      <c r="O905" s="59">
        <v>0</v>
      </c>
      <c r="P905" s="15"/>
    </row>
    <row r="906" spans="1:16" ht="37.5" customHeight="1" x14ac:dyDescent="0.2">
      <c r="A906" s="75" t="s">
        <v>1316</v>
      </c>
      <c r="B906" s="10"/>
      <c r="C906" s="76" t="s">
        <v>1317</v>
      </c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11"/>
    </row>
    <row r="907" spans="1:16" ht="37.5" customHeight="1" x14ac:dyDescent="0.2">
      <c r="A907" s="71"/>
      <c r="B907" s="12"/>
      <c r="C907" s="72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13"/>
    </row>
    <row r="908" spans="1:16" ht="37.5" customHeight="1" x14ac:dyDescent="0.2">
      <c r="A908" s="71"/>
      <c r="B908" s="12"/>
      <c r="C908" s="72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13"/>
    </row>
    <row r="909" spans="1:16" ht="37.5" customHeight="1" x14ac:dyDescent="0.2">
      <c r="A909" s="71"/>
      <c r="B909" s="12"/>
      <c r="C909" s="72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13"/>
    </row>
    <row r="910" spans="1:16" ht="37.5" customHeight="1" x14ac:dyDescent="0.2">
      <c r="A910" s="71"/>
      <c r="B910" s="12"/>
      <c r="C910" s="72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13"/>
    </row>
    <row r="911" spans="1:16" ht="37.5" customHeight="1" x14ac:dyDescent="0.2">
      <c r="A911" s="71" t="s">
        <v>1318</v>
      </c>
      <c r="B911" s="12"/>
      <c r="C911" s="72" t="s">
        <v>1319</v>
      </c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13"/>
    </row>
    <row r="912" spans="1:16" ht="37.5" customHeight="1" x14ac:dyDescent="0.2">
      <c r="A912" s="71"/>
      <c r="B912" s="12"/>
      <c r="C912" s="72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13"/>
    </row>
    <row r="913" spans="1:16" ht="37.5" customHeight="1" x14ac:dyDescent="0.2">
      <c r="A913" s="71"/>
      <c r="B913" s="12"/>
      <c r="C913" s="72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13"/>
    </row>
    <row r="914" spans="1:16" ht="37.5" customHeight="1" x14ac:dyDescent="0.2">
      <c r="A914" s="71"/>
      <c r="B914" s="12"/>
      <c r="C914" s="72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13"/>
    </row>
    <row r="915" spans="1:16" ht="37.5" customHeight="1" x14ac:dyDescent="0.2">
      <c r="A915" s="71"/>
      <c r="B915" s="12"/>
      <c r="C915" s="72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13"/>
    </row>
    <row r="916" spans="1:16" ht="37.5" customHeight="1" x14ac:dyDescent="0.2">
      <c r="A916" s="71" t="s">
        <v>1320</v>
      </c>
      <c r="B916" s="12"/>
      <c r="C916" s="72" t="s">
        <v>1321</v>
      </c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13"/>
    </row>
    <row r="917" spans="1:16" ht="37.5" customHeight="1" x14ac:dyDescent="0.2">
      <c r="A917" s="71"/>
      <c r="B917" s="12"/>
      <c r="C917" s="72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13"/>
    </row>
    <row r="918" spans="1:16" ht="37.5" customHeight="1" x14ac:dyDescent="0.2">
      <c r="A918" s="71"/>
      <c r="B918" s="12"/>
      <c r="C918" s="72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13"/>
    </row>
    <row r="919" spans="1:16" ht="37.5" customHeight="1" x14ac:dyDescent="0.2">
      <c r="A919" s="71"/>
      <c r="B919" s="12"/>
      <c r="C919" s="72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13"/>
    </row>
    <row r="920" spans="1:16" ht="37.5" customHeight="1" x14ac:dyDescent="0.2">
      <c r="A920" s="71"/>
      <c r="B920" s="12"/>
      <c r="C920" s="72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13"/>
    </row>
    <row r="921" spans="1:16" ht="37.5" customHeight="1" x14ac:dyDescent="0.2">
      <c r="A921" s="71" t="s">
        <v>1322</v>
      </c>
      <c r="B921" s="12"/>
      <c r="C921" s="72" t="s">
        <v>1323</v>
      </c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13"/>
    </row>
    <row r="922" spans="1:16" ht="37.5" customHeight="1" x14ac:dyDescent="0.2">
      <c r="A922" s="71"/>
      <c r="B922" s="12"/>
      <c r="C922" s="72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13"/>
    </row>
    <row r="923" spans="1:16" ht="37.5" customHeight="1" x14ac:dyDescent="0.2">
      <c r="A923" s="71"/>
      <c r="B923" s="12"/>
      <c r="C923" s="72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13"/>
    </row>
    <row r="924" spans="1:16" ht="37.5" customHeight="1" x14ac:dyDescent="0.2">
      <c r="A924" s="71"/>
      <c r="B924" s="12"/>
      <c r="C924" s="72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13"/>
    </row>
    <row r="925" spans="1:16" ht="37.5" customHeight="1" x14ac:dyDescent="0.2">
      <c r="A925" s="71"/>
      <c r="B925" s="12"/>
      <c r="C925" s="72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13"/>
    </row>
    <row r="926" spans="1:16" ht="37.5" customHeight="1" x14ac:dyDescent="0.2">
      <c r="A926" s="71" t="s">
        <v>1324</v>
      </c>
      <c r="B926" s="12"/>
      <c r="C926" s="72" t="s">
        <v>1325</v>
      </c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13"/>
    </row>
    <row r="927" spans="1:16" ht="37.5" customHeight="1" x14ac:dyDescent="0.2">
      <c r="A927" s="71"/>
      <c r="B927" s="12"/>
      <c r="C927" s="72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13"/>
    </row>
    <row r="928" spans="1:16" ht="37.5" customHeight="1" x14ac:dyDescent="0.2">
      <c r="A928" s="71"/>
      <c r="B928" s="12"/>
      <c r="C928" s="72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13"/>
    </row>
    <row r="929" spans="1:16" ht="37.5" customHeight="1" x14ac:dyDescent="0.2">
      <c r="A929" s="71"/>
      <c r="B929" s="12"/>
      <c r="C929" s="72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13"/>
    </row>
    <row r="930" spans="1:16" ht="37.5" customHeight="1" thickBot="1" x14ac:dyDescent="0.25">
      <c r="A930" s="73"/>
      <c r="B930" s="14"/>
      <c r="C930" s="74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15"/>
    </row>
    <row r="931" spans="1:16" ht="37.5" customHeight="1" x14ac:dyDescent="0.2">
      <c r="A931" s="75" t="s">
        <v>1326</v>
      </c>
      <c r="B931" s="10"/>
      <c r="C931" s="76" t="s">
        <v>1327</v>
      </c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11"/>
    </row>
    <row r="932" spans="1:16" ht="37.5" customHeight="1" x14ac:dyDescent="0.2">
      <c r="A932" s="71"/>
      <c r="B932" s="12"/>
      <c r="C932" s="72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13"/>
    </row>
    <row r="933" spans="1:16" ht="37.5" customHeight="1" x14ac:dyDescent="0.2">
      <c r="A933" s="71"/>
      <c r="B933" s="12"/>
      <c r="C933" s="72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13"/>
    </row>
    <row r="934" spans="1:16" ht="37.5" customHeight="1" x14ac:dyDescent="0.2">
      <c r="A934" s="71"/>
      <c r="B934" s="12"/>
      <c r="C934" s="72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13"/>
    </row>
    <row r="935" spans="1:16" ht="37.5" customHeight="1" x14ac:dyDescent="0.2">
      <c r="A935" s="71"/>
      <c r="B935" s="12"/>
      <c r="C935" s="72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13"/>
    </row>
    <row r="936" spans="1:16" ht="37.5" customHeight="1" x14ac:dyDescent="0.2">
      <c r="A936" s="71" t="s">
        <v>1328</v>
      </c>
      <c r="B936" s="12"/>
      <c r="C936" s="72" t="s">
        <v>1329</v>
      </c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13"/>
    </row>
    <row r="937" spans="1:16" ht="37.5" customHeight="1" x14ac:dyDescent="0.2">
      <c r="A937" s="71"/>
      <c r="B937" s="12"/>
      <c r="C937" s="72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13"/>
    </row>
    <row r="938" spans="1:16" ht="37.5" customHeight="1" x14ac:dyDescent="0.2">
      <c r="A938" s="71"/>
      <c r="B938" s="12"/>
      <c r="C938" s="72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13"/>
    </row>
    <row r="939" spans="1:16" ht="37.5" customHeight="1" x14ac:dyDescent="0.2">
      <c r="A939" s="71"/>
      <c r="B939" s="12"/>
      <c r="C939" s="72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13"/>
    </row>
    <row r="940" spans="1:16" ht="37.5" customHeight="1" x14ac:dyDescent="0.2">
      <c r="A940" s="71"/>
      <c r="B940" s="12"/>
      <c r="C940" s="72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13"/>
    </row>
    <row r="941" spans="1:16" ht="37.5" customHeight="1" x14ac:dyDescent="0.2">
      <c r="A941" s="71" t="s">
        <v>1330</v>
      </c>
      <c r="B941" s="12"/>
      <c r="C941" s="72" t="s">
        <v>1331</v>
      </c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13"/>
    </row>
    <row r="942" spans="1:16" ht="37.5" customHeight="1" x14ac:dyDescent="0.2">
      <c r="A942" s="71"/>
      <c r="B942" s="12"/>
      <c r="C942" s="72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13"/>
    </row>
    <row r="943" spans="1:16" ht="37.5" customHeight="1" x14ac:dyDescent="0.2">
      <c r="A943" s="71"/>
      <c r="B943" s="12"/>
      <c r="C943" s="72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13"/>
    </row>
    <row r="944" spans="1:16" ht="37.5" customHeight="1" x14ac:dyDescent="0.2">
      <c r="A944" s="71"/>
      <c r="B944" s="12"/>
      <c r="C944" s="72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13"/>
    </row>
    <row r="945" spans="1:16" ht="37.5" customHeight="1" x14ac:dyDescent="0.2">
      <c r="A945" s="71"/>
      <c r="B945" s="12"/>
      <c r="C945" s="72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13"/>
    </row>
    <row r="946" spans="1:16" ht="37.5" customHeight="1" x14ac:dyDescent="0.2">
      <c r="A946" s="71" t="s">
        <v>1332</v>
      </c>
      <c r="B946" s="12"/>
      <c r="C946" s="72" t="s">
        <v>1333</v>
      </c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13"/>
    </row>
    <row r="947" spans="1:16" ht="37.5" customHeight="1" x14ac:dyDescent="0.2">
      <c r="A947" s="71"/>
      <c r="B947" s="12"/>
      <c r="C947" s="72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13"/>
    </row>
    <row r="948" spans="1:16" ht="37.5" customHeight="1" x14ac:dyDescent="0.2">
      <c r="A948" s="71"/>
      <c r="B948" s="12"/>
      <c r="C948" s="72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13"/>
    </row>
    <row r="949" spans="1:16" ht="37.5" customHeight="1" x14ac:dyDescent="0.2">
      <c r="A949" s="71"/>
      <c r="B949" s="12"/>
      <c r="C949" s="72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13"/>
    </row>
    <row r="950" spans="1:16" ht="37.5" customHeight="1" x14ac:dyDescent="0.2">
      <c r="A950" s="71"/>
      <c r="B950" s="12"/>
      <c r="C950" s="72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13"/>
    </row>
    <row r="951" spans="1:16" ht="37.5" customHeight="1" x14ac:dyDescent="0.2">
      <c r="A951" s="71" t="s">
        <v>1334</v>
      </c>
      <c r="B951" s="12"/>
      <c r="C951" s="72" t="s">
        <v>1335</v>
      </c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13"/>
    </row>
    <row r="952" spans="1:16" ht="37.5" customHeight="1" x14ac:dyDescent="0.2">
      <c r="A952" s="71"/>
      <c r="B952" s="12"/>
      <c r="C952" s="72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13"/>
    </row>
    <row r="953" spans="1:16" ht="37.5" customHeight="1" x14ac:dyDescent="0.2">
      <c r="A953" s="71"/>
      <c r="B953" s="12"/>
      <c r="C953" s="72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13"/>
    </row>
    <row r="954" spans="1:16" ht="37.5" customHeight="1" x14ac:dyDescent="0.2">
      <c r="A954" s="71"/>
      <c r="B954" s="12"/>
      <c r="C954" s="72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13"/>
    </row>
    <row r="955" spans="1:16" ht="37.5" customHeight="1" thickBot="1" x14ac:dyDescent="0.25">
      <c r="A955" s="73"/>
      <c r="B955" s="14"/>
      <c r="C955" s="74"/>
      <c r="D955" s="57"/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15"/>
    </row>
    <row r="956" spans="1:16" ht="37.5" customHeight="1" x14ac:dyDescent="0.2">
      <c r="A956" s="75" t="s">
        <v>1336</v>
      </c>
      <c r="B956" s="10"/>
      <c r="C956" s="76" t="s">
        <v>1337</v>
      </c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11"/>
    </row>
    <row r="957" spans="1:16" ht="37.5" customHeight="1" x14ac:dyDescent="0.2">
      <c r="A957" s="71"/>
      <c r="B957" s="12"/>
      <c r="C957" s="72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13"/>
    </row>
    <row r="958" spans="1:16" ht="37.5" customHeight="1" x14ac:dyDescent="0.2">
      <c r="A958" s="71"/>
      <c r="B958" s="12"/>
      <c r="C958" s="72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13"/>
    </row>
    <row r="959" spans="1:16" ht="37.5" customHeight="1" x14ac:dyDescent="0.2">
      <c r="A959" s="71"/>
      <c r="B959" s="12"/>
      <c r="C959" s="72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13"/>
    </row>
    <row r="960" spans="1:16" ht="37.5" customHeight="1" x14ac:dyDescent="0.2">
      <c r="A960" s="71"/>
      <c r="B960" s="12"/>
      <c r="C960" s="72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13"/>
    </row>
    <row r="961" spans="1:16" ht="37.5" customHeight="1" x14ac:dyDescent="0.2">
      <c r="A961" s="71" t="s">
        <v>1338</v>
      </c>
      <c r="B961" s="12"/>
      <c r="C961" s="72" t="s">
        <v>1339</v>
      </c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13"/>
    </row>
    <row r="962" spans="1:16" ht="37.5" customHeight="1" x14ac:dyDescent="0.2">
      <c r="A962" s="71"/>
      <c r="B962" s="12"/>
      <c r="C962" s="72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13"/>
    </row>
    <row r="963" spans="1:16" ht="37.5" customHeight="1" x14ac:dyDescent="0.2">
      <c r="A963" s="71"/>
      <c r="B963" s="12"/>
      <c r="C963" s="72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13"/>
    </row>
    <row r="964" spans="1:16" ht="37.5" customHeight="1" x14ac:dyDescent="0.2">
      <c r="A964" s="71"/>
      <c r="B964" s="12"/>
      <c r="C964" s="72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13"/>
    </row>
    <row r="965" spans="1:16" ht="37.5" customHeight="1" x14ac:dyDescent="0.2">
      <c r="A965" s="71"/>
      <c r="B965" s="12"/>
      <c r="C965" s="72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13"/>
    </row>
    <row r="966" spans="1:16" ht="37.5" customHeight="1" x14ac:dyDescent="0.2">
      <c r="A966" s="71" t="s">
        <v>1340</v>
      </c>
      <c r="B966" s="12"/>
      <c r="C966" s="72" t="s">
        <v>1341</v>
      </c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13"/>
    </row>
    <row r="967" spans="1:16" ht="37.5" customHeight="1" x14ac:dyDescent="0.2">
      <c r="A967" s="71"/>
      <c r="B967" s="12"/>
      <c r="C967" s="72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13"/>
    </row>
    <row r="968" spans="1:16" ht="37.5" customHeight="1" x14ac:dyDescent="0.2">
      <c r="A968" s="71"/>
      <c r="B968" s="12"/>
      <c r="C968" s="72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13"/>
    </row>
    <row r="969" spans="1:16" ht="37.5" customHeight="1" x14ac:dyDescent="0.2">
      <c r="A969" s="71"/>
      <c r="B969" s="12"/>
      <c r="C969" s="72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13"/>
    </row>
    <row r="970" spans="1:16" ht="37.5" customHeight="1" x14ac:dyDescent="0.2">
      <c r="A970" s="71"/>
      <c r="B970" s="12"/>
      <c r="C970" s="72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13"/>
    </row>
    <row r="971" spans="1:16" ht="37.5" customHeight="1" x14ac:dyDescent="0.2">
      <c r="A971" s="71" t="s">
        <v>1342</v>
      </c>
      <c r="B971" s="12"/>
      <c r="C971" s="72" t="s">
        <v>1343</v>
      </c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13"/>
    </row>
    <row r="972" spans="1:16" ht="37.5" customHeight="1" x14ac:dyDescent="0.2">
      <c r="A972" s="71"/>
      <c r="B972" s="12"/>
      <c r="C972" s="72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13"/>
    </row>
    <row r="973" spans="1:16" ht="37.5" customHeight="1" x14ac:dyDescent="0.2">
      <c r="A973" s="71"/>
      <c r="B973" s="12"/>
      <c r="C973" s="72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13"/>
    </row>
    <row r="974" spans="1:16" ht="37.5" customHeight="1" x14ac:dyDescent="0.2">
      <c r="A974" s="71"/>
      <c r="B974" s="12"/>
      <c r="C974" s="72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13"/>
    </row>
    <row r="975" spans="1:16" ht="37.5" customHeight="1" x14ac:dyDescent="0.2">
      <c r="A975" s="71"/>
      <c r="B975" s="12"/>
      <c r="C975" s="72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13"/>
    </row>
    <row r="976" spans="1:16" ht="37.5" customHeight="1" x14ac:dyDescent="0.2">
      <c r="A976" s="71" t="s">
        <v>1344</v>
      </c>
      <c r="B976" s="12"/>
      <c r="C976" s="72" t="s">
        <v>1345</v>
      </c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13"/>
    </row>
    <row r="977" spans="1:16" ht="37.5" customHeight="1" x14ac:dyDescent="0.2">
      <c r="A977" s="71"/>
      <c r="B977" s="12"/>
      <c r="C977" s="72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13"/>
    </row>
    <row r="978" spans="1:16" ht="37.5" customHeight="1" x14ac:dyDescent="0.2">
      <c r="A978" s="71"/>
      <c r="B978" s="12"/>
      <c r="C978" s="72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13"/>
    </row>
    <row r="979" spans="1:16" ht="37.5" customHeight="1" x14ac:dyDescent="0.2">
      <c r="A979" s="71"/>
      <c r="B979" s="12"/>
      <c r="C979" s="72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13"/>
    </row>
    <row r="980" spans="1:16" ht="37.5" customHeight="1" thickBot="1" x14ac:dyDescent="0.25">
      <c r="A980" s="73"/>
      <c r="B980" s="14"/>
      <c r="C980" s="74"/>
      <c r="D980" s="57"/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15"/>
    </row>
    <row r="981" spans="1:16" ht="37.5" customHeight="1" x14ac:dyDescent="0.2">
      <c r="A981" s="75" t="s">
        <v>1346</v>
      </c>
      <c r="B981" s="10"/>
      <c r="C981" s="76" t="s">
        <v>1347</v>
      </c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11"/>
    </row>
    <row r="982" spans="1:16" ht="37.5" customHeight="1" x14ac:dyDescent="0.2">
      <c r="A982" s="71"/>
      <c r="B982" s="12"/>
      <c r="C982" s="72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13"/>
    </row>
    <row r="983" spans="1:16" ht="37.5" customHeight="1" x14ac:dyDescent="0.2">
      <c r="A983" s="71"/>
      <c r="B983" s="12"/>
      <c r="C983" s="72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13"/>
    </row>
    <row r="984" spans="1:16" ht="37.5" customHeight="1" x14ac:dyDescent="0.2">
      <c r="A984" s="71"/>
      <c r="B984" s="12"/>
      <c r="C984" s="72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13"/>
    </row>
    <row r="985" spans="1:16" ht="37.5" customHeight="1" x14ac:dyDescent="0.2">
      <c r="A985" s="71"/>
      <c r="B985" s="12"/>
      <c r="C985" s="72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13"/>
    </row>
    <row r="986" spans="1:16" ht="37.5" customHeight="1" x14ac:dyDescent="0.2">
      <c r="A986" s="71" t="s">
        <v>1348</v>
      </c>
      <c r="B986" s="12"/>
      <c r="C986" s="72" t="s">
        <v>1349</v>
      </c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13"/>
    </row>
    <row r="987" spans="1:16" ht="37.5" customHeight="1" x14ac:dyDescent="0.2">
      <c r="A987" s="71"/>
      <c r="B987" s="12"/>
      <c r="C987" s="72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13"/>
    </row>
    <row r="988" spans="1:16" ht="37.5" customHeight="1" x14ac:dyDescent="0.2">
      <c r="A988" s="71"/>
      <c r="B988" s="12"/>
      <c r="C988" s="72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13"/>
    </row>
    <row r="989" spans="1:16" ht="37.5" customHeight="1" x14ac:dyDescent="0.2">
      <c r="A989" s="71"/>
      <c r="B989" s="12"/>
      <c r="C989" s="72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13"/>
    </row>
    <row r="990" spans="1:16" ht="37.5" customHeight="1" x14ac:dyDescent="0.2">
      <c r="A990" s="71"/>
      <c r="B990" s="12"/>
      <c r="C990" s="72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13"/>
    </row>
    <row r="991" spans="1:16" ht="37.5" customHeight="1" x14ac:dyDescent="0.2">
      <c r="A991" s="71" t="s">
        <v>1350</v>
      </c>
      <c r="B991" s="12"/>
      <c r="C991" s="72" t="s">
        <v>1351</v>
      </c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13"/>
    </row>
    <row r="992" spans="1:16" ht="37.5" customHeight="1" x14ac:dyDescent="0.2">
      <c r="A992" s="71"/>
      <c r="B992" s="12"/>
      <c r="C992" s="72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13"/>
    </row>
    <row r="993" spans="1:16" ht="37.5" customHeight="1" x14ac:dyDescent="0.2">
      <c r="A993" s="71"/>
      <c r="B993" s="12"/>
      <c r="C993" s="72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13"/>
    </row>
    <row r="994" spans="1:16" ht="37.5" customHeight="1" x14ac:dyDescent="0.2">
      <c r="A994" s="71"/>
      <c r="B994" s="12"/>
      <c r="C994" s="72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13"/>
    </row>
    <row r="995" spans="1:16" ht="37.5" customHeight="1" x14ac:dyDescent="0.2">
      <c r="A995" s="71"/>
      <c r="B995" s="12"/>
      <c r="C995" s="72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13"/>
    </row>
    <row r="996" spans="1:16" ht="37.5" customHeight="1" x14ac:dyDescent="0.2">
      <c r="A996" s="71" t="s">
        <v>1352</v>
      </c>
      <c r="B996" s="12"/>
      <c r="C996" s="72" t="s">
        <v>1353</v>
      </c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13"/>
    </row>
    <row r="997" spans="1:16" ht="37.5" customHeight="1" x14ac:dyDescent="0.2">
      <c r="A997" s="71"/>
      <c r="B997" s="12"/>
      <c r="C997" s="72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13"/>
    </row>
    <row r="998" spans="1:16" ht="37.5" customHeight="1" x14ac:dyDescent="0.2">
      <c r="A998" s="71"/>
      <c r="B998" s="12"/>
      <c r="C998" s="72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13"/>
    </row>
    <row r="999" spans="1:16" ht="37.5" customHeight="1" x14ac:dyDescent="0.2">
      <c r="A999" s="71"/>
      <c r="B999" s="12"/>
      <c r="C999" s="72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13"/>
    </row>
    <row r="1000" spans="1:16" ht="37.5" customHeight="1" x14ac:dyDescent="0.2">
      <c r="A1000" s="71"/>
      <c r="B1000" s="12"/>
      <c r="C1000" s="72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13"/>
    </row>
    <row r="1001" spans="1:16" ht="37.5" customHeight="1" x14ac:dyDescent="0.2">
      <c r="A1001" s="71" t="s">
        <v>1354</v>
      </c>
      <c r="B1001" s="12"/>
      <c r="C1001" s="72" t="s">
        <v>1355</v>
      </c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13"/>
    </row>
    <row r="1002" spans="1:16" ht="37.5" customHeight="1" x14ac:dyDescent="0.2">
      <c r="A1002" s="71"/>
      <c r="B1002" s="12"/>
      <c r="C1002" s="72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13"/>
    </row>
    <row r="1003" spans="1:16" ht="37.5" customHeight="1" x14ac:dyDescent="0.2">
      <c r="A1003" s="71"/>
      <c r="B1003" s="12"/>
      <c r="C1003" s="72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  <c r="P1003" s="13"/>
    </row>
    <row r="1004" spans="1:16" ht="37.5" customHeight="1" x14ac:dyDescent="0.2">
      <c r="A1004" s="71"/>
      <c r="B1004" s="12"/>
      <c r="C1004" s="72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  <c r="O1004" s="56"/>
      <c r="P1004" s="13"/>
    </row>
    <row r="1005" spans="1:16" ht="37.5" customHeight="1" thickBot="1" x14ac:dyDescent="0.25">
      <c r="A1005" s="73"/>
      <c r="B1005" s="14"/>
      <c r="C1005" s="74"/>
      <c r="D1005" s="57"/>
      <c r="E1005" s="57"/>
      <c r="F1005" s="57"/>
      <c r="G1005" s="57"/>
      <c r="H1005" s="57"/>
      <c r="I1005" s="57"/>
      <c r="J1005" s="57"/>
      <c r="K1005" s="57"/>
      <c r="L1005" s="57"/>
      <c r="M1005" s="57"/>
      <c r="N1005" s="57"/>
      <c r="O1005" s="57"/>
      <c r="P1005" s="15"/>
    </row>
    <row r="1006" spans="1:16" ht="37.5" customHeight="1" x14ac:dyDescent="0.2">
      <c r="A1006" s="75" t="s">
        <v>1356</v>
      </c>
      <c r="B1006" s="10"/>
      <c r="C1006" s="76" t="s">
        <v>1357</v>
      </c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11"/>
    </row>
    <row r="1007" spans="1:16" ht="37.5" customHeight="1" x14ac:dyDescent="0.2">
      <c r="A1007" s="71"/>
      <c r="B1007" s="12"/>
      <c r="C1007" s="72"/>
      <c r="D1007" s="56"/>
      <c r="E1007" s="56"/>
      <c r="F1007" s="56"/>
      <c r="G1007" s="56"/>
      <c r="H1007" s="56"/>
      <c r="I1007" s="56"/>
      <c r="J1007" s="56"/>
      <c r="K1007" s="56"/>
      <c r="L1007" s="56"/>
      <c r="M1007" s="56"/>
      <c r="N1007" s="56"/>
      <c r="O1007" s="56"/>
      <c r="P1007" s="13"/>
    </row>
    <row r="1008" spans="1:16" ht="37.5" customHeight="1" x14ac:dyDescent="0.2">
      <c r="A1008" s="71"/>
      <c r="B1008" s="12"/>
      <c r="C1008" s="72"/>
      <c r="D1008" s="56"/>
      <c r="E1008" s="56"/>
      <c r="F1008" s="56"/>
      <c r="G1008" s="56"/>
      <c r="H1008" s="56"/>
      <c r="I1008" s="56"/>
      <c r="J1008" s="56"/>
      <c r="K1008" s="56"/>
      <c r="L1008" s="56"/>
      <c r="M1008" s="56"/>
      <c r="N1008" s="56"/>
      <c r="O1008" s="56"/>
      <c r="P1008" s="13"/>
    </row>
    <row r="1009" spans="1:16" ht="37.5" customHeight="1" x14ac:dyDescent="0.2">
      <c r="A1009" s="71"/>
      <c r="B1009" s="12"/>
      <c r="C1009" s="72"/>
      <c r="D1009" s="56"/>
      <c r="E1009" s="56"/>
      <c r="F1009" s="56"/>
      <c r="G1009" s="56"/>
      <c r="H1009" s="56"/>
      <c r="I1009" s="56"/>
      <c r="J1009" s="56"/>
      <c r="K1009" s="56"/>
      <c r="L1009" s="56"/>
      <c r="M1009" s="56"/>
      <c r="N1009" s="56"/>
      <c r="O1009" s="56"/>
      <c r="P1009" s="13"/>
    </row>
    <row r="1010" spans="1:16" ht="37.5" customHeight="1" x14ac:dyDescent="0.2">
      <c r="A1010" s="71"/>
      <c r="B1010" s="12"/>
      <c r="C1010" s="72"/>
      <c r="D1010" s="56"/>
      <c r="E1010" s="56"/>
      <c r="F1010" s="56"/>
      <c r="G1010" s="56"/>
      <c r="H1010" s="56"/>
      <c r="I1010" s="56"/>
      <c r="J1010" s="56"/>
      <c r="K1010" s="56"/>
      <c r="L1010" s="56"/>
      <c r="M1010" s="56"/>
      <c r="N1010" s="56"/>
      <c r="O1010" s="56"/>
      <c r="P1010" s="13"/>
    </row>
    <row r="1011" spans="1:16" ht="37.5" customHeight="1" x14ac:dyDescent="0.2">
      <c r="A1011" s="71" t="s">
        <v>1358</v>
      </c>
      <c r="B1011" s="12"/>
      <c r="C1011" s="72" t="s">
        <v>1359</v>
      </c>
      <c r="D1011" s="56"/>
      <c r="E1011" s="56"/>
      <c r="F1011" s="56"/>
      <c r="G1011" s="56"/>
      <c r="H1011" s="56"/>
      <c r="I1011" s="56"/>
      <c r="J1011" s="56"/>
      <c r="K1011" s="56"/>
      <c r="L1011" s="56"/>
      <c r="M1011" s="56"/>
      <c r="N1011" s="56"/>
      <c r="O1011" s="56"/>
      <c r="P1011" s="13"/>
    </row>
    <row r="1012" spans="1:16" ht="37.5" customHeight="1" x14ac:dyDescent="0.2">
      <c r="A1012" s="71"/>
      <c r="B1012" s="12"/>
      <c r="C1012" s="72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13"/>
    </row>
    <row r="1013" spans="1:16" ht="37.5" customHeight="1" x14ac:dyDescent="0.2">
      <c r="A1013" s="71"/>
      <c r="B1013" s="12"/>
      <c r="C1013" s="72"/>
      <c r="D1013" s="56"/>
      <c r="E1013" s="56"/>
      <c r="F1013" s="56"/>
      <c r="G1013" s="56"/>
      <c r="H1013" s="56"/>
      <c r="I1013" s="56"/>
      <c r="J1013" s="56"/>
      <c r="K1013" s="56"/>
      <c r="L1013" s="56"/>
      <c r="M1013" s="56"/>
      <c r="N1013" s="56"/>
      <c r="O1013" s="56"/>
      <c r="P1013" s="13"/>
    </row>
    <row r="1014" spans="1:16" ht="37.5" customHeight="1" x14ac:dyDescent="0.2">
      <c r="A1014" s="71"/>
      <c r="B1014" s="12"/>
      <c r="C1014" s="72"/>
      <c r="D1014" s="56"/>
      <c r="E1014" s="56"/>
      <c r="F1014" s="56"/>
      <c r="G1014" s="56"/>
      <c r="H1014" s="56"/>
      <c r="I1014" s="56"/>
      <c r="J1014" s="56"/>
      <c r="K1014" s="56"/>
      <c r="L1014" s="56"/>
      <c r="M1014" s="56"/>
      <c r="N1014" s="56"/>
      <c r="O1014" s="56"/>
      <c r="P1014" s="13"/>
    </row>
    <row r="1015" spans="1:16" ht="37.5" customHeight="1" x14ac:dyDescent="0.2">
      <c r="A1015" s="71"/>
      <c r="B1015" s="12"/>
      <c r="C1015" s="72"/>
      <c r="D1015" s="56"/>
      <c r="E1015" s="56"/>
      <c r="F1015" s="56"/>
      <c r="G1015" s="56"/>
      <c r="H1015" s="56"/>
      <c r="I1015" s="56"/>
      <c r="J1015" s="56"/>
      <c r="K1015" s="56"/>
      <c r="L1015" s="56"/>
      <c r="M1015" s="56"/>
      <c r="N1015" s="56"/>
      <c r="O1015" s="56"/>
      <c r="P1015" s="13"/>
    </row>
    <row r="1016" spans="1:16" ht="37.5" customHeight="1" x14ac:dyDescent="0.2">
      <c r="A1016" s="71" t="s">
        <v>1360</v>
      </c>
      <c r="B1016" s="12"/>
      <c r="C1016" s="72" t="s">
        <v>1361</v>
      </c>
      <c r="D1016" s="56"/>
      <c r="E1016" s="56"/>
      <c r="F1016" s="56"/>
      <c r="G1016" s="56"/>
      <c r="H1016" s="56"/>
      <c r="I1016" s="56"/>
      <c r="J1016" s="56"/>
      <c r="K1016" s="56"/>
      <c r="L1016" s="56"/>
      <c r="M1016" s="56"/>
      <c r="N1016" s="56"/>
      <c r="O1016" s="56"/>
      <c r="P1016" s="13"/>
    </row>
    <row r="1017" spans="1:16" ht="37.5" customHeight="1" x14ac:dyDescent="0.2">
      <c r="A1017" s="71"/>
      <c r="B1017" s="12"/>
      <c r="C1017" s="72"/>
      <c r="D1017" s="56"/>
      <c r="E1017" s="56"/>
      <c r="F1017" s="56"/>
      <c r="G1017" s="56"/>
      <c r="H1017" s="56"/>
      <c r="I1017" s="56"/>
      <c r="J1017" s="56"/>
      <c r="K1017" s="56"/>
      <c r="L1017" s="56"/>
      <c r="M1017" s="56"/>
      <c r="N1017" s="56"/>
      <c r="O1017" s="56"/>
      <c r="P1017" s="13"/>
    </row>
    <row r="1018" spans="1:16" ht="37.5" customHeight="1" x14ac:dyDescent="0.2">
      <c r="A1018" s="71"/>
      <c r="B1018" s="12"/>
      <c r="C1018" s="72"/>
      <c r="D1018" s="56"/>
      <c r="E1018" s="56"/>
      <c r="F1018" s="56"/>
      <c r="G1018" s="56"/>
      <c r="H1018" s="56"/>
      <c r="I1018" s="56"/>
      <c r="J1018" s="56"/>
      <c r="K1018" s="56"/>
      <c r="L1018" s="56"/>
      <c r="M1018" s="56"/>
      <c r="N1018" s="56"/>
      <c r="O1018" s="56"/>
      <c r="P1018" s="13"/>
    </row>
    <row r="1019" spans="1:16" ht="37.5" customHeight="1" x14ac:dyDescent="0.2">
      <c r="A1019" s="71"/>
      <c r="B1019" s="12"/>
      <c r="C1019" s="72"/>
      <c r="D1019" s="56"/>
      <c r="E1019" s="56"/>
      <c r="F1019" s="56"/>
      <c r="G1019" s="56"/>
      <c r="H1019" s="56"/>
      <c r="I1019" s="56"/>
      <c r="J1019" s="56"/>
      <c r="K1019" s="56"/>
      <c r="L1019" s="56"/>
      <c r="M1019" s="56"/>
      <c r="N1019" s="56"/>
      <c r="O1019" s="56"/>
      <c r="P1019" s="13"/>
    </row>
    <row r="1020" spans="1:16" ht="37.5" customHeight="1" x14ac:dyDescent="0.2">
      <c r="A1020" s="71"/>
      <c r="B1020" s="12"/>
      <c r="C1020" s="72"/>
      <c r="D1020" s="56"/>
      <c r="E1020" s="56"/>
      <c r="F1020" s="56"/>
      <c r="G1020" s="56"/>
      <c r="H1020" s="56"/>
      <c r="I1020" s="56"/>
      <c r="J1020" s="56"/>
      <c r="K1020" s="56"/>
      <c r="L1020" s="56"/>
      <c r="M1020" s="56"/>
      <c r="N1020" s="56"/>
      <c r="O1020" s="56"/>
      <c r="P1020" s="13"/>
    </row>
    <row r="1021" spans="1:16" ht="37.5" customHeight="1" x14ac:dyDescent="0.2">
      <c r="A1021" s="71" t="s">
        <v>1362</v>
      </c>
      <c r="B1021" s="12"/>
      <c r="C1021" s="72" t="s">
        <v>1363</v>
      </c>
      <c r="D1021" s="56"/>
      <c r="E1021" s="56"/>
      <c r="F1021" s="56"/>
      <c r="G1021" s="56"/>
      <c r="H1021" s="56"/>
      <c r="I1021" s="56"/>
      <c r="J1021" s="56"/>
      <c r="K1021" s="56"/>
      <c r="L1021" s="56"/>
      <c r="M1021" s="56"/>
      <c r="N1021" s="56"/>
      <c r="O1021" s="56"/>
      <c r="P1021" s="13"/>
    </row>
    <row r="1022" spans="1:16" ht="37.5" customHeight="1" x14ac:dyDescent="0.2">
      <c r="A1022" s="71"/>
      <c r="B1022" s="12"/>
      <c r="C1022" s="72"/>
      <c r="D1022" s="56"/>
      <c r="E1022" s="56"/>
      <c r="F1022" s="56"/>
      <c r="G1022" s="56"/>
      <c r="H1022" s="56"/>
      <c r="I1022" s="56"/>
      <c r="J1022" s="56"/>
      <c r="K1022" s="56"/>
      <c r="L1022" s="56"/>
      <c r="M1022" s="56"/>
      <c r="N1022" s="56"/>
      <c r="O1022" s="56"/>
      <c r="P1022" s="13"/>
    </row>
    <row r="1023" spans="1:16" ht="37.5" customHeight="1" x14ac:dyDescent="0.2">
      <c r="A1023" s="71"/>
      <c r="B1023" s="12"/>
      <c r="C1023" s="72"/>
      <c r="D1023" s="56"/>
      <c r="E1023" s="56"/>
      <c r="F1023" s="56"/>
      <c r="G1023" s="56"/>
      <c r="H1023" s="56"/>
      <c r="I1023" s="56"/>
      <c r="J1023" s="56"/>
      <c r="K1023" s="56"/>
      <c r="L1023" s="56"/>
      <c r="M1023" s="56"/>
      <c r="N1023" s="56"/>
      <c r="O1023" s="56"/>
      <c r="P1023" s="13"/>
    </row>
    <row r="1024" spans="1:16" ht="37.5" customHeight="1" x14ac:dyDescent="0.2">
      <c r="A1024" s="71"/>
      <c r="B1024" s="12"/>
      <c r="C1024" s="72"/>
      <c r="D1024" s="56"/>
      <c r="E1024" s="56"/>
      <c r="F1024" s="56"/>
      <c r="G1024" s="56"/>
      <c r="H1024" s="56"/>
      <c r="I1024" s="56"/>
      <c r="J1024" s="56"/>
      <c r="K1024" s="56"/>
      <c r="L1024" s="56"/>
      <c r="M1024" s="56"/>
      <c r="N1024" s="56"/>
      <c r="O1024" s="56"/>
      <c r="P1024" s="13"/>
    </row>
    <row r="1025" spans="1:16" ht="37.5" customHeight="1" x14ac:dyDescent="0.2">
      <c r="A1025" s="71"/>
      <c r="B1025" s="12"/>
      <c r="C1025" s="72"/>
      <c r="D1025" s="56"/>
      <c r="E1025" s="56"/>
      <c r="F1025" s="56"/>
      <c r="G1025" s="56"/>
      <c r="H1025" s="56"/>
      <c r="I1025" s="56"/>
      <c r="J1025" s="56"/>
      <c r="K1025" s="56"/>
      <c r="L1025" s="56"/>
      <c r="M1025" s="56"/>
      <c r="N1025" s="56"/>
      <c r="O1025" s="56"/>
      <c r="P1025" s="13"/>
    </row>
    <row r="1026" spans="1:16" ht="37.5" customHeight="1" x14ac:dyDescent="0.2">
      <c r="A1026" s="71" t="s">
        <v>1364</v>
      </c>
      <c r="B1026" s="12"/>
      <c r="C1026" s="72" t="s">
        <v>1365</v>
      </c>
      <c r="D1026" s="56"/>
      <c r="E1026" s="56"/>
      <c r="F1026" s="56"/>
      <c r="G1026" s="56"/>
      <c r="H1026" s="56"/>
      <c r="I1026" s="56"/>
      <c r="J1026" s="56"/>
      <c r="K1026" s="56"/>
      <c r="L1026" s="56"/>
      <c r="M1026" s="56"/>
      <c r="N1026" s="56"/>
      <c r="O1026" s="56"/>
      <c r="P1026" s="13"/>
    </row>
    <row r="1027" spans="1:16" ht="37.5" customHeight="1" x14ac:dyDescent="0.2">
      <c r="A1027" s="71"/>
      <c r="B1027" s="12"/>
      <c r="C1027" s="72"/>
      <c r="D1027" s="56"/>
      <c r="E1027" s="56"/>
      <c r="F1027" s="56"/>
      <c r="G1027" s="56"/>
      <c r="H1027" s="56"/>
      <c r="I1027" s="56"/>
      <c r="J1027" s="56"/>
      <c r="K1027" s="56"/>
      <c r="L1027" s="56"/>
      <c r="M1027" s="56"/>
      <c r="N1027" s="56"/>
      <c r="O1027" s="56"/>
      <c r="P1027" s="13"/>
    </row>
    <row r="1028" spans="1:16" ht="37.5" customHeight="1" x14ac:dyDescent="0.2">
      <c r="A1028" s="71"/>
      <c r="B1028" s="12"/>
      <c r="C1028" s="72"/>
      <c r="D1028" s="56"/>
      <c r="E1028" s="56"/>
      <c r="F1028" s="56"/>
      <c r="G1028" s="56"/>
      <c r="H1028" s="56"/>
      <c r="I1028" s="56"/>
      <c r="J1028" s="56"/>
      <c r="K1028" s="56"/>
      <c r="L1028" s="56"/>
      <c r="M1028" s="56"/>
      <c r="N1028" s="56"/>
      <c r="O1028" s="56"/>
      <c r="P1028" s="13"/>
    </row>
    <row r="1029" spans="1:16" ht="37.5" customHeight="1" x14ac:dyDescent="0.2">
      <c r="A1029" s="71"/>
      <c r="B1029" s="12"/>
      <c r="C1029" s="72"/>
      <c r="D1029" s="56"/>
      <c r="E1029" s="56"/>
      <c r="F1029" s="56"/>
      <c r="G1029" s="56"/>
      <c r="H1029" s="56"/>
      <c r="I1029" s="56"/>
      <c r="J1029" s="56"/>
      <c r="K1029" s="56"/>
      <c r="L1029" s="56"/>
      <c r="M1029" s="56"/>
      <c r="N1029" s="56"/>
      <c r="O1029" s="56"/>
      <c r="P1029" s="13"/>
    </row>
    <row r="1030" spans="1:16" ht="37.5" customHeight="1" thickBot="1" x14ac:dyDescent="0.25">
      <c r="A1030" s="73"/>
      <c r="B1030" s="14"/>
      <c r="C1030" s="74"/>
      <c r="D1030" s="57"/>
      <c r="E1030" s="57"/>
      <c r="F1030" s="57"/>
      <c r="G1030" s="57"/>
      <c r="H1030" s="57"/>
      <c r="I1030" s="57"/>
      <c r="J1030" s="57"/>
      <c r="K1030" s="57"/>
      <c r="L1030" s="57"/>
      <c r="M1030" s="57"/>
      <c r="N1030" s="57"/>
      <c r="O1030" s="57"/>
      <c r="P1030" s="15"/>
    </row>
    <row r="1031" spans="1:16" ht="37.5" customHeight="1" x14ac:dyDescent="0.2">
      <c r="A1031" s="75" t="s">
        <v>1366</v>
      </c>
      <c r="B1031" s="10"/>
      <c r="C1031" s="76" t="s">
        <v>1367</v>
      </c>
      <c r="D1031" s="55"/>
      <c r="E1031" s="55"/>
      <c r="F1031" s="55"/>
      <c r="G1031" s="55"/>
      <c r="H1031" s="55"/>
      <c r="I1031" s="55"/>
      <c r="J1031" s="55"/>
      <c r="K1031" s="55"/>
      <c r="L1031" s="55"/>
      <c r="M1031" s="55"/>
      <c r="N1031" s="55"/>
      <c r="O1031" s="55"/>
      <c r="P1031" s="11"/>
    </row>
    <row r="1032" spans="1:16" ht="37.5" customHeight="1" x14ac:dyDescent="0.2">
      <c r="A1032" s="71"/>
      <c r="B1032" s="12"/>
      <c r="C1032" s="72"/>
      <c r="D1032" s="56"/>
      <c r="E1032" s="56"/>
      <c r="F1032" s="56"/>
      <c r="G1032" s="56"/>
      <c r="H1032" s="56"/>
      <c r="I1032" s="56"/>
      <c r="J1032" s="56"/>
      <c r="K1032" s="56"/>
      <c r="L1032" s="56"/>
      <c r="M1032" s="56"/>
      <c r="N1032" s="56"/>
      <c r="O1032" s="56"/>
      <c r="P1032" s="13"/>
    </row>
    <row r="1033" spans="1:16" ht="37.5" customHeight="1" x14ac:dyDescent="0.2">
      <c r="A1033" s="71"/>
      <c r="B1033" s="12"/>
      <c r="C1033" s="72"/>
      <c r="D1033" s="56"/>
      <c r="E1033" s="56"/>
      <c r="F1033" s="56"/>
      <c r="G1033" s="56"/>
      <c r="H1033" s="56"/>
      <c r="I1033" s="56"/>
      <c r="J1033" s="56"/>
      <c r="K1033" s="56"/>
      <c r="L1033" s="56"/>
      <c r="M1033" s="56"/>
      <c r="N1033" s="56"/>
      <c r="O1033" s="56"/>
      <c r="P1033" s="13"/>
    </row>
    <row r="1034" spans="1:16" ht="37.5" customHeight="1" x14ac:dyDescent="0.2">
      <c r="A1034" s="71"/>
      <c r="B1034" s="12"/>
      <c r="C1034" s="72"/>
      <c r="D1034" s="56"/>
      <c r="E1034" s="56"/>
      <c r="F1034" s="56"/>
      <c r="G1034" s="56"/>
      <c r="H1034" s="56"/>
      <c r="I1034" s="56"/>
      <c r="J1034" s="56"/>
      <c r="K1034" s="56"/>
      <c r="L1034" s="56"/>
      <c r="M1034" s="56"/>
      <c r="N1034" s="56"/>
      <c r="O1034" s="56"/>
      <c r="P1034" s="13"/>
    </row>
    <row r="1035" spans="1:16" ht="37.5" customHeight="1" x14ac:dyDescent="0.2">
      <c r="A1035" s="71"/>
      <c r="B1035" s="12"/>
      <c r="C1035" s="72"/>
      <c r="D1035" s="56"/>
      <c r="E1035" s="56"/>
      <c r="F1035" s="56"/>
      <c r="G1035" s="56"/>
      <c r="H1035" s="56"/>
      <c r="I1035" s="56"/>
      <c r="J1035" s="56"/>
      <c r="K1035" s="56"/>
      <c r="L1035" s="56"/>
      <c r="M1035" s="56"/>
      <c r="N1035" s="56"/>
      <c r="O1035" s="56"/>
      <c r="P1035" s="13"/>
    </row>
    <row r="1036" spans="1:16" ht="37.5" customHeight="1" x14ac:dyDescent="0.2">
      <c r="A1036" s="71" t="s">
        <v>1368</v>
      </c>
      <c r="B1036" s="12"/>
      <c r="C1036" s="72" t="s">
        <v>1369</v>
      </c>
      <c r="D1036" s="56"/>
      <c r="E1036" s="56"/>
      <c r="F1036" s="56"/>
      <c r="G1036" s="56"/>
      <c r="H1036" s="56"/>
      <c r="I1036" s="56"/>
      <c r="J1036" s="56"/>
      <c r="K1036" s="56"/>
      <c r="L1036" s="56"/>
      <c r="M1036" s="56"/>
      <c r="N1036" s="56"/>
      <c r="O1036" s="56"/>
      <c r="P1036" s="13"/>
    </row>
    <row r="1037" spans="1:16" ht="37.5" customHeight="1" x14ac:dyDescent="0.2">
      <c r="A1037" s="71"/>
      <c r="B1037" s="12"/>
      <c r="C1037" s="72"/>
      <c r="D1037" s="56"/>
      <c r="E1037" s="56"/>
      <c r="F1037" s="56"/>
      <c r="G1037" s="56"/>
      <c r="H1037" s="56"/>
      <c r="I1037" s="56"/>
      <c r="J1037" s="56"/>
      <c r="K1037" s="56"/>
      <c r="L1037" s="56"/>
      <c r="M1037" s="56"/>
      <c r="N1037" s="56"/>
      <c r="O1037" s="56"/>
      <c r="P1037" s="13"/>
    </row>
    <row r="1038" spans="1:16" ht="37.5" customHeight="1" x14ac:dyDescent="0.2">
      <c r="A1038" s="71"/>
      <c r="B1038" s="12"/>
      <c r="C1038" s="72"/>
      <c r="D1038" s="56"/>
      <c r="E1038" s="56"/>
      <c r="F1038" s="56"/>
      <c r="G1038" s="56"/>
      <c r="H1038" s="56"/>
      <c r="I1038" s="56"/>
      <c r="J1038" s="56"/>
      <c r="K1038" s="56"/>
      <c r="L1038" s="56"/>
      <c r="M1038" s="56"/>
      <c r="N1038" s="56"/>
      <c r="O1038" s="56"/>
      <c r="P1038" s="13"/>
    </row>
    <row r="1039" spans="1:16" ht="37.5" customHeight="1" x14ac:dyDescent="0.2">
      <c r="A1039" s="71"/>
      <c r="B1039" s="12"/>
      <c r="C1039" s="72"/>
      <c r="D1039" s="56"/>
      <c r="E1039" s="56"/>
      <c r="F1039" s="56"/>
      <c r="G1039" s="56"/>
      <c r="H1039" s="56"/>
      <c r="I1039" s="56"/>
      <c r="J1039" s="56"/>
      <c r="K1039" s="56"/>
      <c r="L1039" s="56"/>
      <c r="M1039" s="56"/>
      <c r="N1039" s="56"/>
      <c r="O1039" s="56"/>
      <c r="P1039" s="13"/>
    </row>
    <row r="1040" spans="1:16" ht="37.5" customHeight="1" x14ac:dyDescent="0.2">
      <c r="A1040" s="71"/>
      <c r="B1040" s="12"/>
      <c r="C1040" s="72"/>
      <c r="D1040" s="56"/>
      <c r="E1040" s="56"/>
      <c r="F1040" s="56"/>
      <c r="G1040" s="56"/>
      <c r="H1040" s="56"/>
      <c r="I1040" s="56"/>
      <c r="J1040" s="56"/>
      <c r="K1040" s="56"/>
      <c r="L1040" s="56"/>
      <c r="M1040" s="56"/>
      <c r="N1040" s="56"/>
      <c r="O1040" s="56"/>
      <c r="P1040" s="13"/>
    </row>
    <row r="1041" spans="1:16" ht="37.5" customHeight="1" x14ac:dyDescent="0.2">
      <c r="A1041" s="71" t="s">
        <v>1370</v>
      </c>
      <c r="B1041" s="12"/>
      <c r="C1041" s="72" t="s">
        <v>1371</v>
      </c>
      <c r="D1041" s="56"/>
      <c r="E1041" s="56"/>
      <c r="F1041" s="56"/>
      <c r="G1041" s="56"/>
      <c r="H1041" s="56"/>
      <c r="I1041" s="56"/>
      <c r="J1041" s="56"/>
      <c r="K1041" s="56"/>
      <c r="L1041" s="56"/>
      <c r="M1041" s="56"/>
      <c r="N1041" s="56"/>
      <c r="O1041" s="56"/>
      <c r="P1041" s="13"/>
    </row>
    <row r="1042" spans="1:16" ht="37.5" customHeight="1" x14ac:dyDescent="0.2">
      <c r="A1042" s="71"/>
      <c r="B1042" s="12"/>
      <c r="C1042" s="72"/>
      <c r="D1042" s="56"/>
      <c r="E1042" s="56"/>
      <c r="F1042" s="56"/>
      <c r="G1042" s="56"/>
      <c r="H1042" s="56"/>
      <c r="I1042" s="56"/>
      <c r="J1042" s="56"/>
      <c r="K1042" s="56"/>
      <c r="L1042" s="56"/>
      <c r="M1042" s="56"/>
      <c r="N1042" s="56"/>
      <c r="O1042" s="56"/>
      <c r="P1042" s="13"/>
    </row>
    <row r="1043" spans="1:16" ht="37.5" customHeight="1" x14ac:dyDescent="0.2">
      <c r="A1043" s="71"/>
      <c r="B1043" s="12"/>
      <c r="C1043" s="72"/>
      <c r="D1043" s="56"/>
      <c r="E1043" s="56"/>
      <c r="F1043" s="56"/>
      <c r="G1043" s="56"/>
      <c r="H1043" s="56"/>
      <c r="I1043" s="56"/>
      <c r="J1043" s="56"/>
      <c r="K1043" s="56"/>
      <c r="L1043" s="56"/>
      <c r="M1043" s="56"/>
      <c r="N1043" s="56"/>
      <c r="O1043" s="56"/>
      <c r="P1043" s="13"/>
    </row>
    <row r="1044" spans="1:16" ht="37.5" customHeight="1" x14ac:dyDescent="0.2">
      <c r="A1044" s="71"/>
      <c r="B1044" s="12"/>
      <c r="C1044" s="72"/>
      <c r="D1044" s="56"/>
      <c r="E1044" s="56"/>
      <c r="F1044" s="56"/>
      <c r="G1044" s="56"/>
      <c r="H1044" s="56"/>
      <c r="I1044" s="56"/>
      <c r="J1044" s="56"/>
      <c r="K1044" s="56"/>
      <c r="L1044" s="56"/>
      <c r="M1044" s="56"/>
      <c r="N1044" s="56"/>
      <c r="O1044" s="56"/>
      <c r="P1044" s="13"/>
    </row>
    <row r="1045" spans="1:16" ht="37.5" customHeight="1" x14ac:dyDescent="0.2">
      <c r="A1045" s="71"/>
      <c r="B1045" s="12"/>
      <c r="C1045" s="72"/>
      <c r="D1045" s="56"/>
      <c r="E1045" s="56"/>
      <c r="F1045" s="56"/>
      <c r="G1045" s="56"/>
      <c r="H1045" s="56"/>
      <c r="I1045" s="56"/>
      <c r="J1045" s="56"/>
      <c r="K1045" s="56"/>
      <c r="L1045" s="56"/>
      <c r="M1045" s="56"/>
      <c r="N1045" s="56"/>
      <c r="O1045" s="56"/>
      <c r="P1045" s="13"/>
    </row>
    <row r="1046" spans="1:16" ht="37.5" customHeight="1" x14ac:dyDescent="0.2">
      <c r="A1046" s="71" t="s">
        <v>1372</v>
      </c>
      <c r="B1046" s="12"/>
      <c r="C1046" s="72" t="s">
        <v>1373</v>
      </c>
      <c r="D1046" s="56"/>
      <c r="E1046" s="56"/>
      <c r="F1046" s="56"/>
      <c r="G1046" s="56"/>
      <c r="H1046" s="56"/>
      <c r="I1046" s="56"/>
      <c r="J1046" s="56"/>
      <c r="K1046" s="56"/>
      <c r="L1046" s="56"/>
      <c r="M1046" s="56"/>
      <c r="N1046" s="56"/>
      <c r="O1046" s="56"/>
      <c r="P1046" s="13"/>
    </row>
    <row r="1047" spans="1:16" ht="37.5" customHeight="1" x14ac:dyDescent="0.2">
      <c r="A1047" s="71"/>
      <c r="B1047" s="12"/>
      <c r="C1047" s="72"/>
      <c r="D1047" s="56"/>
      <c r="E1047" s="56"/>
      <c r="F1047" s="56"/>
      <c r="G1047" s="56"/>
      <c r="H1047" s="56"/>
      <c r="I1047" s="56"/>
      <c r="J1047" s="56"/>
      <c r="K1047" s="56"/>
      <c r="L1047" s="56"/>
      <c r="M1047" s="56"/>
      <c r="N1047" s="56"/>
      <c r="O1047" s="56"/>
      <c r="P1047" s="13"/>
    </row>
    <row r="1048" spans="1:16" ht="37.5" customHeight="1" x14ac:dyDescent="0.2">
      <c r="A1048" s="71"/>
      <c r="B1048" s="12"/>
      <c r="C1048" s="72"/>
      <c r="D1048" s="56"/>
      <c r="E1048" s="56"/>
      <c r="F1048" s="56"/>
      <c r="G1048" s="56"/>
      <c r="H1048" s="56"/>
      <c r="I1048" s="56"/>
      <c r="J1048" s="56"/>
      <c r="K1048" s="56"/>
      <c r="L1048" s="56"/>
      <c r="M1048" s="56"/>
      <c r="N1048" s="56"/>
      <c r="O1048" s="56"/>
      <c r="P1048" s="13"/>
    </row>
    <row r="1049" spans="1:16" ht="37.5" customHeight="1" x14ac:dyDescent="0.2">
      <c r="A1049" s="71"/>
      <c r="B1049" s="12"/>
      <c r="C1049" s="72"/>
      <c r="D1049" s="56"/>
      <c r="E1049" s="56"/>
      <c r="F1049" s="56"/>
      <c r="G1049" s="56"/>
      <c r="H1049" s="56"/>
      <c r="I1049" s="56"/>
      <c r="J1049" s="56"/>
      <c r="K1049" s="56"/>
      <c r="L1049" s="56"/>
      <c r="M1049" s="56"/>
      <c r="N1049" s="56"/>
      <c r="O1049" s="56"/>
      <c r="P1049" s="13"/>
    </row>
    <row r="1050" spans="1:16" ht="37.5" customHeight="1" x14ac:dyDescent="0.2">
      <c r="A1050" s="71"/>
      <c r="B1050" s="12"/>
      <c r="C1050" s="72"/>
      <c r="D1050" s="56"/>
      <c r="E1050" s="56"/>
      <c r="F1050" s="56"/>
      <c r="G1050" s="56"/>
      <c r="H1050" s="56"/>
      <c r="I1050" s="56"/>
      <c r="J1050" s="56"/>
      <c r="K1050" s="56"/>
      <c r="L1050" s="56"/>
      <c r="M1050" s="56"/>
      <c r="N1050" s="56"/>
      <c r="O1050" s="56"/>
      <c r="P1050" s="13"/>
    </row>
    <row r="1051" spans="1:16" ht="37.5" customHeight="1" x14ac:dyDescent="0.2">
      <c r="A1051" s="71" t="s">
        <v>1374</v>
      </c>
      <c r="B1051" s="12"/>
      <c r="C1051" s="72" t="s">
        <v>1375</v>
      </c>
      <c r="D1051" s="56"/>
      <c r="E1051" s="56"/>
      <c r="F1051" s="56"/>
      <c r="G1051" s="56"/>
      <c r="H1051" s="56"/>
      <c r="I1051" s="56"/>
      <c r="J1051" s="56"/>
      <c r="K1051" s="56"/>
      <c r="L1051" s="56"/>
      <c r="M1051" s="56"/>
      <c r="N1051" s="56"/>
      <c r="O1051" s="56"/>
      <c r="P1051" s="13"/>
    </row>
    <row r="1052" spans="1:16" ht="37.5" customHeight="1" x14ac:dyDescent="0.2">
      <c r="A1052" s="71"/>
      <c r="B1052" s="12"/>
      <c r="C1052" s="72"/>
      <c r="D1052" s="56"/>
      <c r="E1052" s="56"/>
      <c r="F1052" s="56"/>
      <c r="G1052" s="56"/>
      <c r="H1052" s="56"/>
      <c r="I1052" s="56"/>
      <c r="J1052" s="56"/>
      <c r="K1052" s="56"/>
      <c r="L1052" s="56"/>
      <c r="M1052" s="56"/>
      <c r="N1052" s="56"/>
      <c r="O1052" s="56"/>
      <c r="P1052" s="13"/>
    </row>
    <row r="1053" spans="1:16" ht="37.5" customHeight="1" x14ac:dyDescent="0.2">
      <c r="A1053" s="71"/>
      <c r="B1053" s="12"/>
      <c r="C1053" s="72"/>
      <c r="D1053" s="56"/>
      <c r="E1053" s="56"/>
      <c r="F1053" s="56"/>
      <c r="G1053" s="56"/>
      <c r="H1053" s="56"/>
      <c r="I1053" s="56"/>
      <c r="J1053" s="56"/>
      <c r="K1053" s="56"/>
      <c r="L1053" s="56"/>
      <c r="M1053" s="56"/>
      <c r="N1053" s="56"/>
      <c r="O1053" s="56"/>
      <c r="P1053" s="13"/>
    </row>
    <row r="1054" spans="1:16" ht="37.5" customHeight="1" x14ac:dyDescent="0.2">
      <c r="A1054" s="71"/>
      <c r="B1054" s="12"/>
      <c r="C1054" s="72"/>
      <c r="D1054" s="56"/>
      <c r="E1054" s="56"/>
      <c r="F1054" s="56"/>
      <c r="G1054" s="56"/>
      <c r="H1054" s="56"/>
      <c r="I1054" s="56"/>
      <c r="J1054" s="56"/>
      <c r="K1054" s="56"/>
      <c r="L1054" s="56"/>
      <c r="M1054" s="56"/>
      <c r="N1054" s="56"/>
      <c r="O1054" s="56"/>
      <c r="P1054" s="13"/>
    </row>
    <row r="1055" spans="1:16" ht="37.5" customHeight="1" thickBot="1" x14ac:dyDescent="0.25">
      <c r="A1055" s="73"/>
      <c r="B1055" s="14"/>
      <c r="C1055" s="74"/>
      <c r="D1055" s="57"/>
      <c r="E1055" s="57"/>
      <c r="F1055" s="57"/>
      <c r="G1055" s="57"/>
      <c r="H1055" s="57"/>
      <c r="I1055" s="57"/>
      <c r="J1055" s="57"/>
      <c r="K1055" s="57"/>
      <c r="L1055" s="57"/>
      <c r="M1055" s="57"/>
      <c r="N1055" s="57"/>
      <c r="O1055" s="57"/>
      <c r="P1055" s="15"/>
    </row>
    <row r="1056" spans="1:16" ht="37.5" customHeight="1" x14ac:dyDescent="0.2">
      <c r="A1056" s="75" t="s">
        <v>1376</v>
      </c>
      <c r="B1056" s="10"/>
      <c r="C1056" s="76" t="s">
        <v>1377</v>
      </c>
      <c r="D1056" s="55"/>
      <c r="E1056" s="55"/>
      <c r="F1056" s="55"/>
      <c r="G1056" s="55"/>
      <c r="H1056" s="55"/>
      <c r="I1056" s="55"/>
      <c r="J1056" s="55"/>
      <c r="K1056" s="55"/>
      <c r="L1056" s="55"/>
      <c r="M1056" s="55"/>
      <c r="N1056" s="55"/>
      <c r="O1056" s="55"/>
      <c r="P1056" s="11"/>
    </row>
    <row r="1057" spans="1:16" ht="37.5" customHeight="1" x14ac:dyDescent="0.2">
      <c r="A1057" s="71"/>
      <c r="B1057" s="12"/>
      <c r="C1057" s="72"/>
      <c r="D1057" s="56"/>
      <c r="E1057" s="56"/>
      <c r="F1057" s="56"/>
      <c r="G1057" s="56"/>
      <c r="H1057" s="56"/>
      <c r="I1057" s="56"/>
      <c r="J1057" s="56"/>
      <c r="K1057" s="56"/>
      <c r="L1057" s="56"/>
      <c r="M1057" s="56"/>
      <c r="N1057" s="56"/>
      <c r="O1057" s="56"/>
      <c r="P1057" s="13"/>
    </row>
    <row r="1058" spans="1:16" ht="37.5" customHeight="1" x14ac:dyDescent="0.2">
      <c r="A1058" s="71"/>
      <c r="B1058" s="12"/>
      <c r="C1058" s="72"/>
      <c r="D1058" s="56"/>
      <c r="E1058" s="56"/>
      <c r="F1058" s="56"/>
      <c r="G1058" s="56"/>
      <c r="H1058" s="56"/>
      <c r="I1058" s="56"/>
      <c r="J1058" s="56"/>
      <c r="K1058" s="56"/>
      <c r="L1058" s="56"/>
      <c r="M1058" s="56"/>
      <c r="N1058" s="56"/>
      <c r="O1058" s="56"/>
      <c r="P1058" s="13"/>
    </row>
    <row r="1059" spans="1:16" ht="37.5" customHeight="1" x14ac:dyDescent="0.2">
      <c r="A1059" s="71"/>
      <c r="B1059" s="12"/>
      <c r="C1059" s="72"/>
      <c r="D1059" s="56"/>
      <c r="E1059" s="56"/>
      <c r="F1059" s="56"/>
      <c r="G1059" s="56"/>
      <c r="H1059" s="56"/>
      <c r="I1059" s="56"/>
      <c r="J1059" s="56"/>
      <c r="K1059" s="56"/>
      <c r="L1059" s="56"/>
      <c r="M1059" s="56"/>
      <c r="N1059" s="56"/>
      <c r="O1059" s="56"/>
      <c r="P1059" s="13"/>
    </row>
    <row r="1060" spans="1:16" ht="37.5" customHeight="1" x14ac:dyDescent="0.2">
      <c r="A1060" s="71"/>
      <c r="B1060" s="12"/>
      <c r="C1060" s="72"/>
      <c r="D1060" s="56"/>
      <c r="E1060" s="56"/>
      <c r="F1060" s="56"/>
      <c r="G1060" s="56"/>
      <c r="H1060" s="56"/>
      <c r="I1060" s="56"/>
      <c r="J1060" s="56"/>
      <c r="K1060" s="56"/>
      <c r="L1060" s="56"/>
      <c r="M1060" s="56"/>
      <c r="N1060" s="56"/>
      <c r="O1060" s="56"/>
      <c r="P1060" s="13"/>
    </row>
    <row r="1061" spans="1:16" ht="37.5" customHeight="1" x14ac:dyDescent="0.2">
      <c r="A1061" s="71" t="s">
        <v>1378</v>
      </c>
      <c r="B1061" s="12"/>
      <c r="C1061" s="72" t="s">
        <v>1379</v>
      </c>
      <c r="D1061" s="56"/>
      <c r="E1061" s="56"/>
      <c r="F1061" s="56"/>
      <c r="G1061" s="56"/>
      <c r="H1061" s="56"/>
      <c r="I1061" s="56"/>
      <c r="J1061" s="56"/>
      <c r="K1061" s="56"/>
      <c r="L1061" s="56"/>
      <c r="M1061" s="56"/>
      <c r="N1061" s="56"/>
      <c r="O1061" s="56"/>
      <c r="P1061" s="13"/>
    </row>
    <row r="1062" spans="1:16" ht="37.5" customHeight="1" x14ac:dyDescent="0.2">
      <c r="A1062" s="71"/>
      <c r="B1062" s="12"/>
      <c r="C1062" s="72"/>
      <c r="D1062" s="56"/>
      <c r="E1062" s="56"/>
      <c r="F1062" s="56"/>
      <c r="G1062" s="56"/>
      <c r="H1062" s="56"/>
      <c r="I1062" s="56"/>
      <c r="J1062" s="56"/>
      <c r="K1062" s="56"/>
      <c r="L1062" s="56"/>
      <c r="M1062" s="56"/>
      <c r="N1062" s="56"/>
      <c r="O1062" s="56"/>
      <c r="P1062" s="13"/>
    </row>
    <row r="1063" spans="1:16" ht="37.5" customHeight="1" x14ac:dyDescent="0.2">
      <c r="A1063" s="71"/>
      <c r="B1063" s="12"/>
      <c r="C1063" s="72"/>
      <c r="D1063" s="56"/>
      <c r="E1063" s="56"/>
      <c r="F1063" s="56"/>
      <c r="G1063" s="56"/>
      <c r="H1063" s="56"/>
      <c r="I1063" s="56"/>
      <c r="J1063" s="56"/>
      <c r="K1063" s="56"/>
      <c r="L1063" s="56"/>
      <c r="M1063" s="56"/>
      <c r="N1063" s="56"/>
      <c r="O1063" s="56"/>
      <c r="P1063" s="13"/>
    </row>
    <row r="1064" spans="1:16" ht="37.5" customHeight="1" x14ac:dyDescent="0.2">
      <c r="A1064" s="71"/>
      <c r="B1064" s="12"/>
      <c r="C1064" s="72"/>
      <c r="D1064" s="56"/>
      <c r="E1064" s="56"/>
      <c r="F1064" s="56"/>
      <c r="G1064" s="56"/>
      <c r="H1064" s="56"/>
      <c r="I1064" s="56"/>
      <c r="J1064" s="56"/>
      <c r="K1064" s="56"/>
      <c r="L1064" s="56"/>
      <c r="M1064" s="56"/>
      <c r="N1064" s="56"/>
      <c r="O1064" s="56"/>
      <c r="P1064" s="13"/>
    </row>
    <row r="1065" spans="1:16" ht="37.5" customHeight="1" x14ac:dyDescent="0.2">
      <c r="A1065" s="71"/>
      <c r="B1065" s="12"/>
      <c r="C1065" s="72"/>
      <c r="D1065" s="56"/>
      <c r="E1065" s="56"/>
      <c r="F1065" s="56"/>
      <c r="G1065" s="56"/>
      <c r="H1065" s="56"/>
      <c r="I1065" s="56"/>
      <c r="J1065" s="56"/>
      <c r="K1065" s="56"/>
      <c r="L1065" s="56"/>
      <c r="M1065" s="56"/>
      <c r="N1065" s="56"/>
      <c r="O1065" s="56"/>
      <c r="P1065" s="13"/>
    </row>
    <row r="1066" spans="1:16" ht="37.5" customHeight="1" x14ac:dyDescent="0.2">
      <c r="A1066" s="71" t="s">
        <v>1380</v>
      </c>
      <c r="B1066" s="12"/>
      <c r="C1066" s="72" t="s">
        <v>1381</v>
      </c>
      <c r="D1066" s="56"/>
      <c r="E1066" s="56"/>
      <c r="F1066" s="56"/>
      <c r="G1066" s="56"/>
      <c r="H1066" s="56"/>
      <c r="I1066" s="56"/>
      <c r="J1066" s="56"/>
      <c r="K1066" s="56"/>
      <c r="L1066" s="56"/>
      <c r="M1066" s="56"/>
      <c r="N1066" s="56"/>
      <c r="O1066" s="56"/>
      <c r="P1066" s="13"/>
    </row>
    <row r="1067" spans="1:16" ht="37.5" customHeight="1" x14ac:dyDescent="0.2">
      <c r="A1067" s="71"/>
      <c r="B1067" s="12"/>
      <c r="C1067" s="72"/>
      <c r="D1067" s="56"/>
      <c r="E1067" s="56"/>
      <c r="F1067" s="56"/>
      <c r="G1067" s="56"/>
      <c r="H1067" s="56"/>
      <c r="I1067" s="56"/>
      <c r="J1067" s="56"/>
      <c r="K1067" s="56"/>
      <c r="L1067" s="56"/>
      <c r="M1067" s="56"/>
      <c r="N1067" s="56"/>
      <c r="O1067" s="56"/>
      <c r="P1067" s="13"/>
    </row>
    <row r="1068" spans="1:16" ht="37.5" customHeight="1" x14ac:dyDescent="0.2">
      <c r="A1068" s="71"/>
      <c r="B1068" s="12"/>
      <c r="C1068" s="72"/>
      <c r="D1068" s="56"/>
      <c r="E1068" s="56"/>
      <c r="F1068" s="56"/>
      <c r="G1068" s="56"/>
      <c r="H1068" s="56"/>
      <c r="I1068" s="56"/>
      <c r="J1068" s="56"/>
      <c r="K1068" s="56"/>
      <c r="L1068" s="56"/>
      <c r="M1068" s="56"/>
      <c r="N1068" s="56"/>
      <c r="O1068" s="56"/>
      <c r="P1068" s="13"/>
    </row>
    <row r="1069" spans="1:16" ht="37.5" customHeight="1" x14ac:dyDescent="0.2">
      <c r="A1069" s="71"/>
      <c r="B1069" s="12"/>
      <c r="C1069" s="72"/>
      <c r="D1069" s="56"/>
      <c r="E1069" s="56"/>
      <c r="F1069" s="56"/>
      <c r="G1069" s="56"/>
      <c r="H1069" s="56"/>
      <c r="I1069" s="56"/>
      <c r="J1069" s="56"/>
      <c r="K1069" s="56"/>
      <c r="L1069" s="56"/>
      <c r="M1069" s="56"/>
      <c r="N1069" s="56"/>
      <c r="O1069" s="56"/>
      <c r="P1069" s="13"/>
    </row>
    <row r="1070" spans="1:16" ht="37.5" customHeight="1" x14ac:dyDescent="0.2">
      <c r="A1070" s="71"/>
      <c r="B1070" s="12"/>
      <c r="C1070" s="72"/>
      <c r="D1070" s="56"/>
      <c r="E1070" s="56"/>
      <c r="F1070" s="56"/>
      <c r="G1070" s="56"/>
      <c r="H1070" s="56"/>
      <c r="I1070" s="56"/>
      <c r="J1070" s="56"/>
      <c r="K1070" s="56"/>
      <c r="L1070" s="56"/>
      <c r="M1070" s="56"/>
      <c r="N1070" s="56"/>
      <c r="O1070" s="56"/>
      <c r="P1070" s="13"/>
    </row>
    <row r="1071" spans="1:16" ht="37.5" customHeight="1" x14ac:dyDescent="0.2">
      <c r="A1071" s="71" t="s">
        <v>1382</v>
      </c>
      <c r="B1071" s="12"/>
      <c r="C1071" s="72" t="s">
        <v>1383</v>
      </c>
      <c r="D1071" s="56"/>
      <c r="E1071" s="56"/>
      <c r="F1071" s="56"/>
      <c r="G1071" s="56"/>
      <c r="H1071" s="56"/>
      <c r="I1071" s="56"/>
      <c r="J1071" s="56"/>
      <c r="K1071" s="56"/>
      <c r="L1071" s="56"/>
      <c r="M1071" s="56"/>
      <c r="N1071" s="56"/>
      <c r="O1071" s="56"/>
      <c r="P1071" s="13"/>
    </row>
    <row r="1072" spans="1:16" ht="37.5" customHeight="1" x14ac:dyDescent="0.2">
      <c r="A1072" s="71"/>
      <c r="B1072" s="12"/>
      <c r="C1072" s="72"/>
      <c r="D1072" s="56"/>
      <c r="E1072" s="56"/>
      <c r="F1072" s="56"/>
      <c r="G1072" s="56"/>
      <c r="H1072" s="56"/>
      <c r="I1072" s="56"/>
      <c r="J1072" s="56"/>
      <c r="K1072" s="56"/>
      <c r="L1072" s="56"/>
      <c r="M1072" s="56"/>
      <c r="N1072" s="56"/>
      <c r="O1072" s="56"/>
      <c r="P1072" s="13"/>
    </row>
    <row r="1073" spans="1:16" ht="37.5" customHeight="1" x14ac:dyDescent="0.2">
      <c r="A1073" s="71"/>
      <c r="B1073" s="12"/>
      <c r="C1073" s="72"/>
      <c r="D1073" s="56"/>
      <c r="E1073" s="56"/>
      <c r="F1073" s="56"/>
      <c r="G1073" s="56"/>
      <c r="H1073" s="56"/>
      <c r="I1073" s="56"/>
      <c r="J1073" s="56"/>
      <c r="K1073" s="56"/>
      <c r="L1073" s="56"/>
      <c r="M1073" s="56"/>
      <c r="N1073" s="56"/>
      <c r="O1073" s="56"/>
      <c r="P1073" s="13"/>
    </row>
    <row r="1074" spans="1:16" ht="37.5" customHeight="1" x14ac:dyDescent="0.2">
      <c r="A1074" s="71"/>
      <c r="B1074" s="12"/>
      <c r="C1074" s="72"/>
      <c r="D1074" s="56"/>
      <c r="E1074" s="56"/>
      <c r="F1074" s="56"/>
      <c r="G1074" s="56"/>
      <c r="H1074" s="56"/>
      <c r="I1074" s="56"/>
      <c r="J1074" s="56"/>
      <c r="K1074" s="56"/>
      <c r="L1074" s="56"/>
      <c r="M1074" s="56"/>
      <c r="N1074" s="56"/>
      <c r="O1074" s="56"/>
      <c r="P1074" s="13"/>
    </row>
    <row r="1075" spans="1:16" ht="37.5" customHeight="1" x14ac:dyDescent="0.2">
      <c r="A1075" s="71"/>
      <c r="B1075" s="12"/>
      <c r="C1075" s="72"/>
      <c r="D1075" s="56"/>
      <c r="E1075" s="56"/>
      <c r="F1075" s="56"/>
      <c r="G1075" s="56"/>
      <c r="H1075" s="56"/>
      <c r="I1075" s="56"/>
      <c r="J1075" s="56"/>
      <c r="K1075" s="56"/>
      <c r="L1075" s="56"/>
      <c r="M1075" s="56"/>
      <c r="N1075" s="56"/>
      <c r="O1075" s="56"/>
      <c r="P1075" s="13"/>
    </row>
    <row r="1076" spans="1:16" ht="37.5" customHeight="1" x14ac:dyDescent="0.2">
      <c r="A1076" s="71" t="s">
        <v>1384</v>
      </c>
      <c r="B1076" s="12"/>
      <c r="C1076" s="72" t="s">
        <v>1385</v>
      </c>
      <c r="D1076" s="56"/>
      <c r="E1076" s="56"/>
      <c r="F1076" s="56"/>
      <c r="G1076" s="56"/>
      <c r="H1076" s="56"/>
      <c r="I1076" s="56"/>
      <c r="J1076" s="56"/>
      <c r="K1076" s="56"/>
      <c r="L1076" s="56"/>
      <c r="M1076" s="56"/>
      <c r="N1076" s="56"/>
      <c r="O1076" s="56"/>
      <c r="P1076" s="13"/>
    </row>
    <row r="1077" spans="1:16" ht="37.5" customHeight="1" x14ac:dyDescent="0.2">
      <c r="A1077" s="71"/>
      <c r="B1077" s="12"/>
      <c r="C1077" s="72"/>
      <c r="D1077" s="56"/>
      <c r="E1077" s="56"/>
      <c r="F1077" s="56"/>
      <c r="G1077" s="56"/>
      <c r="H1077" s="56"/>
      <c r="I1077" s="56"/>
      <c r="J1077" s="56"/>
      <c r="K1077" s="56"/>
      <c r="L1077" s="56"/>
      <c r="M1077" s="56"/>
      <c r="N1077" s="56"/>
      <c r="O1077" s="56"/>
      <c r="P1077" s="13"/>
    </row>
    <row r="1078" spans="1:16" ht="37.5" customHeight="1" x14ac:dyDescent="0.2">
      <c r="A1078" s="71"/>
      <c r="B1078" s="12"/>
      <c r="C1078" s="72"/>
      <c r="D1078" s="56"/>
      <c r="E1078" s="56"/>
      <c r="F1078" s="56"/>
      <c r="G1078" s="56"/>
      <c r="H1078" s="56"/>
      <c r="I1078" s="56"/>
      <c r="J1078" s="56"/>
      <c r="K1078" s="56"/>
      <c r="L1078" s="56"/>
      <c r="M1078" s="56"/>
      <c r="N1078" s="56"/>
      <c r="O1078" s="56"/>
      <c r="P1078" s="13"/>
    </row>
    <row r="1079" spans="1:16" ht="37.5" customHeight="1" x14ac:dyDescent="0.2">
      <c r="A1079" s="71"/>
      <c r="B1079" s="12"/>
      <c r="C1079" s="72"/>
      <c r="D1079" s="56"/>
      <c r="E1079" s="56"/>
      <c r="F1079" s="56"/>
      <c r="G1079" s="56"/>
      <c r="H1079" s="56"/>
      <c r="I1079" s="56"/>
      <c r="J1079" s="56"/>
      <c r="K1079" s="56"/>
      <c r="L1079" s="56"/>
      <c r="M1079" s="56"/>
      <c r="N1079" s="56"/>
      <c r="O1079" s="56"/>
      <c r="P1079" s="13"/>
    </row>
    <row r="1080" spans="1:16" ht="37.5" customHeight="1" thickBot="1" x14ac:dyDescent="0.25">
      <c r="A1080" s="73"/>
      <c r="B1080" s="14"/>
      <c r="C1080" s="74"/>
      <c r="D1080" s="57"/>
      <c r="E1080" s="57"/>
      <c r="F1080" s="57"/>
      <c r="G1080" s="57"/>
      <c r="H1080" s="57"/>
      <c r="I1080" s="57"/>
      <c r="J1080" s="57"/>
      <c r="K1080" s="57"/>
      <c r="L1080" s="57"/>
      <c r="M1080" s="57"/>
      <c r="N1080" s="57"/>
      <c r="O1080" s="57"/>
      <c r="P1080" s="15"/>
    </row>
    <row r="1081" spans="1:16" ht="37.5" customHeight="1" x14ac:dyDescent="0.2">
      <c r="A1081" s="75" t="s">
        <v>1386</v>
      </c>
      <c r="B1081" s="10"/>
      <c r="C1081" s="76" t="s">
        <v>1387</v>
      </c>
      <c r="D1081" s="55"/>
      <c r="E1081" s="55"/>
      <c r="F1081" s="55"/>
      <c r="G1081" s="55"/>
      <c r="H1081" s="55"/>
      <c r="I1081" s="55"/>
      <c r="J1081" s="55"/>
      <c r="K1081" s="55"/>
      <c r="L1081" s="55"/>
      <c r="M1081" s="55"/>
      <c r="N1081" s="55"/>
      <c r="O1081" s="55"/>
      <c r="P1081" s="11"/>
    </row>
    <row r="1082" spans="1:16" ht="37.5" customHeight="1" x14ac:dyDescent="0.2">
      <c r="A1082" s="71"/>
      <c r="B1082" s="12"/>
      <c r="C1082" s="72"/>
      <c r="D1082" s="56"/>
      <c r="E1082" s="56"/>
      <c r="F1082" s="56"/>
      <c r="G1082" s="56"/>
      <c r="H1082" s="56"/>
      <c r="I1082" s="56"/>
      <c r="J1082" s="56"/>
      <c r="K1082" s="56"/>
      <c r="L1082" s="56"/>
      <c r="M1082" s="56"/>
      <c r="N1082" s="56"/>
      <c r="O1082" s="56"/>
      <c r="P1082" s="13"/>
    </row>
    <row r="1083" spans="1:16" ht="37.5" customHeight="1" x14ac:dyDescent="0.2">
      <c r="A1083" s="71"/>
      <c r="B1083" s="12"/>
      <c r="C1083" s="72"/>
      <c r="D1083" s="56"/>
      <c r="E1083" s="56"/>
      <c r="F1083" s="56"/>
      <c r="G1083" s="56"/>
      <c r="H1083" s="56"/>
      <c r="I1083" s="56"/>
      <c r="J1083" s="56"/>
      <c r="K1083" s="56"/>
      <c r="L1083" s="56"/>
      <c r="M1083" s="56"/>
      <c r="N1083" s="56"/>
      <c r="O1083" s="56"/>
      <c r="P1083" s="13"/>
    </row>
    <row r="1084" spans="1:16" ht="37.5" customHeight="1" x14ac:dyDescent="0.2">
      <c r="A1084" s="71"/>
      <c r="B1084" s="12"/>
      <c r="C1084" s="72"/>
      <c r="D1084" s="56"/>
      <c r="E1084" s="56"/>
      <c r="F1084" s="56"/>
      <c r="G1084" s="56"/>
      <c r="H1084" s="56"/>
      <c r="I1084" s="56"/>
      <c r="J1084" s="56"/>
      <c r="K1084" s="56"/>
      <c r="L1084" s="56"/>
      <c r="M1084" s="56"/>
      <c r="N1084" s="56"/>
      <c r="O1084" s="56"/>
      <c r="P1084" s="13"/>
    </row>
    <row r="1085" spans="1:16" ht="37.5" customHeight="1" x14ac:dyDescent="0.2">
      <c r="A1085" s="71"/>
      <c r="B1085" s="12"/>
      <c r="C1085" s="72"/>
      <c r="D1085" s="56"/>
      <c r="E1085" s="56"/>
      <c r="F1085" s="56"/>
      <c r="G1085" s="56"/>
      <c r="H1085" s="56"/>
      <c r="I1085" s="56"/>
      <c r="J1085" s="56"/>
      <c r="K1085" s="56"/>
      <c r="L1085" s="56"/>
      <c r="M1085" s="56"/>
      <c r="N1085" s="56"/>
      <c r="O1085" s="56"/>
      <c r="P1085" s="13"/>
    </row>
    <row r="1086" spans="1:16" ht="37.5" customHeight="1" x14ac:dyDescent="0.2">
      <c r="A1086" s="71" t="s">
        <v>1388</v>
      </c>
      <c r="B1086" s="12"/>
      <c r="C1086" s="72" t="s">
        <v>1389</v>
      </c>
      <c r="D1086" s="56"/>
      <c r="E1086" s="56"/>
      <c r="F1086" s="56"/>
      <c r="G1086" s="56"/>
      <c r="H1086" s="56"/>
      <c r="I1086" s="56"/>
      <c r="J1086" s="56"/>
      <c r="K1086" s="56"/>
      <c r="L1086" s="56"/>
      <c r="M1086" s="56"/>
      <c r="N1086" s="56"/>
      <c r="O1086" s="56"/>
      <c r="P1086" s="13"/>
    </row>
    <row r="1087" spans="1:16" ht="37.5" customHeight="1" x14ac:dyDescent="0.2">
      <c r="A1087" s="71"/>
      <c r="B1087" s="12"/>
      <c r="C1087" s="72"/>
      <c r="D1087" s="56"/>
      <c r="E1087" s="56"/>
      <c r="F1087" s="56"/>
      <c r="G1087" s="56"/>
      <c r="H1087" s="56"/>
      <c r="I1087" s="56"/>
      <c r="J1087" s="56"/>
      <c r="K1087" s="56"/>
      <c r="L1087" s="56"/>
      <c r="M1087" s="56"/>
      <c r="N1087" s="56"/>
      <c r="O1087" s="56"/>
      <c r="P1087" s="13"/>
    </row>
    <row r="1088" spans="1:16" ht="37.5" customHeight="1" x14ac:dyDescent="0.2">
      <c r="A1088" s="71"/>
      <c r="B1088" s="12"/>
      <c r="C1088" s="72"/>
      <c r="D1088" s="56"/>
      <c r="E1088" s="56"/>
      <c r="F1088" s="56"/>
      <c r="G1088" s="56"/>
      <c r="H1088" s="56"/>
      <c r="I1088" s="56"/>
      <c r="J1088" s="56"/>
      <c r="K1088" s="56"/>
      <c r="L1088" s="56"/>
      <c r="M1088" s="56"/>
      <c r="N1088" s="56"/>
      <c r="O1088" s="56"/>
      <c r="P1088" s="13"/>
    </row>
    <row r="1089" spans="1:16" ht="37.5" customHeight="1" x14ac:dyDescent="0.2">
      <c r="A1089" s="71"/>
      <c r="B1089" s="12"/>
      <c r="C1089" s="72"/>
      <c r="D1089" s="56"/>
      <c r="E1089" s="56"/>
      <c r="F1089" s="56"/>
      <c r="G1089" s="56"/>
      <c r="H1089" s="56"/>
      <c r="I1089" s="56"/>
      <c r="J1089" s="56"/>
      <c r="K1089" s="56"/>
      <c r="L1089" s="56"/>
      <c r="M1089" s="56"/>
      <c r="N1089" s="56"/>
      <c r="O1089" s="56"/>
      <c r="P1089" s="13"/>
    </row>
    <row r="1090" spans="1:16" ht="37.5" customHeight="1" x14ac:dyDescent="0.2">
      <c r="A1090" s="71"/>
      <c r="B1090" s="12"/>
      <c r="C1090" s="72"/>
      <c r="D1090" s="56"/>
      <c r="E1090" s="56"/>
      <c r="F1090" s="56"/>
      <c r="G1090" s="56"/>
      <c r="H1090" s="56"/>
      <c r="I1090" s="56"/>
      <c r="J1090" s="56"/>
      <c r="K1090" s="56"/>
      <c r="L1090" s="56"/>
      <c r="M1090" s="56"/>
      <c r="N1090" s="56"/>
      <c r="O1090" s="56"/>
      <c r="P1090" s="13"/>
    </row>
    <row r="1091" spans="1:16" ht="37.5" customHeight="1" x14ac:dyDescent="0.2">
      <c r="A1091" s="71" t="s">
        <v>1390</v>
      </c>
      <c r="B1091" s="12"/>
      <c r="C1091" s="72" t="s">
        <v>1391</v>
      </c>
      <c r="D1091" s="56"/>
      <c r="E1091" s="56"/>
      <c r="F1091" s="56"/>
      <c r="G1091" s="56"/>
      <c r="H1091" s="56"/>
      <c r="I1091" s="56"/>
      <c r="J1091" s="56"/>
      <c r="K1091" s="56"/>
      <c r="L1091" s="56"/>
      <c r="M1091" s="56"/>
      <c r="N1091" s="56"/>
      <c r="O1091" s="56"/>
      <c r="P1091" s="13"/>
    </row>
    <row r="1092" spans="1:16" ht="37.5" customHeight="1" x14ac:dyDescent="0.2">
      <c r="A1092" s="71"/>
      <c r="B1092" s="12"/>
      <c r="C1092" s="72"/>
      <c r="D1092" s="56"/>
      <c r="E1092" s="56"/>
      <c r="F1092" s="56"/>
      <c r="G1092" s="56"/>
      <c r="H1092" s="56"/>
      <c r="I1092" s="56"/>
      <c r="J1092" s="56"/>
      <c r="K1092" s="56"/>
      <c r="L1092" s="56"/>
      <c r="M1092" s="56"/>
      <c r="N1092" s="56"/>
      <c r="O1092" s="56"/>
      <c r="P1092" s="13"/>
    </row>
    <row r="1093" spans="1:16" ht="37.5" customHeight="1" x14ac:dyDescent="0.2">
      <c r="A1093" s="71"/>
      <c r="B1093" s="12"/>
      <c r="C1093" s="72"/>
      <c r="D1093" s="56"/>
      <c r="E1093" s="56"/>
      <c r="F1093" s="56"/>
      <c r="G1093" s="56"/>
      <c r="H1093" s="56"/>
      <c r="I1093" s="56"/>
      <c r="J1093" s="56"/>
      <c r="K1093" s="56"/>
      <c r="L1093" s="56"/>
      <c r="M1093" s="56"/>
      <c r="N1093" s="56"/>
      <c r="O1093" s="56"/>
      <c r="P1093" s="13"/>
    </row>
    <row r="1094" spans="1:16" ht="37.5" customHeight="1" x14ac:dyDescent="0.2">
      <c r="A1094" s="71"/>
      <c r="B1094" s="12"/>
      <c r="C1094" s="72"/>
      <c r="D1094" s="56"/>
      <c r="E1094" s="56"/>
      <c r="F1094" s="56"/>
      <c r="G1094" s="56"/>
      <c r="H1094" s="56"/>
      <c r="I1094" s="56"/>
      <c r="J1094" s="56"/>
      <c r="K1094" s="56"/>
      <c r="L1094" s="56"/>
      <c r="M1094" s="56"/>
      <c r="N1094" s="56"/>
      <c r="O1094" s="56"/>
      <c r="P1094" s="13"/>
    </row>
    <row r="1095" spans="1:16" ht="37.5" customHeight="1" x14ac:dyDescent="0.2">
      <c r="A1095" s="71"/>
      <c r="B1095" s="12"/>
      <c r="C1095" s="72"/>
      <c r="D1095" s="56"/>
      <c r="E1095" s="56"/>
      <c r="F1095" s="56"/>
      <c r="G1095" s="56"/>
      <c r="H1095" s="56"/>
      <c r="I1095" s="56"/>
      <c r="J1095" s="56"/>
      <c r="K1095" s="56"/>
      <c r="L1095" s="56"/>
      <c r="M1095" s="56"/>
      <c r="N1095" s="56"/>
      <c r="O1095" s="56"/>
      <c r="P1095" s="13"/>
    </row>
    <row r="1096" spans="1:16" ht="37.5" customHeight="1" x14ac:dyDescent="0.2">
      <c r="A1096" s="71" t="s">
        <v>1392</v>
      </c>
      <c r="B1096" s="12"/>
      <c r="C1096" s="72" t="s">
        <v>1393</v>
      </c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  <c r="O1096" s="56"/>
      <c r="P1096" s="13"/>
    </row>
    <row r="1097" spans="1:16" ht="37.5" customHeight="1" x14ac:dyDescent="0.2">
      <c r="A1097" s="71"/>
      <c r="B1097" s="12"/>
      <c r="C1097" s="72"/>
      <c r="D1097" s="56"/>
      <c r="E1097" s="56"/>
      <c r="F1097" s="56"/>
      <c r="G1097" s="56"/>
      <c r="H1097" s="56"/>
      <c r="I1097" s="56"/>
      <c r="J1097" s="56"/>
      <c r="K1097" s="56"/>
      <c r="L1097" s="56"/>
      <c r="M1097" s="56"/>
      <c r="N1097" s="56"/>
      <c r="O1097" s="56"/>
      <c r="P1097" s="13"/>
    </row>
    <row r="1098" spans="1:16" ht="37.5" customHeight="1" x14ac:dyDescent="0.2">
      <c r="A1098" s="71"/>
      <c r="B1098" s="12"/>
      <c r="C1098" s="72"/>
      <c r="D1098" s="56"/>
      <c r="E1098" s="56"/>
      <c r="F1098" s="56"/>
      <c r="G1098" s="56"/>
      <c r="H1098" s="56"/>
      <c r="I1098" s="56"/>
      <c r="J1098" s="56"/>
      <c r="K1098" s="56"/>
      <c r="L1098" s="56"/>
      <c r="M1098" s="56"/>
      <c r="N1098" s="56"/>
      <c r="O1098" s="56"/>
      <c r="P1098" s="13"/>
    </row>
    <row r="1099" spans="1:16" ht="37.5" customHeight="1" x14ac:dyDescent="0.2">
      <c r="A1099" s="71"/>
      <c r="B1099" s="12"/>
      <c r="C1099" s="72"/>
      <c r="D1099" s="56"/>
      <c r="E1099" s="56"/>
      <c r="F1099" s="56"/>
      <c r="G1099" s="56"/>
      <c r="H1099" s="56"/>
      <c r="I1099" s="56"/>
      <c r="J1099" s="56"/>
      <c r="K1099" s="56"/>
      <c r="L1099" s="56"/>
      <c r="M1099" s="56"/>
      <c r="N1099" s="56"/>
      <c r="O1099" s="56"/>
      <c r="P1099" s="13"/>
    </row>
    <row r="1100" spans="1:16" ht="37.5" customHeight="1" x14ac:dyDescent="0.2">
      <c r="A1100" s="71"/>
      <c r="B1100" s="12"/>
      <c r="C1100" s="72"/>
      <c r="D1100" s="56"/>
      <c r="E1100" s="56"/>
      <c r="F1100" s="56"/>
      <c r="G1100" s="56"/>
      <c r="H1100" s="56"/>
      <c r="I1100" s="56"/>
      <c r="J1100" s="56"/>
      <c r="K1100" s="56"/>
      <c r="L1100" s="56"/>
      <c r="M1100" s="56"/>
      <c r="N1100" s="56"/>
      <c r="O1100" s="56"/>
      <c r="P1100" s="13"/>
    </row>
    <row r="1101" spans="1:16" ht="37.5" customHeight="1" x14ac:dyDescent="0.2">
      <c r="A1101" s="71" t="s">
        <v>1394</v>
      </c>
      <c r="B1101" s="12"/>
      <c r="C1101" s="72" t="s">
        <v>1395</v>
      </c>
      <c r="D1101" s="56"/>
      <c r="E1101" s="56"/>
      <c r="F1101" s="56"/>
      <c r="G1101" s="56"/>
      <c r="H1101" s="56"/>
      <c r="I1101" s="56"/>
      <c r="J1101" s="56"/>
      <c r="K1101" s="56"/>
      <c r="L1101" s="56"/>
      <c r="M1101" s="56"/>
      <c r="N1101" s="56"/>
      <c r="O1101" s="56"/>
      <c r="P1101" s="13"/>
    </row>
    <row r="1102" spans="1:16" ht="37.5" customHeight="1" x14ac:dyDescent="0.2">
      <c r="A1102" s="71"/>
      <c r="B1102" s="12"/>
      <c r="C1102" s="72"/>
      <c r="D1102" s="56"/>
      <c r="E1102" s="56"/>
      <c r="F1102" s="56"/>
      <c r="G1102" s="56"/>
      <c r="H1102" s="56"/>
      <c r="I1102" s="56"/>
      <c r="J1102" s="56"/>
      <c r="K1102" s="56"/>
      <c r="L1102" s="56"/>
      <c r="M1102" s="56"/>
      <c r="N1102" s="56"/>
      <c r="O1102" s="56"/>
      <c r="P1102" s="13"/>
    </row>
    <row r="1103" spans="1:16" ht="37.5" customHeight="1" x14ac:dyDescent="0.2">
      <c r="A1103" s="71"/>
      <c r="B1103" s="12"/>
      <c r="C1103" s="72"/>
      <c r="D1103" s="56"/>
      <c r="E1103" s="56"/>
      <c r="F1103" s="56"/>
      <c r="G1103" s="56"/>
      <c r="H1103" s="56"/>
      <c r="I1103" s="56"/>
      <c r="J1103" s="56"/>
      <c r="K1103" s="56"/>
      <c r="L1103" s="56"/>
      <c r="M1103" s="56"/>
      <c r="N1103" s="56"/>
      <c r="O1103" s="56"/>
      <c r="P1103" s="13"/>
    </row>
    <row r="1104" spans="1:16" ht="37.5" customHeight="1" x14ac:dyDescent="0.2">
      <c r="A1104" s="71"/>
      <c r="B1104" s="12"/>
      <c r="C1104" s="72"/>
      <c r="D1104" s="56"/>
      <c r="E1104" s="56"/>
      <c r="F1104" s="56"/>
      <c r="G1104" s="56"/>
      <c r="H1104" s="56"/>
      <c r="I1104" s="56"/>
      <c r="J1104" s="56"/>
      <c r="K1104" s="56"/>
      <c r="L1104" s="56"/>
      <c r="M1104" s="56"/>
      <c r="N1104" s="56"/>
      <c r="O1104" s="56"/>
      <c r="P1104" s="13"/>
    </row>
    <row r="1105" spans="1:16" ht="37.5" customHeight="1" thickBot="1" x14ac:dyDescent="0.25">
      <c r="A1105" s="73"/>
      <c r="B1105" s="14"/>
      <c r="C1105" s="74"/>
      <c r="D1105" s="57"/>
      <c r="E1105" s="57"/>
      <c r="F1105" s="57"/>
      <c r="G1105" s="57"/>
      <c r="H1105" s="57"/>
      <c r="I1105" s="57"/>
      <c r="J1105" s="57"/>
      <c r="K1105" s="57"/>
      <c r="L1105" s="57"/>
      <c r="M1105" s="57"/>
      <c r="N1105" s="57"/>
      <c r="O1105" s="57"/>
      <c r="P1105" s="15"/>
    </row>
    <row r="1106" spans="1:16" ht="37.5" customHeight="1" x14ac:dyDescent="0.2">
      <c r="A1106" s="75" t="s">
        <v>1396</v>
      </c>
      <c r="B1106" s="10"/>
      <c r="C1106" s="76" t="s">
        <v>1397</v>
      </c>
      <c r="D1106" s="55"/>
      <c r="E1106" s="55"/>
      <c r="F1106" s="55"/>
      <c r="G1106" s="55"/>
      <c r="H1106" s="55"/>
      <c r="I1106" s="55"/>
      <c r="J1106" s="55"/>
      <c r="K1106" s="55"/>
      <c r="L1106" s="55"/>
      <c r="M1106" s="55"/>
      <c r="N1106" s="55"/>
      <c r="O1106" s="55"/>
      <c r="P1106" s="11"/>
    </row>
    <row r="1107" spans="1:16" ht="37.5" customHeight="1" x14ac:dyDescent="0.2">
      <c r="A1107" s="71"/>
      <c r="B1107" s="12"/>
      <c r="C1107" s="72"/>
      <c r="D1107" s="56"/>
      <c r="E1107" s="56"/>
      <c r="F1107" s="56"/>
      <c r="G1107" s="56"/>
      <c r="H1107" s="56"/>
      <c r="I1107" s="56"/>
      <c r="J1107" s="56"/>
      <c r="K1107" s="56"/>
      <c r="L1107" s="56"/>
      <c r="M1107" s="56"/>
      <c r="N1107" s="56"/>
      <c r="O1107" s="56"/>
      <c r="P1107" s="13"/>
    </row>
    <row r="1108" spans="1:16" ht="37.5" customHeight="1" x14ac:dyDescent="0.2">
      <c r="A1108" s="71"/>
      <c r="B1108" s="12"/>
      <c r="C1108" s="72"/>
      <c r="D1108" s="56"/>
      <c r="E1108" s="56"/>
      <c r="F1108" s="56"/>
      <c r="G1108" s="56"/>
      <c r="H1108" s="56"/>
      <c r="I1108" s="56"/>
      <c r="J1108" s="56"/>
      <c r="K1108" s="56"/>
      <c r="L1108" s="56"/>
      <c r="M1108" s="56"/>
      <c r="N1108" s="56"/>
      <c r="O1108" s="56"/>
      <c r="P1108" s="13"/>
    </row>
    <row r="1109" spans="1:16" ht="37.5" customHeight="1" x14ac:dyDescent="0.2">
      <c r="A1109" s="71"/>
      <c r="B1109" s="12"/>
      <c r="C1109" s="72"/>
      <c r="D1109" s="56"/>
      <c r="E1109" s="56"/>
      <c r="F1109" s="56"/>
      <c r="G1109" s="56"/>
      <c r="H1109" s="56"/>
      <c r="I1109" s="56"/>
      <c r="J1109" s="56"/>
      <c r="K1109" s="56"/>
      <c r="L1109" s="56"/>
      <c r="M1109" s="56"/>
      <c r="N1109" s="56"/>
      <c r="O1109" s="56"/>
      <c r="P1109" s="13"/>
    </row>
    <row r="1110" spans="1:16" ht="37.5" customHeight="1" x14ac:dyDescent="0.2">
      <c r="A1110" s="71"/>
      <c r="B1110" s="12"/>
      <c r="C1110" s="72"/>
      <c r="D1110" s="56"/>
      <c r="E1110" s="56"/>
      <c r="F1110" s="56"/>
      <c r="G1110" s="56"/>
      <c r="H1110" s="56"/>
      <c r="I1110" s="56"/>
      <c r="J1110" s="56"/>
      <c r="K1110" s="56"/>
      <c r="L1110" s="56"/>
      <c r="M1110" s="56"/>
      <c r="N1110" s="56"/>
      <c r="O1110" s="56"/>
      <c r="P1110" s="13"/>
    </row>
    <row r="1111" spans="1:16" ht="37.5" customHeight="1" x14ac:dyDescent="0.2">
      <c r="A1111" s="71" t="s">
        <v>1398</v>
      </c>
      <c r="B1111" s="12"/>
      <c r="C1111" s="72" t="s">
        <v>1399</v>
      </c>
      <c r="D1111" s="56"/>
      <c r="E1111" s="56"/>
      <c r="F1111" s="56"/>
      <c r="G1111" s="56"/>
      <c r="H1111" s="56"/>
      <c r="I1111" s="56"/>
      <c r="J1111" s="56"/>
      <c r="K1111" s="56"/>
      <c r="L1111" s="56"/>
      <c r="M1111" s="56"/>
      <c r="N1111" s="56"/>
      <c r="O1111" s="56"/>
      <c r="P1111" s="13"/>
    </row>
    <row r="1112" spans="1:16" ht="37.5" customHeight="1" x14ac:dyDescent="0.2">
      <c r="A1112" s="71"/>
      <c r="B1112" s="12"/>
      <c r="C1112" s="72"/>
      <c r="D1112" s="56"/>
      <c r="E1112" s="56"/>
      <c r="F1112" s="56"/>
      <c r="G1112" s="56"/>
      <c r="H1112" s="56"/>
      <c r="I1112" s="56"/>
      <c r="J1112" s="56"/>
      <c r="K1112" s="56"/>
      <c r="L1112" s="56"/>
      <c r="M1112" s="56"/>
      <c r="N1112" s="56"/>
      <c r="O1112" s="56"/>
      <c r="P1112" s="13"/>
    </row>
    <row r="1113" spans="1:16" ht="37.5" customHeight="1" x14ac:dyDescent="0.2">
      <c r="A1113" s="71"/>
      <c r="B1113" s="12"/>
      <c r="C1113" s="72"/>
      <c r="D1113" s="56"/>
      <c r="E1113" s="56"/>
      <c r="F1113" s="56"/>
      <c r="G1113" s="56"/>
      <c r="H1113" s="56"/>
      <c r="I1113" s="56"/>
      <c r="J1113" s="56"/>
      <c r="K1113" s="56"/>
      <c r="L1113" s="56"/>
      <c r="M1113" s="56"/>
      <c r="N1113" s="56"/>
      <c r="O1113" s="56"/>
      <c r="P1113" s="13"/>
    </row>
    <row r="1114" spans="1:16" ht="37.5" customHeight="1" x14ac:dyDescent="0.2">
      <c r="A1114" s="71"/>
      <c r="B1114" s="12"/>
      <c r="C1114" s="72"/>
      <c r="D1114" s="56"/>
      <c r="E1114" s="56"/>
      <c r="F1114" s="56"/>
      <c r="G1114" s="56"/>
      <c r="H1114" s="56"/>
      <c r="I1114" s="56"/>
      <c r="J1114" s="56"/>
      <c r="K1114" s="56"/>
      <c r="L1114" s="56"/>
      <c r="M1114" s="56"/>
      <c r="N1114" s="56"/>
      <c r="O1114" s="56"/>
      <c r="P1114" s="13"/>
    </row>
    <row r="1115" spans="1:16" ht="37.5" customHeight="1" x14ac:dyDescent="0.2">
      <c r="A1115" s="71"/>
      <c r="B1115" s="12"/>
      <c r="C1115" s="72"/>
      <c r="D1115" s="56"/>
      <c r="E1115" s="56"/>
      <c r="F1115" s="56"/>
      <c r="G1115" s="56"/>
      <c r="H1115" s="56"/>
      <c r="I1115" s="56"/>
      <c r="J1115" s="56"/>
      <c r="K1115" s="56"/>
      <c r="L1115" s="56"/>
      <c r="M1115" s="56"/>
      <c r="N1115" s="56"/>
      <c r="O1115" s="56"/>
      <c r="P1115" s="13"/>
    </row>
    <row r="1116" spans="1:16" ht="37.5" customHeight="1" x14ac:dyDescent="0.2">
      <c r="A1116" s="71" t="s">
        <v>1400</v>
      </c>
      <c r="B1116" s="12"/>
      <c r="C1116" s="72" t="s">
        <v>1401</v>
      </c>
      <c r="D1116" s="56"/>
      <c r="E1116" s="56"/>
      <c r="F1116" s="56"/>
      <c r="G1116" s="56"/>
      <c r="H1116" s="56"/>
      <c r="I1116" s="56"/>
      <c r="J1116" s="56"/>
      <c r="K1116" s="56"/>
      <c r="L1116" s="56"/>
      <c r="M1116" s="56"/>
      <c r="N1116" s="56"/>
      <c r="O1116" s="56"/>
      <c r="P1116" s="13"/>
    </row>
    <row r="1117" spans="1:16" ht="37.5" customHeight="1" x14ac:dyDescent="0.2">
      <c r="A1117" s="71"/>
      <c r="B1117" s="12"/>
      <c r="C1117" s="72"/>
      <c r="D1117" s="56"/>
      <c r="E1117" s="56"/>
      <c r="F1117" s="56"/>
      <c r="G1117" s="56"/>
      <c r="H1117" s="56"/>
      <c r="I1117" s="56"/>
      <c r="J1117" s="56"/>
      <c r="K1117" s="56"/>
      <c r="L1117" s="56"/>
      <c r="M1117" s="56"/>
      <c r="N1117" s="56"/>
      <c r="O1117" s="56"/>
      <c r="P1117" s="13"/>
    </row>
    <row r="1118" spans="1:16" ht="37.5" customHeight="1" x14ac:dyDescent="0.2">
      <c r="A1118" s="71"/>
      <c r="B1118" s="12"/>
      <c r="C1118" s="72"/>
      <c r="D1118" s="56"/>
      <c r="E1118" s="56"/>
      <c r="F1118" s="56"/>
      <c r="G1118" s="56"/>
      <c r="H1118" s="56"/>
      <c r="I1118" s="56"/>
      <c r="J1118" s="56"/>
      <c r="K1118" s="56"/>
      <c r="L1118" s="56"/>
      <c r="M1118" s="56"/>
      <c r="N1118" s="56"/>
      <c r="O1118" s="56"/>
      <c r="P1118" s="13"/>
    </row>
    <row r="1119" spans="1:16" ht="37.5" customHeight="1" x14ac:dyDescent="0.2">
      <c r="A1119" s="71"/>
      <c r="B1119" s="12"/>
      <c r="C1119" s="72"/>
      <c r="D1119" s="56"/>
      <c r="E1119" s="56"/>
      <c r="F1119" s="56"/>
      <c r="G1119" s="56"/>
      <c r="H1119" s="56"/>
      <c r="I1119" s="56"/>
      <c r="J1119" s="56"/>
      <c r="K1119" s="56"/>
      <c r="L1119" s="56"/>
      <c r="M1119" s="56"/>
      <c r="N1119" s="56"/>
      <c r="O1119" s="56"/>
      <c r="P1119" s="13"/>
    </row>
    <row r="1120" spans="1:16" ht="37.5" customHeight="1" x14ac:dyDescent="0.2">
      <c r="A1120" s="71"/>
      <c r="B1120" s="12"/>
      <c r="C1120" s="72"/>
      <c r="D1120" s="56"/>
      <c r="E1120" s="56"/>
      <c r="F1120" s="56"/>
      <c r="G1120" s="56"/>
      <c r="H1120" s="56"/>
      <c r="I1120" s="56"/>
      <c r="J1120" s="56"/>
      <c r="K1120" s="56"/>
      <c r="L1120" s="56"/>
      <c r="M1120" s="56"/>
      <c r="N1120" s="56"/>
      <c r="O1120" s="56"/>
      <c r="P1120" s="13"/>
    </row>
    <row r="1121" spans="1:16" ht="37.5" customHeight="1" x14ac:dyDescent="0.2">
      <c r="A1121" s="71" t="s">
        <v>1402</v>
      </c>
      <c r="B1121" s="12"/>
      <c r="C1121" s="72" t="s">
        <v>1403</v>
      </c>
      <c r="D1121" s="56"/>
      <c r="E1121" s="56"/>
      <c r="F1121" s="56"/>
      <c r="G1121" s="56"/>
      <c r="H1121" s="56"/>
      <c r="I1121" s="56"/>
      <c r="J1121" s="56"/>
      <c r="K1121" s="56"/>
      <c r="L1121" s="56"/>
      <c r="M1121" s="56"/>
      <c r="N1121" s="56"/>
      <c r="O1121" s="56"/>
      <c r="P1121" s="13"/>
    </row>
    <row r="1122" spans="1:16" ht="37.5" customHeight="1" x14ac:dyDescent="0.2">
      <c r="A1122" s="71"/>
      <c r="B1122" s="12"/>
      <c r="C1122" s="72"/>
      <c r="D1122" s="56"/>
      <c r="E1122" s="56"/>
      <c r="F1122" s="56"/>
      <c r="G1122" s="56"/>
      <c r="H1122" s="56"/>
      <c r="I1122" s="56"/>
      <c r="J1122" s="56"/>
      <c r="K1122" s="56"/>
      <c r="L1122" s="56"/>
      <c r="M1122" s="56"/>
      <c r="N1122" s="56"/>
      <c r="O1122" s="56"/>
      <c r="P1122" s="13"/>
    </row>
    <row r="1123" spans="1:16" ht="37.5" customHeight="1" x14ac:dyDescent="0.2">
      <c r="A1123" s="71"/>
      <c r="B1123" s="12"/>
      <c r="C1123" s="72"/>
      <c r="D1123" s="56"/>
      <c r="E1123" s="56"/>
      <c r="F1123" s="56"/>
      <c r="G1123" s="56"/>
      <c r="H1123" s="56"/>
      <c r="I1123" s="56"/>
      <c r="J1123" s="56"/>
      <c r="K1123" s="56"/>
      <c r="L1123" s="56"/>
      <c r="M1123" s="56"/>
      <c r="N1123" s="56"/>
      <c r="O1123" s="56"/>
      <c r="P1123" s="13"/>
    </row>
    <row r="1124" spans="1:16" ht="37.5" customHeight="1" x14ac:dyDescent="0.2">
      <c r="A1124" s="71"/>
      <c r="B1124" s="12"/>
      <c r="C1124" s="72"/>
      <c r="D1124" s="56"/>
      <c r="E1124" s="56"/>
      <c r="F1124" s="56"/>
      <c r="G1124" s="56"/>
      <c r="H1124" s="56"/>
      <c r="I1124" s="56"/>
      <c r="J1124" s="56"/>
      <c r="K1124" s="56"/>
      <c r="L1124" s="56"/>
      <c r="M1124" s="56"/>
      <c r="N1124" s="56"/>
      <c r="O1124" s="56"/>
      <c r="P1124" s="13"/>
    </row>
    <row r="1125" spans="1:16" ht="37.5" customHeight="1" x14ac:dyDescent="0.2">
      <c r="A1125" s="71"/>
      <c r="B1125" s="12"/>
      <c r="C1125" s="72"/>
      <c r="D1125" s="56"/>
      <c r="E1125" s="56"/>
      <c r="F1125" s="56"/>
      <c r="G1125" s="56"/>
      <c r="H1125" s="56"/>
      <c r="I1125" s="56"/>
      <c r="J1125" s="56"/>
      <c r="K1125" s="56"/>
      <c r="L1125" s="56"/>
      <c r="M1125" s="56"/>
      <c r="N1125" s="56"/>
      <c r="O1125" s="56"/>
      <c r="P1125" s="13"/>
    </row>
    <row r="1126" spans="1:16" ht="37.5" customHeight="1" x14ac:dyDescent="0.2">
      <c r="A1126" s="71" t="s">
        <v>1404</v>
      </c>
      <c r="B1126" s="12"/>
      <c r="C1126" s="72" t="s">
        <v>1405</v>
      </c>
      <c r="D1126" s="56"/>
      <c r="E1126" s="56"/>
      <c r="F1126" s="56"/>
      <c r="G1126" s="56"/>
      <c r="H1126" s="56"/>
      <c r="I1126" s="56"/>
      <c r="J1126" s="56"/>
      <c r="K1126" s="56"/>
      <c r="L1126" s="56"/>
      <c r="M1126" s="56"/>
      <c r="N1126" s="56"/>
      <c r="O1126" s="56"/>
      <c r="P1126" s="13"/>
    </row>
    <row r="1127" spans="1:16" ht="37.5" customHeight="1" x14ac:dyDescent="0.2">
      <c r="A1127" s="71"/>
      <c r="B1127" s="12"/>
      <c r="C1127" s="72"/>
      <c r="D1127" s="56"/>
      <c r="E1127" s="56"/>
      <c r="F1127" s="56"/>
      <c r="G1127" s="56"/>
      <c r="H1127" s="56"/>
      <c r="I1127" s="56"/>
      <c r="J1127" s="56"/>
      <c r="K1127" s="56"/>
      <c r="L1127" s="56"/>
      <c r="M1127" s="56"/>
      <c r="N1127" s="56"/>
      <c r="O1127" s="56"/>
      <c r="P1127" s="13"/>
    </row>
    <row r="1128" spans="1:16" ht="37.5" customHeight="1" x14ac:dyDescent="0.2">
      <c r="A1128" s="71"/>
      <c r="B1128" s="12"/>
      <c r="C1128" s="72"/>
      <c r="D1128" s="56"/>
      <c r="E1128" s="56"/>
      <c r="F1128" s="56"/>
      <c r="G1128" s="56"/>
      <c r="H1128" s="56"/>
      <c r="I1128" s="56"/>
      <c r="J1128" s="56"/>
      <c r="K1128" s="56"/>
      <c r="L1128" s="56"/>
      <c r="M1128" s="56"/>
      <c r="N1128" s="56"/>
      <c r="O1128" s="56"/>
      <c r="P1128" s="13"/>
    </row>
    <row r="1129" spans="1:16" ht="37.5" customHeight="1" x14ac:dyDescent="0.2">
      <c r="A1129" s="71"/>
      <c r="B1129" s="12"/>
      <c r="C1129" s="72"/>
      <c r="D1129" s="56"/>
      <c r="E1129" s="56"/>
      <c r="F1129" s="56"/>
      <c r="G1129" s="56"/>
      <c r="H1129" s="56"/>
      <c r="I1129" s="56"/>
      <c r="J1129" s="56"/>
      <c r="K1129" s="56"/>
      <c r="L1129" s="56"/>
      <c r="M1129" s="56"/>
      <c r="N1129" s="56"/>
      <c r="O1129" s="56"/>
      <c r="P1129" s="13"/>
    </row>
    <row r="1130" spans="1:16" ht="37.5" customHeight="1" thickBot="1" x14ac:dyDescent="0.25">
      <c r="A1130" s="73"/>
      <c r="B1130" s="14"/>
      <c r="C1130" s="74"/>
      <c r="D1130" s="57"/>
      <c r="E1130" s="57"/>
      <c r="F1130" s="57"/>
      <c r="G1130" s="57"/>
      <c r="H1130" s="57"/>
      <c r="I1130" s="57"/>
      <c r="J1130" s="57"/>
      <c r="K1130" s="57"/>
      <c r="L1130" s="57"/>
      <c r="M1130" s="57"/>
      <c r="N1130" s="57"/>
      <c r="O1130" s="57"/>
      <c r="P1130" s="15"/>
    </row>
    <row r="1131" spans="1:16" ht="37.5" customHeight="1" x14ac:dyDescent="0.2">
      <c r="A1131" s="75" t="s">
        <v>1406</v>
      </c>
      <c r="B1131" s="10"/>
      <c r="C1131" s="76" t="s">
        <v>1407</v>
      </c>
      <c r="D1131" s="55"/>
      <c r="E1131" s="55"/>
      <c r="F1131" s="55"/>
      <c r="G1131" s="55"/>
      <c r="H1131" s="55"/>
      <c r="I1131" s="55"/>
      <c r="J1131" s="55"/>
      <c r="K1131" s="55"/>
      <c r="L1131" s="55"/>
      <c r="M1131" s="55"/>
      <c r="N1131" s="55"/>
      <c r="O1131" s="55"/>
      <c r="P1131" s="11"/>
    </row>
    <row r="1132" spans="1:16" ht="37.5" customHeight="1" x14ac:dyDescent="0.2">
      <c r="A1132" s="71"/>
      <c r="B1132" s="12"/>
      <c r="C1132" s="72"/>
      <c r="D1132" s="56"/>
      <c r="E1132" s="56"/>
      <c r="F1132" s="56"/>
      <c r="G1132" s="56"/>
      <c r="H1132" s="56"/>
      <c r="I1132" s="56"/>
      <c r="J1132" s="56"/>
      <c r="K1132" s="56"/>
      <c r="L1132" s="56"/>
      <c r="M1132" s="56"/>
      <c r="N1132" s="56"/>
      <c r="O1132" s="56"/>
      <c r="P1132" s="13"/>
    </row>
    <row r="1133" spans="1:16" ht="37.5" customHeight="1" x14ac:dyDescent="0.2">
      <c r="A1133" s="71"/>
      <c r="B1133" s="12"/>
      <c r="C1133" s="72"/>
      <c r="D1133" s="56"/>
      <c r="E1133" s="56"/>
      <c r="F1133" s="56"/>
      <c r="G1133" s="56"/>
      <c r="H1133" s="56"/>
      <c r="I1133" s="56"/>
      <c r="J1133" s="56"/>
      <c r="K1133" s="56"/>
      <c r="L1133" s="56"/>
      <c r="M1133" s="56"/>
      <c r="N1133" s="56"/>
      <c r="O1133" s="56"/>
      <c r="P1133" s="13"/>
    </row>
    <row r="1134" spans="1:16" ht="37.5" customHeight="1" x14ac:dyDescent="0.2">
      <c r="A1134" s="71"/>
      <c r="B1134" s="12"/>
      <c r="C1134" s="72"/>
      <c r="D1134" s="56"/>
      <c r="E1134" s="56"/>
      <c r="F1134" s="56"/>
      <c r="G1134" s="56"/>
      <c r="H1134" s="56"/>
      <c r="I1134" s="56"/>
      <c r="J1134" s="56"/>
      <c r="K1134" s="56"/>
      <c r="L1134" s="56"/>
      <c r="M1134" s="56"/>
      <c r="N1134" s="56"/>
      <c r="O1134" s="56"/>
      <c r="P1134" s="13"/>
    </row>
    <row r="1135" spans="1:16" ht="37.5" customHeight="1" x14ac:dyDescent="0.2">
      <c r="A1135" s="71"/>
      <c r="B1135" s="12"/>
      <c r="C1135" s="72"/>
      <c r="D1135" s="56"/>
      <c r="E1135" s="56"/>
      <c r="F1135" s="56"/>
      <c r="G1135" s="56"/>
      <c r="H1135" s="56"/>
      <c r="I1135" s="56"/>
      <c r="J1135" s="56"/>
      <c r="K1135" s="56"/>
      <c r="L1135" s="56"/>
      <c r="M1135" s="56"/>
      <c r="N1135" s="56"/>
      <c r="O1135" s="56"/>
      <c r="P1135" s="13"/>
    </row>
    <row r="1136" spans="1:16" ht="37.5" customHeight="1" x14ac:dyDescent="0.2">
      <c r="A1136" s="71" t="s">
        <v>1408</v>
      </c>
      <c r="B1136" s="12"/>
      <c r="C1136" s="72" t="s">
        <v>1409</v>
      </c>
      <c r="D1136" s="56"/>
      <c r="E1136" s="56"/>
      <c r="F1136" s="56"/>
      <c r="G1136" s="56"/>
      <c r="H1136" s="56"/>
      <c r="I1136" s="56"/>
      <c r="J1136" s="56"/>
      <c r="K1136" s="56"/>
      <c r="L1136" s="56"/>
      <c r="M1136" s="56"/>
      <c r="N1136" s="56"/>
      <c r="O1136" s="56"/>
      <c r="P1136" s="13"/>
    </row>
    <row r="1137" spans="1:16" ht="37.5" customHeight="1" x14ac:dyDescent="0.2">
      <c r="A1137" s="71"/>
      <c r="B1137" s="12"/>
      <c r="C1137" s="72"/>
      <c r="D1137" s="56"/>
      <c r="E1137" s="56"/>
      <c r="F1137" s="56"/>
      <c r="G1137" s="56"/>
      <c r="H1137" s="56"/>
      <c r="I1137" s="56"/>
      <c r="J1137" s="56"/>
      <c r="K1137" s="56"/>
      <c r="L1137" s="56"/>
      <c r="M1137" s="56"/>
      <c r="N1137" s="56"/>
      <c r="O1137" s="56"/>
      <c r="P1137" s="13"/>
    </row>
    <row r="1138" spans="1:16" ht="37.5" customHeight="1" x14ac:dyDescent="0.2">
      <c r="A1138" s="71"/>
      <c r="B1138" s="12"/>
      <c r="C1138" s="72"/>
      <c r="D1138" s="56"/>
      <c r="E1138" s="56"/>
      <c r="F1138" s="56"/>
      <c r="G1138" s="56"/>
      <c r="H1138" s="56"/>
      <c r="I1138" s="56"/>
      <c r="J1138" s="56"/>
      <c r="K1138" s="56"/>
      <c r="L1138" s="56"/>
      <c r="M1138" s="56"/>
      <c r="N1138" s="56"/>
      <c r="O1138" s="56"/>
      <c r="P1138" s="13"/>
    </row>
    <row r="1139" spans="1:16" ht="37.5" customHeight="1" x14ac:dyDescent="0.2">
      <c r="A1139" s="71"/>
      <c r="B1139" s="12"/>
      <c r="C1139" s="72"/>
      <c r="D1139" s="56"/>
      <c r="E1139" s="56"/>
      <c r="F1139" s="56"/>
      <c r="G1139" s="56"/>
      <c r="H1139" s="56"/>
      <c r="I1139" s="56"/>
      <c r="J1139" s="56"/>
      <c r="K1139" s="56"/>
      <c r="L1139" s="56"/>
      <c r="M1139" s="56"/>
      <c r="N1139" s="56"/>
      <c r="O1139" s="56"/>
      <c r="P1139" s="13"/>
    </row>
    <row r="1140" spans="1:16" ht="37.5" customHeight="1" x14ac:dyDescent="0.2">
      <c r="A1140" s="71"/>
      <c r="B1140" s="12"/>
      <c r="C1140" s="72"/>
      <c r="D1140" s="56"/>
      <c r="E1140" s="56"/>
      <c r="F1140" s="56"/>
      <c r="G1140" s="56"/>
      <c r="H1140" s="56"/>
      <c r="I1140" s="56"/>
      <c r="J1140" s="56"/>
      <c r="K1140" s="56"/>
      <c r="L1140" s="56"/>
      <c r="M1140" s="56"/>
      <c r="N1140" s="56"/>
      <c r="O1140" s="56"/>
      <c r="P1140" s="13"/>
    </row>
    <row r="1141" spans="1:16" ht="37.5" customHeight="1" x14ac:dyDescent="0.2">
      <c r="A1141" s="71" t="s">
        <v>1410</v>
      </c>
      <c r="B1141" s="12"/>
      <c r="C1141" s="72" t="s">
        <v>1411</v>
      </c>
      <c r="D1141" s="56"/>
      <c r="E1141" s="56"/>
      <c r="F1141" s="56"/>
      <c r="G1141" s="56"/>
      <c r="H1141" s="56"/>
      <c r="I1141" s="56"/>
      <c r="J1141" s="56"/>
      <c r="K1141" s="56"/>
      <c r="L1141" s="56"/>
      <c r="M1141" s="56"/>
      <c r="N1141" s="56"/>
      <c r="O1141" s="56"/>
      <c r="P1141" s="13"/>
    </row>
    <row r="1142" spans="1:16" ht="37.5" customHeight="1" x14ac:dyDescent="0.2">
      <c r="A1142" s="71"/>
      <c r="B1142" s="12"/>
      <c r="C1142" s="72"/>
      <c r="D1142" s="56"/>
      <c r="E1142" s="56"/>
      <c r="F1142" s="56"/>
      <c r="G1142" s="56"/>
      <c r="H1142" s="56"/>
      <c r="I1142" s="56"/>
      <c r="J1142" s="56"/>
      <c r="K1142" s="56"/>
      <c r="L1142" s="56"/>
      <c r="M1142" s="56"/>
      <c r="N1142" s="56"/>
      <c r="O1142" s="56"/>
      <c r="P1142" s="13"/>
    </row>
    <row r="1143" spans="1:16" ht="37.5" customHeight="1" x14ac:dyDescent="0.2">
      <c r="A1143" s="71"/>
      <c r="B1143" s="12"/>
      <c r="C1143" s="72"/>
      <c r="D1143" s="56"/>
      <c r="E1143" s="56"/>
      <c r="F1143" s="56"/>
      <c r="G1143" s="56"/>
      <c r="H1143" s="56"/>
      <c r="I1143" s="56"/>
      <c r="J1143" s="56"/>
      <c r="K1143" s="56"/>
      <c r="L1143" s="56"/>
      <c r="M1143" s="56"/>
      <c r="N1143" s="56"/>
      <c r="O1143" s="56"/>
      <c r="P1143" s="13"/>
    </row>
    <row r="1144" spans="1:16" ht="37.5" customHeight="1" x14ac:dyDescent="0.2">
      <c r="A1144" s="71"/>
      <c r="B1144" s="12"/>
      <c r="C1144" s="72"/>
      <c r="D1144" s="56"/>
      <c r="E1144" s="56"/>
      <c r="F1144" s="56"/>
      <c r="G1144" s="56"/>
      <c r="H1144" s="56"/>
      <c r="I1144" s="56"/>
      <c r="J1144" s="56"/>
      <c r="K1144" s="56"/>
      <c r="L1144" s="56"/>
      <c r="M1144" s="56"/>
      <c r="N1144" s="56"/>
      <c r="O1144" s="56"/>
      <c r="P1144" s="13"/>
    </row>
    <row r="1145" spans="1:16" ht="37.5" customHeight="1" x14ac:dyDescent="0.2">
      <c r="A1145" s="71"/>
      <c r="B1145" s="12"/>
      <c r="C1145" s="72"/>
      <c r="D1145" s="56"/>
      <c r="E1145" s="56"/>
      <c r="F1145" s="56"/>
      <c r="G1145" s="56"/>
      <c r="H1145" s="56"/>
      <c r="I1145" s="56"/>
      <c r="J1145" s="56"/>
      <c r="K1145" s="56"/>
      <c r="L1145" s="56"/>
      <c r="M1145" s="56"/>
      <c r="N1145" s="56"/>
      <c r="O1145" s="56"/>
      <c r="P1145" s="13"/>
    </row>
    <row r="1146" spans="1:16" ht="37.5" customHeight="1" x14ac:dyDescent="0.2">
      <c r="A1146" s="71" t="s">
        <v>1412</v>
      </c>
      <c r="B1146" s="12"/>
      <c r="C1146" s="72" t="s">
        <v>1413</v>
      </c>
      <c r="D1146" s="56"/>
      <c r="E1146" s="56"/>
      <c r="F1146" s="56"/>
      <c r="G1146" s="56"/>
      <c r="H1146" s="56"/>
      <c r="I1146" s="56"/>
      <c r="J1146" s="56"/>
      <c r="K1146" s="56"/>
      <c r="L1146" s="56"/>
      <c r="M1146" s="56"/>
      <c r="N1146" s="56"/>
      <c r="O1146" s="56"/>
      <c r="P1146" s="13"/>
    </row>
    <row r="1147" spans="1:16" ht="37.5" customHeight="1" x14ac:dyDescent="0.2">
      <c r="A1147" s="71"/>
      <c r="B1147" s="12"/>
      <c r="C1147" s="72"/>
      <c r="D1147" s="56"/>
      <c r="E1147" s="56"/>
      <c r="F1147" s="56"/>
      <c r="G1147" s="56"/>
      <c r="H1147" s="56"/>
      <c r="I1147" s="56"/>
      <c r="J1147" s="56"/>
      <c r="K1147" s="56"/>
      <c r="L1147" s="56"/>
      <c r="M1147" s="56"/>
      <c r="N1147" s="56"/>
      <c r="O1147" s="56"/>
      <c r="P1147" s="13"/>
    </row>
    <row r="1148" spans="1:16" ht="37.5" customHeight="1" x14ac:dyDescent="0.2">
      <c r="A1148" s="71"/>
      <c r="B1148" s="12"/>
      <c r="C1148" s="72"/>
      <c r="D1148" s="56"/>
      <c r="E1148" s="56"/>
      <c r="F1148" s="56"/>
      <c r="G1148" s="56"/>
      <c r="H1148" s="56"/>
      <c r="I1148" s="56"/>
      <c r="J1148" s="56"/>
      <c r="K1148" s="56"/>
      <c r="L1148" s="56"/>
      <c r="M1148" s="56"/>
      <c r="N1148" s="56"/>
      <c r="O1148" s="56"/>
      <c r="P1148" s="13"/>
    </row>
    <row r="1149" spans="1:16" ht="37.5" customHeight="1" x14ac:dyDescent="0.2">
      <c r="A1149" s="71"/>
      <c r="B1149" s="12"/>
      <c r="C1149" s="72"/>
      <c r="D1149" s="56"/>
      <c r="E1149" s="56"/>
      <c r="F1149" s="56"/>
      <c r="G1149" s="56"/>
      <c r="H1149" s="56"/>
      <c r="I1149" s="56"/>
      <c r="J1149" s="56"/>
      <c r="K1149" s="56"/>
      <c r="L1149" s="56"/>
      <c r="M1149" s="56"/>
      <c r="N1149" s="56"/>
      <c r="O1149" s="56"/>
      <c r="P1149" s="13"/>
    </row>
    <row r="1150" spans="1:16" ht="37.5" customHeight="1" x14ac:dyDescent="0.2">
      <c r="A1150" s="71"/>
      <c r="B1150" s="12"/>
      <c r="C1150" s="72"/>
      <c r="D1150" s="56"/>
      <c r="E1150" s="56"/>
      <c r="F1150" s="56"/>
      <c r="G1150" s="56"/>
      <c r="H1150" s="56"/>
      <c r="I1150" s="56"/>
      <c r="J1150" s="56"/>
      <c r="K1150" s="56"/>
      <c r="L1150" s="56"/>
      <c r="M1150" s="56"/>
      <c r="N1150" s="56"/>
      <c r="O1150" s="56"/>
      <c r="P1150" s="13"/>
    </row>
    <row r="1151" spans="1:16" ht="37.5" customHeight="1" x14ac:dyDescent="0.2">
      <c r="A1151" s="71" t="s">
        <v>1414</v>
      </c>
      <c r="B1151" s="12"/>
      <c r="C1151" s="72" t="s">
        <v>1415</v>
      </c>
      <c r="D1151" s="56"/>
      <c r="E1151" s="56"/>
      <c r="F1151" s="56"/>
      <c r="G1151" s="56"/>
      <c r="H1151" s="56"/>
      <c r="I1151" s="56"/>
      <c r="J1151" s="56"/>
      <c r="K1151" s="56"/>
      <c r="L1151" s="56"/>
      <c r="M1151" s="56"/>
      <c r="N1151" s="56"/>
      <c r="O1151" s="56"/>
      <c r="P1151" s="13"/>
    </row>
    <row r="1152" spans="1:16" ht="37.5" customHeight="1" x14ac:dyDescent="0.2">
      <c r="A1152" s="71"/>
      <c r="B1152" s="12"/>
      <c r="C1152" s="72"/>
      <c r="D1152" s="56"/>
      <c r="E1152" s="56"/>
      <c r="F1152" s="56"/>
      <c r="G1152" s="56"/>
      <c r="H1152" s="56"/>
      <c r="I1152" s="56"/>
      <c r="J1152" s="56"/>
      <c r="K1152" s="56"/>
      <c r="L1152" s="56"/>
      <c r="M1152" s="56"/>
      <c r="N1152" s="56"/>
      <c r="O1152" s="56"/>
      <c r="P1152" s="13"/>
    </row>
    <row r="1153" spans="1:16" ht="37.5" customHeight="1" x14ac:dyDescent="0.2">
      <c r="A1153" s="71"/>
      <c r="B1153" s="12"/>
      <c r="C1153" s="72"/>
      <c r="D1153" s="56"/>
      <c r="E1153" s="56"/>
      <c r="F1153" s="56"/>
      <c r="G1153" s="56"/>
      <c r="H1153" s="56"/>
      <c r="I1153" s="56"/>
      <c r="J1153" s="56"/>
      <c r="K1153" s="56"/>
      <c r="L1153" s="56"/>
      <c r="M1153" s="56"/>
      <c r="N1153" s="56"/>
      <c r="O1153" s="56"/>
      <c r="P1153" s="13"/>
    </row>
    <row r="1154" spans="1:16" ht="37.5" customHeight="1" x14ac:dyDescent="0.2">
      <c r="A1154" s="71"/>
      <c r="B1154" s="12"/>
      <c r="C1154" s="72"/>
      <c r="D1154" s="56"/>
      <c r="E1154" s="56"/>
      <c r="F1154" s="56"/>
      <c r="G1154" s="56"/>
      <c r="H1154" s="56"/>
      <c r="I1154" s="56"/>
      <c r="J1154" s="56"/>
      <c r="K1154" s="56"/>
      <c r="L1154" s="56"/>
      <c r="M1154" s="56"/>
      <c r="N1154" s="56"/>
      <c r="O1154" s="56"/>
      <c r="P1154" s="13"/>
    </row>
    <row r="1155" spans="1:16" ht="37.5" customHeight="1" thickBot="1" x14ac:dyDescent="0.25">
      <c r="A1155" s="73"/>
      <c r="B1155" s="14"/>
      <c r="C1155" s="74"/>
      <c r="D1155" s="57"/>
      <c r="E1155" s="57"/>
      <c r="F1155" s="57"/>
      <c r="G1155" s="57"/>
      <c r="H1155" s="57"/>
      <c r="I1155" s="57"/>
      <c r="J1155" s="57"/>
      <c r="K1155" s="57"/>
      <c r="L1155" s="57"/>
      <c r="M1155" s="57"/>
      <c r="N1155" s="57"/>
      <c r="O1155" s="57"/>
      <c r="P1155" s="15"/>
    </row>
    <row r="1156" spans="1:16" ht="37.5" customHeight="1" x14ac:dyDescent="0.2">
      <c r="A1156" s="75" t="s">
        <v>1416</v>
      </c>
      <c r="B1156" s="10"/>
      <c r="C1156" s="76" t="s">
        <v>1417</v>
      </c>
      <c r="D1156" s="55"/>
      <c r="E1156" s="55"/>
      <c r="F1156" s="55"/>
      <c r="G1156" s="55"/>
      <c r="H1156" s="55"/>
      <c r="I1156" s="55"/>
      <c r="J1156" s="55"/>
      <c r="K1156" s="55"/>
      <c r="L1156" s="55"/>
      <c r="M1156" s="55"/>
      <c r="N1156" s="55"/>
      <c r="O1156" s="55"/>
      <c r="P1156" s="11"/>
    </row>
    <row r="1157" spans="1:16" ht="37.5" customHeight="1" x14ac:dyDescent="0.2">
      <c r="A1157" s="71"/>
      <c r="B1157" s="12"/>
      <c r="C1157" s="72"/>
      <c r="D1157" s="56"/>
      <c r="E1157" s="56"/>
      <c r="F1157" s="56"/>
      <c r="G1157" s="56"/>
      <c r="H1157" s="56"/>
      <c r="I1157" s="56"/>
      <c r="J1157" s="56"/>
      <c r="K1157" s="56"/>
      <c r="L1157" s="56"/>
      <c r="M1157" s="56"/>
      <c r="N1157" s="56"/>
      <c r="O1157" s="56"/>
      <c r="P1157" s="13"/>
    </row>
    <row r="1158" spans="1:16" ht="37.5" customHeight="1" x14ac:dyDescent="0.2">
      <c r="A1158" s="71"/>
      <c r="B1158" s="12"/>
      <c r="C1158" s="72"/>
      <c r="D1158" s="56"/>
      <c r="E1158" s="56"/>
      <c r="F1158" s="56"/>
      <c r="G1158" s="56"/>
      <c r="H1158" s="56"/>
      <c r="I1158" s="56"/>
      <c r="J1158" s="56"/>
      <c r="K1158" s="56"/>
      <c r="L1158" s="56"/>
      <c r="M1158" s="56"/>
      <c r="N1158" s="56"/>
      <c r="O1158" s="56"/>
      <c r="P1158" s="13"/>
    </row>
    <row r="1159" spans="1:16" ht="37.5" customHeight="1" x14ac:dyDescent="0.2">
      <c r="A1159" s="71"/>
      <c r="B1159" s="12"/>
      <c r="C1159" s="72"/>
      <c r="D1159" s="56"/>
      <c r="E1159" s="56"/>
      <c r="F1159" s="56"/>
      <c r="G1159" s="56"/>
      <c r="H1159" s="56"/>
      <c r="I1159" s="56"/>
      <c r="J1159" s="56"/>
      <c r="K1159" s="56"/>
      <c r="L1159" s="56"/>
      <c r="M1159" s="56"/>
      <c r="N1159" s="56"/>
      <c r="O1159" s="56"/>
      <c r="P1159" s="13"/>
    </row>
    <row r="1160" spans="1:16" ht="37.5" customHeight="1" x14ac:dyDescent="0.2">
      <c r="A1160" s="71"/>
      <c r="B1160" s="12"/>
      <c r="C1160" s="72"/>
      <c r="D1160" s="56"/>
      <c r="E1160" s="56"/>
      <c r="F1160" s="56"/>
      <c r="G1160" s="56"/>
      <c r="H1160" s="56"/>
      <c r="I1160" s="56"/>
      <c r="J1160" s="56"/>
      <c r="K1160" s="56"/>
      <c r="L1160" s="56"/>
      <c r="M1160" s="56"/>
      <c r="N1160" s="56"/>
      <c r="O1160" s="56"/>
      <c r="P1160" s="13"/>
    </row>
    <row r="1161" spans="1:16" ht="37.5" customHeight="1" x14ac:dyDescent="0.2">
      <c r="A1161" s="71" t="s">
        <v>1418</v>
      </c>
      <c r="B1161" s="12"/>
      <c r="C1161" s="72" t="s">
        <v>1419</v>
      </c>
      <c r="D1161" s="56"/>
      <c r="E1161" s="56"/>
      <c r="F1161" s="56"/>
      <c r="G1161" s="56"/>
      <c r="H1161" s="56"/>
      <c r="I1161" s="56"/>
      <c r="J1161" s="56"/>
      <c r="K1161" s="56"/>
      <c r="L1161" s="56"/>
      <c r="M1161" s="56"/>
      <c r="N1161" s="56"/>
      <c r="O1161" s="56"/>
      <c r="P1161" s="13"/>
    </row>
    <row r="1162" spans="1:16" ht="37.5" customHeight="1" x14ac:dyDescent="0.2">
      <c r="A1162" s="71"/>
      <c r="B1162" s="12"/>
      <c r="C1162" s="72"/>
      <c r="D1162" s="56"/>
      <c r="E1162" s="56"/>
      <c r="F1162" s="56"/>
      <c r="G1162" s="56"/>
      <c r="H1162" s="56"/>
      <c r="I1162" s="56"/>
      <c r="J1162" s="56"/>
      <c r="K1162" s="56"/>
      <c r="L1162" s="56"/>
      <c r="M1162" s="56"/>
      <c r="N1162" s="56"/>
      <c r="O1162" s="56"/>
      <c r="P1162" s="13"/>
    </row>
    <row r="1163" spans="1:16" ht="37.5" customHeight="1" x14ac:dyDescent="0.2">
      <c r="A1163" s="71"/>
      <c r="B1163" s="12"/>
      <c r="C1163" s="72"/>
      <c r="D1163" s="56"/>
      <c r="E1163" s="56"/>
      <c r="F1163" s="56"/>
      <c r="G1163" s="56"/>
      <c r="H1163" s="56"/>
      <c r="I1163" s="56"/>
      <c r="J1163" s="56"/>
      <c r="K1163" s="56"/>
      <c r="L1163" s="56"/>
      <c r="M1163" s="56"/>
      <c r="N1163" s="56"/>
      <c r="O1163" s="56"/>
      <c r="P1163" s="13"/>
    </row>
    <row r="1164" spans="1:16" ht="37.5" customHeight="1" x14ac:dyDescent="0.2">
      <c r="A1164" s="71"/>
      <c r="B1164" s="12"/>
      <c r="C1164" s="72"/>
      <c r="D1164" s="56"/>
      <c r="E1164" s="56"/>
      <c r="F1164" s="56"/>
      <c r="G1164" s="56"/>
      <c r="H1164" s="56"/>
      <c r="I1164" s="56"/>
      <c r="J1164" s="56"/>
      <c r="K1164" s="56"/>
      <c r="L1164" s="56"/>
      <c r="M1164" s="56"/>
      <c r="N1164" s="56"/>
      <c r="O1164" s="56"/>
      <c r="P1164" s="13"/>
    </row>
    <row r="1165" spans="1:16" ht="37.5" customHeight="1" x14ac:dyDescent="0.2">
      <c r="A1165" s="71"/>
      <c r="B1165" s="12"/>
      <c r="C1165" s="72"/>
      <c r="D1165" s="56"/>
      <c r="E1165" s="56"/>
      <c r="F1165" s="56"/>
      <c r="G1165" s="56"/>
      <c r="H1165" s="56"/>
      <c r="I1165" s="56"/>
      <c r="J1165" s="56"/>
      <c r="K1165" s="56"/>
      <c r="L1165" s="56"/>
      <c r="M1165" s="56"/>
      <c r="N1165" s="56"/>
      <c r="O1165" s="56"/>
      <c r="P1165" s="13"/>
    </row>
    <row r="1166" spans="1:16" ht="37.5" customHeight="1" x14ac:dyDescent="0.2">
      <c r="A1166" s="71" t="s">
        <v>1420</v>
      </c>
      <c r="B1166" s="12"/>
      <c r="C1166" s="72" t="s">
        <v>1421</v>
      </c>
      <c r="D1166" s="56"/>
      <c r="E1166" s="56"/>
      <c r="F1166" s="56"/>
      <c r="G1166" s="56"/>
      <c r="H1166" s="56"/>
      <c r="I1166" s="56"/>
      <c r="J1166" s="56"/>
      <c r="K1166" s="56"/>
      <c r="L1166" s="56"/>
      <c r="M1166" s="56"/>
      <c r="N1166" s="56"/>
      <c r="O1166" s="56"/>
      <c r="P1166" s="13"/>
    </row>
    <row r="1167" spans="1:16" ht="37.5" customHeight="1" x14ac:dyDescent="0.2">
      <c r="A1167" s="71"/>
      <c r="B1167" s="12"/>
      <c r="C1167" s="72"/>
      <c r="D1167" s="56"/>
      <c r="E1167" s="56"/>
      <c r="F1167" s="56"/>
      <c r="G1167" s="56"/>
      <c r="H1167" s="56"/>
      <c r="I1167" s="56"/>
      <c r="J1167" s="56"/>
      <c r="K1167" s="56"/>
      <c r="L1167" s="56"/>
      <c r="M1167" s="56"/>
      <c r="N1167" s="56"/>
      <c r="O1167" s="56"/>
      <c r="P1167" s="13"/>
    </row>
    <row r="1168" spans="1:16" ht="37.5" customHeight="1" x14ac:dyDescent="0.2">
      <c r="A1168" s="71"/>
      <c r="B1168" s="12"/>
      <c r="C1168" s="72"/>
      <c r="D1168" s="56"/>
      <c r="E1168" s="56"/>
      <c r="F1168" s="56"/>
      <c r="G1168" s="56"/>
      <c r="H1168" s="56"/>
      <c r="I1168" s="56"/>
      <c r="J1168" s="56"/>
      <c r="K1168" s="56"/>
      <c r="L1168" s="56"/>
      <c r="M1168" s="56"/>
      <c r="N1168" s="56"/>
      <c r="O1168" s="56"/>
      <c r="P1168" s="13"/>
    </row>
    <row r="1169" spans="1:16" ht="37.5" customHeight="1" x14ac:dyDescent="0.2">
      <c r="A1169" s="71"/>
      <c r="B1169" s="12"/>
      <c r="C1169" s="72"/>
      <c r="D1169" s="56"/>
      <c r="E1169" s="56"/>
      <c r="F1169" s="56"/>
      <c r="G1169" s="56"/>
      <c r="H1169" s="56"/>
      <c r="I1169" s="56"/>
      <c r="J1169" s="56"/>
      <c r="K1169" s="56"/>
      <c r="L1169" s="56"/>
      <c r="M1169" s="56"/>
      <c r="N1169" s="56"/>
      <c r="O1169" s="56"/>
      <c r="P1169" s="13"/>
    </row>
    <row r="1170" spans="1:16" ht="37.5" customHeight="1" x14ac:dyDescent="0.2">
      <c r="A1170" s="71"/>
      <c r="B1170" s="12"/>
      <c r="C1170" s="72"/>
      <c r="D1170" s="56"/>
      <c r="E1170" s="56"/>
      <c r="F1170" s="56"/>
      <c r="G1170" s="56"/>
      <c r="H1170" s="56"/>
      <c r="I1170" s="56"/>
      <c r="J1170" s="56"/>
      <c r="K1170" s="56"/>
      <c r="L1170" s="56"/>
      <c r="M1170" s="56"/>
      <c r="N1170" s="56"/>
      <c r="O1170" s="56"/>
      <c r="P1170" s="13"/>
    </row>
    <row r="1171" spans="1:16" ht="37.5" customHeight="1" x14ac:dyDescent="0.2">
      <c r="A1171" s="71" t="s">
        <v>1422</v>
      </c>
      <c r="B1171" s="12"/>
      <c r="C1171" s="72" t="s">
        <v>1423</v>
      </c>
      <c r="D1171" s="56"/>
      <c r="E1171" s="56"/>
      <c r="F1171" s="56"/>
      <c r="G1171" s="56"/>
      <c r="H1171" s="56"/>
      <c r="I1171" s="56"/>
      <c r="J1171" s="56"/>
      <c r="K1171" s="56"/>
      <c r="L1171" s="56"/>
      <c r="M1171" s="56"/>
      <c r="N1171" s="56"/>
      <c r="O1171" s="56"/>
      <c r="P1171" s="13"/>
    </row>
    <row r="1172" spans="1:16" ht="37.5" customHeight="1" x14ac:dyDescent="0.2">
      <c r="A1172" s="71"/>
      <c r="B1172" s="12"/>
      <c r="C1172" s="72"/>
      <c r="D1172" s="56"/>
      <c r="E1172" s="56"/>
      <c r="F1172" s="56"/>
      <c r="G1172" s="56"/>
      <c r="H1172" s="56"/>
      <c r="I1172" s="56"/>
      <c r="J1172" s="56"/>
      <c r="K1172" s="56"/>
      <c r="L1172" s="56"/>
      <c r="M1172" s="56"/>
      <c r="N1172" s="56"/>
      <c r="O1172" s="56"/>
      <c r="P1172" s="13"/>
    </row>
    <row r="1173" spans="1:16" ht="37.5" customHeight="1" x14ac:dyDescent="0.2">
      <c r="A1173" s="71"/>
      <c r="B1173" s="12"/>
      <c r="C1173" s="72"/>
      <c r="D1173" s="56"/>
      <c r="E1173" s="56"/>
      <c r="F1173" s="56"/>
      <c r="G1173" s="56"/>
      <c r="H1173" s="56"/>
      <c r="I1173" s="56"/>
      <c r="J1173" s="56"/>
      <c r="K1173" s="56"/>
      <c r="L1173" s="56"/>
      <c r="M1173" s="56"/>
      <c r="N1173" s="56"/>
      <c r="O1173" s="56"/>
      <c r="P1173" s="13"/>
    </row>
    <row r="1174" spans="1:16" ht="37.5" customHeight="1" x14ac:dyDescent="0.2">
      <c r="A1174" s="71"/>
      <c r="B1174" s="12"/>
      <c r="C1174" s="72"/>
      <c r="D1174" s="56"/>
      <c r="E1174" s="56"/>
      <c r="F1174" s="56"/>
      <c r="G1174" s="56"/>
      <c r="H1174" s="56"/>
      <c r="I1174" s="56"/>
      <c r="J1174" s="56"/>
      <c r="K1174" s="56"/>
      <c r="L1174" s="56"/>
      <c r="M1174" s="56"/>
      <c r="N1174" s="56"/>
      <c r="O1174" s="56"/>
      <c r="P1174" s="13"/>
    </row>
    <row r="1175" spans="1:16" ht="37.5" customHeight="1" x14ac:dyDescent="0.2">
      <c r="A1175" s="71"/>
      <c r="B1175" s="12"/>
      <c r="C1175" s="72"/>
      <c r="D1175" s="56"/>
      <c r="E1175" s="56"/>
      <c r="F1175" s="56"/>
      <c r="G1175" s="56"/>
      <c r="H1175" s="56"/>
      <c r="I1175" s="56"/>
      <c r="J1175" s="56"/>
      <c r="K1175" s="56"/>
      <c r="L1175" s="56"/>
      <c r="M1175" s="56"/>
      <c r="N1175" s="56"/>
      <c r="O1175" s="56"/>
      <c r="P1175" s="13"/>
    </row>
    <row r="1176" spans="1:16" ht="37.5" customHeight="1" x14ac:dyDescent="0.2">
      <c r="A1176" s="71" t="s">
        <v>1424</v>
      </c>
      <c r="B1176" s="12"/>
      <c r="C1176" s="72" t="s">
        <v>1425</v>
      </c>
      <c r="D1176" s="56"/>
      <c r="E1176" s="56"/>
      <c r="F1176" s="56"/>
      <c r="G1176" s="56"/>
      <c r="H1176" s="56"/>
      <c r="I1176" s="56"/>
      <c r="J1176" s="56"/>
      <c r="K1176" s="56"/>
      <c r="L1176" s="56"/>
      <c r="M1176" s="56"/>
      <c r="N1176" s="56"/>
      <c r="O1176" s="56"/>
      <c r="P1176" s="13"/>
    </row>
    <row r="1177" spans="1:16" ht="37.5" customHeight="1" x14ac:dyDescent="0.2">
      <c r="A1177" s="71"/>
      <c r="B1177" s="12"/>
      <c r="C1177" s="72"/>
      <c r="D1177" s="56"/>
      <c r="E1177" s="56"/>
      <c r="F1177" s="56"/>
      <c r="G1177" s="56"/>
      <c r="H1177" s="56"/>
      <c r="I1177" s="56"/>
      <c r="J1177" s="56"/>
      <c r="K1177" s="56"/>
      <c r="L1177" s="56"/>
      <c r="M1177" s="56"/>
      <c r="N1177" s="56"/>
      <c r="O1177" s="56"/>
      <c r="P1177" s="13"/>
    </row>
    <row r="1178" spans="1:16" ht="37.5" customHeight="1" x14ac:dyDescent="0.2">
      <c r="A1178" s="71"/>
      <c r="B1178" s="12"/>
      <c r="C1178" s="72"/>
      <c r="D1178" s="56"/>
      <c r="E1178" s="56"/>
      <c r="F1178" s="56"/>
      <c r="G1178" s="56"/>
      <c r="H1178" s="56"/>
      <c r="I1178" s="56"/>
      <c r="J1178" s="56"/>
      <c r="K1178" s="56"/>
      <c r="L1178" s="56"/>
      <c r="M1178" s="56"/>
      <c r="N1178" s="56"/>
      <c r="O1178" s="56"/>
      <c r="P1178" s="13"/>
    </row>
    <row r="1179" spans="1:16" ht="37.5" customHeight="1" x14ac:dyDescent="0.2">
      <c r="A1179" s="71"/>
      <c r="B1179" s="12"/>
      <c r="C1179" s="72"/>
      <c r="D1179" s="56"/>
      <c r="E1179" s="56"/>
      <c r="F1179" s="56"/>
      <c r="G1179" s="56"/>
      <c r="H1179" s="56"/>
      <c r="I1179" s="56"/>
      <c r="J1179" s="56"/>
      <c r="K1179" s="56"/>
      <c r="L1179" s="56"/>
      <c r="M1179" s="56"/>
      <c r="N1179" s="56"/>
      <c r="O1179" s="56"/>
      <c r="P1179" s="13"/>
    </row>
    <row r="1180" spans="1:16" ht="37.5" customHeight="1" thickBot="1" x14ac:dyDescent="0.25">
      <c r="A1180" s="73"/>
      <c r="B1180" s="14"/>
      <c r="C1180" s="74"/>
      <c r="D1180" s="57"/>
      <c r="E1180" s="57"/>
      <c r="F1180" s="57"/>
      <c r="G1180" s="57"/>
      <c r="H1180" s="57"/>
      <c r="I1180" s="57"/>
      <c r="J1180" s="57"/>
      <c r="K1180" s="57"/>
      <c r="L1180" s="57"/>
      <c r="M1180" s="57"/>
      <c r="N1180" s="57"/>
      <c r="O1180" s="57"/>
      <c r="P1180" s="15"/>
    </row>
    <row r="1181" spans="1:16" ht="37.5" customHeight="1" x14ac:dyDescent="0.2">
      <c r="A1181" s="75" t="s">
        <v>1426</v>
      </c>
      <c r="B1181" s="10"/>
      <c r="C1181" s="76" t="s">
        <v>1427</v>
      </c>
      <c r="D1181" s="55"/>
      <c r="E1181" s="55"/>
      <c r="F1181" s="55"/>
      <c r="G1181" s="55"/>
      <c r="H1181" s="55"/>
      <c r="I1181" s="55"/>
      <c r="J1181" s="55"/>
      <c r="K1181" s="55"/>
      <c r="L1181" s="55"/>
      <c r="M1181" s="55"/>
      <c r="N1181" s="55"/>
      <c r="O1181" s="55"/>
      <c r="P1181" s="11"/>
    </row>
    <row r="1182" spans="1:16" ht="37.5" customHeight="1" x14ac:dyDescent="0.2">
      <c r="A1182" s="71"/>
      <c r="B1182" s="12"/>
      <c r="C1182" s="72"/>
      <c r="D1182" s="56"/>
      <c r="E1182" s="56"/>
      <c r="F1182" s="56"/>
      <c r="G1182" s="56"/>
      <c r="H1182" s="56"/>
      <c r="I1182" s="56"/>
      <c r="J1182" s="56"/>
      <c r="K1182" s="56"/>
      <c r="L1182" s="56"/>
      <c r="M1182" s="56"/>
      <c r="N1182" s="56"/>
      <c r="O1182" s="56"/>
      <c r="P1182" s="13"/>
    </row>
    <row r="1183" spans="1:16" ht="37.5" customHeight="1" x14ac:dyDescent="0.2">
      <c r="A1183" s="71"/>
      <c r="B1183" s="12"/>
      <c r="C1183" s="72"/>
      <c r="D1183" s="56"/>
      <c r="E1183" s="56"/>
      <c r="F1183" s="56"/>
      <c r="G1183" s="56"/>
      <c r="H1183" s="56"/>
      <c r="I1183" s="56"/>
      <c r="J1183" s="56"/>
      <c r="K1183" s="56"/>
      <c r="L1183" s="56"/>
      <c r="M1183" s="56"/>
      <c r="N1183" s="56"/>
      <c r="O1183" s="56"/>
      <c r="P1183" s="13"/>
    </row>
    <row r="1184" spans="1:16" ht="37.5" customHeight="1" x14ac:dyDescent="0.2">
      <c r="A1184" s="71"/>
      <c r="B1184" s="12"/>
      <c r="C1184" s="72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6"/>
      <c r="O1184" s="56"/>
      <c r="P1184" s="13"/>
    </row>
    <row r="1185" spans="1:16" ht="37.5" customHeight="1" x14ac:dyDescent="0.2">
      <c r="A1185" s="71"/>
      <c r="B1185" s="12"/>
      <c r="C1185" s="72"/>
      <c r="D1185" s="56"/>
      <c r="E1185" s="56"/>
      <c r="F1185" s="56"/>
      <c r="G1185" s="56"/>
      <c r="H1185" s="56"/>
      <c r="I1185" s="56"/>
      <c r="J1185" s="56"/>
      <c r="K1185" s="56"/>
      <c r="L1185" s="56"/>
      <c r="M1185" s="56"/>
      <c r="N1185" s="56"/>
      <c r="O1185" s="56"/>
      <c r="P1185" s="13"/>
    </row>
    <row r="1186" spans="1:16" ht="37.5" customHeight="1" x14ac:dyDescent="0.2">
      <c r="A1186" s="71" t="s">
        <v>1428</v>
      </c>
      <c r="B1186" s="12"/>
      <c r="C1186" s="72" t="s">
        <v>1429</v>
      </c>
      <c r="D1186" s="56"/>
      <c r="E1186" s="56"/>
      <c r="F1186" s="56"/>
      <c r="G1186" s="56"/>
      <c r="H1186" s="56"/>
      <c r="I1186" s="56"/>
      <c r="J1186" s="56"/>
      <c r="K1186" s="56"/>
      <c r="L1186" s="56"/>
      <c r="M1186" s="56"/>
      <c r="N1186" s="56"/>
      <c r="O1186" s="56"/>
      <c r="P1186" s="13"/>
    </row>
    <row r="1187" spans="1:16" ht="37.5" customHeight="1" x14ac:dyDescent="0.2">
      <c r="A1187" s="71"/>
      <c r="B1187" s="12"/>
      <c r="C1187" s="72"/>
      <c r="D1187" s="56"/>
      <c r="E1187" s="56"/>
      <c r="F1187" s="56"/>
      <c r="G1187" s="56"/>
      <c r="H1187" s="56"/>
      <c r="I1187" s="56"/>
      <c r="J1187" s="56"/>
      <c r="K1187" s="56"/>
      <c r="L1187" s="56"/>
      <c r="M1187" s="56"/>
      <c r="N1187" s="56"/>
      <c r="O1187" s="56"/>
      <c r="P1187" s="13"/>
    </row>
    <row r="1188" spans="1:16" ht="37.5" customHeight="1" x14ac:dyDescent="0.2">
      <c r="A1188" s="71"/>
      <c r="B1188" s="12"/>
      <c r="C1188" s="72"/>
      <c r="D1188" s="56"/>
      <c r="E1188" s="56"/>
      <c r="F1188" s="56"/>
      <c r="G1188" s="56"/>
      <c r="H1188" s="56"/>
      <c r="I1188" s="56"/>
      <c r="J1188" s="56"/>
      <c r="K1188" s="56"/>
      <c r="L1188" s="56"/>
      <c r="M1188" s="56"/>
      <c r="N1188" s="56"/>
      <c r="O1188" s="56"/>
      <c r="P1188" s="13"/>
    </row>
    <row r="1189" spans="1:16" ht="37.5" customHeight="1" x14ac:dyDescent="0.2">
      <c r="A1189" s="71"/>
      <c r="B1189" s="12"/>
      <c r="C1189" s="72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  <c r="O1189" s="56"/>
      <c r="P1189" s="13"/>
    </row>
    <row r="1190" spans="1:16" ht="37.5" customHeight="1" x14ac:dyDescent="0.2">
      <c r="A1190" s="71"/>
      <c r="B1190" s="12"/>
      <c r="C1190" s="72"/>
      <c r="D1190" s="56"/>
      <c r="E1190" s="56"/>
      <c r="F1190" s="56"/>
      <c r="G1190" s="56"/>
      <c r="H1190" s="56"/>
      <c r="I1190" s="56"/>
      <c r="J1190" s="56"/>
      <c r="K1190" s="56"/>
      <c r="L1190" s="56"/>
      <c r="M1190" s="56"/>
      <c r="N1190" s="56"/>
      <c r="O1190" s="56"/>
      <c r="P1190" s="13"/>
    </row>
    <row r="1191" spans="1:16" ht="37.5" customHeight="1" x14ac:dyDescent="0.2">
      <c r="A1191" s="71" t="s">
        <v>1430</v>
      </c>
      <c r="B1191" s="12"/>
      <c r="C1191" s="72" t="s">
        <v>1431</v>
      </c>
      <c r="D1191" s="56"/>
      <c r="E1191" s="56"/>
      <c r="F1191" s="56"/>
      <c r="G1191" s="56"/>
      <c r="H1191" s="56"/>
      <c r="I1191" s="56"/>
      <c r="J1191" s="56"/>
      <c r="K1191" s="56"/>
      <c r="L1191" s="56"/>
      <c r="M1191" s="56"/>
      <c r="N1191" s="56"/>
      <c r="O1191" s="56"/>
      <c r="P1191" s="13"/>
    </row>
    <row r="1192" spans="1:16" ht="37.5" customHeight="1" x14ac:dyDescent="0.2">
      <c r="A1192" s="71"/>
      <c r="B1192" s="12"/>
      <c r="C1192" s="72"/>
      <c r="D1192" s="56"/>
      <c r="E1192" s="56"/>
      <c r="F1192" s="56"/>
      <c r="G1192" s="56"/>
      <c r="H1192" s="56"/>
      <c r="I1192" s="56"/>
      <c r="J1192" s="56"/>
      <c r="K1192" s="56"/>
      <c r="L1192" s="56"/>
      <c r="M1192" s="56"/>
      <c r="N1192" s="56"/>
      <c r="O1192" s="56"/>
      <c r="P1192" s="13"/>
    </row>
    <row r="1193" spans="1:16" ht="37.5" customHeight="1" x14ac:dyDescent="0.2">
      <c r="A1193" s="71"/>
      <c r="B1193" s="12"/>
      <c r="C1193" s="72"/>
      <c r="D1193" s="56"/>
      <c r="E1193" s="56"/>
      <c r="F1193" s="56"/>
      <c r="G1193" s="56"/>
      <c r="H1193" s="56"/>
      <c r="I1193" s="56"/>
      <c r="J1193" s="56"/>
      <c r="K1193" s="56"/>
      <c r="L1193" s="56"/>
      <c r="M1193" s="56"/>
      <c r="N1193" s="56"/>
      <c r="O1193" s="56"/>
      <c r="P1193" s="13"/>
    </row>
    <row r="1194" spans="1:16" ht="37.5" customHeight="1" x14ac:dyDescent="0.2">
      <c r="A1194" s="71"/>
      <c r="B1194" s="12"/>
      <c r="C1194" s="72"/>
      <c r="D1194" s="56"/>
      <c r="E1194" s="56"/>
      <c r="F1194" s="56"/>
      <c r="G1194" s="56"/>
      <c r="H1194" s="56"/>
      <c r="I1194" s="56"/>
      <c r="J1194" s="56"/>
      <c r="K1194" s="56"/>
      <c r="L1194" s="56"/>
      <c r="M1194" s="56"/>
      <c r="N1194" s="56"/>
      <c r="O1194" s="56"/>
      <c r="P1194" s="13"/>
    </row>
    <row r="1195" spans="1:16" ht="37.5" customHeight="1" x14ac:dyDescent="0.2">
      <c r="A1195" s="71"/>
      <c r="B1195" s="12"/>
      <c r="C1195" s="72"/>
      <c r="D1195" s="56"/>
      <c r="E1195" s="56"/>
      <c r="F1195" s="56"/>
      <c r="G1195" s="56"/>
      <c r="H1195" s="56"/>
      <c r="I1195" s="56"/>
      <c r="J1195" s="56"/>
      <c r="K1195" s="56"/>
      <c r="L1195" s="56"/>
      <c r="M1195" s="56"/>
      <c r="N1195" s="56"/>
      <c r="O1195" s="56"/>
      <c r="P1195" s="13"/>
    </row>
    <row r="1196" spans="1:16" ht="37.5" customHeight="1" x14ac:dyDescent="0.2">
      <c r="A1196" s="71" t="s">
        <v>1432</v>
      </c>
      <c r="B1196" s="12"/>
      <c r="C1196" s="72" t="s">
        <v>1433</v>
      </c>
      <c r="D1196" s="56"/>
      <c r="E1196" s="56"/>
      <c r="F1196" s="56"/>
      <c r="G1196" s="56"/>
      <c r="H1196" s="56"/>
      <c r="I1196" s="56"/>
      <c r="J1196" s="56"/>
      <c r="K1196" s="56"/>
      <c r="L1196" s="56"/>
      <c r="M1196" s="56"/>
      <c r="N1196" s="56"/>
      <c r="O1196" s="56"/>
      <c r="P1196" s="13"/>
    </row>
    <row r="1197" spans="1:16" ht="37.5" customHeight="1" x14ac:dyDescent="0.2">
      <c r="A1197" s="71"/>
      <c r="B1197" s="12"/>
      <c r="C1197" s="72"/>
      <c r="D1197" s="56"/>
      <c r="E1197" s="56"/>
      <c r="F1197" s="56"/>
      <c r="G1197" s="56"/>
      <c r="H1197" s="56"/>
      <c r="I1197" s="56"/>
      <c r="J1197" s="56"/>
      <c r="K1197" s="56"/>
      <c r="L1197" s="56"/>
      <c r="M1197" s="56"/>
      <c r="N1197" s="56"/>
      <c r="O1197" s="56"/>
      <c r="P1197" s="13"/>
    </row>
    <row r="1198" spans="1:16" ht="37.5" customHeight="1" x14ac:dyDescent="0.2">
      <c r="A1198" s="71"/>
      <c r="B1198" s="12"/>
      <c r="C1198" s="72"/>
      <c r="D1198" s="56"/>
      <c r="E1198" s="56"/>
      <c r="F1198" s="56"/>
      <c r="G1198" s="56"/>
      <c r="H1198" s="56"/>
      <c r="I1198" s="56"/>
      <c r="J1198" s="56"/>
      <c r="K1198" s="56"/>
      <c r="L1198" s="56"/>
      <c r="M1198" s="56"/>
      <c r="N1198" s="56"/>
      <c r="O1198" s="56"/>
      <c r="P1198" s="13"/>
    </row>
    <row r="1199" spans="1:16" ht="37.5" customHeight="1" x14ac:dyDescent="0.2">
      <c r="A1199" s="71"/>
      <c r="B1199" s="12"/>
      <c r="C1199" s="72"/>
      <c r="D1199" s="56"/>
      <c r="E1199" s="56"/>
      <c r="F1199" s="56"/>
      <c r="G1199" s="56"/>
      <c r="H1199" s="56"/>
      <c r="I1199" s="56"/>
      <c r="J1199" s="56"/>
      <c r="K1199" s="56"/>
      <c r="L1199" s="56"/>
      <c r="M1199" s="56"/>
      <c r="N1199" s="56"/>
      <c r="O1199" s="56"/>
      <c r="P1199" s="13"/>
    </row>
    <row r="1200" spans="1:16" ht="37.5" customHeight="1" x14ac:dyDescent="0.2">
      <c r="A1200" s="71"/>
      <c r="B1200" s="12"/>
      <c r="C1200" s="72"/>
      <c r="D1200" s="56"/>
      <c r="E1200" s="56"/>
      <c r="F1200" s="56"/>
      <c r="G1200" s="56"/>
      <c r="H1200" s="56"/>
      <c r="I1200" s="56"/>
      <c r="J1200" s="56"/>
      <c r="K1200" s="56"/>
      <c r="L1200" s="56"/>
      <c r="M1200" s="56"/>
      <c r="N1200" s="56"/>
      <c r="O1200" s="56"/>
      <c r="P1200" s="13"/>
    </row>
    <row r="1201" spans="1:16" ht="37.5" customHeight="1" x14ac:dyDescent="0.2">
      <c r="A1201" s="71" t="s">
        <v>1434</v>
      </c>
      <c r="B1201" s="12"/>
      <c r="C1201" s="72" t="s">
        <v>1435</v>
      </c>
      <c r="D1201" s="56"/>
      <c r="E1201" s="56"/>
      <c r="F1201" s="56"/>
      <c r="G1201" s="56"/>
      <c r="H1201" s="56"/>
      <c r="I1201" s="56"/>
      <c r="J1201" s="56"/>
      <c r="K1201" s="56"/>
      <c r="L1201" s="56"/>
      <c r="M1201" s="56"/>
      <c r="N1201" s="56"/>
      <c r="O1201" s="56"/>
      <c r="P1201" s="13"/>
    </row>
    <row r="1202" spans="1:16" ht="37.5" customHeight="1" x14ac:dyDescent="0.2">
      <c r="A1202" s="71"/>
      <c r="B1202" s="12"/>
      <c r="C1202" s="72"/>
      <c r="D1202" s="56"/>
      <c r="E1202" s="56"/>
      <c r="F1202" s="56"/>
      <c r="G1202" s="56"/>
      <c r="H1202" s="56"/>
      <c r="I1202" s="56"/>
      <c r="J1202" s="56"/>
      <c r="K1202" s="56"/>
      <c r="L1202" s="56"/>
      <c r="M1202" s="56"/>
      <c r="N1202" s="56"/>
      <c r="O1202" s="56"/>
      <c r="P1202" s="13"/>
    </row>
    <row r="1203" spans="1:16" ht="37.5" customHeight="1" x14ac:dyDescent="0.2">
      <c r="A1203" s="71"/>
      <c r="B1203" s="12"/>
      <c r="C1203" s="72"/>
      <c r="D1203" s="56"/>
      <c r="E1203" s="56"/>
      <c r="F1203" s="56"/>
      <c r="G1203" s="56"/>
      <c r="H1203" s="56"/>
      <c r="I1203" s="56"/>
      <c r="J1203" s="56"/>
      <c r="K1203" s="56"/>
      <c r="L1203" s="56"/>
      <c r="M1203" s="56"/>
      <c r="N1203" s="56"/>
      <c r="O1203" s="56"/>
      <c r="P1203" s="13"/>
    </row>
    <row r="1204" spans="1:16" ht="37.5" customHeight="1" x14ac:dyDescent="0.2">
      <c r="A1204" s="71"/>
      <c r="B1204" s="12"/>
      <c r="C1204" s="72"/>
      <c r="D1204" s="56"/>
      <c r="E1204" s="56"/>
      <c r="F1204" s="56"/>
      <c r="G1204" s="56"/>
      <c r="H1204" s="56"/>
      <c r="I1204" s="56"/>
      <c r="J1204" s="56"/>
      <c r="K1204" s="56"/>
      <c r="L1204" s="56"/>
      <c r="M1204" s="56"/>
      <c r="N1204" s="56"/>
      <c r="O1204" s="56"/>
      <c r="P1204" s="13"/>
    </row>
    <row r="1205" spans="1:16" ht="37.5" customHeight="1" thickBot="1" x14ac:dyDescent="0.25">
      <c r="A1205" s="73"/>
      <c r="B1205" s="14"/>
      <c r="C1205" s="74"/>
      <c r="D1205" s="57"/>
      <c r="E1205" s="57"/>
      <c r="F1205" s="57"/>
      <c r="G1205" s="57"/>
      <c r="H1205" s="57"/>
      <c r="I1205" s="57"/>
      <c r="J1205" s="57"/>
      <c r="K1205" s="57"/>
      <c r="L1205" s="57"/>
      <c r="M1205" s="57"/>
      <c r="N1205" s="57"/>
      <c r="O1205" s="57"/>
      <c r="P1205" s="15"/>
    </row>
    <row r="1206" spans="1:16" ht="37.5" customHeight="1" x14ac:dyDescent="0.2">
      <c r="A1206" s="75" t="s">
        <v>1436</v>
      </c>
      <c r="B1206" s="10"/>
      <c r="C1206" s="76" t="s">
        <v>1437</v>
      </c>
      <c r="D1206" s="55"/>
      <c r="E1206" s="55"/>
      <c r="F1206" s="55"/>
      <c r="G1206" s="55"/>
      <c r="H1206" s="55"/>
      <c r="I1206" s="55"/>
      <c r="J1206" s="55"/>
      <c r="K1206" s="55"/>
      <c r="L1206" s="55"/>
      <c r="M1206" s="55"/>
      <c r="N1206" s="55"/>
      <c r="O1206" s="55"/>
      <c r="P1206" s="11"/>
    </row>
    <row r="1207" spans="1:16" ht="37.5" customHeight="1" x14ac:dyDescent="0.2">
      <c r="A1207" s="71"/>
      <c r="B1207" s="12"/>
      <c r="C1207" s="72"/>
      <c r="D1207" s="56"/>
      <c r="E1207" s="56"/>
      <c r="F1207" s="56"/>
      <c r="G1207" s="56"/>
      <c r="H1207" s="56"/>
      <c r="I1207" s="56"/>
      <c r="J1207" s="56"/>
      <c r="K1207" s="56"/>
      <c r="L1207" s="56"/>
      <c r="M1207" s="56"/>
      <c r="N1207" s="56"/>
      <c r="O1207" s="56"/>
      <c r="P1207" s="13"/>
    </row>
    <row r="1208" spans="1:16" ht="37.5" customHeight="1" x14ac:dyDescent="0.2">
      <c r="A1208" s="71"/>
      <c r="B1208" s="12"/>
      <c r="C1208" s="72"/>
      <c r="D1208" s="56"/>
      <c r="E1208" s="56"/>
      <c r="F1208" s="56"/>
      <c r="G1208" s="56"/>
      <c r="H1208" s="56"/>
      <c r="I1208" s="56"/>
      <c r="J1208" s="56"/>
      <c r="K1208" s="56"/>
      <c r="L1208" s="56"/>
      <c r="M1208" s="56"/>
      <c r="N1208" s="56"/>
      <c r="O1208" s="56"/>
      <c r="P1208" s="13"/>
    </row>
    <row r="1209" spans="1:16" ht="37.5" customHeight="1" x14ac:dyDescent="0.2">
      <c r="A1209" s="71"/>
      <c r="B1209" s="12"/>
      <c r="C1209" s="72"/>
      <c r="D1209" s="56"/>
      <c r="E1209" s="56"/>
      <c r="F1209" s="56"/>
      <c r="G1209" s="56"/>
      <c r="H1209" s="56"/>
      <c r="I1209" s="56"/>
      <c r="J1209" s="56"/>
      <c r="K1209" s="56"/>
      <c r="L1209" s="56"/>
      <c r="M1209" s="56"/>
      <c r="N1209" s="56"/>
      <c r="O1209" s="56"/>
      <c r="P1209" s="13"/>
    </row>
    <row r="1210" spans="1:16" ht="37.5" customHeight="1" x14ac:dyDescent="0.2">
      <c r="A1210" s="71"/>
      <c r="B1210" s="12"/>
      <c r="C1210" s="72"/>
      <c r="D1210" s="56"/>
      <c r="E1210" s="56"/>
      <c r="F1210" s="56"/>
      <c r="G1210" s="56"/>
      <c r="H1210" s="56"/>
      <c r="I1210" s="56"/>
      <c r="J1210" s="56"/>
      <c r="K1210" s="56"/>
      <c r="L1210" s="56"/>
      <c r="M1210" s="56"/>
      <c r="N1210" s="56"/>
      <c r="O1210" s="56"/>
      <c r="P1210" s="13"/>
    </row>
    <row r="1211" spans="1:16" ht="37.5" customHeight="1" x14ac:dyDescent="0.2">
      <c r="A1211" s="71" t="s">
        <v>1438</v>
      </c>
      <c r="B1211" s="12"/>
      <c r="C1211" s="72" t="s">
        <v>1439</v>
      </c>
      <c r="D1211" s="56"/>
      <c r="E1211" s="56"/>
      <c r="F1211" s="56"/>
      <c r="G1211" s="56"/>
      <c r="H1211" s="56"/>
      <c r="I1211" s="56"/>
      <c r="J1211" s="56"/>
      <c r="K1211" s="56"/>
      <c r="L1211" s="56"/>
      <c r="M1211" s="56"/>
      <c r="N1211" s="56"/>
      <c r="O1211" s="56"/>
      <c r="P1211" s="13"/>
    </row>
    <row r="1212" spans="1:16" ht="37.5" customHeight="1" x14ac:dyDescent="0.2">
      <c r="A1212" s="71"/>
      <c r="B1212" s="12"/>
      <c r="C1212" s="72"/>
      <c r="D1212" s="56"/>
      <c r="E1212" s="56"/>
      <c r="F1212" s="56"/>
      <c r="G1212" s="56"/>
      <c r="H1212" s="56"/>
      <c r="I1212" s="56"/>
      <c r="J1212" s="56"/>
      <c r="K1212" s="56"/>
      <c r="L1212" s="56"/>
      <c r="M1212" s="56"/>
      <c r="N1212" s="56"/>
      <c r="O1212" s="56"/>
      <c r="P1212" s="13"/>
    </row>
    <row r="1213" spans="1:16" ht="37.5" customHeight="1" x14ac:dyDescent="0.2">
      <c r="A1213" s="71"/>
      <c r="B1213" s="12"/>
      <c r="C1213" s="72"/>
      <c r="D1213" s="56"/>
      <c r="E1213" s="56"/>
      <c r="F1213" s="56"/>
      <c r="G1213" s="56"/>
      <c r="H1213" s="56"/>
      <c r="I1213" s="56"/>
      <c r="J1213" s="56"/>
      <c r="K1213" s="56"/>
      <c r="L1213" s="56"/>
      <c r="M1213" s="56"/>
      <c r="N1213" s="56"/>
      <c r="O1213" s="56"/>
      <c r="P1213" s="13"/>
    </row>
    <row r="1214" spans="1:16" ht="37.5" customHeight="1" x14ac:dyDescent="0.2">
      <c r="A1214" s="71"/>
      <c r="B1214" s="12"/>
      <c r="C1214" s="72"/>
      <c r="D1214" s="56"/>
      <c r="E1214" s="56"/>
      <c r="F1214" s="56"/>
      <c r="G1214" s="56"/>
      <c r="H1214" s="56"/>
      <c r="I1214" s="56"/>
      <c r="J1214" s="56"/>
      <c r="K1214" s="56"/>
      <c r="L1214" s="56"/>
      <c r="M1214" s="56"/>
      <c r="N1214" s="56"/>
      <c r="O1214" s="56"/>
      <c r="P1214" s="13"/>
    </row>
    <row r="1215" spans="1:16" ht="37.5" customHeight="1" x14ac:dyDescent="0.2">
      <c r="A1215" s="71"/>
      <c r="B1215" s="12"/>
      <c r="C1215" s="72"/>
      <c r="D1215" s="56"/>
      <c r="E1215" s="56"/>
      <c r="F1215" s="56"/>
      <c r="G1215" s="56"/>
      <c r="H1215" s="56"/>
      <c r="I1215" s="56"/>
      <c r="J1215" s="56"/>
      <c r="K1215" s="56"/>
      <c r="L1215" s="56"/>
      <c r="M1215" s="56"/>
      <c r="N1215" s="56"/>
      <c r="O1215" s="56"/>
      <c r="P1215" s="13"/>
    </row>
    <row r="1216" spans="1:16" ht="37.5" customHeight="1" x14ac:dyDescent="0.2">
      <c r="A1216" s="71" t="s">
        <v>1440</v>
      </c>
      <c r="B1216" s="12"/>
      <c r="C1216" s="72" t="s">
        <v>1441</v>
      </c>
      <c r="D1216" s="56"/>
      <c r="E1216" s="56"/>
      <c r="F1216" s="56"/>
      <c r="G1216" s="56"/>
      <c r="H1216" s="56"/>
      <c r="I1216" s="56"/>
      <c r="J1216" s="56"/>
      <c r="K1216" s="56"/>
      <c r="L1216" s="56"/>
      <c r="M1216" s="56"/>
      <c r="N1216" s="56"/>
      <c r="O1216" s="56"/>
      <c r="P1216" s="13"/>
    </row>
    <row r="1217" spans="1:16" ht="37.5" customHeight="1" x14ac:dyDescent="0.2">
      <c r="A1217" s="71"/>
      <c r="B1217" s="12"/>
      <c r="C1217" s="72"/>
      <c r="D1217" s="56"/>
      <c r="E1217" s="56"/>
      <c r="F1217" s="56"/>
      <c r="G1217" s="56"/>
      <c r="H1217" s="56"/>
      <c r="I1217" s="56"/>
      <c r="J1217" s="56"/>
      <c r="K1217" s="56"/>
      <c r="L1217" s="56"/>
      <c r="M1217" s="56"/>
      <c r="N1217" s="56"/>
      <c r="O1217" s="56"/>
      <c r="P1217" s="13"/>
    </row>
    <row r="1218" spans="1:16" ht="37.5" customHeight="1" x14ac:dyDescent="0.2">
      <c r="A1218" s="71"/>
      <c r="B1218" s="12"/>
      <c r="C1218" s="72"/>
      <c r="D1218" s="56"/>
      <c r="E1218" s="56"/>
      <c r="F1218" s="56"/>
      <c r="G1218" s="56"/>
      <c r="H1218" s="56"/>
      <c r="I1218" s="56"/>
      <c r="J1218" s="56"/>
      <c r="K1218" s="56"/>
      <c r="L1218" s="56"/>
      <c r="M1218" s="56"/>
      <c r="N1218" s="56"/>
      <c r="O1218" s="56"/>
      <c r="P1218" s="13"/>
    </row>
    <row r="1219" spans="1:16" ht="37.5" customHeight="1" x14ac:dyDescent="0.2">
      <c r="A1219" s="71"/>
      <c r="B1219" s="12"/>
      <c r="C1219" s="72"/>
      <c r="D1219" s="56"/>
      <c r="E1219" s="56"/>
      <c r="F1219" s="56"/>
      <c r="G1219" s="56"/>
      <c r="H1219" s="56"/>
      <c r="I1219" s="56"/>
      <c r="J1219" s="56"/>
      <c r="K1219" s="56"/>
      <c r="L1219" s="56"/>
      <c r="M1219" s="56"/>
      <c r="N1219" s="56"/>
      <c r="O1219" s="56"/>
      <c r="P1219" s="13"/>
    </row>
    <row r="1220" spans="1:16" ht="37.5" customHeight="1" x14ac:dyDescent="0.2">
      <c r="A1220" s="71"/>
      <c r="B1220" s="12"/>
      <c r="C1220" s="72"/>
      <c r="D1220" s="56"/>
      <c r="E1220" s="56"/>
      <c r="F1220" s="56"/>
      <c r="G1220" s="56"/>
      <c r="H1220" s="56"/>
      <c r="I1220" s="56"/>
      <c r="J1220" s="56"/>
      <c r="K1220" s="56"/>
      <c r="L1220" s="56"/>
      <c r="M1220" s="56"/>
      <c r="N1220" s="56"/>
      <c r="O1220" s="56"/>
      <c r="P1220" s="13"/>
    </row>
    <row r="1221" spans="1:16" ht="37.5" customHeight="1" x14ac:dyDescent="0.2">
      <c r="A1221" s="71" t="s">
        <v>1442</v>
      </c>
      <c r="B1221" s="12"/>
      <c r="C1221" s="72" t="s">
        <v>1443</v>
      </c>
      <c r="D1221" s="56"/>
      <c r="E1221" s="56"/>
      <c r="F1221" s="56"/>
      <c r="G1221" s="56"/>
      <c r="H1221" s="56"/>
      <c r="I1221" s="56"/>
      <c r="J1221" s="56"/>
      <c r="K1221" s="56"/>
      <c r="L1221" s="56"/>
      <c r="M1221" s="56"/>
      <c r="N1221" s="56"/>
      <c r="O1221" s="56"/>
      <c r="P1221" s="13"/>
    </row>
    <row r="1222" spans="1:16" ht="37.5" customHeight="1" x14ac:dyDescent="0.2">
      <c r="A1222" s="71"/>
      <c r="B1222" s="12"/>
      <c r="C1222" s="72"/>
      <c r="D1222" s="56"/>
      <c r="E1222" s="56"/>
      <c r="F1222" s="56"/>
      <c r="G1222" s="56"/>
      <c r="H1222" s="56"/>
      <c r="I1222" s="56"/>
      <c r="J1222" s="56"/>
      <c r="K1222" s="56"/>
      <c r="L1222" s="56"/>
      <c r="M1222" s="56"/>
      <c r="N1222" s="56"/>
      <c r="O1222" s="56"/>
      <c r="P1222" s="13"/>
    </row>
    <row r="1223" spans="1:16" ht="37.5" customHeight="1" x14ac:dyDescent="0.2">
      <c r="A1223" s="71"/>
      <c r="B1223" s="12"/>
      <c r="C1223" s="72"/>
      <c r="D1223" s="56"/>
      <c r="E1223" s="56"/>
      <c r="F1223" s="56"/>
      <c r="G1223" s="56"/>
      <c r="H1223" s="56"/>
      <c r="I1223" s="56"/>
      <c r="J1223" s="56"/>
      <c r="K1223" s="56"/>
      <c r="L1223" s="56"/>
      <c r="M1223" s="56"/>
      <c r="N1223" s="56"/>
      <c r="O1223" s="56"/>
      <c r="P1223" s="13"/>
    </row>
    <row r="1224" spans="1:16" ht="37.5" customHeight="1" x14ac:dyDescent="0.2">
      <c r="A1224" s="71"/>
      <c r="B1224" s="12"/>
      <c r="C1224" s="72"/>
      <c r="D1224" s="56"/>
      <c r="E1224" s="56"/>
      <c r="F1224" s="56"/>
      <c r="G1224" s="56"/>
      <c r="H1224" s="56"/>
      <c r="I1224" s="56"/>
      <c r="J1224" s="56"/>
      <c r="K1224" s="56"/>
      <c r="L1224" s="56"/>
      <c r="M1224" s="56"/>
      <c r="N1224" s="56"/>
      <c r="O1224" s="56"/>
      <c r="P1224" s="13"/>
    </row>
    <row r="1225" spans="1:16" ht="37.5" customHeight="1" x14ac:dyDescent="0.2">
      <c r="A1225" s="71"/>
      <c r="B1225" s="12"/>
      <c r="C1225" s="72"/>
      <c r="D1225" s="56"/>
      <c r="E1225" s="56"/>
      <c r="F1225" s="56"/>
      <c r="G1225" s="56"/>
      <c r="H1225" s="56"/>
      <c r="I1225" s="56"/>
      <c r="J1225" s="56"/>
      <c r="K1225" s="56"/>
      <c r="L1225" s="56"/>
      <c r="M1225" s="56"/>
      <c r="N1225" s="56"/>
      <c r="O1225" s="56"/>
      <c r="P1225" s="13"/>
    </row>
    <row r="1226" spans="1:16" ht="37.5" customHeight="1" x14ac:dyDescent="0.2">
      <c r="A1226" s="71" t="s">
        <v>1444</v>
      </c>
      <c r="B1226" s="12"/>
      <c r="C1226" s="72" t="s">
        <v>1445</v>
      </c>
      <c r="D1226" s="56"/>
      <c r="E1226" s="56"/>
      <c r="F1226" s="56"/>
      <c r="G1226" s="56"/>
      <c r="H1226" s="56"/>
      <c r="I1226" s="56"/>
      <c r="J1226" s="56"/>
      <c r="K1226" s="56"/>
      <c r="L1226" s="56"/>
      <c r="M1226" s="56"/>
      <c r="N1226" s="56"/>
      <c r="O1226" s="56"/>
      <c r="P1226" s="13"/>
    </row>
    <row r="1227" spans="1:16" ht="37.5" customHeight="1" x14ac:dyDescent="0.2">
      <c r="A1227" s="71"/>
      <c r="B1227" s="12"/>
      <c r="C1227" s="72"/>
      <c r="D1227" s="56"/>
      <c r="E1227" s="56"/>
      <c r="F1227" s="56"/>
      <c r="G1227" s="56"/>
      <c r="H1227" s="56"/>
      <c r="I1227" s="56"/>
      <c r="J1227" s="56"/>
      <c r="K1227" s="56"/>
      <c r="L1227" s="56"/>
      <c r="M1227" s="56"/>
      <c r="N1227" s="56"/>
      <c r="O1227" s="56"/>
      <c r="P1227" s="13"/>
    </row>
    <row r="1228" spans="1:16" ht="37.5" customHeight="1" x14ac:dyDescent="0.2">
      <c r="A1228" s="71"/>
      <c r="B1228" s="12"/>
      <c r="C1228" s="72"/>
      <c r="D1228" s="56"/>
      <c r="E1228" s="56"/>
      <c r="F1228" s="56"/>
      <c r="G1228" s="56"/>
      <c r="H1228" s="56"/>
      <c r="I1228" s="56"/>
      <c r="J1228" s="56"/>
      <c r="K1228" s="56"/>
      <c r="L1228" s="56"/>
      <c r="M1228" s="56"/>
      <c r="N1228" s="56"/>
      <c r="O1228" s="56"/>
      <c r="P1228" s="13"/>
    </row>
    <row r="1229" spans="1:16" ht="37.5" customHeight="1" x14ac:dyDescent="0.2">
      <c r="A1229" s="71"/>
      <c r="B1229" s="12"/>
      <c r="C1229" s="72"/>
      <c r="D1229" s="56"/>
      <c r="E1229" s="56"/>
      <c r="F1229" s="56"/>
      <c r="G1229" s="56"/>
      <c r="H1229" s="56"/>
      <c r="I1229" s="56"/>
      <c r="J1229" s="56"/>
      <c r="K1229" s="56"/>
      <c r="L1229" s="56"/>
      <c r="M1229" s="56"/>
      <c r="N1229" s="56"/>
      <c r="O1229" s="56"/>
      <c r="P1229" s="13"/>
    </row>
    <row r="1230" spans="1:16" ht="37.5" customHeight="1" thickBot="1" x14ac:dyDescent="0.25">
      <c r="A1230" s="73"/>
      <c r="B1230" s="14"/>
      <c r="C1230" s="74"/>
      <c r="D1230" s="57"/>
      <c r="E1230" s="57"/>
      <c r="F1230" s="57"/>
      <c r="G1230" s="57"/>
      <c r="H1230" s="57"/>
      <c r="I1230" s="57"/>
      <c r="J1230" s="57"/>
      <c r="K1230" s="57"/>
      <c r="L1230" s="57"/>
      <c r="M1230" s="57"/>
      <c r="N1230" s="57"/>
      <c r="O1230" s="57"/>
      <c r="P1230" s="15"/>
    </row>
    <row r="1231" spans="1:16" ht="37.5" customHeight="1" x14ac:dyDescent="0.2">
      <c r="A1231" s="75" t="s">
        <v>1446</v>
      </c>
      <c r="B1231" s="10"/>
      <c r="C1231" s="76" t="s">
        <v>1447</v>
      </c>
      <c r="D1231" s="55"/>
      <c r="E1231" s="55"/>
      <c r="F1231" s="55"/>
      <c r="G1231" s="55"/>
      <c r="H1231" s="55"/>
      <c r="I1231" s="55"/>
      <c r="J1231" s="55"/>
      <c r="K1231" s="55"/>
      <c r="L1231" s="55"/>
      <c r="M1231" s="55"/>
      <c r="N1231" s="55"/>
      <c r="O1231" s="55"/>
      <c r="P1231" s="11"/>
    </row>
    <row r="1232" spans="1:16" ht="37.5" customHeight="1" x14ac:dyDescent="0.2">
      <c r="A1232" s="71"/>
      <c r="B1232" s="12"/>
      <c r="C1232" s="72"/>
      <c r="D1232" s="56"/>
      <c r="E1232" s="56"/>
      <c r="F1232" s="56"/>
      <c r="G1232" s="56"/>
      <c r="H1232" s="56"/>
      <c r="I1232" s="56"/>
      <c r="J1232" s="56"/>
      <c r="K1232" s="56"/>
      <c r="L1232" s="56"/>
      <c r="M1232" s="56"/>
      <c r="N1232" s="56"/>
      <c r="O1232" s="56"/>
      <c r="P1232" s="13"/>
    </row>
    <row r="1233" spans="1:16" ht="37.5" customHeight="1" x14ac:dyDescent="0.2">
      <c r="A1233" s="71"/>
      <c r="B1233" s="12"/>
      <c r="C1233" s="72"/>
      <c r="D1233" s="56"/>
      <c r="E1233" s="56"/>
      <c r="F1233" s="56"/>
      <c r="G1233" s="56"/>
      <c r="H1233" s="56"/>
      <c r="I1233" s="56"/>
      <c r="J1233" s="56"/>
      <c r="K1233" s="56"/>
      <c r="L1233" s="56"/>
      <c r="M1233" s="56"/>
      <c r="N1233" s="56"/>
      <c r="O1233" s="56"/>
      <c r="P1233" s="13"/>
    </row>
    <row r="1234" spans="1:16" ht="37.5" customHeight="1" x14ac:dyDescent="0.2">
      <c r="A1234" s="71"/>
      <c r="B1234" s="12"/>
      <c r="C1234" s="72"/>
      <c r="D1234" s="56"/>
      <c r="E1234" s="56"/>
      <c r="F1234" s="56"/>
      <c r="G1234" s="56"/>
      <c r="H1234" s="56"/>
      <c r="I1234" s="56"/>
      <c r="J1234" s="56"/>
      <c r="K1234" s="56"/>
      <c r="L1234" s="56"/>
      <c r="M1234" s="56"/>
      <c r="N1234" s="56"/>
      <c r="O1234" s="56"/>
      <c r="P1234" s="13"/>
    </row>
    <row r="1235" spans="1:16" ht="37.5" customHeight="1" x14ac:dyDescent="0.2">
      <c r="A1235" s="71"/>
      <c r="B1235" s="12"/>
      <c r="C1235" s="72"/>
      <c r="D1235" s="56"/>
      <c r="E1235" s="56"/>
      <c r="F1235" s="56"/>
      <c r="G1235" s="56"/>
      <c r="H1235" s="56"/>
      <c r="I1235" s="56"/>
      <c r="J1235" s="56"/>
      <c r="K1235" s="56"/>
      <c r="L1235" s="56"/>
      <c r="M1235" s="56"/>
      <c r="N1235" s="56"/>
      <c r="O1235" s="56"/>
      <c r="P1235" s="13"/>
    </row>
    <row r="1236" spans="1:16" ht="37.5" customHeight="1" x14ac:dyDescent="0.2">
      <c r="A1236" s="71" t="s">
        <v>1448</v>
      </c>
      <c r="B1236" s="12"/>
      <c r="C1236" s="72" t="s">
        <v>1449</v>
      </c>
      <c r="D1236" s="56"/>
      <c r="E1236" s="56"/>
      <c r="F1236" s="56"/>
      <c r="G1236" s="56"/>
      <c r="H1236" s="56"/>
      <c r="I1236" s="56"/>
      <c r="J1236" s="56"/>
      <c r="K1236" s="56"/>
      <c r="L1236" s="56"/>
      <c r="M1236" s="56"/>
      <c r="N1236" s="56"/>
      <c r="O1236" s="56"/>
      <c r="P1236" s="13"/>
    </row>
    <row r="1237" spans="1:16" ht="37.5" customHeight="1" x14ac:dyDescent="0.2">
      <c r="A1237" s="71"/>
      <c r="B1237" s="12"/>
      <c r="C1237" s="72"/>
      <c r="D1237" s="56"/>
      <c r="E1237" s="56"/>
      <c r="F1237" s="56"/>
      <c r="G1237" s="56"/>
      <c r="H1237" s="56"/>
      <c r="I1237" s="56"/>
      <c r="J1237" s="56"/>
      <c r="K1237" s="56"/>
      <c r="L1237" s="56"/>
      <c r="M1237" s="56"/>
      <c r="N1237" s="56"/>
      <c r="O1237" s="56"/>
      <c r="P1237" s="13"/>
    </row>
    <row r="1238" spans="1:16" ht="37.5" customHeight="1" x14ac:dyDescent="0.2">
      <c r="A1238" s="71"/>
      <c r="B1238" s="12"/>
      <c r="C1238" s="72"/>
      <c r="D1238" s="56"/>
      <c r="E1238" s="56"/>
      <c r="F1238" s="56"/>
      <c r="G1238" s="56"/>
      <c r="H1238" s="56"/>
      <c r="I1238" s="56"/>
      <c r="J1238" s="56"/>
      <c r="K1238" s="56"/>
      <c r="L1238" s="56"/>
      <c r="M1238" s="56"/>
      <c r="N1238" s="56"/>
      <c r="O1238" s="56"/>
      <c r="P1238" s="13"/>
    </row>
    <row r="1239" spans="1:16" ht="37.5" customHeight="1" x14ac:dyDescent="0.2">
      <c r="A1239" s="71"/>
      <c r="B1239" s="12"/>
      <c r="C1239" s="72"/>
      <c r="D1239" s="56"/>
      <c r="E1239" s="56"/>
      <c r="F1239" s="56"/>
      <c r="G1239" s="56"/>
      <c r="H1239" s="56"/>
      <c r="I1239" s="56"/>
      <c r="J1239" s="56"/>
      <c r="K1239" s="56"/>
      <c r="L1239" s="56"/>
      <c r="M1239" s="56"/>
      <c r="N1239" s="56"/>
      <c r="O1239" s="56"/>
      <c r="P1239" s="13"/>
    </row>
    <row r="1240" spans="1:16" ht="37.5" customHeight="1" x14ac:dyDescent="0.2">
      <c r="A1240" s="71"/>
      <c r="B1240" s="12"/>
      <c r="C1240" s="72"/>
      <c r="D1240" s="56"/>
      <c r="E1240" s="56"/>
      <c r="F1240" s="56"/>
      <c r="G1240" s="56"/>
      <c r="H1240" s="56"/>
      <c r="I1240" s="56"/>
      <c r="J1240" s="56"/>
      <c r="K1240" s="56"/>
      <c r="L1240" s="56"/>
      <c r="M1240" s="56"/>
      <c r="N1240" s="56"/>
      <c r="O1240" s="56"/>
      <c r="P1240" s="13"/>
    </row>
    <row r="1241" spans="1:16" ht="37.5" customHeight="1" x14ac:dyDescent="0.2">
      <c r="A1241" s="71" t="s">
        <v>1450</v>
      </c>
      <c r="B1241" s="12"/>
      <c r="C1241" s="72" t="s">
        <v>1451</v>
      </c>
      <c r="D1241" s="56"/>
      <c r="E1241" s="56"/>
      <c r="F1241" s="56"/>
      <c r="G1241" s="56"/>
      <c r="H1241" s="56"/>
      <c r="I1241" s="56"/>
      <c r="J1241" s="56"/>
      <c r="K1241" s="56"/>
      <c r="L1241" s="56"/>
      <c r="M1241" s="56"/>
      <c r="N1241" s="56"/>
      <c r="O1241" s="56"/>
      <c r="P1241" s="13"/>
    </row>
    <row r="1242" spans="1:16" ht="37.5" customHeight="1" x14ac:dyDescent="0.2">
      <c r="A1242" s="71"/>
      <c r="B1242" s="12"/>
      <c r="C1242" s="72"/>
      <c r="D1242" s="56"/>
      <c r="E1242" s="56"/>
      <c r="F1242" s="56"/>
      <c r="G1242" s="56"/>
      <c r="H1242" s="56"/>
      <c r="I1242" s="56"/>
      <c r="J1242" s="56"/>
      <c r="K1242" s="56"/>
      <c r="L1242" s="56"/>
      <c r="M1242" s="56"/>
      <c r="N1242" s="56"/>
      <c r="O1242" s="56"/>
      <c r="P1242" s="13"/>
    </row>
    <row r="1243" spans="1:16" ht="37.5" customHeight="1" x14ac:dyDescent="0.2">
      <c r="A1243" s="71"/>
      <c r="B1243" s="12"/>
      <c r="C1243" s="72"/>
      <c r="D1243" s="56"/>
      <c r="E1243" s="56"/>
      <c r="F1243" s="56"/>
      <c r="G1243" s="56"/>
      <c r="H1243" s="56"/>
      <c r="I1243" s="56"/>
      <c r="J1243" s="56"/>
      <c r="K1243" s="56"/>
      <c r="L1243" s="56"/>
      <c r="M1243" s="56"/>
      <c r="N1243" s="56"/>
      <c r="O1243" s="56"/>
      <c r="P1243" s="13"/>
    </row>
    <row r="1244" spans="1:16" ht="37.5" customHeight="1" x14ac:dyDescent="0.2">
      <c r="A1244" s="71"/>
      <c r="B1244" s="12"/>
      <c r="C1244" s="72"/>
      <c r="D1244" s="56"/>
      <c r="E1244" s="56"/>
      <c r="F1244" s="56"/>
      <c r="G1244" s="56"/>
      <c r="H1244" s="56"/>
      <c r="I1244" s="56"/>
      <c r="J1244" s="56"/>
      <c r="K1244" s="56"/>
      <c r="L1244" s="56"/>
      <c r="M1244" s="56"/>
      <c r="N1244" s="56"/>
      <c r="O1244" s="56"/>
      <c r="P1244" s="13"/>
    </row>
    <row r="1245" spans="1:16" ht="37.5" customHeight="1" x14ac:dyDescent="0.2">
      <c r="A1245" s="71"/>
      <c r="B1245" s="12"/>
      <c r="C1245" s="72"/>
      <c r="D1245" s="56"/>
      <c r="E1245" s="56"/>
      <c r="F1245" s="56"/>
      <c r="G1245" s="56"/>
      <c r="H1245" s="56"/>
      <c r="I1245" s="56"/>
      <c r="J1245" s="56"/>
      <c r="K1245" s="56"/>
      <c r="L1245" s="56"/>
      <c r="M1245" s="56"/>
      <c r="N1245" s="56"/>
      <c r="O1245" s="56"/>
      <c r="P1245" s="13"/>
    </row>
    <row r="1246" spans="1:16" ht="37.5" customHeight="1" x14ac:dyDescent="0.2">
      <c r="A1246" s="71" t="s">
        <v>1452</v>
      </c>
      <c r="B1246" s="12"/>
      <c r="C1246" s="72" t="s">
        <v>1453</v>
      </c>
      <c r="D1246" s="56"/>
      <c r="E1246" s="56"/>
      <c r="F1246" s="56"/>
      <c r="G1246" s="56"/>
      <c r="H1246" s="56"/>
      <c r="I1246" s="56"/>
      <c r="J1246" s="56"/>
      <c r="K1246" s="56"/>
      <c r="L1246" s="56"/>
      <c r="M1246" s="56"/>
      <c r="N1246" s="56"/>
      <c r="O1246" s="56"/>
      <c r="P1246" s="13"/>
    </row>
    <row r="1247" spans="1:16" ht="37.5" customHeight="1" x14ac:dyDescent="0.2">
      <c r="A1247" s="71"/>
      <c r="B1247" s="12"/>
      <c r="C1247" s="72"/>
      <c r="D1247" s="56"/>
      <c r="E1247" s="56"/>
      <c r="F1247" s="56"/>
      <c r="G1247" s="56"/>
      <c r="H1247" s="56"/>
      <c r="I1247" s="56"/>
      <c r="J1247" s="56"/>
      <c r="K1247" s="56"/>
      <c r="L1247" s="56"/>
      <c r="M1247" s="56"/>
      <c r="N1247" s="56"/>
      <c r="O1247" s="56"/>
      <c r="P1247" s="13"/>
    </row>
    <row r="1248" spans="1:16" ht="37.5" customHeight="1" x14ac:dyDescent="0.2">
      <c r="A1248" s="71"/>
      <c r="B1248" s="12"/>
      <c r="C1248" s="72"/>
      <c r="D1248" s="56"/>
      <c r="E1248" s="56"/>
      <c r="F1248" s="56"/>
      <c r="G1248" s="56"/>
      <c r="H1248" s="56"/>
      <c r="I1248" s="56"/>
      <c r="J1248" s="56"/>
      <c r="K1248" s="56"/>
      <c r="L1248" s="56"/>
      <c r="M1248" s="56"/>
      <c r="N1248" s="56"/>
      <c r="O1248" s="56"/>
      <c r="P1248" s="13"/>
    </row>
    <row r="1249" spans="1:16" ht="37.5" customHeight="1" x14ac:dyDescent="0.2">
      <c r="A1249" s="71"/>
      <c r="B1249" s="12"/>
      <c r="C1249" s="72"/>
      <c r="D1249" s="56"/>
      <c r="E1249" s="56"/>
      <c r="F1249" s="56"/>
      <c r="G1249" s="56"/>
      <c r="H1249" s="56"/>
      <c r="I1249" s="56"/>
      <c r="J1249" s="56"/>
      <c r="K1249" s="56"/>
      <c r="L1249" s="56"/>
      <c r="M1249" s="56"/>
      <c r="N1249" s="56"/>
      <c r="O1249" s="56"/>
      <c r="P1249" s="13"/>
    </row>
    <row r="1250" spans="1:16" ht="37.5" customHeight="1" x14ac:dyDescent="0.2">
      <c r="A1250" s="71"/>
      <c r="B1250" s="12"/>
      <c r="C1250" s="72"/>
      <c r="D1250" s="56"/>
      <c r="E1250" s="56"/>
      <c r="F1250" s="56"/>
      <c r="G1250" s="56"/>
      <c r="H1250" s="56"/>
      <c r="I1250" s="56"/>
      <c r="J1250" s="56"/>
      <c r="K1250" s="56"/>
      <c r="L1250" s="56"/>
      <c r="M1250" s="56"/>
      <c r="N1250" s="56"/>
      <c r="O1250" s="56"/>
      <c r="P1250" s="13"/>
    </row>
    <row r="1251" spans="1:16" ht="37.5" customHeight="1" x14ac:dyDescent="0.2">
      <c r="A1251" s="71" t="s">
        <v>1454</v>
      </c>
      <c r="B1251" s="12"/>
      <c r="C1251" s="72" t="s">
        <v>1455</v>
      </c>
      <c r="D1251" s="56"/>
      <c r="E1251" s="56"/>
      <c r="F1251" s="56"/>
      <c r="G1251" s="56"/>
      <c r="H1251" s="56"/>
      <c r="I1251" s="56"/>
      <c r="J1251" s="56"/>
      <c r="K1251" s="56"/>
      <c r="L1251" s="56"/>
      <c r="M1251" s="56"/>
      <c r="N1251" s="56"/>
      <c r="O1251" s="56"/>
      <c r="P1251" s="13"/>
    </row>
    <row r="1252" spans="1:16" ht="37.5" customHeight="1" x14ac:dyDescent="0.2">
      <c r="A1252" s="71"/>
      <c r="B1252" s="12"/>
      <c r="C1252" s="72"/>
      <c r="D1252" s="56"/>
      <c r="E1252" s="56"/>
      <c r="F1252" s="56"/>
      <c r="G1252" s="56"/>
      <c r="H1252" s="56"/>
      <c r="I1252" s="56"/>
      <c r="J1252" s="56"/>
      <c r="K1252" s="56"/>
      <c r="L1252" s="56"/>
      <c r="M1252" s="56"/>
      <c r="N1252" s="56"/>
      <c r="O1252" s="56"/>
      <c r="P1252" s="13"/>
    </row>
    <row r="1253" spans="1:16" ht="37.5" customHeight="1" x14ac:dyDescent="0.2">
      <c r="A1253" s="71"/>
      <c r="B1253" s="12"/>
      <c r="C1253" s="72"/>
      <c r="D1253" s="56"/>
      <c r="E1253" s="56"/>
      <c r="F1253" s="56"/>
      <c r="G1253" s="56"/>
      <c r="H1253" s="56"/>
      <c r="I1253" s="56"/>
      <c r="J1253" s="56"/>
      <c r="K1253" s="56"/>
      <c r="L1253" s="56"/>
      <c r="M1253" s="56"/>
      <c r="N1253" s="56"/>
      <c r="O1253" s="56"/>
      <c r="P1253" s="13"/>
    </row>
    <row r="1254" spans="1:16" ht="37.5" customHeight="1" x14ac:dyDescent="0.2">
      <c r="A1254" s="71"/>
      <c r="B1254" s="12"/>
      <c r="C1254" s="72"/>
      <c r="D1254" s="56"/>
      <c r="E1254" s="56"/>
      <c r="F1254" s="56"/>
      <c r="G1254" s="56"/>
      <c r="H1254" s="56"/>
      <c r="I1254" s="56"/>
      <c r="J1254" s="56"/>
      <c r="K1254" s="56"/>
      <c r="L1254" s="56"/>
      <c r="M1254" s="56"/>
      <c r="N1254" s="56"/>
      <c r="O1254" s="56"/>
      <c r="P1254" s="13"/>
    </row>
    <row r="1255" spans="1:16" ht="37.5" customHeight="1" thickBot="1" x14ac:dyDescent="0.25">
      <c r="A1255" s="73"/>
      <c r="B1255" s="14"/>
      <c r="C1255" s="74"/>
      <c r="D1255" s="57"/>
      <c r="E1255" s="57"/>
      <c r="F1255" s="57"/>
      <c r="G1255" s="57"/>
      <c r="H1255" s="57"/>
      <c r="I1255" s="57"/>
      <c r="J1255" s="57"/>
      <c r="K1255" s="57"/>
      <c r="L1255" s="57"/>
      <c r="M1255" s="57"/>
      <c r="N1255" s="57"/>
      <c r="O1255" s="57"/>
      <c r="P1255" s="15"/>
    </row>
    <row r="1256" spans="1:16" ht="37.5" customHeight="1" x14ac:dyDescent="0.2">
      <c r="A1256" s="75" t="s">
        <v>1456</v>
      </c>
      <c r="B1256" s="10"/>
      <c r="C1256" s="76" t="s">
        <v>1457</v>
      </c>
      <c r="D1256" s="55"/>
      <c r="E1256" s="55"/>
      <c r="F1256" s="55"/>
      <c r="G1256" s="55"/>
      <c r="H1256" s="55"/>
      <c r="I1256" s="55"/>
      <c r="J1256" s="55"/>
      <c r="K1256" s="55"/>
      <c r="L1256" s="55"/>
      <c r="M1256" s="55"/>
      <c r="N1256" s="55"/>
      <c r="O1256" s="55"/>
      <c r="P1256" s="11"/>
    </row>
    <row r="1257" spans="1:16" ht="37.5" customHeight="1" x14ac:dyDescent="0.2">
      <c r="A1257" s="71"/>
      <c r="B1257" s="12"/>
      <c r="C1257" s="72"/>
      <c r="D1257" s="56"/>
      <c r="E1257" s="56"/>
      <c r="F1257" s="56"/>
      <c r="G1257" s="56"/>
      <c r="H1257" s="56"/>
      <c r="I1257" s="56"/>
      <c r="J1257" s="56"/>
      <c r="K1257" s="56"/>
      <c r="L1257" s="56"/>
      <c r="M1257" s="56"/>
      <c r="N1257" s="56"/>
      <c r="O1257" s="56"/>
      <c r="P1257" s="13"/>
    </row>
    <row r="1258" spans="1:16" ht="37.5" customHeight="1" x14ac:dyDescent="0.2">
      <c r="A1258" s="71"/>
      <c r="B1258" s="12"/>
      <c r="C1258" s="72"/>
      <c r="D1258" s="56"/>
      <c r="E1258" s="56"/>
      <c r="F1258" s="56"/>
      <c r="G1258" s="56"/>
      <c r="H1258" s="56"/>
      <c r="I1258" s="56"/>
      <c r="J1258" s="56"/>
      <c r="K1258" s="56"/>
      <c r="L1258" s="56"/>
      <c r="M1258" s="56"/>
      <c r="N1258" s="56"/>
      <c r="O1258" s="56"/>
      <c r="P1258" s="13"/>
    </row>
    <row r="1259" spans="1:16" ht="37.5" customHeight="1" x14ac:dyDescent="0.2">
      <c r="A1259" s="71"/>
      <c r="B1259" s="12"/>
      <c r="C1259" s="72"/>
      <c r="D1259" s="56"/>
      <c r="E1259" s="56"/>
      <c r="F1259" s="56"/>
      <c r="G1259" s="56"/>
      <c r="H1259" s="56"/>
      <c r="I1259" s="56"/>
      <c r="J1259" s="56"/>
      <c r="K1259" s="56"/>
      <c r="L1259" s="56"/>
      <c r="M1259" s="56"/>
      <c r="N1259" s="56"/>
      <c r="O1259" s="56"/>
      <c r="P1259" s="13"/>
    </row>
    <row r="1260" spans="1:16" ht="37.5" customHeight="1" x14ac:dyDescent="0.2">
      <c r="A1260" s="71"/>
      <c r="B1260" s="12"/>
      <c r="C1260" s="72"/>
      <c r="D1260" s="56"/>
      <c r="E1260" s="56"/>
      <c r="F1260" s="56"/>
      <c r="G1260" s="56"/>
      <c r="H1260" s="56"/>
      <c r="I1260" s="56"/>
      <c r="J1260" s="56"/>
      <c r="K1260" s="56"/>
      <c r="L1260" s="56"/>
      <c r="M1260" s="56"/>
      <c r="N1260" s="56"/>
      <c r="O1260" s="56"/>
      <c r="P1260" s="13"/>
    </row>
    <row r="1261" spans="1:16" ht="37.5" customHeight="1" x14ac:dyDescent="0.2">
      <c r="A1261" s="71" t="s">
        <v>1458</v>
      </c>
      <c r="B1261" s="12"/>
      <c r="C1261" s="72" t="s">
        <v>1459</v>
      </c>
      <c r="D1261" s="56"/>
      <c r="E1261" s="56"/>
      <c r="F1261" s="56"/>
      <c r="G1261" s="56"/>
      <c r="H1261" s="56"/>
      <c r="I1261" s="56"/>
      <c r="J1261" s="56"/>
      <c r="K1261" s="56"/>
      <c r="L1261" s="56"/>
      <c r="M1261" s="56"/>
      <c r="N1261" s="56"/>
      <c r="O1261" s="56"/>
      <c r="P1261" s="13"/>
    </row>
    <row r="1262" spans="1:16" ht="37.5" customHeight="1" x14ac:dyDescent="0.2">
      <c r="A1262" s="71"/>
      <c r="B1262" s="12"/>
      <c r="C1262" s="72"/>
      <c r="D1262" s="56"/>
      <c r="E1262" s="56"/>
      <c r="F1262" s="56"/>
      <c r="G1262" s="56"/>
      <c r="H1262" s="56"/>
      <c r="I1262" s="56"/>
      <c r="J1262" s="56"/>
      <c r="K1262" s="56"/>
      <c r="L1262" s="56"/>
      <c r="M1262" s="56"/>
      <c r="N1262" s="56"/>
      <c r="O1262" s="56"/>
      <c r="P1262" s="13"/>
    </row>
    <row r="1263" spans="1:16" ht="37.5" customHeight="1" x14ac:dyDescent="0.2">
      <c r="A1263" s="71"/>
      <c r="B1263" s="12"/>
      <c r="C1263" s="72"/>
      <c r="D1263" s="56"/>
      <c r="E1263" s="56"/>
      <c r="F1263" s="56"/>
      <c r="G1263" s="56"/>
      <c r="H1263" s="56"/>
      <c r="I1263" s="56"/>
      <c r="J1263" s="56"/>
      <c r="K1263" s="56"/>
      <c r="L1263" s="56"/>
      <c r="M1263" s="56"/>
      <c r="N1263" s="56"/>
      <c r="O1263" s="56"/>
      <c r="P1263" s="13"/>
    </row>
    <row r="1264" spans="1:16" ht="37.5" customHeight="1" x14ac:dyDescent="0.2">
      <c r="A1264" s="71"/>
      <c r="B1264" s="12"/>
      <c r="C1264" s="72"/>
      <c r="D1264" s="56"/>
      <c r="E1264" s="56"/>
      <c r="F1264" s="56"/>
      <c r="G1264" s="56"/>
      <c r="H1264" s="56"/>
      <c r="I1264" s="56"/>
      <c r="J1264" s="56"/>
      <c r="K1264" s="56"/>
      <c r="L1264" s="56"/>
      <c r="M1264" s="56"/>
      <c r="N1264" s="56"/>
      <c r="O1264" s="56"/>
      <c r="P1264" s="13"/>
    </row>
    <row r="1265" spans="1:16" ht="37.5" customHeight="1" x14ac:dyDescent="0.2">
      <c r="A1265" s="71"/>
      <c r="B1265" s="12"/>
      <c r="C1265" s="72"/>
      <c r="D1265" s="56"/>
      <c r="E1265" s="56"/>
      <c r="F1265" s="56"/>
      <c r="G1265" s="56"/>
      <c r="H1265" s="56"/>
      <c r="I1265" s="56"/>
      <c r="J1265" s="56"/>
      <c r="K1265" s="56"/>
      <c r="L1265" s="56"/>
      <c r="M1265" s="56"/>
      <c r="N1265" s="56"/>
      <c r="O1265" s="56"/>
      <c r="P1265" s="13"/>
    </row>
    <row r="1266" spans="1:16" ht="37.5" customHeight="1" x14ac:dyDescent="0.2">
      <c r="A1266" s="71" t="s">
        <v>1460</v>
      </c>
      <c r="B1266" s="12"/>
      <c r="C1266" s="72" t="s">
        <v>1461</v>
      </c>
      <c r="D1266" s="56"/>
      <c r="E1266" s="56"/>
      <c r="F1266" s="56"/>
      <c r="G1266" s="56"/>
      <c r="H1266" s="56"/>
      <c r="I1266" s="56"/>
      <c r="J1266" s="56"/>
      <c r="K1266" s="56"/>
      <c r="L1266" s="56"/>
      <c r="M1266" s="56"/>
      <c r="N1266" s="56"/>
      <c r="O1266" s="56"/>
      <c r="P1266" s="13"/>
    </row>
    <row r="1267" spans="1:16" ht="37.5" customHeight="1" x14ac:dyDescent="0.2">
      <c r="A1267" s="71"/>
      <c r="B1267" s="12"/>
      <c r="C1267" s="72"/>
      <c r="D1267" s="56"/>
      <c r="E1267" s="56"/>
      <c r="F1267" s="56"/>
      <c r="G1267" s="56"/>
      <c r="H1267" s="56"/>
      <c r="I1267" s="56"/>
      <c r="J1267" s="56"/>
      <c r="K1267" s="56"/>
      <c r="L1267" s="56"/>
      <c r="M1267" s="56"/>
      <c r="N1267" s="56"/>
      <c r="O1267" s="56"/>
      <c r="P1267" s="13"/>
    </row>
    <row r="1268" spans="1:16" ht="37.5" customHeight="1" x14ac:dyDescent="0.2">
      <c r="A1268" s="71"/>
      <c r="B1268" s="12"/>
      <c r="C1268" s="72"/>
      <c r="D1268" s="56"/>
      <c r="E1268" s="56"/>
      <c r="F1268" s="56"/>
      <c r="G1268" s="56"/>
      <c r="H1268" s="56"/>
      <c r="I1268" s="56"/>
      <c r="J1268" s="56"/>
      <c r="K1268" s="56"/>
      <c r="L1268" s="56"/>
      <c r="M1268" s="56"/>
      <c r="N1268" s="56"/>
      <c r="O1268" s="56"/>
      <c r="P1268" s="13"/>
    </row>
    <row r="1269" spans="1:16" ht="37.5" customHeight="1" x14ac:dyDescent="0.2">
      <c r="A1269" s="71"/>
      <c r="B1269" s="12"/>
      <c r="C1269" s="72"/>
      <c r="D1269" s="56"/>
      <c r="E1269" s="56"/>
      <c r="F1269" s="56"/>
      <c r="G1269" s="56"/>
      <c r="H1269" s="56"/>
      <c r="I1269" s="56"/>
      <c r="J1269" s="56"/>
      <c r="K1269" s="56"/>
      <c r="L1269" s="56"/>
      <c r="M1269" s="56"/>
      <c r="N1269" s="56"/>
      <c r="O1269" s="56"/>
      <c r="P1269" s="13"/>
    </row>
    <row r="1270" spans="1:16" ht="37.5" customHeight="1" x14ac:dyDescent="0.2">
      <c r="A1270" s="71"/>
      <c r="B1270" s="12"/>
      <c r="C1270" s="72"/>
      <c r="D1270" s="56"/>
      <c r="E1270" s="56"/>
      <c r="F1270" s="56"/>
      <c r="G1270" s="56"/>
      <c r="H1270" s="56"/>
      <c r="I1270" s="56"/>
      <c r="J1270" s="56"/>
      <c r="K1270" s="56"/>
      <c r="L1270" s="56"/>
      <c r="M1270" s="56"/>
      <c r="N1270" s="56"/>
      <c r="O1270" s="56"/>
      <c r="P1270" s="13"/>
    </row>
    <row r="1271" spans="1:16" ht="37.5" customHeight="1" x14ac:dyDescent="0.2">
      <c r="A1271" s="71" t="s">
        <v>1462</v>
      </c>
      <c r="B1271" s="12"/>
      <c r="C1271" s="72" t="s">
        <v>1463</v>
      </c>
      <c r="D1271" s="56"/>
      <c r="E1271" s="56"/>
      <c r="F1271" s="56"/>
      <c r="G1271" s="56"/>
      <c r="H1271" s="56"/>
      <c r="I1271" s="56"/>
      <c r="J1271" s="56"/>
      <c r="K1271" s="56"/>
      <c r="L1271" s="56"/>
      <c r="M1271" s="56"/>
      <c r="N1271" s="56"/>
      <c r="O1271" s="56"/>
      <c r="P1271" s="13"/>
    </row>
    <row r="1272" spans="1:16" ht="37.5" customHeight="1" x14ac:dyDescent="0.2">
      <c r="A1272" s="71"/>
      <c r="B1272" s="12"/>
      <c r="C1272" s="72"/>
      <c r="D1272" s="56"/>
      <c r="E1272" s="56"/>
      <c r="F1272" s="56"/>
      <c r="G1272" s="56"/>
      <c r="H1272" s="56"/>
      <c r="I1272" s="56"/>
      <c r="J1272" s="56"/>
      <c r="K1272" s="56"/>
      <c r="L1272" s="56"/>
      <c r="M1272" s="56"/>
      <c r="N1272" s="56"/>
      <c r="O1272" s="56"/>
      <c r="P1272" s="13"/>
    </row>
    <row r="1273" spans="1:16" ht="37.5" customHeight="1" x14ac:dyDescent="0.2">
      <c r="A1273" s="71"/>
      <c r="B1273" s="12"/>
      <c r="C1273" s="72"/>
      <c r="D1273" s="56"/>
      <c r="E1273" s="56"/>
      <c r="F1273" s="56"/>
      <c r="G1273" s="56"/>
      <c r="H1273" s="56"/>
      <c r="I1273" s="56"/>
      <c r="J1273" s="56"/>
      <c r="K1273" s="56"/>
      <c r="L1273" s="56"/>
      <c r="M1273" s="56"/>
      <c r="N1273" s="56"/>
      <c r="O1273" s="56"/>
      <c r="P1273" s="13"/>
    </row>
    <row r="1274" spans="1:16" ht="37.5" customHeight="1" x14ac:dyDescent="0.2">
      <c r="A1274" s="71"/>
      <c r="B1274" s="12"/>
      <c r="C1274" s="72"/>
      <c r="D1274" s="56"/>
      <c r="E1274" s="56"/>
      <c r="F1274" s="56"/>
      <c r="G1274" s="56"/>
      <c r="H1274" s="56"/>
      <c r="I1274" s="56"/>
      <c r="J1274" s="56"/>
      <c r="K1274" s="56"/>
      <c r="L1274" s="56"/>
      <c r="M1274" s="56"/>
      <c r="N1274" s="56"/>
      <c r="O1274" s="56"/>
      <c r="P1274" s="13"/>
    </row>
    <row r="1275" spans="1:16" ht="37.5" customHeight="1" x14ac:dyDescent="0.2">
      <c r="A1275" s="71"/>
      <c r="B1275" s="12"/>
      <c r="C1275" s="72"/>
      <c r="D1275" s="56"/>
      <c r="E1275" s="56"/>
      <c r="F1275" s="56"/>
      <c r="G1275" s="56"/>
      <c r="H1275" s="56"/>
      <c r="I1275" s="56"/>
      <c r="J1275" s="56"/>
      <c r="K1275" s="56"/>
      <c r="L1275" s="56"/>
      <c r="M1275" s="56"/>
      <c r="N1275" s="56"/>
      <c r="O1275" s="56"/>
      <c r="P1275" s="13"/>
    </row>
    <row r="1276" spans="1:16" ht="37.5" customHeight="1" x14ac:dyDescent="0.2">
      <c r="A1276" s="71" t="s">
        <v>1464</v>
      </c>
      <c r="B1276" s="12"/>
      <c r="C1276" s="72" t="s">
        <v>1465</v>
      </c>
      <c r="D1276" s="56"/>
      <c r="E1276" s="56"/>
      <c r="F1276" s="56"/>
      <c r="G1276" s="56"/>
      <c r="H1276" s="56"/>
      <c r="I1276" s="56"/>
      <c r="J1276" s="56"/>
      <c r="K1276" s="56"/>
      <c r="L1276" s="56"/>
      <c r="M1276" s="56"/>
      <c r="N1276" s="56"/>
      <c r="O1276" s="56"/>
      <c r="P1276" s="13"/>
    </row>
    <row r="1277" spans="1:16" ht="37.5" customHeight="1" x14ac:dyDescent="0.2">
      <c r="A1277" s="71"/>
      <c r="B1277" s="12"/>
      <c r="C1277" s="72"/>
      <c r="D1277" s="56"/>
      <c r="E1277" s="56"/>
      <c r="F1277" s="56"/>
      <c r="G1277" s="56"/>
      <c r="H1277" s="56"/>
      <c r="I1277" s="56"/>
      <c r="J1277" s="56"/>
      <c r="K1277" s="56"/>
      <c r="L1277" s="56"/>
      <c r="M1277" s="56"/>
      <c r="N1277" s="56"/>
      <c r="O1277" s="56"/>
      <c r="P1277" s="13"/>
    </row>
    <row r="1278" spans="1:16" ht="37.5" customHeight="1" x14ac:dyDescent="0.2">
      <c r="A1278" s="71"/>
      <c r="B1278" s="12"/>
      <c r="C1278" s="72"/>
      <c r="D1278" s="56"/>
      <c r="E1278" s="56"/>
      <c r="F1278" s="56"/>
      <c r="G1278" s="56"/>
      <c r="H1278" s="56"/>
      <c r="I1278" s="56"/>
      <c r="J1278" s="56"/>
      <c r="K1278" s="56"/>
      <c r="L1278" s="56"/>
      <c r="M1278" s="56"/>
      <c r="N1278" s="56"/>
      <c r="O1278" s="56"/>
      <c r="P1278" s="13"/>
    </row>
    <row r="1279" spans="1:16" ht="37.5" customHeight="1" x14ac:dyDescent="0.2">
      <c r="A1279" s="71"/>
      <c r="B1279" s="12"/>
      <c r="C1279" s="72"/>
      <c r="D1279" s="56"/>
      <c r="E1279" s="56"/>
      <c r="F1279" s="56"/>
      <c r="G1279" s="56"/>
      <c r="H1279" s="56"/>
      <c r="I1279" s="56"/>
      <c r="J1279" s="56"/>
      <c r="K1279" s="56"/>
      <c r="L1279" s="56"/>
      <c r="M1279" s="56"/>
      <c r="N1279" s="56"/>
      <c r="O1279" s="56"/>
      <c r="P1279" s="13"/>
    </row>
    <row r="1280" spans="1:16" ht="37.5" customHeight="1" thickBot="1" x14ac:dyDescent="0.25">
      <c r="A1280" s="73"/>
      <c r="B1280" s="14"/>
      <c r="C1280" s="74"/>
      <c r="D1280" s="57"/>
      <c r="E1280" s="57"/>
      <c r="F1280" s="57"/>
      <c r="G1280" s="57"/>
      <c r="H1280" s="57"/>
      <c r="I1280" s="57"/>
      <c r="J1280" s="57"/>
      <c r="K1280" s="57"/>
      <c r="L1280" s="57"/>
      <c r="M1280" s="57"/>
      <c r="N1280" s="57"/>
      <c r="O1280" s="57"/>
      <c r="P1280" s="15"/>
    </row>
    <row r="1281" spans="1:16" ht="37.5" customHeight="1" x14ac:dyDescent="0.2">
      <c r="A1281" s="75" t="s">
        <v>1466</v>
      </c>
      <c r="B1281" s="10"/>
      <c r="C1281" s="76" t="s">
        <v>1467</v>
      </c>
      <c r="D1281" s="55"/>
      <c r="E1281" s="55"/>
      <c r="F1281" s="55"/>
      <c r="G1281" s="55"/>
      <c r="H1281" s="55"/>
      <c r="I1281" s="55"/>
      <c r="J1281" s="55"/>
      <c r="K1281" s="55"/>
      <c r="L1281" s="55"/>
      <c r="M1281" s="55"/>
      <c r="N1281" s="55"/>
      <c r="O1281" s="55"/>
      <c r="P1281" s="11"/>
    </row>
    <row r="1282" spans="1:16" ht="37.5" customHeight="1" x14ac:dyDescent="0.2">
      <c r="A1282" s="71"/>
      <c r="B1282" s="12"/>
      <c r="C1282" s="72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6"/>
      <c r="O1282" s="56"/>
      <c r="P1282" s="13"/>
    </row>
    <row r="1283" spans="1:16" ht="37.5" customHeight="1" x14ac:dyDescent="0.2">
      <c r="A1283" s="71"/>
      <c r="B1283" s="12"/>
      <c r="C1283" s="72"/>
      <c r="D1283" s="56"/>
      <c r="E1283" s="56"/>
      <c r="F1283" s="56"/>
      <c r="G1283" s="56"/>
      <c r="H1283" s="56"/>
      <c r="I1283" s="56"/>
      <c r="J1283" s="56"/>
      <c r="K1283" s="56"/>
      <c r="L1283" s="56"/>
      <c r="M1283" s="56"/>
      <c r="N1283" s="56"/>
      <c r="O1283" s="56"/>
      <c r="P1283" s="13"/>
    </row>
    <row r="1284" spans="1:16" ht="37.5" customHeight="1" x14ac:dyDescent="0.2">
      <c r="A1284" s="71"/>
      <c r="B1284" s="12"/>
      <c r="C1284" s="72"/>
      <c r="D1284" s="56"/>
      <c r="E1284" s="56"/>
      <c r="F1284" s="56"/>
      <c r="G1284" s="56"/>
      <c r="H1284" s="56"/>
      <c r="I1284" s="56"/>
      <c r="J1284" s="56"/>
      <c r="K1284" s="56"/>
      <c r="L1284" s="56"/>
      <c r="M1284" s="56"/>
      <c r="N1284" s="56"/>
      <c r="O1284" s="56"/>
      <c r="P1284" s="13"/>
    </row>
    <row r="1285" spans="1:16" ht="37.5" customHeight="1" x14ac:dyDescent="0.2">
      <c r="A1285" s="71"/>
      <c r="B1285" s="12"/>
      <c r="C1285" s="72"/>
      <c r="D1285" s="56"/>
      <c r="E1285" s="56"/>
      <c r="F1285" s="56"/>
      <c r="G1285" s="56"/>
      <c r="H1285" s="56"/>
      <c r="I1285" s="56"/>
      <c r="J1285" s="56"/>
      <c r="K1285" s="56"/>
      <c r="L1285" s="56"/>
      <c r="M1285" s="56"/>
      <c r="N1285" s="56"/>
      <c r="O1285" s="56"/>
      <c r="P1285" s="13"/>
    </row>
    <row r="1286" spans="1:16" ht="37.5" customHeight="1" x14ac:dyDescent="0.2">
      <c r="A1286" s="71" t="s">
        <v>1468</v>
      </c>
      <c r="B1286" s="12"/>
      <c r="C1286" s="72" t="s">
        <v>1469</v>
      </c>
      <c r="D1286" s="56"/>
      <c r="E1286" s="56"/>
      <c r="F1286" s="56"/>
      <c r="G1286" s="56"/>
      <c r="H1286" s="56"/>
      <c r="I1286" s="56"/>
      <c r="J1286" s="56"/>
      <c r="K1286" s="56"/>
      <c r="L1286" s="56"/>
      <c r="M1286" s="56"/>
      <c r="N1286" s="56"/>
      <c r="O1286" s="56"/>
      <c r="P1286" s="13"/>
    </row>
    <row r="1287" spans="1:16" ht="37.5" customHeight="1" x14ac:dyDescent="0.2">
      <c r="A1287" s="71"/>
      <c r="B1287" s="12"/>
      <c r="C1287" s="72"/>
      <c r="D1287" s="56"/>
      <c r="E1287" s="56"/>
      <c r="F1287" s="56"/>
      <c r="G1287" s="56"/>
      <c r="H1287" s="56"/>
      <c r="I1287" s="56"/>
      <c r="J1287" s="56"/>
      <c r="K1287" s="56"/>
      <c r="L1287" s="56"/>
      <c r="M1287" s="56"/>
      <c r="N1287" s="56"/>
      <c r="O1287" s="56"/>
      <c r="P1287" s="13"/>
    </row>
    <row r="1288" spans="1:16" ht="37.5" customHeight="1" x14ac:dyDescent="0.2">
      <c r="A1288" s="71"/>
      <c r="B1288" s="12"/>
      <c r="C1288" s="72"/>
      <c r="D1288" s="56"/>
      <c r="E1288" s="56"/>
      <c r="F1288" s="56"/>
      <c r="G1288" s="56"/>
      <c r="H1288" s="56"/>
      <c r="I1288" s="56"/>
      <c r="J1288" s="56"/>
      <c r="K1288" s="56"/>
      <c r="L1288" s="56"/>
      <c r="M1288" s="56"/>
      <c r="N1288" s="56"/>
      <c r="O1288" s="56"/>
      <c r="P1288" s="13"/>
    </row>
    <row r="1289" spans="1:16" ht="37.5" customHeight="1" x14ac:dyDescent="0.2">
      <c r="A1289" s="71"/>
      <c r="B1289" s="12"/>
      <c r="C1289" s="72"/>
      <c r="D1289" s="56"/>
      <c r="E1289" s="56"/>
      <c r="F1289" s="56"/>
      <c r="G1289" s="56"/>
      <c r="H1289" s="56"/>
      <c r="I1289" s="56"/>
      <c r="J1289" s="56"/>
      <c r="K1289" s="56"/>
      <c r="L1289" s="56"/>
      <c r="M1289" s="56"/>
      <c r="N1289" s="56"/>
      <c r="O1289" s="56"/>
      <c r="P1289" s="13"/>
    </row>
    <row r="1290" spans="1:16" ht="37.5" customHeight="1" x14ac:dyDescent="0.2">
      <c r="A1290" s="71"/>
      <c r="B1290" s="12"/>
      <c r="C1290" s="72"/>
      <c r="D1290" s="56"/>
      <c r="E1290" s="56"/>
      <c r="F1290" s="56"/>
      <c r="G1290" s="56"/>
      <c r="H1290" s="56"/>
      <c r="I1290" s="56"/>
      <c r="J1290" s="56"/>
      <c r="K1290" s="56"/>
      <c r="L1290" s="56"/>
      <c r="M1290" s="56"/>
      <c r="N1290" s="56"/>
      <c r="O1290" s="56"/>
      <c r="P1290" s="13"/>
    </row>
    <row r="1291" spans="1:16" ht="37.5" customHeight="1" x14ac:dyDescent="0.2">
      <c r="A1291" s="71" t="s">
        <v>1470</v>
      </c>
      <c r="B1291" s="12"/>
      <c r="C1291" s="72" t="s">
        <v>1471</v>
      </c>
      <c r="D1291" s="56"/>
      <c r="E1291" s="56"/>
      <c r="F1291" s="56"/>
      <c r="G1291" s="56"/>
      <c r="H1291" s="56"/>
      <c r="I1291" s="56"/>
      <c r="J1291" s="56"/>
      <c r="K1291" s="56"/>
      <c r="L1291" s="56"/>
      <c r="M1291" s="56"/>
      <c r="N1291" s="56"/>
      <c r="O1291" s="56"/>
      <c r="P1291" s="13"/>
    </row>
    <row r="1292" spans="1:16" ht="37.5" customHeight="1" x14ac:dyDescent="0.2">
      <c r="A1292" s="71"/>
      <c r="B1292" s="12"/>
      <c r="C1292" s="72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  <c r="O1292" s="56"/>
      <c r="P1292" s="13"/>
    </row>
    <row r="1293" spans="1:16" ht="37.5" customHeight="1" x14ac:dyDescent="0.2">
      <c r="A1293" s="71"/>
      <c r="B1293" s="12"/>
      <c r="C1293" s="72"/>
      <c r="D1293" s="56"/>
      <c r="E1293" s="56"/>
      <c r="F1293" s="56"/>
      <c r="G1293" s="56"/>
      <c r="H1293" s="56"/>
      <c r="I1293" s="56"/>
      <c r="J1293" s="56"/>
      <c r="K1293" s="56"/>
      <c r="L1293" s="56"/>
      <c r="M1293" s="56"/>
      <c r="N1293" s="56"/>
      <c r="O1293" s="56"/>
      <c r="P1293" s="13"/>
    </row>
    <row r="1294" spans="1:16" ht="37.5" customHeight="1" x14ac:dyDescent="0.2">
      <c r="A1294" s="71"/>
      <c r="B1294" s="12"/>
      <c r="C1294" s="72"/>
      <c r="D1294" s="56"/>
      <c r="E1294" s="56"/>
      <c r="F1294" s="56"/>
      <c r="G1294" s="56"/>
      <c r="H1294" s="56"/>
      <c r="I1294" s="56"/>
      <c r="J1294" s="56"/>
      <c r="K1294" s="56"/>
      <c r="L1294" s="56"/>
      <c r="M1294" s="56"/>
      <c r="N1294" s="56"/>
      <c r="O1294" s="56"/>
      <c r="P1294" s="13"/>
    </row>
    <row r="1295" spans="1:16" ht="37.5" customHeight="1" x14ac:dyDescent="0.2">
      <c r="A1295" s="71"/>
      <c r="B1295" s="12"/>
      <c r="C1295" s="72"/>
      <c r="D1295" s="56"/>
      <c r="E1295" s="56"/>
      <c r="F1295" s="56"/>
      <c r="G1295" s="56"/>
      <c r="H1295" s="56"/>
      <c r="I1295" s="56"/>
      <c r="J1295" s="56"/>
      <c r="K1295" s="56"/>
      <c r="L1295" s="56"/>
      <c r="M1295" s="56"/>
      <c r="N1295" s="56"/>
      <c r="O1295" s="56"/>
      <c r="P1295" s="13"/>
    </row>
    <row r="1296" spans="1:16" ht="37.5" customHeight="1" x14ac:dyDescent="0.2">
      <c r="A1296" s="71" t="s">
        <v>1472</v>
      </c>
      <c r="B1296" s="12"/>
      <c r="C1296" s="72" t="s">
        <v>1473</v>
      </c>
      <c r="D1296" s="56"/>
      <c r="E1296" s="56"/>
      <c r="F1296" s="56"/>
      <c r="G1296" s="56"/>
      <c r="H1296" s="56"/>
      <c r="I1296" s="56"/>
      <c r="J1296" s="56"/>
      <c r="K1296" s="56"/>
      <c r="L1296" s="56"/>
      <c r="M1296" s="56"/>
      <c r="N1296" s="56"/>
      <c r="O1296" s="56"/>
      <c r="P1296" s="13"/>
    </row>
    <row r="1297" spans="1:16" ht="37.5" customHeight="1" x14ac:dyDescent="0.2">
      <c r="A1297" s="71"/>
      <c r="B1297" s="12"/>
      <c r="C1297" s="72"/>
      <c r="D1297" s="56"/>
      <c r="E1297" s="56"/>
      <c r="F1297" s="56"/>
      <c r="G1297" s="56"/>
      <c r="H1297" s="56"/>
      <c r="I1297" s="56"/>
      <c r="J1297" s="56"/>
      <c r="K1297" s="56"/>
      <c r="L1297" s="56"/>
      <c r="M1297" s="56"/>
      <c r="N1297" s="56"/>
      <c r="O1297" s="56"/>
      <c r="P1297" s="13"/>
    </row>
    <row r="1298" spans="1:16" ht="37.5" customHeight="1" x14ac:dyDescent="0.2">
      <c r="A1298" s="71"/>
      <c r="B1298" s="12"/>
      <c r="C1298" s="72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6"/>
      <c r="O1298" s="56"/>
      <c r="P1298" s="13"/>
    </row>
    <row r="1299" spans="1:16" ht="37.5" customHeight="1" x14ac:dyDescent="0.2">
      <c r="A1299" s="71"/>
      <c r="B1299" s="12"/>
      <c r="C1299" s="72"/>
      <c r="D1299" s="56"/>
      <c r="E1299" s="56"/>
      <c r="F1299" s="56"/>
      <c r="G1299" s="56"/>
      <c r="H1299" s="56"/>
      <c r="I1299" s="56"/>
      <c r="J1299" s="56"/>
      <c r="K1299" s="56"/>
      <c r="L1299" s="56"/>
      <c r="M1299" s="56"/>
      <c r="N1299" s="56"/>
      <c r="O1299" s="56"/>
      <c r="P1299" s="13"/>
    </row>
    <row r="1300" spans="1:16" ht="37.5" customHeight="1" x14ac:dyDescent="0.2">
      <c r="A1300" s="71"/>
      <c r="B1300" s="12"/>
      <c r="C1300" s="72"/>
      <c r="D1300" s="56"/>
      <c r="E1300" s="56"/>
      <c r="F1300" s="56"/>
      <c r="G1300" s="56"/>
      <c r="H1300" s="56"/>
      <c r="I1300" s="56"/>
      <c r="J1300" s="56"/>
      <c r="K1300" s="56"/>
      <c r="L1300" s="56"/>
      <c r="M1300" s="56"/>
      <c r="N1300" s="56"/>
      <c r="O1300" s="56"/>
      <c r="P1300" s="13"/>
    </row>
    <row r="1301" spans="1:16" ht="37.5" customHeight="1" x14ac:dyDescent="0.2">
      <c r="A1301" s="71" t="s">
        <v>1474</v>
      </c>
      <c r="B1301" s="12"/>
      <c r="C1301" s="72" t="s">
        <v>1475</v>
      </c>
      <c r="D1301" s="56"/>
      <c r="E1301" s="56"/>
      <c r="F1301" s="56"/>
      <c r="G1301" s="56"/>
      <c r="H1301" s="56"/>
      <c r="I1301" s="56"/>
      <c r="J1301" s="56"/>
      <c r="K1301" s="56"/>
      <c r="L1301" s="56"/>
      <c r="M1301" s="56"/>
      <c r="N1301" s="56"/>
      <c r="O1301" s="56"/>
      <c r="P1301" s="13"/>
    </row>
    <row r="1302" spans="1:16" ht="37.5" customHeight="1" x14ac:dyDescent="0.2">
      <c r="A1302" s="71"/>
      <c r="B1302" s="12"/>
      <c r="C1302" s="72"/>
      <c r="D1302" s="56"/>
      <c r="E1302" s="56"/>
      <c r="F1302" s="56"/>
      <c r="G1302" s="56"/>
      <c r="H1302" s="56"/>
      <c r="I1302" s="56"/>
      <c r="J1302" s="56"/>
      <c r="K1302" s="56"/>
      <c r="L1302" s="56"/>
      <c r="M1302" s="56"/>
      <c r="N1302" s="56"/>
      <c r="O1302" s="56"/>
      <c r="P1302" s="13"/>
    </row>
    <row r="1303" spans="1:16" ht="37.5" customHeight="1" x14ac:dyDescent="0.2">
      <c r="A1303" s="71"/>
      <c r="B1303" s="12"/>
      <c r="C1303" s="72"/>
      <c r="D1303" s="56"/>
      <c r="E1303" s="56"/>
      <c r="F1303" s="56"/>
      <c r="G1303" s="56"/>
      <c r="H1303" s="56"/>
      <c r="I1303" s="56"/>
      <c r="J1303" s="56"/>
      <c r="K1303" s="56"/>
      <c r="L1303" s="56"/>
      <c r="M1303" s="56"/>
      <c r="N1303" s="56"/>
      <c r="O1303" s="56"/>
      <c r="P1303" s="13"/>
    </row>
    <row r="1304" spans="1:16" ht="37.5" customHeight="1" x14ac:dyDescent="0.2">
      <c r="A1304" s="71"/>
      <c r="B1304" s="12"/>
      <c r="C1304" s="72"/>
      <c r="D1304" s="56"/>
      <c r="E1304" s="56"/>
      <c r="F1304" s="56"/>
      <c r="G1304" s="56"/>
      <c r="H1304" s="56"/>
      <c r="I1304" s="56"/>
      <c r="J1304" s="56"/>
      <c r="K1304" s="56"/>
      <c r="L1304" s="56"/>
      <c r="M1304" s="56"/>
      <c r="N1304" s="56"/>
      <c r="O1304" s="56"/>
      <c r="P1304" s="13"/>
    </row>
    <row r="1305" spans="1:16" ht="37.5" customHeight="1" thickBot="1" x14ac:dyDescent="0.25">
      <c r="A1305" s="73"/>
      <c r="B1305" s="14"/>
      <c r="C1305" s="74"/>
      <c r="D1305" s="57"/>
      <c r="E1305" s="57"/>
      <c r="F1305" s="57"/>
      <c r="G1305" s="57"/>
      <c r="H1305" s="57"/>
      <c r="I1305" s="57"/>
      <c r="J1305" s="57"/>
      <c r="K1305" s="57"/>
      <c r="L1305" s="57"/>
      <c r="M1305" s="57"/>
      <c r="N1305" s="57"/>
      <c r="O1305" s="57"/>
      <c r="P1305" s="15"/>
    </row>
    <row r="1306" spans="1:16" ht="37.5" customHeight="1" x14ac:dyDescent="0.2">
      <c r="A1306" s="75" t="s">
        <v>1476</v>
      </c>
      <c r="B1306" s="10"/>
      <c r="C1306" s="76" t="s">
        <v>1477</v>
      </c>
      <c r="D1306" s="55"/>
      <c r="E1306" s="55"/>
      <c r="F1306" s="55"/>
      <c r="G1306" s="55"/>
      <c r="H1306" s="55"/>
      <c r="I1306" s="55"/>
      <c r="J1306" s="55"/>
      <c r="K1306" s="55"/>
      <c r="L1306" s="55"/>
      <c r="M1306" s="55"/>
      <c r="N1306" s="55"/>
      <c r="O1306" s="55"/>
      <c r="P1306" s="11"/>
    </row>
    <row r="1307" spans="1:16" ht="37.5" customHeight="1" x14ac:dyDescent="0.2">
      <c r="A1307" s="71"/>
      <c r="B1307" s="12"/>
      <c r="C1307" s="72"/>
      <c r="D1307" s="56"/>
      <c r="E1307" s="56"/>
      <c r="F1307" s="56"/>
      <c r="G1307" s="56"/>
      <c r="H1307" s="56"/>
      <c r="I1307" s="56"/>
      <c r="J1307" s="56"/>
      <c r="K1307" s="56"/>
      <c r="L1307" s="56"/>
      <c r="M1307" s="56"/>
      <c r="N1307" s="56"/>
      <c r="O1307" s="56"/>
      <c r="P1307" s="13"/>
    </row>
    <row r="1308" spans="1:16" ht="37.5" customHeight="1" x14ac:dyDescent="0.2">
      <c r="A1308" s="71"/>
      <c r="B1308" s="12"/>
      <c r="C1308" s="72"/>
      <c r="D1308" s="56"/>
      <c r="E1308" s="56"/>
      <c r="F1308" s="56"/>
      <c r="G1308" s="56"/>
      <c r="H1308" s="56"/>
      <c r="I1308" s="56"/>
      <c r="J1308" s="56"/>
      <c r="K1308" s="56"/>
      <c r="L1308" s="56"/>
      <c r="M1308" s="56"/>
      <c r="N1308" s="56"/>
      <c r="O1308" s="56"/>
      <c r="P1308" s="13"/>
    </row>
    <row r="1309" spans="1:16" ht="37.5" customHeight="1" x14ac:dyDescent="0.2">
      <c r="A1309" s="71"/>
      <c r="B1309" s="12"/>
      <c r="C1309" s="72"/>
      <c r="D1309" s="56"/>
      <c r="E1309" s="56"/>
      <c r="F1309" s="56"/>
      <c r="G1309" s="56"/>
      <c r="H1309" s="56"/>
      <c r="I1309" s="56"/>
      <c r="J1309" s="56"/>
      <c r="K1309" s="56"/>
      <c r="L1309" s="56"/>
      <c r="M1309" s="56"/>
      <c r="N1309" s="56"/>
      <c r="O1309" s="56"/>
      <c r="P1309" s="13"/>
    </row>
    <row r="1310" spans="1:16" ht="37.5" customHeight="1" x14ac:dyDescent="0.2">
      <c r="A1310" s="71"/>
      <c r="B1310" s="12"/>
      <c r="C1310" s="72"/>
      <c r="D1310" s="56"/>
      <c r="E1310" s="56"/>
      <c r="F1310" s="56"/>
      <c r="G1310" s="56"/>
      <c r="H1310" s="56"/>
      <c r="I1310" s="56"/>
      <c r="J1310" s="56"/>
      <c r="K1310" s="56"/>
      <c r="L1310" s="56"/>
      <c r="M1310" s="56"/>
      <c r="N1310" s="56"/>
      <c r="O1310" s="56"/>
      <c r="P1310" s="13"/>
    </row>
    <row r="1311" spans="1:16" ht="37.5" customHeight="1" x14ac:dyDescent="0.2">
      <c r="A1311" s="71" t="s">
        <v>1478</v>
      </c>
      <c r="B1311" s="12"/>
      <c r="C1311" s="72" t="s">
        <v>1479</v>
      </c>
      <c r="D1311" s="56"/>
      <c r="E1311" s="56"/>
      <c r="F1311" s="56"/>
      <c r="G1311" s="56"/>
      <c r="H1311" s="56"/>
      <c r="I1311" s="56"/>
      <c r="J1311" s="56"/>
      <c r="K1311" s="56"/>
      <c r="L1311" s="56"/>
      <c r="M1311" s="56"/>
      <c r="N1311" s="56"/>
      <c r="O1311" s="56"/>
      <c r="P1311" s="13"/>
    </row>
    <row r="1312" spans="1:16" ht="37.5" customHeight="1" x14ac:dyDescent="0.2">
      <c r="A1312" s="71"/>
      <c r="B1312" s="12"/>
      <c r="C1312" s="72"/>
      <c r="D1312" s="56"/>
      <c r="E1312" s="56"/>
      <c r="F1312" s="56"/>
      <c r="G1312" s="56"/>
      <c r="H1312" s="56"/>
      <c r="I1312" s="56"/>
      <c r="J1312" s="56"/>
      <c r="K1312" s="56"/>
      <c r="L1312" s="56"/>
      <c r="M1312" s="56"/>
      <c r="N1312" s="56"/>
      <c r="O1312" s="56"/>
      <c r="P1312" s="13"/>
    </row>
    <row r="1313" spans="1:16" ht="37.5" customHeight="1" x14ac:dyDescent="0.2">
      <c r="A1313" s="71"/>
      <c r="B1313" s="12"/>
      <c r="C1313" s="72"/>
      <c r="D1313" s="56"/>
      <c r="E1313" s="56"/>
      <c r="F1313" s="56"/>
      <c r="G1313" s="56"/>
      <c r="H1313" s="56"/>
      <c r="I1313" s="56"/>
      <c r="J1313" s="56"/>
      <c r="K1313" s="56"/>
      <c r="L1313" s="56"/>
      <c r="M1313" s="56"/>
      <c r="N1313" s="56"/>
      <c r="O1313" s="56"/>
      <c r="P1313" s="13"/>
    </row>
    <row r="1314" spans="1:16" ht="37.5" customHeight="1" x14ac:dyDescent="0.2">
      <c r="A1314" s="71"/>
      <c r="B1314" s="12"/>
      <c r="C1314" s="72"/>
      <c r="D1314" s="56"/>
      <c r="E1314" s="56"/>
      <c r="F1314" s="56"/>
      <c r="G1314" s="56"/>
      <c r="H1314" s="56"/>
      <c r="I1314" s="56"/>
      <c r="J1314" s="56"/>
      <c r="K1314" s="56"/>
      <c r="L1314" s="56"/>
      <c r="M1314" s="56"/>
      <c r="N1314" s="56"/>
      <c r="O1314" s="56"/>
      <c r="P1314" s="13"/>
    </row>
    <row r="1315" spans="1:16" ht="37.5" customHeight="1" x14ac:dyDescent="0.2">
      <c r="A1315" s="71"/>
      <c r="B1315" s="12"/>
      <c r="C1315" s="72"/>
      <c r="D1315" s="56"/>
      <c r="E1315" s="56"/>
      <c r="F1315" s="56"/>
      <c r="G1315" s="56"/>
      <c r="H1315" s="56"/>
      <c r="I1315" s="56"/>
      <c r="J1315" s="56"/>
      <c r="K1315" s="56"/>
      <c r="L1315" s="56"/>
      <c r="M1315" s="56"/>
      <c r="N1315" s="56"/>
      <c r="O1315" s="56"/>
      <c r="P1315" s="13"/>
    </row>
    <row r="1316" spans="1:16" ht="37.5" customHeight="1" x14ac:dyDescent="0.2">
      <c r="A1316" s="71" t="s">
        <v>1480</v>
      </c>
      <c r="B1316" s="12"/>
      <c r="C1316" s="72" t="s">
        <v>1481</v>
      </c>
      <c r="D1316" s="56"/>
      <c r="E1316" s="56"/>
      <c r="F1316" s="56"/>
      <c r="G1316" s="56"/>
      <c r="H1316" s="56"/>
      <c r="I1316" s="56"/>
      <c r="J1316" s="56"/>
      <c r="K1316" s="56"/>
      <c r="L1316" s="56"/>
      <c r="M1316" s="56"/>
      <c r="N1316" s="56"/>
      <c r="O1316" s="56"/>
      <c r="P1316" s="13"/>
    </row>
    <row r="1317" spans="1:16" ht="37.5" customHeight="1" x14ac:dyDescent="0.2">
      <c r="A1317" s="71"/>
      <c r="B1317" s="12"/>
      <c r="C1317" s="72"/>
      <c r="D1317" s="56"/>
      <c r="E1317" s="56"/>
      <c r="F1317" s="56"/>
      <c r="G1317" s="56"/>
      <c r="H1317" s="56"/>
      <c r="I1317" s="56"/>
      <c r="J1317" s="56"/>
      <c r="K1317" s="56"/>
      <c r="L1317" s="56"/>
      <c r="M1317" s="56"/>
      <c r="N1317" s="56"/>
      <c r="O1317" s="56"/>
      <c r="P1317" s="13"/>
    </row>
    <row r="1318" spans="1:16" ht="37.5" customHeight="1" x14ac:dyDescent="0.2">
      <c r="A1318" s="71"/>
      <c r="B1318" s="12"/>
      <c r="C1318" s="72"/>
      <c r="D1318" s="56"/>
      <c r="E1318" s="56"/>
      <c r="F1318" s="56"/>
      <c r="G1318" s="56"/>
      <c r="H1318" s="56"/>
      <c r="I1318" s="56"/>
      <c r="J1318" s="56"/>
      <c r="K1318" s="56"/>
      <c r="L1318" s="56"/>
      <c r="M1318" s="56"/>
      <c r="N1318" s="56"/>
      <c r="O1318" s="56"/>
      <c r="P1318" s="13"/>
    </row>
    <row r="1319" spans="1:16" ht="37.5" customHeight="1" x14ac:dyDescent="0.2">
      <c r="A1319" s="71"/>
      <c r="B1319" s="12"/>
      <c r="C1319" s="72"/>
      <c r="D1319" s="56"/>
      <c r="E1319" s="56"/>
      <c r="F1319" s="56"/>
      <c r="G1319" s="56"/>
      <c r="H1319" s="56"/>
      <c r="I1319" s="56"/>
      <c r="J1319" s="56"/>
      <c r="K1319" s="56"/>
      <c r="L1319" s="56"/>
      <c r="M1319" s="56"/>
      <c r="N1319" s="56"/>
      <c r="O1319" s="56"/>
      <c r="P1319" s="13"/>
    </row>
    <row r="1320" spans="1:16" ht="37.5" customHeight="1" x14ac:dyDescent="0.2">
      <c r="A1320" s="71"/>
      <c r="B1320" s="12"/>
      <c r="C1320" s="72"/>
      <c r="D1320" s="56"/>
      <c r="E1320" s="56"/>
      <c r="F1320" s="56"/>
      <c r="G1320" s="56"/>
      <c r="H1320" s="56"/>
      <c r="I1320" s="56"/>
      <c r="J1320" s="56"/>
      <c r="K1320" s="56"/>
      <c r="L1320" s="56"/>
      <c r="M1320" s="56"/>
      <c r="N1320" s="56"/>
      <c r="O1320" s="56"/>
      <c r="P1320" s="13"/>
    </row>
    <row r="1321" spans="1:16" ht="37.5" customHeight="1" x14ac:dyDescent="0.2">
      <c r="A1321" s="71" t="s">
        <v>1482</v>
      </c>
      <c r="B1321" s="12"/>
      <c r="C1321" s="72" t="s">
        <v>1483</v>
      </c>
      <c r="D1321" s="56"/>
      <c r="E1321" s="56"/>
      <c r="F1321" s="56"/>
      <c r="G1321" s="56"/>
      <c r="H1321" s="56"/>
      <c r="I1321" s="56"/>
      <c r="J1321" s="56"/>
      <c r="K1321" s="56"/>
      <c r="L1321" s="56"/>
      <c r="M1321" s="56"/>
      <c r="N1321" s="56"/>
      <c r="O1321" s="56"/>
      <c r="P1321" s="13"/>
    </row>
    <row r="1322" spans="1:16" ht="37.5" customHeight="1" x14ac:dyDescent="0.2">
      <c r="A1322" s="71"/>
      <c r="B1322" s="12"/>
      <c r="C1322" s="72"/>
      <c r="D1322" s="56"/>
      <c r="E1322" s="56"/>
      <c r="F1322" s="56"/>
      <c r="G1322" s="56"/>
      <c r="H1322" s="56"/>
      <c r="I1322" s="56"/>
      <c r="J1322" s="56"/>
      <c r="K1322" s="56"/>
      <c r="L1322" s="56"/>
      <c r="M1322" s="56"/>
      <c r="N1322" s="56"/>
      <c r="O1322" s="56"/>
      <c r="P1322" s="13"/>
    </row>
    <row r="1323" spans="1:16" ht="37.5" customHeight="1" x14ac:dyDescent="0.2">
      <c r="A1323" s="71"/>
      <c r="B1323" s="12"/>
      <c r="C1323" s="72"/>
      <c r="D1323" s="56"/>
      <c r="E1323" s="56"/>
      <c r="F1323" s="56"/>
      <c r="G1323" s="56"/>
      <c r="H1323" s="56"/>
      <c r="I1323" s="56"/>
      <c r="J1323" s="56"/>
      <c r="K1323" s="56"/>
      <c r="L1323" s="56"/>
      <c r="M1323" s="56"/>
      <c r="N1323" s="56"/>
      <c r="O1323" s="56"/>
      <c r="P1323" s="13"/>
    </row>
    <row r="1324" spans="1:16" ht="37.5" customHeight="1" x14ac:dyDescent="0.2">
      <c r="A1324" s="71"/>
      <c r="B1324" s="12"/>
      <c r="C1324" s="72"/>
      <c r="D1324" s="56"/>
      <c r="E1324" s="56"/>
      <c r="F1324" s="56"/>
      <c r="G1324" s="56"/>
      <c r="H1324" s="56"/>
      <c r="I1324" s="56"/>
      <c r="J1324" s="56"/>
      <c r="K1324" s="56"/>
      <c r="L1324" s="56"/>
      <c r="M1324" s="56"/>
      <c r="N1324" s="56"/>
      <c r="O1324" s="56"/>
      <c r="P1324" s="13"/>
    </row>
    <row r="1325" spans="1:16" ht="37.5" customHeight="1" x14ac:dyDescent="0.2">
      <c r="A1325" s="71"/>
      <c r="B1325" s="12"/>
      <c r="C1325" s="72"/>
      <c r="D1325" s="56"/>
      <c r="E1325" s="56"/>
      <c r="F1325" s="56"/>
      <c r="G1325" s="56"/>
      <c r="H1325" s="56"/>
      <c r="I1325" s="56"/>
      <c r="J1325" s="56"/>
      <c r="K1325" s="56"/>
      <c r="L1325" s="56"/>
      <c r="M1325" s="56"/>
      <c r="N1325" s="56"/>
      <c r="O1325" s="56"/>
      <c r="P1325" s="13"/>
    </row>
    <row r="1326" spans="1:16" ht="37.5" customHeight="1" x14ac:dyDescent="0.2">
      <c r="A1326" s="71" t="s">
        <v>1484</v>
      </c>
      <c r="B1326" s="12"/>
      <c r="C1326" s="72" t="s">
        <v>1485</v>
      </c>
      <c r="D1326" s="56"/>
      <c r="E1326" s="56"/>
      <c r="F1326" s="56"/>
      <c r="G1326" s="56"/>
      <c r="H1326" s="56"/>
      <c r="I1326" s="56"/>
      <c r="J1326" s="56"/>
      <c r="K1326" s="56"/>
      <c r="L1326" s="56"/>
      <c r="M1326" s="56"/>
      <c r="N1326" s="56"/>
      <c r="O1326" s="56"/>
      <c r="P1326" s="13"/>
    </row>
    <row r="1327" spans="1:16" ht="37.5" customHeight="1" x14ac:dyDescent="0.2">
      <c r="A1327" s="71"/>
      <c r="B1327" s="12"/>
      <c r="C1327" s="72"/>
      <c r="D1327" s="56"/>
      <c r="E1327" s="56"/>
      <c r="F1327" s="56"/>
      <c r="G1327" s="56"/>
      <c r="H1327" s="56"/>
      <c r="I1327" s="56"/>
      <c r="J1327" s="56"/>
      <c r="K1327" s="56"/>
      <c r="L1327" s="56"/>
      <c r="M1327" s="56"/>
      <c r="N1327" s="56"/>
      <c r="O1327" s="56"/>
      <c r="P1327" s="13"/>
    </row>
    <row r="1328" spans="1:16" ht="37.5" customHeight="1" x14ac:dyDescent="0.2">
      <c r="A1328" s="71"/>
      <c r="B1328" s="12"/>
      <c r="C1328" s="72"/>
      <c r="D1328" s="56"/>
      <c r="E1328" s="56"/>
      <c r="F1328" s="56"/>
      <c r="G1328" s="56"/>
      <c r="H1328" s="56"/>
      <c r="I1328" s="56"/>
      <c r="J1328" s="56"/>
      <c r="K1328" s="56"/>
      <c r="L1328" s="56"/>
      <c r="M1328" s="56"/>
      <c r="N1328" s="56"/>
      <c r="O1328" s="56"/>
      <c r="P1328" s="13"/>
    </row>
    <row r="1329" spans="1:16" ht="37.5" customHeight="1" x14ac:dyDescent="0.2">
      <c r="A1329" s="71"/>
      <c r="B1329" s="12"/>
      <c r="C1329" s="72"/>
      <c r="D1329" s="56"/>
      <c r="E1329" s="56"/>
      <c r="F1329" s="56"/>
      <c r="G1329" s="56"/>
      <c r="H1329" s="56"/>
      <c r="I1329" s="56"/>
      <c r="J1329" s="56"/>
      <c r="K1329" s="56"/>
      <c r="L1329" s="56"/>
      <c r="M1329" s="56"/>
      <c r="N1329" s="56"/>
      <c r="O1329" s="56"/>
      <c r="P1329" s="13"/>
    </row>
    <row r="1330" spans="1:16" ht="37.5" customHeight="1" thickBot="1" x14ac:dyDescent="0.25">
      <c r="A1330" s="73"/>
      <c r="B1330" s="14"/>
      <c r="C1330" s="74"/>
      <c r="D1330" s="57"/>
      <c r="E1330" s="57"/>
      <c r="F1330" s="57"/>
      <c r="G1330" s="57"/>
      <c r="H1330" s="57"/>
      <c r="I1330" s="57"/>
      <c r="J1330" s="57"/>
      <c r="K1330" s="57"/>
      <c r="L1330" s="57"/>
      <c r="M1330" s="57"/>
      <c r="N1330" s="57"/>
      <c r="O1330" s="57"/>
      <c r="P1330" s="15"/>
    </row>
    <row r="1331" spans="1:16" ht="37.5" customHeight="1" x14ac:dyDescent="0.2">
      <c r="A1331" s="75" t="s">
        <v>1486</v>
      </c>
      <c r="B1331" s="10"/>
      <c r="C1331" s="76" t="s">
        <v>1487</v>
      </c>
      <c r="D1331" s="55"/>
      <c r="E1331" s="55"/>
      <c r="F1331" s="55"/>
      <c r="G1331" s="55"/>
      <c r="H1331" s="55"/>
      <c r="I1331" s="55"/>
      <c r="J1331" s="55"/>
      <c r="K1331" s="55"/>
      <c r="L1331" s="55"/>
      <c r="M1331" s="55"/>
      <c r="N1331" s="55"/>
      <c r="O1331" s="55"/>
      <c r="P1331" s="11"/>
    </row>
    <row r="1332" spans="1:16" ht="37.5" customHeight="1" x14ac:dyDescent="0.2">
      <c r="A1332" s="71"/>
      <c r="B1332" s="12"/>
      <c r="C1332" s="72"/>
      <c r="D1332" s="56"/>
      <c r="E1332" s="56"/>
      <c r="F1332" s="56"/>
      <c r="G1332" s="56"/>
      <c r="H1332" s="56"/>
      <c r="I1332" s="56"/>
      <c r="J1332" s="56"/>
      <c r="K1332" s="56"/>
      <c r="L1332" s="56"/>
      <c r="M1332" s="56"/>
      <c r="N1332" s="56"/>
      <c r="O1332" s="56"/>
      <c r="P1332" s="13"/>
    </row>
    <row r="1333" spans="1:16" ht="37.5" customHeight="1" x14ac:dyDescent="0.2">
      <c r="A1333" s="71"/>
      <c r="B1333" s="12"/>
      <c r="C1333" s="72"/>
      <c r="D1333" s="56"/>
      <c r="E1333" s="56"/>
      <c r="F1333" s="56"/>
      <c r="G1333" s="56"/>
      <c r="H1333" s="56"/>
      <c r="I1333" s="56"/>
      <c r="J1333" s="56"/>
      <c r="K1333" s="56"/>
      <c r="L1333" s="56"/>
      <c r="M1333" s="56"/>
      <c r="N1333" s="56"/>
      <c r="O1333" s="56"/>
      <c r="P1333" s="13"/>
    </row>
    <row r="1334" spans="1:16" ht="37.5" customHeight="1" x14ac:dyDescent="0.2">
      <c r="A1334" s="71"/>
      <c r="B1334" s="12"/>
      <c r="C1334" s="72"/>
      <c r="D1334" s="56"/>
      <c r="E1334" s="56"/>
      <c r="F1334" s="56"/>
      <c r="G1334" s="56"/>
      <c r="H1334" s="56"/>
      <c r="I1334" s="56"/>
      <c r="J1334" s="56"/>
      <c r="K1334" s="56"/>
      <c r="L1334" s="56"/>
      <c r="M1334" s="56"/>
      <c r="N1334" s="56"/>
      <c r="O1334" s="56"/>
      <c r="P1334" s="13"/>
    </row>
    <row r="1335" spans="1:16" ht="37.5" customHeight="1" x14ac:dyDescent="0.2">
      <c r="A1335" s="71"/>
      <c r="B1335" s="12"/>
      <c r="C1335" s="72"/>
      <c r="D1335" s="56"/>
      <c r="E1335" s="56"/>
      <c r="F1335" s="56"/>
      <c r="G1335" s="56"/>
      <c r="H1335" s="56"/>
      <c r="I1335" s="56"/>
      <c r="J1335" s="56"/>
      <c r="K1335" s="56"/>
      <c r="L1335" s="56"/>
      <c r="M1335" s="56"/>
      <c r="N1335" s="56"/>
      <c r="O1335" s="56"/>
      <c r="P1335" s="13"/>
    </row>
    <row r="1336" spans="1:16" ht="37.5" customHeight="1" x14ac:dyDescent="0.2">
      <c r="A1336" s="71" t="s">
        <v>1488</v>
      </c>
      <c r="B1336" s="12"/>
      <c r="C1336" s="72" t="s">
        <v>1489</v>
      </c>
      <c r="D1336" s="56"/>
      <c r="E1336" s="56"/>
      <c r="F1336" s="56"/>
      <c r="G1336" s="56"/>
      <c r="H1336" s="56"/>
      <c r="I1336" s="56"/>
      <c r="J1336" s="56"/>
      <c r="K1336" s="56"/>
      <c r="L1336" s="56"/>
      <c r="M1336" s="56"/>
      <c r="N1336" s="56"/>
      <c r="O1336" s="56"/>
      <c r="P1336" s="13"/>
    </row>
    <row r="1337" spans="1:16" ht="37.5" customHeight="1" x14ac:dyDescent="0.2">
      <c r="A1337" s="71"/>
      <c r="B1337" s="12"/>
      <c r="C1337" s="72"/>
      <c r="D1337" s="56"/>
      <c r="E1337" s="56"/>
      <c r="F1337" s="56"/>
      <c r="G1337" s="56"/>
      <c r="H1337" s="56"/>
      <c r="I1337" s="56"/>
      <c r="J1337" s="56"/>
      <c r="K1337" s="56"/>
      <c r="L1337" s="56"/>
      <c r="M1337" s="56"/>
      <c r="N1337" s="56"/>
      <c r="O1337" s="56"/>
      <c r="P1337" s="13"/>
    </row>
    <row r="1338" spans="1:16" ht="37.5" customHeight="1" x14ac:dyDescent="0.2">
      <c r="A1338" s="71"/>
      <c r="B1338" s="12"/>
      <c r="C1338" s="72"/>
      <c r="D1338" s="56"/>
      <c r="E1338" s="56"/>
      <c r="F1338" s="56"/>
      <c r="G1338" s="56"/>
      <c r="H1338" s="56"/>
      <c r="I1338" s="56"/>
      <c r="J1338" s="56"/>
      <c r="K1338" s="56"/>
      <c r="L1338" s="56"/>
      <c r="M1338" s="56"/>
      <c r="N1338" s="56"/>
      <c r="O1338" s="56"/>
      <c r="P1338" s="13"/>
    </row>
    <row r="1339" spans="1:16" ht="37.5" customHeight="1" x14ac:dyDescent="0.2">
      <c r="A1339" s="71"/>
      <c r="B1339" s="12"/>
      <c r="C1339" s="72"/>
      <c r="D1339" s="56"/>
      <c r="E1339" s="56"/>
      <c r="F1339" s="56"/>
      <c r="G1339" s="56"/>
      <c r="H1339" s="56"/>
      <c r="I1339" s="56"/>
      <c r="J1339" s="56"/>
      <c r="K1339" s="56"/>
      <c r="L1339" s="56"/>
      <c r="M1339" s="56"/>
      <c r="N1339" s="56"/>
      <c r="O1339" s="56"/>
      <c r="P1339" s="13"/>
    </row>
    <row r="1340" spans="1:16" ht="37.5" customHeight="1" x14ac:dyDescent="0.2">
      <c r="A1340" s="71"/>
      <c r="B1340" s="12"/>
      <c r="C1340" s="72"/>
      <c r="D1340" s="56"/>
      <c r="E1340" s="56"/>
      <c r="F1340" s="56"/>
      <c r="G1340" s="56"/>
      <c r="H1340" s="56"/>
      <c r="I1340" s="56"/>
      <c r="J1340" s="56"/>
      <c r="K1340" s="56"/>
      <c r="L1340" s="56"/>
      <c r="M1340" s="56"/>
      <c r="N1340" s="56"/>
      <c r="O1340" s="56"/>
      <c r="P1340" s="13"/>
    </row>
    <row r="1341" spans="1:16" ht="37.5" customHeight="1" x14ac:dyDescent="0.2">
      <c r="A1341" s="71" t="s">
        <v>1490</v>
      </c>
      <c r="B1341" s="12"/>
      <c r="C1341" s="72" t="s">
        <v>1491</v>
      </c>
      <c r="D1341" s="56"/>
      <c r="E1341" s="56"/>
      <c r="F1341" s="56"/>
      <c r="G1341" s="56"/>
      <c r="H1341" s="56"/>
      <c r="I1341" s="56"/>
      <c r="J1341" s="56"/>
      <c r="K1341" s="56"/>
      <c r="L1341" s="56"/>
      <c r="M1341" s="56"/>
      <c r="N1341" s="56"/>
      <c r="O1341" s="56"/>
      <c r="P1341" s="13"/>
    </row>
    <row r="1342" spans="1:16" ht="37.5" customHeight="1" x14ac:dyDescent="0.2">
      <c r="A1342" s="71"/>
      <c r="B1342" s="12"/>
      <c r="C1342" s="72"/>
      <c r="D1342" s="56"/>
      <c r="E1342" s="56"/>
      <c r="F1342" s="56"/>
      <c r="G1342" s="56"/>
      <c r="H1342" s="56"/>
      <c r="I1342" s="56"/>
      <c r="J1342" s="56"/>
      <c r="K1342" s="56"/>
      <c r="L1342" s="56"/>
      <c r="M1342" s="56"/>
      <c r="N1342" s="56"/>
      <c r="O1342" s="56"/>
      <c r="P1342" s="13"/>
    </row>
    <row r="1343" spans="1:16" ht="37.5" customHeight="1" x14ac:dyDescent="0.2">
      <c r="A1343" s="71"/>
      <c r="B1343" s="12"/>
      <c r="C1343" s="72"/>
      <c r="D1343" s="56"/>
      <c r="E1343" s="56"/>
      <c r="F1343" s="56"/>
      <c r="G1343" s="56"/>
      <c r="H1343" s="56"/>
      <c r="I1343" s="56"/>
      <c r="J1343" s="56"/>
      <c r="K1343" s="56"/>
      <c r="L1343" s="56"/>
      <c r="M1343" s="56"/>
      <c r="N1343" s="56"/>
      <c r="O1343" s="56"/>
      <c r="P1343" s="13"/>
    </row>
    <row r="1344" spans="1:16" ht="37.5" customHeight="1" x14ac:dyDescent="0.2">
      <c r="A1344" s="71"/>
      <c r="B1344" s="12"/>
      <c r="C1344" s="72"/>
      <c r="D1344" s="56"/>
      <c r="E1344" s="56"/>
      <c r="F1344" s="56"/>
      <c r="G1344" s="56"/>
      <c r="H1344" s="56"/>
      <c r="I1344" s="56"/>
      <c r="J1344" s="56"/>
      <c r="K1344" s="56"/>
      <c r="L1344" s="56"/>
      <c r="M1344" s="56"/>
      <c r="N1344" s="56"/>
      <c r="O1344" s="56"/>
      <c r="P1344" s="13"/>
    </row>
    <row r="1345" spans="1:16" ht="37.5" customHeight="1" x14ac:dyDescent="0.2">
      <c r="A1345" s="71"/>
      <c r="B1345" s="12"/>
      <c r="C1345" s="72"/>
      <c r="D1345" s="56"/>
      <c r="E1345" s="56"/>
      <c r="F1345" s="56"/>
      <c r="G1345" s="56"/>
      <c r="H1345" s="56"/>
      <c r="I1345" s="56"/>
      <c r="J1345" s="56"/>
      <c r="K1345" s="56"/>
      <c r="L1345" s="56"/>
      <c r="M1345" s="56"/>
      <c r="N1345" s="56"/>
      <c r="O1345" s="56"/>
      <c r="P1345" s="13"/>
    </row>
    <row r="1346" spans="1:16" ht="37.5" customHeight="1" x14ac:dyDescent="0.2">
      <c r="A1346" s="71" t="s">
        <v>1492</v>
      </c>
      <c r="B1346" s="12"/>
      <c r="C1346" s="72" t="s">
        <v>1493</v>
      </c>
      <c r="D1346" s="56"/>
      <c r="E1346" s="56"/>
      <c r="F1346" s="56"/>
      <c r="G1346" s="56"/>
      <c r="H1346" s="56"/>
      <c r="I1346" s="56"/>
      <c r="J1346" s="56"/>
      <c r="K1346" s="56"/>
      <c r="L1346" s="56"/>
      <c r="M1346" s="56"/>
      <c r="N1346" s="56"/>
      <c r="O1346" s="56"/>
      <c r="P1346" s="13"/>
    </row>
    <row r="1347" spans="1:16" ht="37.5" customHeight="1" x14ac:dyDescent="0.2">
      <c r="A1347" s="71"/>
      <c r="B1347" s="12"/>
      <c r="C1347" s="72"/>
      <c r="D1347" s="56"/>
      <c r="E1347" s="56"/>
      <c r="F1347" s="56"/>
      <c r="G1347" s="56"/>
      <c r="H1347" s="56"/>
      <c r="I1347" s="56"/>
      <c r="J1347" s="56"/>
      <c r="K1347" s="56"/>
      <c r="L1347" s="56"/>
      <c r="M1347" s="56"/>
      <c r="N1347" s="56"/>
      <c r="O1347" s="56"/>
      <c r="P1347" s="13"/>
    </row>
    <row r="1348" spans="1:16" ht="37.5" customHeight="1" x14ac:dyDescent="0.2">
      <c r="A1348" s="71"/>
      <c r="B1348" s="12"/>
      <c r="C1348" s="72"/>
      <c r="D1348" s="56"/>
      <c r="E1348" s="56"/>
      <c r="F1348" s="56"/>
      <c r="G1348" s="56"/>
      <c r="H1348" s="56"/>
      <c r="I1348" s="56"/>
      <c r="J1348" s="56"/>
      <c r="K1348" s="56"/>
      <c r="L1348" s="56"/>
      <c r="M1348" s="56"/>
      <c r="N1348" s="56"/>
      <c r="O1348" s="56"/>
      <c r="P1348" s="13"/>
    </row>
    <row r="1349" spans="1:16" ht="37.5" customHeight="1" x14ac:dyDescent="0.2">
      <c r="A1349" s="71"/>
      <c r="B1349" s="12"/>
      <c r="C1349" s="72"/>
      <c r="D1349" s="56"/>
      <c r="E1349" s="56"/>
      <c r="F1349" s="56"/>
      <c r="G1349" s="56"/>
      <c r="H1349" s="56"/>
      <c r="I1349" s="56"/>
      <c r="J1349" s="56"/>
      <c r="K1349" s="56"/>
      <c r="L1349" s="56"/>
      <c r="M1349" s="56"/>
      <c r="N1349" s="56"/>
      <c r="O1349" s="56"/>
      <c r="P1349" s="13"/>
    </row>
    <row r="1350" spans="1:16" ht="37.5" customHeight="1" x14ac:dyDescent="0.2">
      <c r="A1350" s="71"/>
      <c r="B1350" s="12"/>
      <c r="C1350" s="72"/>
      <c r="D1350" s="56"/>
      <c r="E1350" s="56"/>
      <c r="F1350" s="56"/>
      <c r="G1350" s="56"/>
      <c r="H1350" s="56"/>
      <c r="I1350" s="56"/>
      <c r="J1350" s="56"/>
      <c r="K1350" s="56"/>
      <c r="L1350" s="56"/>
      <c r="M1350" s="56"/>
      <c r="N1350" s="56"/>
      <c r="O1350" s="56"/>
      <c r="P1350" s="13"/>
    </row>
    <row r="1351" spans="1:16" ht="37.5" customHeight="1" x14ac:dyDescent="0.2">
      <c r="A1351" s="71" t="s">
        <v>1494</v>
      </c>
      <c r="B1351" s="12"/>
      <c r="C1351" s="72" t="s">
        <v>1495</v>
      </c>
      <c r="D1351" s="56"/>
      <c r="E1351" s="56"/>
      <c r="F1351" s="56"/>
      <c r="G1351" s="56"/>
      <c r="H1351" s="56"/>
      <c r="I1351" s="56"/>
      <c r="J1351" s="56"/>
      <c r="K1351" s="56"/>
      <c r="L1351" s="56"/>
      <c r="M1351" s="56"/>
      <c r="N1351" s="56"/>
      <c r="O1351" s="56"/>
      <c r="P1351" s="13"/>
    </row>
    <row r="1352" spans="1:16" ht="37.5" customHeight="1" x14ac:dyDescent="0.2">
      <c r="A1352" s="71"/>
      <c r="B1352" s="12"/>
      <c r="C1352" s="72"/>
      <c r="D1352" s="56"/>
      <c r="E1352" s="56"/>
      <c r="F1352" s="56"/>
      <c r="G1352" s="56"/>
      <c r="H1352" s="56"/>
      <c r="I1352" s="56"/>
      <c r="J1352" s="56"/>
      <c r="K1352" s="56"/>
      <c r="L1352" s="56"/>
      <c r="M1352" s="56"/>
      <c r="N1352" s="56"/>
      <c r="O1352" s="56"/>
      <c r="P1352" s="13"/>
    </row>
    <row r="1353" spans="1:16" ht="37.5" customHeight="1" x14ac:dyDescent="0.2">
      <c r="A1353" s="71"/>
      <c r="B1353" s="12"/>
      <c r="C1353" s="72"/>
      <c r="D1353" s="56"/>
      <c r="E1353" s="56"/>
      <c r="F1353" s="56"/>
      <c r="G1353" s="56"/>
      <c r="H1353" s="56"/>
      <c r="I1353" s="56"/>
      <c r="J1353" s="56"/>
      <c r="K1353" s="56"/>
      <c r="L1353" s="56"/>
      <c r="M1353" s="56"/>
      <c r="N1353" s="56"/>
      <c r="O1353" s="56"/>
      <c r="P1353" s="13"/>
    </row>
    <row r="1354" spans="1:16" ht="37.5" customHeight="1" x14ac:dyDescent="0.2">
      <c r="A1354" s="71"/>
      <c r="B1354" s="12"/>
      <c r="C1354" s="72"/>
      <c r="D1354" s="56"/>
      <c r="E1354" s="56"/>
      <c r="F1354" s="56"/>
      <c r="G1354" s="56"/>
      <c r="H1354" s="56"/>
      <c r="I1354" s="56"/>
      <c r="J1354" s="56"/>
      <c r="K1354" s="56"/>
      <c r="L1354" s="56"/>
      <c r="M1354" s="56"/>
      <c r="N1354" s="56"/>
      <c r="O1354" s="56"/>
      <c r="P1354" s="13"/>
    </row>
    <row r="1355" spans="1:16" ht="37.5" customHeight="1" thickBot="1" x14ac:dyDescent="0.25">
      <c r="A1355" s="73"/>
      <c r="B1355" s="14"/>
      <c r="C1355" s="74"/>
      <c r="D1355" s="57"/>
      <c r="E1355" s="57"/>
      <c r="F1355" s="57"/>
      <c r="G1355" s="57"/>
      <c r="H1355" s="57"/>
      <c r="I1355" s="57"/>
      <c r="J1355" s="57"/>
      <c r="K1355" s="57"/>
      <c r="L1355" s="57"/>
      <c r="M1355" s="57"/>
      <c r="N1355" s="57"/>
      <c r="O1355" s="57"/>
      <c r="P1355" s="15"/>
    </row>
    <row r="1356" spans="1:16" ht="37.5" customHeight="1" x14ac:dyDescent="0.2">
      <c r="A1356" s="75" t="s">
        <v>1496</v>
      </c>
      <c r="B1356" s="10"/>
      <c r="C1356" s="76" t="s">
        <v>1497</v>
      </c>
      <c r="D1356" s="55"/>
      <c r="E1356" s="55"/>
      <c r="F1356" s="55"/>
      <c r="G1356" s="55"/>
      <c r="H1356" s="55"/>
      <c r="I1356" s="55"/>
      <c r="J1356" s="55"/>
      <c r="K1356" s="55"/>
      <c r="L1356" s="55"/>
      <c r="M1356" s="55"/>
      <c r="N1356" s="55"/>
      <c r="O1356" s="55"/>
      <c r="P1356" s="11"/>
    </row>
    <row r="1357" spans="1:16" ht="37.5" customHeight="1" x14ac:dyDescent="0.2">
      <c r="A1357" s="71"/>
      <c r="B1357" s="12"/>
      <c r="C1357" s="72"/>
      <c r="D1357" s="56"/>
      <c r="E1357" s="56"/>
      <c r="F1357" s="56"/>
      <c r="G1357" s="56"/>
      <c r="H1357" s="56"/>
      <c r="I1357" s="56"/>
      <c r="J1357" s="56"/>
      <c r="K1357" s="56"/>
      <c r="L1357" s="56"/>
      <c r="M1357" s="56"/>
      <c r="N1357" s="56"/>
      <c r="O1357" s="56"/>
      <c r="P1357" s="13"/>
    </row>
    <row r="1358" spans="1:16" ht="37.5" customHeight="1" x14ac:dyDescent="0.2">
      <c r="A1358" s="71"/>
      <c r="B1358" s="12"/>
      <c r="C1358" s="72"/>
      <c r="D1358" s="56"/>
      <c r="E1358" s="56"/>
      <c r="F1358" s="56"/>
      <c r="G1358" s="56"/>
      <c r="H1358" s="56"/>
      <c r="I1358" s="56"/>
      <c r="J1358" s="56"/>
      <c r="K1358" s="56"/>
      <c r="L1358" s="56"/>
      <c r="M1358" s="56"/>
      <c r="N1358" s="56"/>
      <c r="O1358" s="56"/>
      <c r="P1358" s="13"/>
    </row>
    <row r="1359" spans="1:16" ht="37.5" customHeight="1" x14ac:dyDescent="0.2">
      <c r="A1359" s="71"/>
      <c r="B1359" s="12"/>
      <c r="C1359" s="72"/>
      <c r="D1359" s="56"/>
      <c r="E1359" s="56"/>
      <c r="F1359" s="56"/>
      <c r="G1359" s="56"/>
      <c r="H1359" s="56"/>
      <c r="I1359" s="56"/>
      <c r="J1359" s="56"/>
      <c r="K1359" s="56"/>
      <c r="L1359" s="56"/>
      <c r="M1359" s="56"/>
      <c r="N1359" s="56"/>
      <c r="O1359" s="56"/>
      <c r="P1359" s="13"/>
    </row>
    <row r="1360" spans="1:16" ht="37.5" customHeight="1" x14ac:dyDescent="0.2">
      <c r="A1360" s="71"/>
      <c r="B1360" s="12"/>
      <c r="C1360" s="72"/>
      <c r="D1360" s="56"/>
      <c r="E1360" s="56"/>
      <c r="F1360" s="56"/>
      <c r="G1360" s="56"/>
      <c r="H1360" s="56"/>
      <c r="I1360" s="56"/>
      <c r="J1360" s="56"/>
      <c r="K1360" s="56"/>
      <c r="L1360" s="56"/>
      <c r="M1360" s="56"/>
      <c r="N1360" s="56"/>
      <c r="O1360" s="56"/>
      <c r="P1360" s="13"/>
    </row>
    <row r="1361" spans="1:16" ht="37.5" customHeight="1" x14ac:dyDescent="0.2">
      <c r="A1361" s="71" t="s">
        <v>1498</v>
      </c>
      <c r="B1361" s="12"/>
      <c r="C1361" s="72" t="s">
        <v>1499</v>
      </c>
      <c r="D1361" s="56"/>
      <c r="E1361" s="56"/>
      <c r="F1361" s="56"/>
      <c r="G1361" s="56"/>
      <c r="H1361" s="56"/>
      <c r="I1361" s="56"/>
      <c r="J1361" s="56"/>
      <c r="K1361" s="56"/>
      <c r="L1361" s="56"/>
      <c r="M1361" s="56"/>
      <c r="N1361" s="56"/>
      <c r="O1361" s="56"/>
      <c r="P1361" s="13"/>
    </row>
    <row r="1362" spans="1:16" ht="37.5" customHeight="1" x14ac:dyDescent="0.2">
      <c r="A1362" s="71"/>
      <c r="B1362" s="12"/>
      <c r="C1362" s="72"/>
      <c r="D1362" s="56"/>
      <c r="E1362" s="56"/>
      <c r="F1362" s="56"/>
      <c r="G1362" s="56"/>
      <c r="H1362" s="56"/>
      <c r="I1362" s="56"/>
      <c r="J1362" s="56"/>
      <c r="K1362" s="56"/>
      <c r="L1362" s="56"/>
      <c r="M1362" s="56"/>
      <c r="N1362" s="56"/>
      <c r="O1362" s="56"/>
      <c r="P1362" s="13"/>
    </row>
    <row r="1363" spans="1:16" ht="37.5" customHeight="1" x14ac:dyDescent="0.2">
      <c r="A1363" s="71"/>
      <c r="B1363" s="12"/>
      <c r="C1363" s="72"/>
      <c r="D1363" s="56"/>
      <c r="E1363" s="56"/>
      <c r="F1363" s="56"/>
      <c r="G1363" s="56"/>
      <c r="H1363" s="56"/>
      <c r="I1363" s="56"/>
      <c r="J1363" s="56"/>
      <c r="K1363" s="56"/>
      <c r="L1363" s="56"/>
      <c r="M1363" s="56"/>
      <c r="N1363" s="56"/>
      <c r="O1363" s="56"/>
      <c r="P1363" s="13"/>
    </row>
    <row r="1364" spans="1:16" ht="37.5" customHeight="1" x14ac:dyDescent="0.2">
      <c r="A1364" s="71"/>
      <c r="B1364" s="12"/>
      <c r="C1364" s="72"/>
      <c r="D1364" s="56"/>
      <c r="E1364" s="56"/>
      <c r="F1364" s="56"/>
      <c r="G1364" s="56"/>
      <c r="H1364" s="56"/>
      <c r="I1364" s="56"/>
      <c r="J1364" s="56"/>
      <c r="K1364" s="56"/>
      <c r="L1364" s="56"/>
      <c r="M1364" s="56"/>
      <c r="N1364" s="56"/>
      <c r="O1364" s="56"/>
      <c r="P1364" s="13"/>
    </row>
    <row r="1365" spans="1:16" ht="37.5" customHeight="1" x14ac:dyDescent="0.2">
      <c r="A1365" s="71"/>
      <c r="B1365" s="12"/>
      <c r="C1365" s="72"/>
      <c r="D1365" s="56"/>
      <c r="E1365" s="56"/>
      <c r="F1365" s="56"/>
      <c r="G1365" s="56"/>
      <c r="H1365" s="56"/>
      <c r="I1365" s="56"/>
      <c r="J1365" s="56"/>
      <c r="K1365" s="56"/>
      <c r="L1365" s="56"/>
      <c r="M1365" s="56"/>
      <c r="N1365" s="56"/>
      <c r="O1365" s="56"/>
      <c r="P1365" s="13"/>
    </row>
    <row r="1366" spans="1:16" ht="37.5" customHeight="1" x14ac:dyDescent="0.2">
      <c r="A1366" s="71" t="s">
        <v>1500</v>
      </c>
      <c r="B1366" s="12"/>
      <c r="C1366" s="72" t="s">
        <v>1501</v>
      </c>
      <c r="D1366" s="56"/>
      <c r="E1366" s="56"/>
      <c r="F1366" s="56"/>
      <c r="G1366" s="56"/>
      <c r="H1366" s="56"/>
      <c r="I1366" s="56"/>
      <c r="J1366" s="56"/>
      <c r="K1366" s="56"/>
      <c r="L1366" s="56"/>
      <c r="M1366" s="56"/>
      <c r="N1366" s="56"/>
      <c r="O1366" s="56"/>
      <c r="P1366" s="13"/>
    </row>
    <row r="1367" spans="1:16" ht="37.5" customHeight="1" x14ac:dyDescent="0.2">
      <c r="A1367" s="71"/>
      <c r="B1367" s="12"/>
      <c r="C1367" s="72"/>
      <c r="D1367" s="56"/>
      <c r="E1367" s="56"/>
      <c r="F1367" s="56"/>
      <c r="G1367" s="56"/>
      <c r="H1367" s="56"/>
      <c r="I1367" s="56"/>
      <c r="J1367" s="56"/>
      <c r="K1367" s="56"/>
      <c r="L1367" s="56"/>
      <c r="M1367" s="56"/>
      <c r="N1367" s="56"/>
      <c r="O1367" s="56"/>
      <c r="P1367" s="13"/>
    </row>
    <row r="1368" spans="1:16" ht="37.5" customHeight="1" x14ac:dyDescent="0.2">
      <c r="A1368" s="71"/>
      <c r="B1368" s="12"/>
      <c r="C1368" s="72"/>
      <c r="D1368" s="56"/>
      <c r="E1368" s="56"/>
      <c r="F1368" s="56"/>
      <c r="G1368" s="56"/>
      <c r="H1368" s="56"/>
      <c r="I1368" s="56"/>
      <c r="J1368" s="56"/>
      <c r="K1368" s="56"/>
      <c r="L1368" s="56"/>
      <c r="M1368" s="56"/>
      <c r="N1368" s="56"/>
      <c r="O1368" s="56"/>
      <c r="P1368" s="13"/>
    </row>
    <row r="1369" spans="1:16" ht="37.5" customHeight="1" x14ac:dyDescent="0.2">
      <c r="A1369" s="71"/>
      <c r="B1369" s="12"/>
      <c r="C1369" s="72"/>
      <c r="D1369" s="56"/>
      <c r="E1369" s="56"/>
      <c r="F1369" s="56"/>
      <c r="G1369" s="56"/>
      <c r="H1369" s="56"/>
      <c r="I1369" s="56"/>
      <c r="J1369" s="56"/>
      <c r="K1369" s="56"/>
      <c r="L1369" s="56"/>
      <c r="M1369" s="56"/>
      <c r="N1369" s="56"/>
      <c r="O1369" s="56"/>
      <c r="P1369" s="13"/>
    </row>
    <row r="1370" spans="1:16" ht="37.5" customHeight="1" x14ac:dyDescent="0.2">
      <c r="A1370" s="71"/>
      <c r="B1370" s="12"/>
      <c r="C1370" s="72"/>
      <c r="D1370" s="56"/>
      <c r="E1370" s="56"/>
      <c r="F1370" s="56"/>
      <c r="G1370" s="56"/>
      <c r="H1370" s="56"/>
      <c r="I1370" s="56"/>
      <c r="J1370" s="56"/>
      <c r="K1370" s="56"/>
      <c r="L1370" s="56"/>
      <c r="M1370" s="56"/>
      <c r="N1370" s="56"/>
      <c r="O1370" s="56"/>
      <c r="P1370" s="13"/>
    </row>
    <row r="1371" spans="1:16" ht="37.5" customHeight="1" x14ac:dyDescent="0.2">
      <c r="A1371" s="71" t="s">
        <v>1502</v>
      </c>
      <c r="B1371" s="12"/>
      <c r="C1371" s="72" t="s">
        <v>1503</v>
      </c>
      <c r="D1371" s="56"/>
      <c r="E1371" s="56"/>
      <c r="F1371" s="56"/>
      <c r="G1371" s="56"/>
      <c r="H1371" s="56"/>
      <c r="I1371" s="56"/>
      <c r="J1371" s="56"/>
      <c r="K1371" s="56"/>
      <c r="L1371" s="56"/>
      <c r="M1371" s="56"/>
      <c r="N1371" s="56"/>
      <c r="O1371" s="56"/>
      <c r="P1371" s="13"/>
    </row>
    <row r="1372" spans="1:16" ht="37.5" customHeight="1" x14ac:dyDescent="0.2">
      <c r="A1372" s="71"/>
      <c r="B1372" s="12"/>
      <c r="C1372" s="72"/>
      <c r="D1372" s="56"/>
      <c r="E1372" s="56"/>
      <c r="F1372" s="56"/>
      <c r="G1372" s="56"/>
      <c r="H1372" s="56"/>
      <c r="I1372" s="56"/>
      <c r="J1372" s="56"/>
      <c r="K1372" s="56"/>
      <c r="L1372" s="56"/>
      <c r="M1372" s="56"/>
      <c r="N1372" s="56"/>
      <c r="O1372" s="56"/>
      <c r="P1372" s="13"/>
    </row>
    <row r="1373" spans="1:16" ht="37.5" customHeight="1" x14ac:dyDescent="0.2">
      <c r="A1373" s="71"/>
      <c r="B1373" s="12"/>
      <c r="C1373" s="72"/>
      <c r="D1373" s="56"/>
      <c r="E1373" s="56"/>
      <c r="F1373" s="56"/>
      <c r="G1373" s="56"/>
      <c r="H1373" s="56"/>
      <c r="I1373" s="56"/>
      <c r="J1373" s="56"/>
      <c r="K1373" s="56"/>
      <c r="L1373" s="56"/>
      <c r="M1373" s="56"/>
      <c r="N1373" s="56"/>
      <c r="O1373" s="56"/>
      <c r="P1373" s="13"/>
    </row>
    <row r="1374" spans="1:16" ht="37.5" customHeight="1" x14ac:dyDescent="0.2">
      <c r="A1374" s="71"/>
      <c r="B1374" s="12"/>
      <c r="C1374" s="72"/>
      <c r="D1374" s="56"/>
      <c r="E1374" s="56"/>
      <c r="F1374" s="56"/>
      <c r="G1374" s="56"/>
      <c r="H1374" s="56"/>
      <c r="I1374" s="56"/>
      <c r="J1374" s="56"/>
      <c r="K1374" s="56"/>
      <c r="L1374" s="56"/>
      <c r="M1374" s="56"/>
      <c r="N1374" s="56"/>
      <c r="O1374" s="56"/>
      <c r="P1374" s="13"/>
    </row>
    <row r="1375" spans="1:16" ht="37.5" customHeight="1" x14ac:dyDescent="0.2">
      <c r="A1375" s="71"/>
      <c r="B1375" s="12"/>
      <c r="C1375" s="72"/>
      <c r="D1375" s="56"/>
      <c r="E1375" s="56"/>
      <c r="F1375" s="56"/>
      <c r="G1375" s="56"/>
      <c r="H1375" s="56"/>
      <c r="I1375" s="56"/>
      <c r="J1375" s="56"/>
      <c r="K1375" s="56"/>
      <c r="L1375" s="56"/>
      <c r="M1375" s="56"/>
      <c r="N1375" s="56"/>
      <c r="O1375" s="56"/>
      <c r="P1375" s="13"/>
    </row>
    <row r="1376" spans="1:16" ht="37.5" customHeight="1" x14ac:dyDescent="0.2">
      <c r="A1376" s="71" t="s">
        <v>1504</v>
      </c>
      <c r="B1376" s="12"/>
      <c r="C1376" s="72" t="s">
        <v>1505</v>
      </c>
      <c r="D1376" s="56"/>
      <c r="E1376" s="56"/>
      <c r="F1376" s="56"/>
      <c r="G1376" s="56"/>
      <c r="H1376" s="56"/>
      <c r="I1376" s="56"/>
      <c r="J1376" s="56"/>
      <c r="K1376" s="56"/>
      <c r="L1376" s="56"/>
      <c r="M1376" s="56"/>
      <c r="N1376" s="56"/>
      <c r="O1376" s="56"/>
      <c r="P1376" s="13"/>
    </row>
    <row r="1377" spans="1:16" ht="37.5" customHeight="1" x14ac:dyDescent="0.2">
      <c r="A1377" s="71"/>
      <c r="B1377" s="12"/>
      <c r="C1377" s="72"/>
      <c r="D1377" s="56"/>
      <c r="E1377" s="56"/>
      <c r="F1377" s="56"/>
      <c r="G1377" s="56"/>
      <c r="H1377" s="56"/>
      <c r="I1377" s="56"/>
      <c r="J1377" s="56"/>
      <c r="K1377" s="56"/>
      <c r="L1377" s="56"/>
      <c r="M1377" s="56"/>
      <c r="N1377" s="56"/>
      <c r="O1377" s="56"/>
      <c r="P1377" s="13"/>
    </row>
    <row r="1378" spans="1:16" ht="37.5" customHeight="1" x14ac:dyDescent="0.2">
      <c r="A1378" s="71"/>
      <c r="B1378" s="12"/>
      <c r="C1378" s="72"/>
      <c r="D1378" s="56"/>
      <c r="E1378" s="56"/>
      <c r="F1378" s="56"/>
      <c r="G1378" s="56"/>
      <c r="H1378" s="56"/>
      <c r="I1378" s="56"/>
      <c r="J1378" s="56"/>
      <c r="K1378" s="56"/>
      <c r="L1378" s="56"/>
      <c r="M1378" s="56"/>
      <c r="N1378" s="56"/>
      <c r="O1378" s="56"/>
      <c r="P1378" s="13"/>
    </row>
    <row r="1379" spans="1:16" ht="37.5" customHeight="1" x14ac:dyDescent="0.2">
      <c r="A1379" s="71"/>
      <c r="B1379" s="12"/>
      <c r="C1379" s="72"/>
      <c r="D1379" s="56"/>
      <c r="E1379" s="56"/>
      <c r="F1379" s="56"/>
      <c r="G1379" s="56"/>
      <c r="H1379" s="56"/>
      <c r="I1379" s="56"/>
      <c r="J1379" s="56"/>
      <c r="K1379" s="56"/>
      <c r="L1379" s="56"/>
      <c r="M1379" s="56"/>
      <c r="N1379" s="56"/>
      <c r="O1379" s="56"/>
      <c r="P1379" s="13"/>
    </row>
    <row r="1380" spans="1:16" ht="37.5" customHeight="1" thickBot="1" x14ac:dyDescent="0.25">
      <c r="A1380" s="73"/>
      <c r="B1380" s="14"/>
      <c r="C1380" s="74"/>
      <c r="D1380" s="57"/>
      <c r="E1380" s="57"/>
      <c r="F1380" s="57"/>
      <c r="G1380" s="57"/>
      <c r="H1380" s="57"/>
      <c r="I1380" s="57"/>
      <c r="J1380" s="57"/>
      <c r="K1380" s="57"/>
      <c r="L1380" s="57"/>
      <c r="M1380" s="57"/>
      <c r="N1380" s="57"/>
      <c r="O1380" s="57"/>
      <c r="P1380" s="15"/>
    </row>
    <row r="1381" spans="1:16" ht="37.5" customHeight="1" x14ac:dyDescent="0.2">
      <c r="A1381" s="75" t="s">
        <v>1506</v>
      </c>
      <c r="B1381" s="10"/>
      <c r="C1381" s="76" t="s">
        <v>1507</v>
      </c>
      <c r="D1381" s="55"/>
      <c r="E1381" s="55"/>
      <c r="F1381" s="55"/>
      <c r="G1381" s="55"/>
      <c r="H1381" s="55"/>
      <c r="I1381" s="55"/>
      <c r="J1381" s="55"/>
      <c r="K1381" s="55"/>
      <c r="L1381" s="55"/>
      <c r="M1381" s="55"/>
      <c r="N1381" s="55"/>
      <c r="O1381" s="55"/>
      <c r="P1381" s="11"/>
    </row>
    <row r="1382" spans="1:16" ht="37.5" customHeight="1" x14ac:dyDescent="0.2">
      <c r="A1382" s="71"/>
      <c r="B1382" s="12"/>
      <c r="C1382" s="72"/>
      <c r="D1382" s="56"/>
      <c r="E1382" s="56"/>
      <c r="F1382" s="56"/>
      <c r="G1382" s="56"/>
      <c r="H1382" s="56"/>
      <c r="I1382" s="56"/>
      <c r="J1382" s="56"/>
      <c r="K1382" s="56"/>
      <c r="L1382" s="56"/>
      <c r="M1382" s="56"/>
      <c r="N1382" s="56"/>
      <c r="O1382" s="56"/>
      <c r="P1382" s="13"/>
    </row>
    <row r="1383" spans="1:16" ht="37.5" customHeight="1" x14ac:dyDescent="0.2">
      <c r="A1383" s="71"/>
      <c r="B1383" s="12"/>
      <c r="C1383" s="72"/>
      <c r="D1383" s="56"/>
      <c r="E1383" s="56"/>
      <c r="F1383" s="56"/>
      <c r="G1383" s="56"/>
      <c r="H1383" s="56"/>
      <c r="I1383" s="56"/>
      <c r="J1383" s="56"/>
      <c r="K1383" s="56"/>
      <c r="L1383" s="56"/>
      <c r="M1383" s="56"/>
      <c r="N1383" s="56"/>
      <c r="O1383" s="56"/>
      <c r="P1383" s="13"/>
    </row>
    <row r="1384" spans="1:16" ht="37.5" customHeight="1" x14ac:dyDescent="0.2">
      <c r="A1384" s="71"/>
      <c r="B1384" s="12"/>
      <c r="C1384" s="72"/>
      <c r="D1384" s="56"/>
      <c r="E1384" s="56"/>
      <c r="F1384" s="56"/>
      <c r="G1384" s="56"/>
      <c r="H1384" s="56"/>
      <c r="I1384" s="56"/>
      <c r="J1384" s="56"/>
      <c r="K1384" s="56"/>
      <c r="L1384" s="56"/>
      <c r="M1384" s="56"/>
      <c r="N1384" s="56"/>
      <c r="O1384" s="56"/>
      <c r="P1384" s="13"/>
    </row>
    <row r="1385" spans="1:16" ht="37.5" customHeight="1" x14ac:dyDescent="0.2">
      <c r="A1385" s="71"/>
      <c r="B1385" s="12"/>
      <c r="C1385" s="72"/>
      <c r="D1385" s="56"/>
      <c r="E1385" s="56"/>
      <c r="F1385" s="56"/>
      <c r="G1385" s="56"/>
      <c r="H1385" s="56"/>
      <c r="I1385" s="56"/>
      <c r="J1385" s="56"/>
      <c r="K1385" s="56"/>
      <c r="L1385" s="56"/>
      <c r="M1385" s="56"/>
      <c r="N1385" s="56"/>
      <c r="O1385" s="56"/>
      <c r="P1385" s="13"/>
    </row>
    <row r="1386" spans="1:16" ht="37.5" customHeight="1" x14ac:dyDescent="0.2">
      <c r="A1386" s="71" t="s">
        <v>1508</v>
      </c>
      <c r="B1386" s="12"/>
      <c r="C1386" s="72" t="s">
        <v>1509</v>
      </c>
      <c r="D1386" s="56"/>
      <c r="E1386" s="56"/>
      <c r="F1386" s="56"/>
      <c r="G1386" s="56"/>
      <c r="H1386" s="56"/>
      <c r="I1386" s="56"/>
      <c r="J1386" s="56"/>
      <c r="K1386" s="56"/>
      <c r="L1386" s="56"/>
      <c r="M1386" s="56"/>
      <c r="N1386" s="56"/>
      <c r="O1386" s="56"/>
      <c r="P1386" s="13"/>
    </row>
    <row r="1387" spans="1:16" ht="37.5" customHeight="1" x14ac:dyDescent="0.2">
      <c r="A1387" s="71"/>
      <c r="B1387" s="12"/>
      <c r="C1387" s="72"/>
      <c r="D1387" s="56"/>
      <c r="E1387" s="56"/>
      <c r="F1387" s="56"/>
      <c r="G1387" s="56"/>
      <c r="H1387" s="56"/>
      <c r="I1387" s="56"/>
      <c r="J1387" s="56"/>
      <c r="K1387" s="56"/>
      <c r="L1387" s="56"/>
      <c r="M1387" s="56"/>
      <c r="N1387" s="56"/>
      <c r="O1387" s="56"/>
      <c r="P1387" s="13"/>
    </row>
    <row r="1388" spans="1:16" ht="37.5" customHeight="1" x14ac:dyDescent="0.2">
      <c r="A1388" s="71"/>
      <c r="B1388" s="12"/>
      <c r="C1388" s="72"/>
      <c r="D1388" s="56"/>
      <c r="E1388" s="56"/>
      <c r="F1388" s="56"/>
      <c r="G1388" s="56"/>
      <c r="H1388" s="56"/>
      <c r="I1388" s="56"/>
      <c r="J1388" s="56"/>
      <c r="K1388" s="56"/>
      <c r="L1388" s="56"/>
      <c r="M1388" s="56"/>
      <c r="N1388" s="56"/>
      <c r="O1388" s="56"/>
      <c r="P1388" s="13"/>
    </row>
    <row r="1389" spans="1:16" ht="37.5" customHeight="1" x14ac:dyDescent="0.2">
      <c r="A1389" s="71"/>
      <c r="B1389" s="12"/>
      <c r="C1389" s="72"/>
      <c r="D1389" s="56"/>
      <c r="E1389" s="56"/>
      <c r="F1389" s="56"/>
      <c r="G1389" s="56"/>
      <c r="H1389" s="56"/>
      <c r="I1389" s="56"/>
      <c r="J1389" s="56"/>
      <c r="K1389" s="56"/>
      <c r="L1389" s="56"/>
      <c r="M1389" s="56"/>
      <c r="N1389" s="56"/>
      <c r="O1389" s="56"/>
      <c r="P1389" s="13"/>
    </row>
    <row r="1390" spans="1:16" ht="37.5" customHeight="1" x14ac:dyDescent="0.2">
      <c r="A1390" s="71"/>
      <c r="B1390" s="12"/>
      <c r="C1390" s="72"/>
      <c r="D1390" s="56"/>
      <c r="E1390" s="56"/>
      <c r="F1390" s="56"/>
      <c r="G1390" s="56"/>
      <c r="H1390" s="56"/>
      <c r="I1390" s="56"/>
      <c r="J1390" s="56"/>
      <c r="K1390" s="56"/>
      <c r="L1390" s="56"/>
      <c r="M1390" s="56"/>
      <c r="N1390" s="56"/>
      <c r="O1390" s="56"/>
      <c r="P1390" s="13"/>
    </row>
    <row r="1391" spans="1:16" ht="37.5" customHeight="1" x14ac:dyDescent="0.2">
      <c r="A1391" s="71" t="s">
        <v>1510</v>
      </c>
      <c r="B1391" s="12"/>
      <c r="C1391" s="72" t="s">
        <v>1511</v>
      </c>
      <c r="D1391" s="56"/>
      <c r="E1391" s="56"/>
      <c r="F1391" s="56"/>
      <c r="G1391" s="56"/>
      <c r="H1391" s="56"/>
      <c r="I1391" s="56"/>
      <c r="J1391" s="56"/>
      <c r="K1391" s="56"/>
      <c r="L1391" s="56"/>
      <c r="M1391" s="56"/>
      <c r="N1391" s="56"/>
      <c r="O1391" s="56"/>
      <c r="P1391" s="13"/>
    </row>
    <row r="1392" spans="1:16" ht="37.5" customHeight="1" x14ac:dyDescent="0.2">
      <c r="A1392" s="71"/>
      <c r="B1392" s="12"/>
      <c r="C1392" s="72"/>
      <c r="D1392" s="56"/>
      <c r="E1392" s="56"/>
      <c r="F1392" s="56"/>
      <c r="G1392" s="56"/>
      <c r="H1392" s="56"/>
      <c r="I1392" s="56"/>
      <c r="J1392" s="56"/>
      <c r="K1392" s="56"/>
      <c r="L1392" s="56"/>
      <c r="M1392" s="56"/>
      <c r="N1392" s="56"/>
      <c r="O1392" s="56"/>
      <c r="P1392" s="13"/>
    </row>
    <row r="1393" spans="1:16" ht="37.5" customHeight="1" x14ac:dyDescent="0.2">
      <c r="A1393" s="71"/>
      <c r="B1393" s="12"/>
      <c r="C1393" s="72"/>
      <c r="D1393" s="56"/>
      <c r="E1393" s="56"/>
      <c r="F1393" s="56"/>
      <c r="G1393" s="56"/>
      <c r="H1393" s="56"/>
      <c r="I1393" s="56"/>
      <c r="J1393" s="56"/>
      <c r="K1393" s="56"/>
      <c r="L1393" s="56"/>
      <c r="M1393" s="56"/>
      <c r="N1393" s="56"/>
      <c r="O1393" s="56"/>
      <c r="P1393" s="13"/>
    </row>
    <row r="1394" spans="1:16" ht="37.5" customHeight="1" x14ac:dyDescent="0.2">
      <c r="A1394" s="71"/>
      <c r="B1394" s="12"/>
      <c r="C1394" s="72"/>
      <c r="D1394" s="56"/>
      <c r="E1394" s="56"/>
      <c r="F1394" s="56"/>
      <c r="G1394" s="56"/>
      <c r="H1394" s="56"/>
      <c r="I1394" s="56"/>
      <c r="J1394" s="56"/>
      <c r="K1394" s="56"/>
      <c r="L1394" s="56"/>
      <c r="M1394" s="56"/>
      <c r="N1394" s="56"/>
      <c r="O1394" s="56"/>
      <c r="P1394" s="13"/>
    </row>
    <row r="1395" spans="1:16" ht="37.5" customHeight="1" x14ac:dyDescent="0.2">
      <c r="A1395" s="71"/>
      <c r="B1395" s="12"/>
      <c r="C1395" s="72"/>
      <c r="D1395" s="56"/>
      <c r="E1395" s="56"/>
      <c r="F1395" s="56"/>
      <c r="G1395" s="56"/>
      <c r="H1395" s="56"/>
      <c r="I1395" s="56"/>
      <c r="J1395" s="56"/>
      <c r="K1395" s="56"/>
      <c r="L1395" s="56"/>
      <c r="M1395" s="56"/>
      <c r="N1395" s="56"/>
      <c r="O1395" s="56"/>
      <c r="P1395" s="13"/>
    </row>
    <row r="1396" spans="1:16" ht="37.5" customHeight="1" x14ac:dyDescent="0.2">
      <c r="A1396" s="71" t="s">
        <v>1512</v>
      </c>
      <c r="B1396" s="12"/>
      <c r="C1396" s="72" t="s">
        <v>1513</v>
      </c>
      <c r="D1396" s="56"/>
      <c r="E1396" s="56"/>
      <c r="F1396" s="56"/>
      <c r="G1396" s="56"/>
      <c r="H1396" s="56"/>
      <c r="I1396" s="56"/>
      <c r="J1396" s="56"/>
      <c r="K1396" s="56"/>
      <c r="L1396" s="56"/>
      <c r="M1396" s="56"/>
      <c r="N1396" s="56"/>
      <c r="O1396" s="56"/>
      <c r="P1396" s="13"/>
    </row>
    <row r="1397" spans="1:16" ht="37.5" customHeight="1" x14ac:dyDescent="0.2">
      <c r="A1397" s="71"/>
      <c r="B1397" s="12"/>
      <c r="C1397" s="72"/>
      <c r="D1397" s="56"/>
      <c r="E1397" s="56"/>
      <c r="F1397" s="56"/>
      <c r="G1397" s="56"/>
      <c r="H1397" s="56"/>
      <c r="I1397" s="56"/>
      <c r="J1397" s="56"/>
      <c r="K1397" s="56"/>
      <c r="L1397" s="56"/>
      <c r="M1397" s="56"/>
      <c r="N1397" s="56"/>
      <c r="O1397" s="56"/>
      <c r="P1397" s="13"/>
    </row>
    <row r="1398" spans="1:16" ht="37.5" customHeight="1" x14ac:dyDescent="0.2">
      <c r="A1398" s="71"/>
      <c r="B1398" s="12"/>
      <c r="C1398" s="72"/>
      <c r="D1398" s="56"/>
      <c r="E1398" s="56"/>
      <c r="F1398" s="56"/>
      <c r="G1398" s="56"/>
      <c r="H1398" s="56"/>
      <c r="I1398" s="56"/>
      <c r="J1398" s="56"/>
      <c r="K1398" s="56"/>
      <c r="L1398" s="56"/>
      <c r="M1398" s="56"/>
      <c r="N1398" s="56"/>
      <c r="O1398" s="56"/>
      <c r="P1398" s="13"/>
    </row>
    <row r="1399" spans="1:16" ht="37.5" customHeight="1" x14ac:dyDescent="0.2">
      <c r="A1399" s="71"/>
      <c r="B1399" s="12"/>
      <c r="C1399" s="72"/>
      <c r="D1399" s="56"/>
      <c r="E1399" s="56"/>
      <c r="F1399" s="56"/>
      <c r="G1399" s="56"/>
      <c r="H1399" s="56"/>
      <c r="I1399" s="56"/>
      <c r="J1399" s="56"/>
      <c r="K1399" s="56"/>
      <c r="L1399" s="56"/>
      <c r="M1399" s="56"/>
      <c r="N1399" s="56"/>
      <c r="O1399" s="56"/>
      <c r="P1399" s="13"/>
    </row>
    <row r="1400" spans="1:16" ht="37.5" customHeight="1" x14ac:dyDescent="0.2">
      <c r="A1400" s="71"/>
      <c r="B1400" s="12"/>
      <c r="C1400" s="72"/>
      <c r="D1400" s="56"/>
      <c r="E1400" s="56"/>
      <c r="F1400" s="56"/>
      <c r="G1400" s="56"/>
      <c r="H1400" s="56"/>
      <c r="I1400" s="56"/>
      <c r="J1400" s="56"/>
      <c r="K1400" s="56"/>
      <c r="L1400" s="56"/>
      <c r="M1400" s="56"/>
      <c r="N1400" s="56"/>
      <c r="O1400" s="56"/>
      <c r="P1400" s="13"/>
    </row>
    <row r="1401" spans="1:16" ht="37.5" customHeight="1" x14ac:dyDescent="0.2">
      <c r="A1401" s="71" t="s">
        <v>1514</v>
      </c>
      <c r="B1401" s="12"/>
      <c r="C1401" s="72" t="s">
        <v>1515</v>
      </c>
      <c r="D1401" s="56"/>
      <c r="E1401" s="56"/>
      <c r="F1401" s="56"/>
      <c r="G1401" s="56"/>
      <c r="H1401" s="56"/>
      <c r="I1401" s="56"/>
      <c r="J1401" s="56"/>
      <c r="K1401" s="56"/>
      <c r="L1401" s="56"/>
      <c r="M1401" s="56"/>
      <c r="N1401" s="56"/>
      <c r="O1401" s="56"/>
      <c r="P1401" s="13"/>
    </row>
    <row r="1402" spans="1:16" ht="37.5" customHeight="1" x14ac:dyDescent="0.2">
      <c r="A1402" s="71"/>
      <c r="B1402" s="12"/>
      <c r="C1402" s="72"/>
      <c r="D1402" s="56"/>
      <c r="E1402" s="56"/>
      <c r="F1402" s="56"/>
      <c r="G1402" s="56"/>
      <c r="H1402" s="56"/>
      <c r="I1402" s="56"/>
      <c r="J1402" s="56"/>
      <c r="K1402" s="56"/>
      <c r="L1402" s="56"/>
      <c r="M1402" s="56"/>
      <c r="N1402" s="56"/>
      <c r="O1402" s="56"/>
      <c r="P1402" s="13"/>
    </row>
    <row r="1403" spans="1:16" ht="37.5" customHeight="1" x14ac:dyDescent="0.2">
      <c r="A1403" s="71"/>
      <c r="B1403" s="12"/>
      <c r="C1403" s="72"/>
      <c r="D1403" s="56"/>
      <c r="E1403" s="56"/>
      <c r="F1403" s="56"/>
      <c r="G1403" s="56"/>
      <c r="H1403" s="56"/>
      <c r="I1403" s="56"/>
      <c r="J1403" s="56"/>
      <c r="K1403" s="56"/>
      <c r="L1403" s="56"/>
      <c r="M1403" s="56"/>
      <c r="N1403" s="56"/>
      <c r="O1403" s="56"/>
      <c r="P1403" s="13"/>
    </row>
    <row r="1404" spans="1:16" ht="37.5" customHeight="1" x14ac:dyDescent="0.2">
      <c r="A1404" s="71"/>
      <c r="B1404" s="12"/>
      <c r="C1404" s="72"/>
      <c r="D1404" s="56"/>
      <c r="E1404" s="56"/>
      <c r="F1404" s="56"/>
      <c r="G1404" s="56"/>
      <c r="H1404" s="56"/>
      <c r="I1404" s="56"/>
      <c r="J1404" s="56"/>
      <c r="K1404" s="56"/>
      <c r="L1404" s="56"/>
      <c r="M1404" s="56"/>
      <c r="N1404" s="56"/>
      <c r="O1404" s="56"/>
      <c r="P1404" s="13"/>
    </row>
    <row r="1405" spans="1:16" ht="37.5" customHeight="1" thickBot="1" x14ac:dyDescent="0.25">
      <c r="A1405" s="73"/>
      <c r="B1405" s="14"/>
      <c r="C1405" s="74"/>
      <c r="D1405" s="57"/>
      <c r="E1405" s="57"/>
      <c r="F1405" s="57"/>
      <c r="G1405" s="57"/>
      <c r="H1405" s="57"/>
      <c r="I1405" s="57"/>
      <c r="J1405" s="57"/>
      <c r="K1405" s="57"/>
      <c r="L1405" s="57"/>
      <c r="M1405" s="57"/>
      <c r="N1405" s="57"/>
      <c r="O1405" s="57"/>
      <c r="P1405" s="15"/>
    </row>
    <row r="1406" spans="1:16" ht="37.5" customHeight="1" x14ac:dyDescent="0.2">
      <c r="A1406" s="75" t="s">
        <v>1516</v>
      </c>
      <c r="B1406" s="10"/>
      <c r="C1406" s="76" t="s">
        <v>1517</v>
      </c>
      <c r="D1406" s="55"/>
      <c r="E1406" s="55"/>
      <c r="F1406" s="55"/>
      <c r="G1406" s="55"/>
      <c r="H1406" s="55"/>
      <c r="I1406" s="55"/>
      <c r="J1406" s="55"/>
      <c r="K1406" s="55"/>
      <c r="L1406" s="55"/>
      <c r="M1406" s="55"/>
      <c r="N1406" s="55"/>
      <c r="O1406" s="55"/>
      <c r="P1406" s="11"/>
    </row>
    <row r="1407" spans="1:16" ht="37.5" customHeight="1" x14ac:dyDescent="0.2">
      <c r="A1407" s="71"/>
      <c r="B1407" s="12"/>
      <c r="C1407" s="72"/>
      <c r="D1407" s="56"/>
      <c r="E1407" s="56"/>
      <c r="F1407" s="56"/>
      <c r="G1407" s="56"/>
      <c r="H1407" s="56"/>
      <c r="I1407" s="56"/>
      <c r="J1407" s="56"/>
      <c r="K1407" s="56"/>
      <c r="L1407" s="56"/>
      <c r="M1407" s="56"/>
      <c r="N1407" s="56"/>
      <c r="O1407" s="56"/>
      <c r="P1407" s="13"/>
    </row>
    <row r="1408" spans="1:16" ht="37.5" customHeight="1" x14ac:dyDescent="0.2">
      <c r="A1408" s="71"/>
      <c r="B1408" s="12"/>
      <c r="C1408" s="72"/>
      <c r="D1408" s="56"/>
      <c r="E1408" s="56"/>
      <c r="F1408" s="56"/>
      <c r="G1408" s="56"/>
      <c r="H1408" s="56"/>
      <c r="I1408" s="56"/>
      <c r="J1408" s="56"/>
      <c r="K1408" s="56"/>
      <c r="L1408" s="56"/>
      <c r="M1408" s="56"/>
      <c r="N1408" s="56"/>
      <c r="O1408" s="56"/>
      <c r="P1408" s="13"/>
    </row>
    <row r="1409" spans="1:16" ht="37.5" customHeight="1" x14ac:dyDescent="0.2">
      <c r="A1409" s="71"/>
      <c r="B1409" s="12"/>
      <c r="C1409" s="72"/>
      <c r="D1409" s="56"/>
      <c r="E1409" s="56"/>
      <c r="F1409" s="56"/>
      <c r="G1409" s="56"/>
      <c r="H1409" s="56"/>
      <c r="I1409" s="56"/>
      <c r="J1409" s="56"/>
      <c r="K1409" s="56"/>
      <c r="L1409" s="56"/>
      <c r="M1409" s="56"/>
      <c r="N1409" s="56"/>
      <c r="O1409" s="56"/>
      <c r="P1409" s="13"/>
    </row>
    <row r="1410" spans="1:16" ht="37.5" customHeight="1" x14ac:dyDescent="0.2">
      <c r="A1410" s="71"/>
      <c r="B1410" s="12"/>
      <c r="C1410" s="72"/>
      <c r="D1410" s="56"/>
      <c r="E1410" s="56"/>
      <c r="F1410" s="56"/>
      <c r="G1410" s="56"/>
      <c r="H1410" s="56"/>
      <c r="I1410" s="56"/>
      <c r="J1410" s="56"/>
      <c r="K1410" s="56"/>
      <c r="L1410" s="56"/>
      <c r="M1410" s="56"/>
      <c r="N1410" s="56"/>
      <c r="O1410" s="56"/>
      <c r="P1410" s="13"/>
    </row>
    <row r="1411" spans="1:16" ht="37.5" customHeight="1" x14ac:dyDescent="0.2">
      <c r="A1411" s="71" t="s">
        <v>1518</v>
      </c>
      <c r="B1411" s="12"/>
      <c r="C1411" s="72" t="s">
        <v>1519</v>
      </c>
      <c r="D1411" s="56"/>
      <c r="E1411" s="56"/>
      <c r="F1411" s="56"/>
      <c r="G1411" s="56"/>
      <c r="H1411" s="56"/>
      <c r="I1411" s="56"/>
      <c r="J1411" s="56"/>
      <c r="K1411" s="56"/>
      <c r="L1411" s="56"/>
      <c r="M1411" s="56"/>
      <c r="N1411" s="56"/>
      <c r="O1411" s="56"/>
      <c r="P1411" s="13"/>
    </row>
    <row r="1412" spans="1:16" ht="37.5" customHeight="1" x14ac:dyDescent="0.2">
      <c r="A1412" s="71"/>
      <c r="B1412" s="12"/>
      <c r="C1412" s="72"/>
      <c r="D1412" s="56"/>
      <c r="E1412" s="56"/>
      <c r="F1412" s="56"/>
      <c r="G1412" s="56"/>
      <c r="H1412" s="56"/>
      <c r="I1412" s="56"/>
      <c r="J1412" s="56"/>
      <c r="K1412" s="56"/>
      <c r="L1412" s="56"/>
      <c r="M1412" s="56"/>
      <c r="N1412" s="56"/>
      <c r="O1412" s="56"/>
      <c r="P1412" s="13"/>
    </row>
    <row r="1413" spans="1:16" ht="37.5" customHeight="1" x14ac:dyDescent="0.2">
      <c r="A1413" s="71"/>
      <c r="B1413" s="12"/>
      <c r="C1413" s="72"/>
      <c r="D1413" s="56"/>
      <c r="E1413" s="56"/>
      <c r="F1413" s="56"/>
      <c r="G1413" s="56"/>
      <c r="H1413" s="56"/>
      <c r="I1413" s="56"/>
      <c r="J1413" s="56"/>
      <c r="K1413" s="56"/>
      <c r="L1413" s="56"/>
      <c r="M1413" s="56"/>
      <c r="N1413" s="56"/>
      <c r="O1413" s="56"/>
      <c r="P1413" s="13"/>
    </row>
    <row r="1414" spans="1:16" ht="37.5" customHeight="1" x14ac:dyDescent="0.2">
      <c r="A1414" s="71"/>
      <c r="B1414" s="12"/>
      <c r="C1414" s="72"/>
      <c r="D1414" s="56"/>
      <c r="E1414" s="56"/>
      <c r="F1414" s="56"/>
      <c r="G1414" s="56"/>
      <c r="H1414" s="56"/>
      <c r="I1414" s="56"/>
      <c r="J1414" s="56"/>
      <c r="K1414" s="56"/>
      <c r="L1414" s="56"/>
      <c r="M1414" s="56"/>
      <c r="N1414" s="56"/>
      <c r="O1414" s="56"/>
      <c r="P1414" s="13"/>
    </row>
    <row r="1415" spans="1:16" ht="37.5" customHeight="1" x14ac:dyDescent="0.2">
      <c r="A1415" s="71"/>
      <c r="B1415" s="12"/>
      <c r="C1415" s="72"/>
      <c r="D1415" s="56"/>
      <c r="E1415" s="56"/>
      <c r="F1415" s="56"/>
      <c r="G1415" s="56"/>
      <c r="H1415" s="56"/>
      <c r="I1415" s="56"/>
      <c r="J1415" s="56"/>
      <c r="K1415" s="56"/>
      <c r="L1415" s="56"/>
      <c r="M1415" s="56"/>
      <c r="N1415" s="56"/>
      <c r="O1415" s="56"/>
      <c r="P1415" s="13"/>
    </row>
    <row r="1416" spans="1:16" ht="37.5" customHeight="1" x14ac:dyDescent="0.2">
      <c r="A1416" s="71" t="s">
        <v>1520</v>
      </c>
      <c r="B1416" s="12"/>
      <c r="C1416" s="72" t="s">
        <v>1521</v>
      </c>
      <c r="D1416" s="56"/>
      <c r="E1416" s="56"/>
      <c r="F1416" s="56"/>
      <c r="G1416" s="56"/>
      <c r="H1416" s="56"/>
      <c r="I1416" s="56"/>
      <c r="J1416" s="56"/>
      <c r="K1416" s="56"/>
      <c r="L1416" s="56"/>
      <c r="M1416" s="56"/>
      <c r="N1416" s="56"/>
      <c r="O1416" s="56"/>
      <c r="P1416" s="13"/>
    </row>
    <row r="1417" spans="1:16" ht="37.5" customHeight="1" x14ac:dyDescent="0.2">
      <c r="A1417" s="71"/>
      <c r="B1417" s="12"/>
      <c r="C1417" s="72"/>
      <c r="D1417" s="56"/>
      <c r="E1417" s="56"/>
      <c r="F1417" s="56"/>
      <c r="G1417" s="56"/>
      <c r="H1417" s="56"/>
      <c r="I1417" s="56"/>
      <c r="J1417" s="56"/>
      <c r="K1417" s="56"/>
      <c r="L1417" s="56"/>
      <c r="M1417" s="56"/>
      <c r="N1417" s="56"/>
      <c r="O1417" s="56"/>
      <c r="P1417" s="13"/>
    </row>
    <row r="1418" spans="1:16" ht="37.5" customHeight="1" x14ac:dyDescent="0.2">
      <c r="A1418" s="71"/>
      <c r="B1418" s="12"/>
      <c r="C1418" s="72"/>
      <c r="D1418" s="56"/>
      <c r="E1418" s="56"/>
      <c r="F1418" s="56"/>
      <c r="G1418" s="56"/>
      <c r="H1418" s="56"/>
      <c r="I1418" s="56"/>
      <c r="J1418" s="56"/>
      <c r="K1418" s="56"/>
      <c r="L1418" s="56"/>
      <c r="M1418" s="56"/>
      <c r="N1418" s="56"/>
      <c r="O1418" s="56"/>
      <c r="P1418" s="13"/>
    </row>
    <row r="1419" spans="1:16" ht="37.5" customHeight="1" x14ac:dyDescent="0.2">
      <c r="A1419" s="71"/>
      <c r="B1419" s="12"/>
      <c r="C1419" s="72"/>
      <c r="D1419" s="56"/>
      <c r="E1419" s="56"/>
      <c r="F1419" s="56"/>
      <c r="G1419" s="56"/>
      <c r="H1419" s="56"/>
      <c r="I1419" s="56"/>
      <c r="J1419" s="56"/>
      <c r="K1419" s="56"/>
      <c r="L1419" s="56"/>
      <c r="M1419" s="56"/>
      <c r="N1419" s="56"/>
      <c r="O1419" s="56"/>
      <c r="P1419" s="13"/>
    </row>
    <row r="1420" spans="1:16" ht="37.5" customHeight="1" x14ac:dyDescent="0.2">
      <c r="A1420" s="71"/>
      <c r="B1420" s="12"/>
      <c r="C1420" s="72"/>
      <c r="D1420" s="56"/>
      <c r="E1420" s="56"/>
      <c r="F1420" s="56"/>
      <c r="G1420" s="56"/>
      <c r="H1420" s="56"/>
      <c r="I1420" s="56"/>
      <c r="J1420" s="56"/>
      <c r="K1420" s="56"/>
      <c r="L1420" s="56"/>
      <c r="M1420" s="56"/>
      <c r="N1420" s="56"/>
      <c r="O1420" s="56"/>
      <c r="P1420" s="13"/>
    </row>
    <row r="1421" spans="1:16" ht="38.25" customHeight="1" x14ac:dyDescent="0.2">
      <c r="A1421" s="71" t="s">
        <v>1522</v>
      </c>
      <c r="B1421" s="12"/>
      <c r="C1421" s="72" t="s">
        <v>1523</v>
      </c>
      <c r="D1421" s="56"/>
      <c r="E1421" s="56"/>
      <c r="F1421" s="56"/>
      <c r="G1421" s="56"/>
      <c r="H1421" s="56"/>
      <c r="I1421" s="56"/>
      <c r="J1421" s="56"/>
      <c r="K1421" s="56"/>
      <c r="L1421" s="56"/>
      <c r="M1421" s="56"/>
      <c r="N1421" s="56"/>
      <c r="O1421" s="56"/>
      <c r="P1421" s="13"/>
    </row>
    <row r="1422" spans="1:16" ht="38.25" customHeight="1" x14ac:dyDescent="0.2">
      <c r="A1422" s="71"/>
      <c r="B1422" s="12"/>
      <c r="C1422" s="72"/>
      <c r="D1422" s="56"/>
      <c r="E1422" s="56"/>
      <c r="F1422" s="56"/>
      <c r="G1422" s="56"/>
      <c r="H1422" s="56"/>
      <c r="I1422" s="56"/>
      <c r="J1422" s="56"/>
      <c r="K1422" s="56"/>
      <c r="L1422" s="56"/>
      <c r="M1422" s="56"/>
      <c r="N1422" s="56"/>
      <c r="O1422" s="56"/>
      <c r="P1422" s="13"/>
    </row>
    <row r="1423" spans="1:16" ht="38.25" customHeight="1" x14ac:dyDescent="0.2">
      <c r="A1423" s="71"/>
      <c r="B1423" s="12"/>
      <c r="C1423" s="72"/>
      <c r="D1423" s="56"/>
      <c r="E1423" s="56"/>
      <c r="F1423" s="56"/>
      <c r="G1423" s="56"/>
      <c r="H1423" s="56"/>
      <c r="I1423" s="56"/>
      <c r="J1423" s="56"/>
      <c r="K1423" s="56"/>
      <c r="L1423" s="56"/>
      <c r="M1423" s="56"/>
      <c r="N1423" s="56"/>
      <c r="O1423" s="56"/>
      <c r="P1423" s="13"/>
    </row>
    <row r="1424" spans="1:16" ht="38.25" customHeight="1" x14ac:dyDescent="0.2">
      <c r="A1424" s="71"/>
      <c r="B1424" s="12"/>
      <c r="C1424" s="72"/>
      <c r="D1424" s="56"/>
      <c r="E1424" s="56"/>
      <c r="F1424" s="56"/>
      <c r="G1424" s="56"/>
      <c r="H1424" s="56"/>
      <c r="I1424" s="56"/>
      <c r="J1424" s="56"/>
      <c r="K1424" s="56"/>
      <c r="L1424" s="56"/>
      <c r="M1424" s="56"/>
      <c r="N1424" s="56"/>
      <c r="O1424" s="56"/>
      <c r="P1424" s="13"/>
    </row>
    <row r="1425" spans="1:16" ht="38.25" customHeight="1" x14ac:dyDescent="0.2">
      <c r="A1425" s="71"/>
      <c r="B1425" s="12"/>
      <c r="C1425" s="72"/>
      <c r="D1425" s="56"/>
      <c r="E1425" s="56"/>
      <c r="F1425" s="56"/>
      <c r="G1425" s="56"/>
      <c r="H1425" s="56"/>
      <c r="I1425" s="56"/>
      <c r="J1425" s="56"/>
      <c r="K1425" s="56"/>
      <c r="L1425" s="56"/>
      <c r="M1425" s="56"/>
      <c r="N1425" s="56"/>
      <c r="O1425" s="56"/>
      <c r="P1425" s="13"/>
    </row>
    <row r="1426" spans="1:16" ht="38.25" customHeight="1" x14ac:dyDescent="0.2">
      <c r="A1426" s="71" t="s">
        <v>1524</v>
      </c>
      <c r="B1426" s="12"/>
      <c r="C1426" s="72" t="s">
        <v>1525</v>
      </c>
      <c r="D1426" s="56"/>
      <c r="E1426" s="56"/>
      <c r="F1426" s="56"/>
      <c r="G1426" s="56"/>
      <c r="H1426" s="56"/>
      <c r="I1426" s="56"/>
      <c r="J1426" s="56"/>
      <c r="K1426" s="56"/>
      <c r="L1426" s="56"/>
      <c r="M1426" s="56"/>
      <c r="N1426" s="56"/>
      <c r="O1426" s="56"/>
      <c r="P1426" s="13"/>
    </row>
    <row r="1427" spans="1:16" ht="38.25" customHeight="1" x14ac:dyDescent="0.2">
      <c r="A1427" s="71"/>
      <c r="B1427" s="12"/>
      <c r="C1427" s="72"/>
      <c r="D1427" s="56"/>
      <c r="E1427" s="56"/>
      <c r="F1427" s="56"/>
      <c r="G1427" s="56"/>
      <c r="H1427" s="56"/>
      <c r="I1427" s="56"/>
      <c r="J1427" s="56"/>
      <c r="K1427" s="56"/>
      <c r="L1427" s="56"/>
      <c r="M1427" s="56"/>
      <c r="N1427" s="56"/>
      <c r="O1427" s="56"/>
      <c r="P1427" s="13"/>
    </row>
    <row r="1428" spans="1:16" ht="38.25" customHeight="1" x14ac:dyDescent="0.2">
      <c r="A1428" s="71"/>
      <c r="B1428" s="12"/>
      <c r="C1428" s="72"/>
      <c r="D1428" s="56"/>
      <c r="E1428" s="56"/>
      <c r="F1428" s="56"/>
      <c r="G1428" s="56"/>
      <c r="H1428" s="56"/>
      <c r="I1428" s="56"/>
      <c r="J1428" s="56"/>
      <c r="K1428" s="56"/>
      <c r="L1428" s="56"/>
      <c r="M1428" s="56"/>
      <c r="N1428" s="56"/>
      <c r="O1428" s="56"/>
      <c r="P1428" s="13"/>
    </row>
    <row r="1429" spans="1:16" ht="38.25" customHeight="1" x14ac:dyDescent="0.2">
      <c r="A1429" s="71"/>
      <c r="B1429" s="12"/>
      <c r="C1429" s="72"/>
      <c r="D1429" s="56"/>
      <c r="E1429" s="56"/>
      <c r="F1429" s="56"/>
      <c r="G1429" s="56"/>
      <c r="H1429" s="56"/>
      <c r="I1429" s="56"/>
      <c r="J1429" s="56"/>
      <c r="K1429" s="56"/>
      <c r="L1429" s="56"/>
      <c r="M1429" s="56"/>
      <c r="N1429" s="56"/>
      <c r="O1429" s="56"/>
      <c r="P1429" s="13"/>
    </row>
    <row r="1430" spans="1:16" ht="38.25" customHeight="1" thickBot="1" x14ac:dyDescent="0.25">
      <c r="A1430" s="73"/>
      <c r="B1430" s="14"/>
      <c r="C1430" s="74"/>
      <c r="D1430" s="57"/>
      <c r="E1430" s="57"/>
      <c r="F1430" s="57"/>
      <c r="G1430" s="57"/>
      <c r="H1430" s="57"/>
      <c r="I1430" s="57"/>
      <c r="J1430" s="57"/>
      <c r="K1430" s="57"/>
      <c r="L1430" s="57"/>
      <c r="M1430" s="57"/>
      <c r="N1430" s="57"/>
      <c r="O1430" s="57"/>
      <c r="P1430" s="15"/>
    </row>
    <row r="1431" spans="1:16" ht="38.25" customHeight="1" x14ac:dyDescent="0.2">
      <c r="A1431" s="75" t="s">
        <v>1526</v>
      </c>
      <c r="B1431" s="10"/>
      <c r="C1431" s="76" t="s">
        <v>1527</v>
      </c>
      <c r="D1431" s="55"/>
      <c r="E1431" s="55"/>
      <c r="F1431" s="55"/>
      <c r="G1431" s="55"/>
      <c r="H1431" s="55"/>
      <c r="I1431" s="55"/>
      <c r="J1431" s="55"/>
      <c r="K1431" s="55"/>
      <c r="L1431" s="55"/>
      <c r="M1431" s="55"/>
      <c r="N1431" s="55"/>
      <c r="O1431" s="55"/>
      <c r="P1431" s="11"/>
    </row>
    <row r="1432" spans="1:16" ht="38.25" customHeight="1" x14ac:dyDescent="0.2">
      <c r="A1432" s="71"/>
      <c r="B1432" s="12"/>
      <c r="C1432" s="72"/>
      <c r="D1432" s="56"/>
      <c r="E1432" s="56"/>
      <c r="F1432" s="56"/>
      <c r="G1432" s="56"/>
      <c r="H1432" s="56"/>
      <c r="I1432" s="56"/>
      <c r="J1432" s="56"/>
      <c r="K1432" s="56"/>
      <c r="L1432" s="56"/>
      <c r="M1432" s="56"/>
      <c r="N1432" s="56"/>
      <c r="O1432" s="56"/>
      <c r="P1432" s="13"/>
    </row>
    <row r="1433" spans="1:16" ht="38.25" customHeight="1" x14ac:dyDescent="0.2">
      <c r="A1433" s="71"/>
      <c r="B1433" s="12"/>
      <c r="C1433" s="72"/>
      <c r="D1433" s="56"/>
      <c r="E1433" s="56"/>
      <c r="F1433" s="56"/>
      <c r="G1433" s="56"/>
      <c r="H1433" s="56"/>
      <c r="I1433" s="56"/>
      <c r="J1433" s="56"/>
      <c r="K1433" s="56"/>
      <c r="L1433" s="56"/>
      <c r="M1433" s="56"/>
      <c r="N1433" s="56"/>
      <c r="O1433" s="56"/>
      <c r="P1433" s="13"/>
    </row>
    <row r="1434" spans="1:16" ht="38.25" customHeight="1" x14ac:dyDescent="0.2">
      <c r="A1434" s="71"/>
      <c r="B1434" s="12"/>
      <c r="C1434" s="72"/>
      <c r="D1434" s="56"/>
      <c r="E1434" s="56"/>
      <c r="F1434" s="56"/>
      <c r="G1434" s="56"/>
      <c r="H1434" s="56"/>
      <c r="I1434" s="56"/>
      <c r="J1434" s="56"/>
      <c r="K1434" s="56"/>
      <c r="L1434" s="56"/>
      <c r="M1434" s="56"/>
      <c r="N1434" s="56"/>
      <c r="O1434" s="56"/>
      <c r="P1434" s="13"/>
    </row>
    <row r="1435" spans="1:16" ht="38.25" customHeight="1" x14ac:dyDescent="0.2">
      <c r="A1435" s="71"/>
      <c r="B1435" s="12"/>
      <c r="C1435" s="72"/>
      <c r="D1435" s="56"/>
      <c r="E1435" s="56"/>
      <c r="F1435" s="56"/>
      <c r="G1435" s="56"/>
      <c r="H1435" s="56"/>
      <c r="I1435" s="56"/>
      <c r="J1435" s="56"/>
      <c r="K1435" s="56"/>
      <c r="L1435" s="56"/>
      <c r="M1435" s="56"/>
      <c r="N1435" s="56"/>
      <c r="O1435" s="56"/>
      <c r="P1435" s="13"/>
    </row>
    <row r="1436" spans="1:16" ht="38.25" customHeight="1" x14ac:dyDescent="0.2">
      <c r="A1436" s="71" t="s">
        <v>1528</v>
      </c>
      <c r="B1436" s="12"/>
      <c r="C1436" s="72" t="s">
        <v>1529</v>
      </c>
      <c r="D1436" s="56"/>
      <c r="E1436" s="56"/>
      <c r="F1436" s="56"/>
      <c r="G1436" s="56"/>
      <c r="H1436" s="56"/>
      <c r="I1436" s="56"/>
      <c r="J1436" s="56"/>
      <c r="K1436" s="56"/>
      <c r="L1436" s="56"/>
      <c r="M1436" s="56"/>
      <c r="N1436" s="56"/>
      <c r="O1436" s="56"/>
      <c r="P1436" s="13"/>
    </row>
    <row r="1437" spans="1:16" ht="38.25" customHeight="1" x14ac:dyDescent="0.2">
      <c r="A1437" s="71"/>
      <c r="B1437" s="12"/>
      <c r="C1437" s="72"/>
      <c r="D1437" s="56"/>
      <c r="E1437" s="56"/>
      <c r="F1437" s="56"/>
      <c r="G1437" s="56"/>
      <c r="H1437" s="56"/>
      <c r="I1437" s="56"/>
      <c r="J1437" s="56"/>
      <c r="K1437" s="56"/>
      <c r="L1437" s="56"/>
      <c r="M1437" s="56"/>
      <c r="N1437" s="56"/>
      <c r="O1437" s="56"/>
      <c r="P1437" s="13"/>
    </row>
    <row r="1438" spans="1:16" ht="38.25" customHeight="1" x14ac:dyDescent="0.2">
      <c r="A1438" s="71"/>
      <c r="B1438" s="12"/>
      <c r="C1438" s="72"/>
      <c r="D1438" s="56"/>
      <c r="E1438" s="56"/>
      <c r="F1438" s="56"/>
      <c r="G1438" s="56"/>
      <c r="H1438" s="56"/>
      <c r="I1438" s="56"/>
      <c r="J1438" s="56"/>
      <c r="K1438" s="56"/>
      <c r="L1438" s="56"/>
      <c r="M1438" s="56"/>
      <c r="N1438" s="56"/>
      <c r="O1438" s="56"/>
      <c r="P1438" s="13"/>
    </row>
    <row r="1439" spans="1:16" ht="38.25" customHeight="1" x14ac:dyDescent="0.2">
      <c r="A1439" s="71"/>
      <c r="B1439" s="12"/>
      <c r="C1439" s="72"/>
      <c r="D1439" s="56"/>
      <c r="E1439" s="56"/>
      <c r="F1439" s="56"/>
      <c r="G1439" s="56"/>
      <c r="H1439" s="56"/>
      <c r="I1439" s="56"/>
      <c r="J1439" s="56"/>
      <c r="K1439" s="56"/>
      <c r="L1439" s="56"/>
      <c r="M1439" s="56"/>
      <c r="N1439" s="56"/>
      <c r="O1439" s="56"/>
      <c r="P1439" s="13"/>
    </row>
    <row r="1440" spans="1:16" ht="38.25" customHeight="1" x14ac:dyDescent="0.2">
      <c r="A1440" s="71"/>
      <c r="B1440" s="12"/>
      <c r="C1440" s="72"/>
      <c r="D1440" s="56"/>
      <c r="E1440" s="56"/>
      <c r="F1440" s="56"/>
      <c r="G1440" s="56"/>
      <c r="H1440" s="56"/>
      <c r="I1440" s="56"/>
      <c r="J1440" s="56"/>
      <c r="K1440" s="56"/>
      <c r="L1440" s="56"/>
      <c r="M1440" s="56"/>
      <c r="N1440" s="56"/>
      <c r="O1440" s="56"/>
      <c r="P1440" s="13"/>
    </row>
    <row r="1441" spans="1:16" ht="38.25" customHeight="1" x14ac:dyDescent="0.2">
      <c r="A1441" s="71" t="s">
        <v>1530</v>
      </c>
      <c r="B1441" s="12"/>
      <c r="C1441" s="72" t="s">
        <v>1531</v>
      </c>
      <c r="D1441" s="56"/>
      <c r="E1441" s="56"/>
      <c r="F1441" s="56"/>
      <c r="G1441" s="56"/>
      <c r="H1441" s="56"/>
      <c r="I1441" s="56"/>
      <c r="J1441" s="56"/>
      <c r="K1441" s="56"/>
      <c r="L1441" s="56"/>
      <c r="M1441" s="56"/>
      <c r="N1441" s="56"/>
      <c r="O1441" s="56"/>
      <c r="P1441" s="13"/>
    </row>
    <row r="1442" spans="1:16" ht="38.25" customHeight="1" x14ac:dyDescent="0.2">
      <c r="A1442" s="71"/>
      <c r="B1442" s="12"/>
      <c r="C1442" s="72"/>
      <c r="D1442" s="56"/>
      <c r="E1442" s="56"/>
      <c r="F1442" s="56"/>
      <c r="G1442" s="56"/>
      <c r="H1442" s="56"/>
      <c r="I1442" s="56"/>
      <c r="J1442" s="56"/>
      <c r="K1442" s="56"/>
      <c r="L1442" s="56"/>
      <c r="M1442" s="56"/>
      <c r="N1442" s="56"/>
      <c r="O1442" s="56"/>
      <c r="P1442" s="13"/>
    </row>
    <row r="1443" spans="1:16" ht="38.25" customHeight="1" x14ac:dyDescent="0.2">
      <c r="A1443" s="71"/>
      <c r="B1443" s="12"/>
      <c r="C1443" s="72"/>
      <c r="D1443" s="56"/>
      <c r="E1443" s="56"/>
      <c r="F1443" s="56"/>
      <c r="G1443" s="56"/>
      <c r="H1443" s="56"/>
      <c r="I1443" s="56"/>
      <c r="J1443" s="56"/>
      <c r="K1443" s="56"/>
      <c r="L1443" s="56"/>
      <c r="M1443" s="56"/>
      <c r="N1443" s="56"/>
      <c r="O1443" s="56"/>
      <c r="P1443" s="13"/>
    </row>
    <row r="1444" spans="1:16" ht="38.25" customHeight="1" x14ac:dyDescent="0.2">
      <c r="A1444" s="71"/>
      <c r="B1444" s="12"/>
      <c r="C1444" s="72"/>
      <c r="D1444" s="56"/>
      <c r="E1444" s="56"/>
      <c r="F1444" s="56"/>
      <c r="G1444" s="56"/>
      <c r="H1444" s="56"/>
      <c r="I1444" s="56"/>
      <c r="J1444" s="56"/>
      <c r="K1444" s="56"/>
      <c r="L1444" s="56"/>
      <c r="M1444" s="56"/>
      <c r="N1444" s="56"/>
      <c r="O1444" s="56"/>
      <c r="P1444" s="13"/>
    </row>
    <row r="1445" spans="1:16" ht="38.25" customHeight="1" x14ac:dyDescent="0.2">
      <c r="A1445" s="71"/>
      <c r="B1445" s="12"/>
      <c r="C1445" s="72"/>
      <c r="D1445" s="56"/>
      <c r="E1445" s="56"/>
      <c r="F1445" s="56"/>
      <c r="G1445" s="56"/>
      <c r="H1445" s="56"/>
      <c r="I1445" s="56"/>
      <c r="J1445" s="56"/>
      <c r="K1445" s="56"/>
      <c r="L1445" s="56"/>
      <c r="M1445" s="56"/>
      <c r="N1445" s="56"/>
      <c r="O1445" s="56"/>
      <c r="P1445" s="13"/>
    </row>
    <row r="1446" spans="1:16" ht="38.25" customHeight="1" x14ac:dyDescent="0.2">
      <c r="A1446" s="71" t="s">
        <v>1532</v>
      </c>
      <c r="B1446" s="12"/>
      <c r="C1446" s="72" t="s">
        <v>1533</v>
      </c>
      <c r="D1446" s="56"/>
      <c r="E1446" s="56"/>
      <c r="F1446" s="56"/>
      <c r="G1446" s="56"/>
      <c r="H1446" s="56"/>
      <c r="I1446" s="56"/>
      <c r="J1446" s="56"/>
      <c r="K1446" s="56"/>
      <c r="L1446" s="56"/>
      <c r="M1446" s="56"/>
      <c r="N1446" s="56"/>
      <c r="O1446" s="56"/>
      <c r="P1446" s="13"/>
    </row>
    <row r="1447" spans="1:16" ht="38.25" customHeight="1" x14ac:dyDescent="0.2">
      <c r="A1447" s="71"/>
      <c r="B1447" s="12"/>
      <c r="C1447" s="72"/>
      <c r="D1447" s="56"/>
      <c r="E1447" s="56"/>
      <c r="F1447" s="56"/>
      <c r="G1447" s="56"/>
      <c r="H1447" s="56"/>
      <c r="I1447" s="56"/>
      <c r="J1447" s="56"/>
      <c r="K1447" s="56"/>
      <c r="L1447" s="56"/>
      <c r="M1447" s="56"/>
      <c r="N1447" s="56"/>
      <c r="O1447" s="56"/>
      <c r="P1447" s="13"/>
    </row>
    <row r="1448" spans="1:16" ht="38.25" customHeight="1" x14ac:dyDescent="0.2">
      <c r="A1448" s="71"/>
      <c r="B1448" s="12"/>
      <c r="C1448" s="72"/>
      <c r="D1448" s="56"/>
      <c r="E1448" s="56"/>
      <c r="F1448" s="56"/>
      <c r="G1448" s="56"/>
      <c r="H1448" s="56"/>
      <c r="I1448" s="56"/>
      <c r="J1448" s="56"/>
      <c r="K1448" s="56"/>
      <c r="L1448" s="56"/>
      <c r="M1448" s="56"/>
      <c r="N1448" s="56"/>
      <c r="O1448" s="56"/>
      <c r="P1448" s="13"/>
    </row>
    <row r="1449" spans="1:16" ht="38.25" customHeight="1" x14ac:dyDescent="0.2">
      <c r="A1449" s="71"/>
      <c r="B1449" s="12"/>
      <c r="C1449" s="72"/>
      <c r="D1449" s="56"/>
      <c r="E1449" s="56"/>
      <c r="F1449" s="56"/>
      <c r="G1449" s="56"/>
      <c r="H1449" s="56"/>
      <c r="I1449" s="56"/>
      <c r="J1449" s="56"/>
      <c r="K1449" s="56"/>
      <c r="L1449" s="56"/>
      <c r="M1449" s="56"/>
      <c r="N1449" s="56"/>
      <c r="O1449" s="56"/>
      <c r="P1449" s="13"/>
    </row>
    <row r="1450" spans="1:16" ht="38.25" customHeight="1" x14ac:dyDescent="0.2">
      <c r="A1450" s="71"/>
      <c r="B1450" s="12"/>
      <c r="C1450" s="72"/>
      <c r="D1450" s="56"/>
      <c r="E1450" s="56"/>
      <c r="F1450" s="56"/>
      <c r="G1450" s="56"/>
      <c r="H1450" s="56"/>
      <c r="I1450" s="56"/>
      <c r="J1450" s="56"/>
      <c r="K1450" s="56"/>
      <c r="L1450" s="56"/>
      <c r="M1450" s="56"/>
      <c r="N1450" s="56"/>
      <c r="O1450" s="56"/>
      <c r="P1450" s="13"/>
    </row>
    <row r="1451" spans="1:16" ht="38.25" customHeight="1" x14ac:dyDescent="0.2">
      <c r="A1451" s="71" t="s">
        <v>1534</v>
      </c>
      <c r="B1451" s="12"/>
      <c r="C1451" s="72" t="s">
        <v>1535</v>
      </c>
      <c r="D1451" s="56"/>
      <c r="E1451" s="56"/>
      <c r="F1451" s="56"/>
      <c r="G1451" s="56"/>
      <c r="H1451" s="56"/>
      <c r="I1451" s="56"/>
      <c r="J1451" s="56"/>
      <c r="K1451" s="56"/>
      <c r="L1451" s="56"/>
      <c r="M1451" s="56"/>
      <c r="N1451" s="56"/>
      <c r="O1451" s="56"/>
      <c r="P1451" s="13"/>
    </row>
    <row r="1452" spans="1:16" ht="38.25" customHeight="1" x14ac:dyDescent="0.2">
      <c r="A1452" s="71"/>
      <c r="B1452" s="12"/>
      <c r="C1452" s="72"/>
      <c r="D1452" s="56"/>
      <c r="E1452" s="56"/>
      <c r="F1452" s="56"/>
      <c r="G1452" s="56"/>
      <c r="H1452" s="56"/>
      <c r="I1452" s="56"/>
      <c r="J1452" s="56"/>
      <c r="K1452" s="56"/>
      <c r="L1452" s="56"/>
      <c r="M1452" s="56"/>
      <c r="N1452" s="56"/>
      <c r="O1452" s="56"/>
      <c r="P1452" s="13"/>
    </row>
    <row r="1453" spans="1:16" ht="38.25" customHeight="1" x14ac:dyDescent="0.2">
      <c r="A1453" s="71"/>
      <c r="B1453" s="12"/>
      <c r="C1453" s="72"/>
      <c r="D1453" s="56"/>
      <c r="E1453" s="56"/>
      <c r="F1453" s="56"/>
      <c r="G1453" s="56"/>
      <c r="H1453" s="56"/>
      <c r="I1453" s="56"/>
      <c r="J1453" s="56"/>
      <c r="K1453" s="56"/>
      <c r="L1453" s="56"/>
      <c r="M1453" s="56"/>
      <c r="N1453" s="56"/>
      <c r="O1453" s="56"/>
      <c r="P1453" s="13"/>
    </row>
    <row r="1454" spans="1:16" ht="38.25" customHeight="1" x14ac:dyDescent="0.2">
      <c r="A1454" s="71"/>
      <c r="B1454" s="12"/>
      <c r="C1454" s="72"/>
      <c r="D1454" s="56"/>
      <c r="E1454" s="56"/>
      <c r="F1454" s="56"/>
      <c r="G1454" s="56"/>
      <c r="H1454" s="56"/>
      <c r="I1454" s="56"/>
      <c r="J1454" s="56"/>
      <c r="K1454" s="56"/>
      <c r="L1454" s="56"/>
      <c r="M1454" s="56"/>
      <c r="N1454" s="56"/>
      <c r="O1454" s="56"/>
      <c r="P1454" s="13"/>
    </row>
    <row r="1455" spans="1:16" ht="38.25" customHeight="1" thickBot="1" x14ac:dyDescent="0.25">
      <c r="A1455" s="73"/>
      <c r="B1455" s="14"/>
      <c r="C1455" s="74"/>
      <c r="D1455" s="57"/>
      <c r="E1455" s="57"/>
      <c r="F1455" s="57"/>
      <c r="G1455" s="57"/>
      <c r="H1455" s="57"/>
      <c r="I1455" s="57"/>
      <c r="J1455" s="57"/>
      <c r="K1455" s="57"/>
      <c r="L1455" s="57"/>
      <c r="M1455" s="57"/>
      <c r="N1455" s="57"/>
      <c r="O1455" s="57"/>
      <c r="P1455" s="15"/>
    </row>
    <row r="1456" spans="1:16" ht="38.25" customHeight="1" x14ac:dyDescent="0.2">
      <c r="A1456" s="75" t="s">
        <v>1536</v>
      </c>
      <c r="B1456" s="10"/>
      <c r="C1456" s="76" t="s">
        <v>1537</v>
      </c>
      <c r="D1456" s="55"/>
      <c r="E1456" s="55"/>
      <c r="F1456" s="55"/>
      <c r="G1456" s="55"/>
      <c r="H1456" s="55"/>
      <c r="I1456" s="55"/>
      <c r="J1456" s="55"/>
      <c r="K1456" s="55"/>
      <c r="L1456" s="55"/>
      <c r="M1456" s="55"/>
      <c r="N1456" s="55"/>
      <c r="O1456" s="55"/>
      <c r="P1456" s="11"/>
    </row>
    <row r="1457" spans="1:16" ht="38.25" customHeight="1" x14ac:dyDescent="0.2">
      <c r="A1457" s="71"/>
      <c r="B1457" s="12"/>
      <c r="C1457" s="72"/>
      <c r="D1457" s="56"/>
      <c r="E1457" s="56"/>
      <c r="F1457" s="56"/>
      <c r="G1457" s="56"/>
      <c r="H1457" s="56"/>
      <c r="I1457" s="56"/>
      <c r="J1457" s="56"/>
      <c r="K1457" s="56"/>
      <c r="L1457" s="56"/>
      <c r="M1457" s="56"/>
      <c r="N1457" s="56"/>
      <c r="O1457" s="56"/>
      <c r="P1457" s="13"/>
    </row>
    <row r="1458" spans="1:16" ht="38.25" customHeight="1" x14ac:dyDescent="0.2">
      <c r="A1458" s="71"/>
      <c r="B1458" s="12"/>
      <c r="C1458" s="72"/>
      <c r="D1458" s="56"/>
      <c r="E1458" s="56"/>
      <c r="F1458" s="56"/>
      <c r="G1458" s="56"/>
      <c r="H1458" s="56"/>
      <c r="I1458" s="56"/>
      <c r="J1458" s="56"/>
      <c r="K1458" s="56"/>
      <c r="L1458" s="56"/>
      <c r="M1458" s="56"/>
      <c r="N1458" s="56"/>
      <c r="O1458" s="56"/>
      <c r="P1458" s="13"/>
    </row>
    <row r="1459" spans="1:16" ht="38.25" customHeight="1" x14ac:dyDescent="0.2">
      <c r="A1459" s="71"/>
      <c r="B1459" s="12"/>
      <c r="C1459" s="72"/>
      <c r="D1459" s="56"/>
      <c r="E1459" s="56"/>
      <c r="F1459" s="56"/>
      <c r="G1459" s="56"/>
      <c r="H1459" s="56"/>
      <c r="I1459" s="56"/>
      <c r="J1459" s="56"/>
      <c r="K1459" s="56"/>
      <c r="L1459" s="56"/>
      <c r="M1459" s="56"/>
      <c r="N1459" s="56"/>
      <c r="O1459" s="56"/>
      <c r="P1459" s="13"/>
    </row>
    <row r="1460" spans="1:16" ht="38.25" customHeight="1" x14ac:dyDescent="0.2">
      <c r="A1460" s="71"/>
      <c r="B1460" s="12"/>
      <c r="C1460" s="72"/>
      <c r="D1460" s="56"/>
      <c r="E1460" s="56"/>
      <c r="F1460" s="56"/>
      <c r="G1460" s="56"/>
      <c r="H1460" s="56"/>
      <c r="I1460" s="56"/>
      <c r="J1460" s="56"/>
      <c r="K1460" s="56"/>
      <c r="L1460" s="56"/>
      <c r="M1460" s="56"/>
      <c r="N1460" s="56"/>
      <c r="O1460" s="56"/>
      <c r="P1460" s="13"/>
    </row>
    <row r="1461" spans="1:16" ht="38.25" customHeight="1" x14ac:dyDescent="0.2">
      <c r="A1461" s="71" t="s">
        <v>1538</v>
      </c>
      <c r="B1461" s="12"/>
      <c r="C1461" s="72" t="s">
        <v>1539</v>
      </c>
      <c r="D1461" s="56"/>
      <c r="E1461" s="56"/>
      <c r="F1461" s="56"/>
      <c r="G1461" s="56"/>
      <c r="H1461" s="56"/>
      <c r="I1461" s="56"/>
      <c r="J1461" s="56"/>
      <c r="K1461" s="56"/>
      <c r="L1461" s="56"/>
      <c r="M1461" s="56"/>
      <c r="N1461" s="56"/>
      <c r="O1461" s="56"/>
      <c r="P1461" s="13"/>
    </row>
    <row r="1462" spans="1:16" ht="38.25" customHeight="1" x14ac:dyDescent="0.2">
      <c r="A1462" s="71"/>
      <c r="B1462" s="12"/>
      <c r="C1462" s="72"/>
      <c r="D1462" s="56"/>
      <c r="E1462" s="56"/>
      <c r="F1462" s="56"/>
      <c r="G1462" s="56"/>
      <c r="H1462" s="56"/>
      <c r="I1462" s="56"/>
      <c r="J1462" s="56"/>
      <c r="K1462" s="56"/>
      <c r="L1462" s="56"/>
      <c r="M1462" s="56"/>
      <c r="N1462" s="56"/>
      <c r="O1462" s="56"/>
      <c r="P1462" s="13"/>
    </row>
    <row r="1463" spans="1:16" ht="38.25" customHeight="1" x14ac:dyDescent="0.2">
      <c r="A1463" s="71"/>
      <c r="B1463" s="12"/>
      <c r="C1463" s="72"/>
      <c r="D1463" s="56"/>
      <c r="E1463" s="56"/>
      <c r="F1463" s="56"/>
      <c r="G1463" s="56"/>
      <c r="H1463" s="56"/>
      <c r="I1463" s="56"/>
      <c r="J1463" s="56"/>
      <c r="K1463" s="56"/>
      <c r="L1463" s="56"/>
      <c r="M1463" s="56"/>
      <c r="N1463" s="56"/>
      <c r="O1463" s="56"/>
      <c r="P1463" s="13"/>
    </row>
    <row r="1464" spans="1:16" ht="38.25" customHeight="1" x14ac:dyDescent="0.2">
      <c r="A1464" s="71"/>
      <c r="B1464" s="12"/>
      <c r="C1464" s="72"/>
      <c r="D1464" s="56"/>
      <c r="E1464" s="56"/>
      <c r="F1464" s="56"/>
      <c r="G1464" s="56"/>
      <c r="H1464" s="56"/>
      <c r="I1464" s="56"/>
      <c r="J1464" s="56"/>
      <c r="K1464" s="56"/>
      <c r="L1464" s="56"/>
      <c r="M1464" s="56"/>
      <c r="N1464" s="56"/>
      <c r="O1464" s="56"/>
      <c r="P1464" s="13"/>
    </row>
    <row r="1465" spans="1:16" ht="38.25" customHeight="1" x14ac:dyDescent="0.2">
      <c r="A1465" s="71"/>
      <c r="B1465" s="12"/>
      <c r="C1465" s="72"/>
      <c r="D1465" s="56"/>
      <c r="E1465" s="56"/>
      <c r="F1465" s="56"/>
      <c r="G1465" s="56"/>
      <c r="H1465" s="56"/>
      <c r="I1465" s="56"/>
      <c r="J1465" s="56"/>
      <c r="K1465" s="56"/>
      <c r="L1465" s="56"/>
      <c r="M1465" s="56"/>
      <c r="N1465" s="56"/>
      <c r="O1465" s="56"/>
      <c r="P1465" s="13"/>
    </row>
    <row r="1466" spans="1:16" ht="38.25" customHeight="1" x14ac:dyDescent="0.2">
      <c r="A1466" s="71" t="s">
        <v>1540</v>
      </c>
      <c r="B1466" s="12"/>
      <c r="C1466" s="72" t="s">
        <v>1541</v>
      </c>
      <c r="D1466" s="56"/>
      <c r="E1466" s="56"/>
      <c r="F1466" s="56"/>
      <c r="G1466" s="56"/>
      <c r="H1466" s="56"/>
      <c r="I1466" s="56"/>
      <c r="J1466" s="56"/>
      <c r="K1466" s="56"/>
      <c r="L1466" s="56"/>
      <c r="M1466" s="56"/>
      <c r="N1466" s="56"/>
      <c r="O1466" s="56"/>
      <c r="P1466" s="13"/>
    </row>
    <row r="1467" spans="1:16" ht="38.25" customHeight="1" x14ac:dyDescent="0.2">
      <c r="A1467" s="71"/>
      <c r="B1467" s="12"/>
      <c r="C1467" s="72"/>
      <c r="D1467" s="56"/>
      <c r="E1467" s="56"/>
      <c r="F1467" s="56"/>
      <c r="G1467" s="56"/>
      <c r="H1467" s="56"/>
      <c r="I1467" s="56"/>
      <c r="J1467" s="56"/>
      <c r="K1467" s="56"/>
      <c r="L1467" s="56"/>
      <c r="M1467" s="56"/>
      <c r="N1467" s="56"/>
      <c r="O1467" s="56"/>
      <c r="P1467" s="13"/>
    </row>
    <row r="1468" spans="1:16" ht="38.25" customHeight="1" x14ac:dyDescent="0.2">
      <c r="A1468" s="71"/>
      <c r="B1468" s="12"/>
      <c r="C1468" s="72"/>
      <c r="D1468" s="56"/>
      <c r="E1468" s="56"/>
      <c r="F1468" s="56"/>
      <c r="G1468" s="56"/>
      <c r="H1468" s="56"/>
      <c r="I1468" s="56"/>
      <c r="J1468" s="56"/>
      <c r="K1468" s="56"/>
      <c r="L1468" s="56"/>
      <c r="M1468" s="56"/>
      <c r="N1468" s="56"/>
      <c r="O1468" s="56"/>
      <c r="P1468" s="13"/>
    </row>
    <row r="1469" spans="1:16" ht="38.25" customHeight="1" x14ac:dyDescent="0.2">
      <c r="A1469" s="71"/>
      <c r="B1469" s="12"/>
      <c r="C1469" s="72"/>
      <c r="D1469" s="56"/>
      <c r="E1469" s="56"/>
      <c r="F1469" s="56"/>
      <c r="G1469" s="56"/>
      <c r="H1469" s="56"/>
      <c r="I1469" s="56"/>
      <c r="J1469" s="56"/>
      <c r="K1469" s="56"/>
      <c r="L1469" s="56"/>
      <c r="M1469" s="56"/>
      <c r="N1469" s="56"/>
      <c r="O1469" s="56"/>
      <c r="P1469" s="13"/>
    </row>
    <row r="1470" spans="1:16" ht="38.25" customHeight="1" x14ac:dyDescent="0.2">
      <c r="A1470" s="71"/>
      <c r="B1470" s="12"/>
      <c r="C1470" s="72"/>
      <c r="D1470" s="56"/>
      <c r="E1470" s="56"/>
      <c r="F1470" s="56"/>
      <c r="G1470" s="56"/>
      <c r="H1470" s="56"/>
      <c r="I1470" s="56"/>
      <c r="J1470" s="56"/>
      <c r="K1470" s="56"/>
      <c r="L1470" s="56"/>
      <c r="M1470" s="56"/>
      <c r="N1470" s="56"/>
      <c r="O1470" s="56"/>
      <c r="P1470" s="13"/>
    </row>
    <row r="1471" spans="1:16" ht="38.25" customHeight="1" x14ac:dyDescent="0.2">
      <c r="A1471" s="71" t="s">
        <v>1542</v>
      </c>
      <c r="B1471" s="12"/>
      <c r="C1471" s="72" t="s">
        <v>1543</v>
      </c>
      <c r="D1471" s="56"/>
      <c r="E1471" s="56"/>
      <c r="F1471" s="56"/>
      <c r="G1471" s="56"/>
      <c r="H1471" s="56"/>
      <c r="I1471" s="56"/>
      <c r="J1471" s="56"/>
      <c r="K1471" s="56"/>
      <c r="L1471" s="56"/>
      <c r="M1471" s="56"/>
      <c r="N1471" s="56"/>
      <c r="O1471" s="56"/>
      <c r="P1471" s="13"/>
    </row>
    <row r="1472" spans="1:16" ht="38.25" customHeight="1" x14ac:dyDescent="0.2">
      <c r="A1472" s="71"/>
      <c r="B1472" s="12"/>
      <c r="C1472" s="72"/>
      <c r="D1472" s="56"/>
      <c r="E1472" s="56"/>
      <c r="F1472" s="56"/>
      <c r="G1472" s="56"/>
      <c r="H1472" s="56"/>
      <c r="I1472" s="56"/>
      <c r="J1472" s="56"/>
      <c r="K1472" s="56"/>
      <c r="L1472" s="56"/>
      <c r="M1472" s="56"/>
      <c r="N1472" s="56"/>
      <c r="O1472" s="56"/>
      <c r="P1472" s="13"/>
    </row>
    <row r="1473" spans="1:16" ht="38.25" customHeight="1" x14ac:dyDescent="0.2">
      <c r="A1473" s="71"/>
      <c r="B1473" s="12"/>
      <c r="C1473" s="72"/>
      <c r="D1473" s="56"/>
      <c r="E1473" s="56"/>
      <c r="F1473" s="56"/>
      <c r="G1473" s="56"/>
      <c r="H1473" s="56"/>
      <c r="I1473" s="56"/>
      <c r="J1473" s="56"/>
      <c r="K1473" s="56"/>
      <c r="L1473" s="56"/>
      <c r="M1473" s="56"/>
      <c r="N1473" s="56"/>
      <c r="O1473" s="56"/>
      <c r="P1473" s="13"/>
    </row>
    <row r="1474" spans="1:16" ht="38.25" customHeight="1" x14ac:dyDescent="0.2">
      <c r="A1474" s="71"/>
      <c r="B1474" s="12"/>
      <c r="C1474" s="72"/>
      <c r="D1474" s="56"/>
      <c r="E1474" s="56"/>
      <c r="F1474" s="56"/>
      <c r="G1474" s="56"/>
      <c r="H1474" s="56"/>
      <c r="I1474" s="56"/>
      <c r="J1474" s="56"/>
      <c r="K1474" s="56"/>
      <c r="L1474" s="56"/>
      <c r="M1474" s="56"/>
      <c r="N1474" s="56"/>
      <c r="O1474" s="56"/>
      <c r="P1474" s="13"/>
    </row>
    <row r="1475" spans="1:16" ht="38.25" customHeight="1" x14ac:dyDescent="0.2">
      <c r="A1475" s="71"/>
      <c r="B1475" s="12"/>
      <c r="C1475" s="72"/>
      <c r="D1475" s="56"/>
      <c r="E1475" s="56"/>
      <c r="F1475" s="56"/>
      <c r="G1475" s="56"/>
      <c r="H1475" s="56"/>
      <c r="I1475" s="56"/>
      <c r="J1475" s="56"/>
      <c r="K1475" s="56"/>
      <c r="L1475" s="56"/>
      <c r="M1475" s="56"/>
      <c r="N1475" s="56"/>
      <c r="O1475" s="56"/>
      <c r="P1475" s="13"/>
    </row>
    <row r="1476" spans="1:16" ht="41.25" customHeight="1" x14ac:dyDescent="0.2">
      <c r="A1476" s="71" t="s">
        <v>1544</v>
      </c>
      <c r="B1476" s="12"/>
      <c r="C1476" s="72" t="s">
        <v>1545</v>
      </c>
      <c r="D1476" s="56"/>
      <c r="E1476" s="56"/>
      <c r="F1476" s="56"/>
      <c r="G1476" s="56"/>
      <c r="H1476" s="56"/>
      <c r="I1476" s="56"/>
      <c r="J1476" s="56"/>
      <c r="K1476" s="56"/>
      <c r="L1476" s="56"/>
      <c r="M1476" s="56"/>
      <c r="N1476" s="56"/>
      <c r="O1476" s="56"/>
      <c r="P1476" s="13"/>
    </row>
    <row r="1477" spans="1:16" ht="41.25" customHeight="1" x14ac:dyDescent="0.2">
      <c r="A1477" s="71"/>
      <c r="B1477" s="12"/>
      <c r="C1477" s="72"/>
      <c r="D1477" s="56"/>
      <c r="E1477" s="56"/>
      <c r="F1477" s="56"/>
      <c r="G1477" s="56"/>
      <c r="H1477" s="56"/>
      <c r="I1477" s="56"/>
      <c r="J1477" s="56"/>
      <c r="K1477" s="56"/>
      <c r="L1477" s="56"/>
      <c r="M1477" s="56"/>
      <c r="N1477" s="56"/>
      <c r="O1477" s="56"/>
      <c r="P1477" s="13"/>
    </row>
    <row r="1478" spans="1:16" ht="41.25" customHeight="1" x14ac:dyDescent="0.2">
      <c r="A1478" s="71"/>
      <c r="B1478" s="12"/>
      <c r="C1478" s="72"/>
      <c r="D1478" s="56"/>
      <c r="E1478" s="56"/>
      <c r="F1478" s="56"/>
      <c r="G1478" s="56"/>
      <c r="H1478" s="56"/>
      <c r="I1478" s="56"/>
      <c r="J1478" s="56"/>
      <c r="K1478" s="56"/>
      <c r="L1478" s="56"/>
      <c r="M1478" s="56"/>
      <c r="N1478" s="56"/>
      <c r="O1478" s="56"/>
      <c r="P1478" s="13"/>
    </row>
    <row r="1479" spans="1:16" ht="41.25" customHeight="1" x14ac:dyDescent="0.2">
      <c r="A1479" s="71"/>
      <c r="B1479" s="12"/>
      <c r="C1479" s="72"/>
      <c r="D1479" s="56"/>
      <c r="E1479" s="56"/>
      <c r="F1479" s="56"/>
      <c r="G1479" s="56"/>
      <c r="H1479" s="56"/>
      <c r="I1479" s="56"/>
      <c r="J1479" s="56"/>
      <c r="K1479" s="56"/>
      <c r="L1479" s="56"/>
      <c r="M1479" s="56"/>
      <c r="N1479" s="56"/>
      <c r="O1479" s="56"/>
      <c r="P1479" s="13"/>
    </row>
    <row r="1480" spans="1:16" ht="41.25" customHeight="1" thickBot="1" x14ac:dyDescent="0.25">
      <c r="A1480" s="73"/>
      <c r="B1480" s="14"/>
      <c r="C1480" s="74"/>
      <c r="D1480" s="57"/>
      <c r="E1480" s="57"/>
      <c r="F1480" s="57"/>
      <c r="G1480" s="57"/>
      <c r="H1480" s="57"/>
      <c r="I1480" s="57"/>
      <c r="J1480" s="57"/>
      <c r="K1480" s="57"/>
      <c r="L1480" s="57"/>
      <c r="M1480" s="57"/>
      <c r="N1480" s="57"/>
      <c r="O1480" s="57"/>
      <c r="P1480" s="15"/>
    </row>
    <row r="1481" spans="1:16" ht="41.25" customHeight="1" x14ac:dyDescent="0.2">
      <c r="A1481" s="75" t="s">
        <v>1546</v>
      </c>
      <c r="B1481" s="10"/>
      <c r="C1481" s="76" t="s">
        <v>1547</v>
      </c>
      <c r="D1481" s="55"/>
      <c r="E1481" s="55"/>
      <c r="F1481" s="55"/>
      <c r="G1481" s="55"/>
      <c r="H1481" s="55"/>
      <c r="I1481" s="55"/>
      <c r="J1481" s="55"/>
      <c r="K1481" s="55"/>
      <c r="L1481" s="55"/>
      <c r="M1481" s="55"/>
      <c r="N1481" s="55"/>
      <c r="O1481" s="55"/>
      <c r="P1481" s="11"/>
    </row>
    <row r="1482" spans="1:16" ht="41.25" customHeight="1" x14ac:dyDescent="0.2">
      <c r="A1482" s="71"/>
      <c r="B1482" s="12"/>
      <c r="C1482" s="72"/>
      <c r="D1482" s="56"/>
      <c r="E1482" s="56"/>
      <c r="F1482" s="56"/>
      <c r="G1482" s="56"/>
      <c r="H1482" s="56"/>
      <c r="I1482" s="56"/>
      <c r="J1482" s="56"/>
      <c r="K1482" s="56"/>
      <c r="L1482" s="56"/>
      <c r="M1482" s="56"/>
      <c r="N1482" s="56"/>
      <c r="O1482" s="56"/>
      <c r="P1482" s="13"/>
    </row>
    <row r="1483" spans="1:16" ht="41.25" customHeight="1" x14ac:dyDescent="0.2">
      <c r="A1483" s="71"/>
      <c r="B1483" s="12"/>
      <c r="C1483" s="72"/>
      <c r="D1483" s="56"/>
      <c r="E1483" s="56"/>
      <c r="F1483" s="56"/>
      <c r="G1483" s="56"/>
      <c r="H1483" s="56"/>
      <c r="I1483" s="56"/>
      <c r="J1483" s="56"/>
      <c r="K1483" s="56"/>
      <c r="L1483" s="56"/>
      <c r="M1483" s="56"/>
      <c r="N1483" s="56"/>
      <c r="O1483" s="56"/>
      <c r="P1483" s="13"/>
    </row>
    <row r="1484" spans="1:16" ht="41.25" customHeight="1" x14ac:dyDescent="0.2">
      <c r="A1484" s="71"/>
      <c r="B1484" s="12"/>
      <c r="C1484" s="72"/>
      <c r="D1484" s="56"/>
      <c r="E1484" s="56"/>
      <c r="F1484" s="56"/>
      <c r="G1484" s="56"/>
      <c r="H1484" s="56"/>
      <c r="I1484" s="56"/>
      <c r="J1484" s="56"/>
      <c r="K1484" s="56"/>
      <c r="L1484" s="56"/>
      <c r="M1484" s="56"/>
      <c r="N1484" s="56"/>
      <c r="O1484" s="56"/>
      <c r="P1484" s="13"/>
    </row>
    <row r="1485" spans="1:16" ht="41.25" customHeight="1" x14ac:dyDescent="0.2">
      <c r="A1485" s="71"/>
      <c r="B1485" s="12"/>
      <c r="C1485" s="72"/>
      <c r="D1485" s="56"/>
      <c r="E1485" s="56"/>
      <c r="F1485" s="56"/>
      <c r="G1485" s="56"/>
      <c r="H1485" s="56"/>
      <c r="I1485" s="56"/>
      <c r="J1485" s="56"/>
      <c r="K1485" s="56"/>
      <c r="L1485" s="56"/>
      <c r="M1485" s="56"/>
      <c r="N1485" s="56"/>
      <c r="O1485" s="56"/>
      <c r="P1485" s="13"/>
    </row>
    <row r="1486" spans="1:16" ht="41.25" customHeight="1" x14ac:dyDescent="0.2">
      <c r="A1486" s="71" t="s">
        <v>1548</v>
      </c>
      <c r="B1486" s="12"/>
      <c r="C1486" s="72" t="s">
        <v>1549</v>
      </c>
      <c r="D1486" s="56"/>
      <c r="E1486" s="56"/>
      <c r="F1486" s="56"/>
      <c r="G1486" s="56"/>
      <c r="H1486" s="56"/>
      <c r="I1486" s="56"/>
      <c r="J1486" s="56"/>
      <c r="K1486" s="56"/>
      <c r="L1486" s="56"/>
      <c r="M1486" s="56"/>
      <c r="N1486" s="56"/>
      <c r="O1486" s="56"/>
      <c r="P1486" s="13"/>
    </row>
    <row r="1487" spans="1:16" ht="41.25" customHeight="1" x14ac:dyDescent="0.2">
      <c r="A1487" s="71"/>
      <c r="B1487" s="12"/>
      <c r="C1487" s="72"/>
      <c r="D1487" s="56"/>
      <c r="E1487" s="56"/>
      <c r="F1487" s="56"/>
      <c r="G1487" s="56"/>
      <c r="H1487" s="56"/>
      <c r="I1487" s="56"/>
      <c r="J1487" s="56"/>
      <c r="K1487" s="56"/>
      <c r="L1487" s="56"/>
      <c r="M1487" s="56"/>
      <c r="N1487" s="56"/>
      <c r="O1487" s="56"/>
      <c r="P1487" s="13"/>
    </row>
    <row r="1488" spans="1:16" ht="41.25" customHeight="1" x14ac:dyDescent="0.2">
      <c r="A1488" s="71"/>
      <c r="B1488" s="12"/>
      <c r="C1488" s="72"/>
      <c r="D1488" s="56"/>
      <c r="E1488" s="56"/>
      <c r="F1488" s="56"/>
      <c r="G1488" s="56"/>
      <c r="H1488" s="56"/>
      <c r="I1488" s="56"/>
      <c r="J1488" s="56"/>
      <c r="K1488" s="56"/>
      <c r="L1488" s="56"/>
      <c r="M1488" s="56"/>
      <c r="N1488" s="56"/>
      <c r="O1488" s="56"/>
      <c r="P1488" s="13"/>
    </row>
    <row r="1489" spans="1:16" ht="41.25" customHeight="1" x14ac:dyDescent="0.2">
      <c r="A1489" s="71"/>
      <c r="B1489" s="12"/>
      <c r="C1489" s="72"/>
      <c r="D1489" s="56"/>
      <c r="E1489" s="56"/>
      <c r="F1489" s="56"/>
      <c r="G1489" s="56"/>
      <c r="H1489" s="56"/>
      <c r="I1489" s="56"/>
      <c r="J1489" s="56"/>
      <c r="K1489" s="56"/>
      <c r="L1489" s="56"/>
      <c r="M1489" s="56"/>
      <c r="N1489" s="56"/>
      <c r="O1489" s="56"/>
      <c r="P1489" s="13"/>
    </row>
    <row r="1490" spans="1:16" ht="41.25" customHeight="1" x14ac:dyDescent="0.2">
      <c r="A1490" s="71"/>
      <c r="B1490" s="12"/>
      <c r="C1490" s="72"/>
      <c r="D1490" s="56"/>
      <c r="E1490" s="56"/>
      <c r="F1490" s="56"/>
      <c r="G1490" s="56"/>
      <c r="H1490" s="56"/>
      <c r="I1490" s="56"/>
      <c r="J1490" s="56"/>
      <c r="K1490" s="56"/>
      <c r="L1490" s="56"/>
      <c r="M1490" s="56"/>
      <c r="N1490" s="56"/>
      <c r="O1490" s="56"/>
      <c r="P1490" s="13"/>
    </row>
    <row r="1491" spans="1:16" ht="41.25" customHeight="1" x14ac:dyDescent="0.2">
      <c r="A1491" s="71" t="s">
        <v>1550</v>
      </c>
      <c r="B1491" s="12"/>
      <c r="C1491" s="72" t="s">
        <v>1551</v>
      </c>
      <c r="D1491" s="56"/>
      <c r="E1491" s="56"/>
      <c r="F1491" s="56"/>
      <c r="G1491" s="56"/>
      <c r="H1491" s="56"/>
      <c r="I1491" s="56"/>
      <c r="J1491" s="56"/>
      <c r="K1491" s="56"/>
      <c r="L1491" s="56"/>
      <c r="M1491" s="56"/>
      <c r="N1491" s="56"/>
      <c r="O1491" s="56"/>
      <c r="P1491" s="13"/>
    </row>
    <row r="1492" spans="1:16" ht="41.25" customHeight="1" x14ac:dyDescent="0.2">
      <c r="A1492" s="71"/>
      <c r="B1492" s="12"/>
      <c r="C1492" s="72"/>
      <c r="D1492" s="56"/>
      <c r="E1492" s="56"/>
      <c r="F1492" s="56"/>
      <c r="G1492" s="56"/>
      <c r="H1492" s="56"/>
      <c r="I1492" s="56"/>
      <c r="J1492" s="56"/>
      <c r="K1492" s="56"/>
      <c r="L1492" s="56"/>
      <c r="M1492" s="56"/>
      <c r="N1492" s="56"/>
      <c r="O1492" s="56"/>
      <c r="P1492" s="13"/>
    </row>
    <row r="1493" spans="1:16" ht="41.25" customHeight="1" x14ac:dyDescent="0.2">
      <c r="A1493" s="71"/>
      <c r="B1493" s="12"/>
      <c r="C1493" s="72"/>
      <c r="D1493" s="56"/>
      <c r="E1493" s="56"/>
      <c r="F1493" s="56"/>
      <c r="G1493" s="56"/>
      <c r="H1493" s="56"/>
      <c r="I1493" s="56"/>
      <c r="J1493" s="56"/>
      <c r="K1493" s="56"/>
      <c r="L1493" s="56"/>
      <c r="M1493" s="56"/>
      <c r="N1493" s="56"/>
      <c r="O1493" s="56"/>
      <c r="P1493" s="13"/>
    </row>
    <row r="1494" spans="1:16" ht="41.25" customHeight="1" x14ac:dyDescent="0.2">
      <c r="A1494" s="71"/>
      <c r="B1494" s="12"/>
      <c r="C1494" s="72"/>
      <c r="D1494" s="56"/>
      <c r="E1494" s="56"/>
      <c r="F1494" s="56"/>
      <c r="G1494" s="56"/>
      <c r="H1494" s="56"/>
      <c r="I1494" s="56"/>
      <c r="J1494" s="56"/>
      <c r="K1494" s="56"/>
      <c r="L1494" s="56"/>
      <c r="M1494" s="56"/>
      <c r="N1494" s="56"/>
      <c r="O1494" s="56"/>
      <c r="P1494" s="13"/>
    </row>
    <row r="1495" spans="1:16" ht="41.25" customHeight="1" x14ac:dyDescent="0.2">
      <c r="A1495" s="71"/>
      <c r="B1495" s="12"/>
      <c r="C1495" s="72"/>
      <c r="D1495" s="56"/>
      <c r="E1495" s="56"/>
      <c r="F1495" s="56"/>
      <c r="G1495" s="56"/>
      <c r="H1495" s="56"/>
      <c r="I1495" s="56"/>
      <c r="J1495" s="56"/>
      <c r="K1495" s="56"/>
      <c r="L1495" s="56"/>
      <c r="M1495" s="56"/>
      <c r="N1495" s="56"/>
      <c r="O1495" s="56"/>
      <c r="P1495" s="13"/>
    </row>
    <row r="1496" spans="1:16" ht="41.25" customHeight="1" x14ac:dyDescent="0.2">
      <c r="A1496" s="71" t="s">
        <v>1552</v>
      </c>
      <c r="B1496" s="12"/>
      <c r="C1496" s="72" t="s">
        <v>1553</v>
      </c>
      <c r="D1496" s="56"/>
      <c r="E1496" s="56"/>
      <c r="F1496" s="56"/>
      <c r="G1496" s="56"/>
      <c r="H1496" s="56"/>
      <c r="I1496" s="56"/>
      <c r="J1496" s="56"/>
      <c r="K1496" s="56"/>
      <c r="L1496" s="56"/>
      <c r="M1496" s="56"/>
      <c r="N1496" s="56"/>
      <c r="O1496" s="56"/>
      <c r="P1496" s="13"/>
    </row>
    <row r="1497" spans="1:16" ht="41.25" customHeight="1" x14ac:dyDescent="0.2">
      <c r="A1497" s="71"/>
      <c r="B1497" s="12"/>
      <c r="C1497" s="72"/>
      <c r="D1497" s="56"/>
      <c r="E1497" s="56"/>
      <c r="F1497" s="56"/>
      <c r="G1497" s="56"/>
      <c r="H1497" s="56"/>
      <c r="I1497" s="56"/>
      <c r="J1497" s="56"/>
      <c r="K1497" s="56"/>
      <c r="L1497" s="56"/>
      <c r="M1497" s="56"/>
      <c r="N1497" s="56"/>
      <c r="O1497" s="56"/>
      <c r="P1497" s="13"/>
    </row>
    <row r="1498" spans="1:16" ht="41.25" customHeight="1" x14ac:dyDescent="0.2">
      <c r="A1498" s="71"/>
      <c r="B1498" s="12"/>
      <c r="C1498" s="72"/>
      <c r="D1498" s="56"/>
      <c r="E1498" s="56"/>
      <c r="F1498" s="56"/>
      <c r="G1498" s="56"/>
      <c r="H1498" s="56"/>
      <c r="I1498" s="56"/>
      <c r="J1498" s="56"/>
      <c r="K1498" s="56"/>
      <c r="L1498" s="56"/>
      <c r="M1498" s="56"/>
      <c r="N1498" s="56"/>
      <c r="O1498" s="56"/>
      <c r="P1498" s="13"/>
    </row>
    <row r="1499" spans="1:16" ht="41.25" customHeight="1" x14ac:dyDescent="0.2">
      <c r="A1499" s="71"/>
      <c r="B1499" s="12"/>
      <c r="C1499" s="72"/>
      <c r="D1499" s="56"/>
      <c r="E1499" s="56"/>
      <c r="F1499" s="56"/>
      <c r="G1499" s="56"/>
      <c r="H1499" s="56"/>
      <c r="I1499" s="56"/>
      <c r="J1499" s="56"/>
      <c r="K1499" s="56"/>
      <c r="L1499" s="56"/>
      <c r="M1499" s="56"/>
      <c r="N1499" s="56"/>
      <c r="O1499" s="56"/>
      <c r="P1499" s="13"/>
    </row>
    <row r="1500" spans="1:16" ht="41.25" customHeight="1" x14ac:dyDescent="0.2">
      <c r="A1500" s="71"/>
      <c r="B1500" s="12"/>
      <c r="C1500" s="72"/>
      <c r="D1500" s="56"/>
      <c r="E1500" s="56"/>
      <c r="F1500" s="56"/>
      <c r="G1500" s="56"/>
      <c r="H1500" s="56"/>
      <c r="I1500" s="56"/>
      <c r="J1500" s="56"/>
      <c r="K1500" s="56"/>
      <c r="L1500" s="56"/>
      <c r="M1500" s="56"/>
      <c r="N1500" s="56"/>
      <c r="O1500" s="56"/>
      <c r="P1500" s="13"/>
    </row>
    <row r="1501" spans="1:16" ht="41.25" customHeight="1" x14ac:dyDescent="0.2">
      <c r="A1501" s="71" t="s">
        <v>1554</v>
      </c>
      <c r="B1501" s="12"/>
      <c r="C1501" s="72" t="s">
        <v>1555</v>
      </c>
      <c r="D1501" s="56"/>
      <c r="E1501" s="56"/>
      <c r="F1501" s="56"/>
      <c r="G1501" s="56"/>
      <c r="H1501" s="56"/>
      <c r="I1501" s="56"/>
      <c r="J1501" s="56"/>
      <c r="K1501" s="56"/>
      <c r="L1501" s="56"/>
      <c r="M1501" s="56"/>
      <c r="N1501" s="56"/>
      <c r="O1501" s="56"/>
      <c r="P1501" s="13"/>
    </row>
    <row r="1502" spans="1:16" ht="41.25" customHeight="1" x14ac:dyDescent="0.2">
      <c r="A1502" s="71"/>
      <c r="B1502" s="12"/>
      <c r="C1502" s="72"/>
      <c r="D1502" s="56"/>
      <c r="E1502" s="56"/>
      <c r="F1502" s="56"/>
      <c r="G1502" s="56"/>
      <c r="H1502" s="56"/>
      <c r="I1502" s="56"/>
      <c r="J1502" s="56"/>
      <c r="K1502" s="56"/>
      <c r="L1502" s="56"/>
      <c r="M1502" s="56"/>
      <c r="N1502" s="56"/>
      <c r="O1502" s="56"/>
      <c r="P1502" s="13"/>
    </row>
    <row r="1503" spans="1:16" ht="41.25" customHeight="1" x14ac:dyDescent="0.2">
      <c r="A1503" s="71"/>
      <c r="B1503" s="12"/>
      <c r="C1503" s="72"/>
      <c r="D1503" s="56"/>
      <c r="E1503" s="56"/>
      <c r="F1503" s="56"/>
      <c r="G1503" s="56"/>
      <c r="H1503" s="56"/>
      <c r="I1503" s="56"/>
      <c r="J1503" s="56"/>
      <c r="K1503" s="56"/>
      <c r="L1503" s="56"/>
      <c r="M1503" s="56"/>
      <c r="N1503" s="56"/>
      <c r="O1503" s="56"/>
      <c r="P1503" s="13"/>
    </row>
    <row r="1504" spans="1:16" ht="41.25" customHeight="1" x14ac:dyDescent="0.2">
      <c r="A1504" s="71"/>
      <c r="B1504" s="12"/>
      <c r="C1504" s="72"/>
      <c r="D1504" s="56"/>
      <c r="E1504" s="56"/>
      <c r="F1504" s="56"/>
      <c r="G1504" s="56"/>
      <c r="H1504" s="56"/>
      <c r="I1504" s="56"/>
      <c r="J1504" s="56"/>
      <c r="K1504" s="56"/>
      <c r="L1504" s="56"/>
      <c r="M1504" s="56"/>
      <c r="N1504" s="56"/>
      <c r="O1504" s="56"/>
      <c r="P1504" s="13"/>
    </row>
    <row r="1505" spans="1:16" ht="41.25" customHeight="1" thickBot="1" x14ac:dyDescent="0.25">
      <c r="A1505" s="73"/>
      <c r="B1505" s="14"/>
      <c r="C1505" s="74"/>
      <c r="D1505" s="57"/>
      <c r="E1505" s="57"/>
      <c r="F1505" s="57"/>
      <c r="G1505" s="57"/>
      <c r="H1505" s="57"/>
      <c r="I1505" s="57"/>
      <c r="J1505" s="57"/>
      <c r="K1505" s="57"/>
      <c r="L1505" s="57"/>
      <c r="M1505" s="57"/>
      <c r="N1505" s="57"/>
      <c r="O1505" s="57"/>
      <c r="P1505" s="15"/>
    </row>
    <row r="1506" spans="1:16" ht="41.25" customHeight="1" x14ac:dyDescent="0.2">
      <c r="A1506" s="75" t="s">
        <v>1556</v>
      </c>
      <c r="B1506" s="10"/>
      <c r="C1506" s="76" t="s">
        <v>1557</v>
      </c>
      <c r="D1506" s="55"/>
      <c r="E1506" s="55"/>
      <c r="F1506" s="55"/>
      <c r="G1506" s="55"/>
      <c r="H1506" s="55"/>
      <c r="I1506" s="55"/>
      <c r="J1506" s="55"/>
      <c r="K1506" s="55"/>
      <c r="L1506" s="55"/>
      <c r="M1506" s="55"/>
      <c r="N1506" s="55"/>
      <c r="O1506" s="55"/>
      <c r="P1506" s="11"/>
    </row>
    <row r="1507" spans="1:16" ht="41.25" customHeight="1" x14ac:dyDescent="0.2">
      <c r="A1507" s="71"/>
      <c r="B1507" s="12"/>
      <c r="C1507" s="72"/>
      <c r="D1507" s="56"/>
      <c r="E1507" s="56"/>
      <c r="F1507" s="56"/>
      <c r="G1507" s="56"/>
      <c r="H1507" s="56"/>
      <c r="I1507" s="56"/>
      <c r="J1507" s="56"/>
      <c r="K1507" s="56"/>
      <c r="L1507" s="56"/>
      <c r="M1507" s="56"/>
      <c r="N1507" s="56"/>
      <c r="O1507" s="56"/>
      <c r="P1507" s="13"/>
    </row>
    <row r="1508" spans="1:16" ht="41.25" customHeight="1" x14ac:dyDescent="0.2">
      <c r="A1508" s="71"/>
      <c r="B1508" s="12"/>
      <c r="C1508" s="72"/>
      <c r="D1508" s="56"/>
      <c r="E1508" s="56"/>
      <c r="F1508" s="56"/>
      <c r="G1508" s="56"/>
      <c r="H1508" s="56"/>
      <c r="I1508" s="56"/>
      <c r="J1508" s="56"/>
      <c r="K1508" s="56"/>
      <c r="L1508" s="56"/>
      <c r="M1508" s="56"/>
      <c r="N1508" s="56"/>
      <c r="O1508" s="56"/>
      <c r="P1508" s="13"/>
    </row>
    <row r="1509" spans="1:16" ht="41.25" customHeight="1" x14ac:dyDescent="0.2">
      <c r="A1509" s="71"/>
      <c r="B1509" s="12"/>
      <c r="C1509" s="72"/>
      <c r="D1509" s="56"/>
      <c r="E1509" s="56"/>
      <c r="F1509" s="56"/>
      <c r="G1509" s="56"/>
      <c r="H1509" s="56"/>
      <c r="I1509" s="56"/>
      <c r="J1509" s="56"/>
      <c r="K1509" s="56"/>
      <c r="L1509" s="56"/>
      <c r="M1509" s="56"/>
      <c r="N1509" s="56"/>
      <c r="O1509" s="56"/>
      <c r="P1509" s="13"/>
    </row>
    <row r="1510" spans="1:16" ht="41.25" customHeight="1" x14ac:dyDescent="0.2">
      <c r="A1510" s="71"/>
      <c r="B1510" s="12"/>
      <c r="C1510" s="72"/>
      <c r="D1510" s="56"/>
      <c r="E1510" s="56"/>
      <c r="F1510" s="56"/>
      <c r="G1510" s="56"/>
      <c r="H1510" s="56"/>
      <c r="I1510" s="56"/>
      <c r="J1510" s="56"/>
      <c r="K1510" s="56"/>
      <c r="L1510" s="56"/>
      <c r="M1510" s="56"/>
      <c r="N1510" s="56"/>
      <c r="O1510" s="56"/>
      <c r="P1510" s="13"/>
    </row>
    <row r="1511" spans="1:16" ht="41.25" customHeight="1" x14ac:dyDescent="0.2">
      <c r="A1511" s="71" t="s">
        <v>1558</v>
      </c>
      <c r="B1511" s="12"/>
      <c r="C1511" s="72" t="s">
        <v>1559</v>
      </c>
      <c r="D1511" s="56"/>
      <c r="E1511" s="56"/>
      <c r="F1511" s="56"/>
      <c r="G1511" s="56"/>
      <c r="H1511" s="56"/>
      <c r="I1511" s="56"/>
      <c r="J1511" s="56"/>
      <c r="K1511" s="56"/>
      <c r="L1511" s="56"/>
      <c r="M1511" s="56"/>
      <c r="N1511" s="56"/>
      <c r="O1511" s="56"/>
      <c r="P1511" s="13"/>
    </row>
    <row r="1512" spans="1:16" ht="41.25" customHeight="1" x14ac:dyDescent="0.2">
      <c r="A1512" s="71"/>
      <c r="B1512" s="12"/>
      <c r="C1512" s="72"/>
      <c r="D1512" s="56"/>
      <c r="E1512" s="56"/>
      <c r="F1512" s="56"/>
      <c r="G1512" s="56"/>
      <c r="H1512" s="56"/>
      <c r="I1512" s="56"/>
      <c r="J1512" s="56"/>
      <c r="K1512" s="56"/>
      <c r="L1512" s="56"/>
      <c r="M1512" s="56"/>
      <c r="N1512" s="56"/>
      <c r="O1512" s="56"/>
      <c r="P1512" s="13"/>
    </row>
    <row r="1513" spans="1:16" ht="41.25" customHeight="1" x14ac:dyDescent="0.2">
      <c r="A1513" s="71"/>
      <c r="B1513" s="12"/>
      <c r="C1513" s="72"/>
      <c r="D1513" s="56"/>
      <c r="E1513" s="56"/>
      <c r="F1513" s="56"/>
      <c r="G1513" s="56"/>
      <c r="H1513" s="56"/>
      <c r="I1513" s="56"/>
      <c r="J1513" s="56"/>
      <c r="K1513" s="56"/>
      <c r="L1513" s="56"/>
      <c r="M1513" s="56"/>
      <c r="N1513" s="56"/>
      <c r="O1513" s="56"/>
      <c r="P1513" s="13"/>
    </row>
    <row r="1514" spans="1:16" ht="41.25" customHeight="1" x14ac:dyDescent="0.2">
      <c r="A1514" s="71"/>
      <c r="B1514" s="12"/>
      <c r="C1514" s="72"/>
      <c r="D1514" s="56"/>
      <c r="E1514" s="56"/>
      <c r="F1514" s="56"/>
      <c r="G1514" s="56"/>
      <c r="H1514" s="56"/>
      <c r="I1514" s="56"/>
      <c r="J1514" s="56"/>
      <c r="K1514" s="56"/>
      <c r="L1514" s="56"/>
      <c r="M1514" s="56"/>
      <c r="N1514" s="56"/>
      <c r="O1514" s="56"/>
      <c r="P1514" s="13"/>
    </row>
    <row r="1515" spans="1:16" ht="41.25" customHeight="1" x14ac:dyDescent="0.2">
      <c r="A1515" s="71"/>
      <c r="B1515" s="12"/>
      <c r="C1515" s="72"/>
      <c r="D1515" s="56"/>
      <c r="E1515" s="56"/>
      <c r="F1515" s="56"/>
      <c r="G1515" s="56"/>
      <c r="H1515" s="56"/>
      <c r="I1515" s="56"/>
      <c r="J1515" s="56"/>
      <c r="K1515" s="56"/>
      <c r="L1515" s="56"/>
      <c r="M1515" s="56"/>
      <c r="N1515" s="56"/>
      <c r="O1515" s="56"/>
      <c r="P1515" s="13"/>
    </row>
    <row r="1516" spans="1:16" ht="41.25" customHeight="1" x14ac:dyDescent="0.2">
      <c r="A1516" s="71" t="s">
        <v>1560</v>
      </c>
      <c r="B1516" s="12"/>
      <c r="C1516" s="72" t="s">
        <v>1561</v>
      </c>
      <c r="D1516" s="56"/>
      <c r="E1516" s="56"/>
      <c r="F1516" s="56"/>
      <c r="G1516" s="56"/>
      <c r="H1516" s="56"/>
      <c r="I1516" s="56"/>
      <c r="J1516" s="56"/>
      <c r="K1516" s="56"/>
      <c r="L1516" s="56"/>
      <c r="M1516" s="56"/>
      <c r="N1516" s="56"/>
      <c r="O1516" s="56"/>
      <c r="P1516" s="13"/>
    </row>
    <row r="1517" spans="1:16" ht="41.25" customHeight="1" x14ac:dyDescent="0.2">
      <c r="A1517" s="71"/>
      <c r="B1517" s="12"/>
      <c r="C1517" s="72"/>
      <c r="D1517" s="56"/>
      <c r="E1517" s="56"/>
      <c r="F1517" s="56"/>
      <c r="G1517" s="56"/>
      <c r="H1517" s="56"/>
      <c r="I1517" s="56"/>
      <c r="J1517" s="56"/>
      <c r="K1517" s="56"/>
      <c r="L1517" s="56"/>
      <c r="M1517" s="56"/>
      <c r="N1517" s="56"/>
      <c r="O1517" s="56"/>
      <c r="P1517" s="13"/>
    </row>
    <row r="1518" spans="1:16" ht="41.25" customHeight="1" x14ac:dyDescent="0.2">
      <c r="A1518" s="71"/>
      <c r="B1518" s="12"/>
      <c r="C1518" s="72"/>
      <c r="D1518" s="56"/>
      <c r="E1518" s="56"/>
      <c r="F1518" s="56"/>
      <c r="G1518" s="56"/>
      <c r="H1518" s="56"/>
      <c r="I1518" s="56"/>
      <c r="J1518" s="56"/>
      <c r="K1518" s="56"/>
      <c r="L1518" s="56"/>
      <c r="M1518" s="56"/>
      <c r="N1518" s="56"/>
      <c r="O1518" s="56"/>
      <c r="P1518" s="13"/>
    </row>
    <row r="1519" spans="1:16" ht="41.25" customHeight="1" x14ac:dyDescent="0.2">
      <c r="A1519" s="71"/>
      <c r="B1519" s="12"/>
      <c r="C1519" s="72"/>
      <c r="D1519" s="56"/>
      <c r="E1519" s="56"/>
      <c r="F1519" s="56"/>
      <c r="G1519" s="56"/>
      <c r="H1519" s="56"/>
      <c r="I1519" s="56"/>
      <c r="J1519" s="56"/>
      <c r="K1519" s="56"/>
      <c r="L1519" s="56"/>
      <c r="M1519" s="56"/>
      <c r="N1519" s="56"/>
      <c r="O1519" s="56"/>
      <c r="P1519" s="13"/>
    </row>
    <row r="1520" spans="1:16" ht="41.25" customHeight="1" x14ac:dyDescent="0.2">
      <c r="A1520" s="71"/>
      <c r="B1520" s="12"/>
      <c r="C1520" s="72"/>
      <c r="D1520" s="56"/>
      <c r="E1520" s="56"/>
      <c r="F1520" s="56"/>
      <c r="G1520" s="56"/>
      <c r="H1520" s="56"/>
      <c r="I1520" s="56"/>
      <c r="J1520" s="56"/>
      <c r="K1520" s="56"/>
      <c r="L1520" s="56"/>
      <c r="M1520" s="56"/>
      <c r="N1520" s="56"/>
      <c r="O1520" s="56"/>
      <c r="P1520" s="13"/>
    </row>
    <row r="1521" spans="1:16" ht="41.25" customHeight="1" x14ac:dyDescent="0.2">
      <c r="A1521" s="71" t="s">
        <v>1562</v>
      </c>
      <c r="B1521" s="12"/>
      <c r="C1521" s="72" t="s">
        <v>1563</v>
      </c>
      <c r="D1521" s="56"/>
      <c r="E1521" s="56"/>
      <c r="F1521" s="56"/>
      <c r="G1521" s="56"/>
      <c r="H1521" s="56"/>
      <c r="I1521" s="56"/>
      <c r="J1521" s="56"/>
      <c r="K1521" s="56"/>
      <c r="L1521" s="56"/>
      <c r="M1521" s="56"/>
      <c r="N1521" s="56"/>
      <c r="O1521" s="56"/>
      <c r="P1521" s="13"/>
    </row>
    <row r="1522" spans="1:16" ht="41.25" customHeight="1" x14ac:dyDescent="0.2">
      <c r="A1522" s="71"/>
      <c r="B1522" s="12"/>
      <c r="C1522" s="72"/>
      <c r="D1522" s="56"/>
      <c r="E1522" s="56"/>
      <c r="F1522" s="56"/>
      <c r="G1522" s="56"/>
      <c r="H1522" s="56"/>
      <c r="I1522" s="56"/>
      <c r="J1522" s="56"/>
      <c r="K1522" s="56"/>
      <c r="L1522" s="56"/>
      <c r="M1522" s="56"/>
      <c r="N1522" s="56"/>
      <c r="O1522" s="56"/>
      <c r="P1522" s="13"/>
    </row>
    <row r="1523" spans="1:16" ht="41.25" customHeight="1" x14ac:dyDescent="0.2">
      <c r="A1523" s="71"/>
      <c r="B1523" s="12"/>
      <c r="C1523" s="72"/>
      <c r="D1523" s="56"/>
      <c r="E1523" s="56"/>
      <c r="F1523" s="56"/>
      <c r="G1523" s="56"/>
      <c r="H1523" s="56"/>
      <c r="I1523" s="56"/>
      <c r="J1523" s="56"/>
      <c r="K1523" s="56"/>
      <c r="L1523" s="56"/>
      <c r="M1523" s="56"/>
      <c r="N1523" s="56"/>
      <c r="O1523" s="56"/>
      <c r="P1523" s="13"/>
    </row>
    <row r="1524" spans="1:16" ht="41.25" customHeight="1" x14ac:dyDescent="0.2">
      <c r="A1524" s="71"/>
      <c r="B1524" s="12"/>
      <c r="C1524" s="72"/>
      <c r="D1524" s="56"/>
      <c r="E1524" s="56"/>
      <c r="F1524" s="56"/>
      <c r="G1524" s="56"/>
      <c r="H1524" s="56"/>
      <c r="I1524" s="56"/>
      <c r="J1524" s="56"/>
      <c r="K1524" s="56"/>
      <c r="L1524" s="56"/>
      <c r="M1524" s="56"/>
      <c r="N1524" s="56"/>
      <c r="O1524" s="56"/>
      <c r="P1524" s="13"/>
    </row>
    <row r="1525" spans="1:16" ht="41.25" customHeight="1" x14ac:dyDescent="0.2">
      <c r="A1525" s="71"/>
      <c r="B1525" s="12"/>
      <c r="C1525" s="72"/>
      <c r="D1525" s="56"/>
      <c r="E1525" s="56"/>
      <c r="F1525" s="56"/>
      <c r="G1525" s="56"/>
      <c r="H1525" s="56"/>
      <c r="I1525" s="56"/>
      <c r="J1525" s="56"/>
      <c r="K1525" s="56"/>
      <c r="L1525" s="56"/>
      <c r="M1525" s="56"/>
      <c r="N1525" s="56"/>
      <c r="O1525" s="56"/>
      <c r="P1525" s="13"/>
    </row>
    <row r="1526" spans="1:16" ht="41.25" customHeight="1" x14ac:dyDescent="0.2">
      <c r="A1526" s="71" t="s">
        <v>1564</v>
      </c>
      <c r="B1526" s="12"/>
      <c r="C1526" s="72" t="s">
        <v>1565</v>
      </c>
      <c r="D1526" s="56"/>
      <c r="E1526" s="56"/>
      <c r="F1526" s="56"/>
      <c r="G1526" s="56"/>
      <c r="H1526" s="56"/>
      <c r="I1526" s="56"/>
      <c r="J1526" s="56"/>
      <c r="K1526" s="56"/>
      <c r="L1526" s="56"/>
      <c r="M1526" s="56"/>
      <c r="N1526" s="56"/>
      <c r="O1526" s="56"/>
      <c r="P1526" s="13"/>
    </row>
    <row r="1527" spans="1:16" ht="41.25" customHeight="1" x14ac:dyDescent="0.2">
      <c r="A1527" s="71"/>
      <c r="B1527" s="12"/>
      <c r="C1527" s="72"/>
      <c r="D1527" s="56"/>
      <c r="E1527" s="56"/>
      <c r="F1527" s="56"/>
      <c r="G1527" s="56"/>
      <c r="H1527" s="56"/>
      <c r="I1527" s="56"/>
      <c r="J1527" s="56"/>
      <c r="K1527" s="56"/>
      <c r="L1527" s="56"/>
      <c r="M1527" s="56"/>
      <c r="N1527" s="56"/>
      <c r="O1527" s="56"/>
      <c r="P1527" s="13"/>
    </row>
    <row r="1528" spans="1:16" ht="41.25" customHeight="1" x14ac:dyDescent="0.2">
      <c r="A1528" s="71"/>
      <c r="B1528" s="12"/>
      <c r="C1528" s="72"/>
      <c r="D1528" s="56"/>
      <c r="E1528" s="56"/>
      <c r="F1528" s="56"/>
      <c r="G1528" s="56"/>
      <c r="H1528" s="56"/>
      <c r="I1528" s="56"/>
      <c r="J1528" s="56"/>
      <c r="K1528" s="56"/>
      <c r="L1528" s="56"/>
      <c r="M1528" s="56"/>
      <c r="N1528" s="56"/>
      <c r="O1528" s="56"/>
      <c r="P1528" s="13"/>
    </row>
    <row r="1529" spans="1:16" ht="41.25" customHeight="1" x14ac:dyDescent="0.2">
      <c r="A1529" s="71"/>
      <c r="B1529" s="12"/>
      <c r="C1529" s="72"/>
      <c r="D1529" s="56"/>
      <c r="E1529" s="56"/>
      <c r="F1529" s="56"/>
      <c r="G1529" s="56"/>
      <c r="H1529" s="56"/>
      <c r="I1529" s="56"/>
      <c r="J1529" s="56"/>
      <c r="K1529" s="56"/>
      <c r="L1529" s="56"/>
      <c r="M1529" s="56"/>
      <c r="N1529" s="56"/>
      <c r="O1529" s="56"/>
      <c r="P1529" s="13"/>
    </row>
    <row r="1530" spans="1:16" ht="41.25" customHeight="1" thickBot="1" x14ac:dyDescent="0.25">
      <c r="A1530" s="73"/>
      <c r="B1530" s="14"/>
      <c r="C1530" s="74"/>
      <c r="D1530" s="57"/>
      <c r="E1530" s="57"/>
      <c r="F1530" s="57"/>
      <c r="G1530" s="57"/>
      <c r="H1530" s="57"/>
      <c r="I1530" s="57"/>
      <c r="J1530" s="57"/>
      <c r="K1530" s="57"/>
      <c r="L1530" s="57"/>
      <c r="M1530" s="57"/>
      <c r="N1530" s="57"/>
      <c r="O1530" s="57"/>
      <c r="P1530" s="15"/>
    </row>
    <row r="1531" spans="1:16" ht="41.25" customHeight="1" x14ac:dyDescent="0.2">
      <c r="A1531" s="75" t="s">
        <v>1566</v>
      </c>
      <c r="B1531" s="10"/>
      <c r="C1531" s="76" t="s">
        <v>1567</v>
      </c>
      <c r="D1531" s="55"/>
      <c r="E1531" s="55"/>
      <c r="F1531" s="55"/>
      <c r="G1531" s="55"/>
      <c r="H1531" s="55"/>
      <c r="I1531" s="55"/>
      <c r="J1531" s="55"/>
      <c r="K1531" s="55"/>
      <c r="L1531" s="55"/>
      <c r="M1531" s="55"/>
      <c r="N1531" s="55"/>
      <c r="O1531" s="55"/>
      <c r="P1531" s="11"/>
    </row>
    <row r="1532" spans="1:16" ht="41.25" customHeight="1" x14ac:dyDescent="0.2">
      <c r="A1532" s="71"/>
      <c r="B1532" s="12"/>
      <c r="C1532" s="72"/>
      <c r="D1532" s="56"/>
      <c r="E1532" s="56"/>
      <c r="F1532" s="56"/>
      <c r="G1532" s="56"/>
      <c r="H1532" s="56"/>
      <c r="I1532" s="56"/>
      <c r="J1532" s="56"/>
      <c r="K1532" s="56"/>
      <c r="L1532" s="56"/>
      <c r="M1532" s="56"/>
      <c r="N1532" s="56"/>
      <c r="O1532" s="56"/>
      <c r="P1532" s="13"/>
    </row>
    <row r="1533" spans="1:16" ht="41.25" customHeight="1" x14ac:dyDescent="0.2">
      <c r="A1533" s="71"/>
      <c r="B1533" s="12"/>
      <c r="C1533" s="72"/>
      <c r="D1533" s="56"/>
      <c r="E1533" s="56"/>
      <c r="F1533" s="56"/>
      <c r="G1533" s="56"/>
      <c r="H1533" s="56"/>
      <c r="I1533" s="56"/>
      <c r="J1533" s="56"/>
      <c r="K1533" s="56"/>
      <c r="L1533" s="56"/>
      <c r="M1533" s="56"/>
      <c r="N1533" s="56"/>
      <c r="O1533" s="56"/>
      <c r="P1533" s="13"/>
    </row>
    <row r="1534" spans="1:16" ht="41.25" customHeight="1" x14ac:dyDescent="0.2">
      <c r="A1534" s="71"/>
      <c r="B1534" s="12"/>
      <c r="C1534" s="72"/>
      <c r="D1534" s="56"/>
      <c r="E1534" s="56"/>
      <c r="F1534" s="56"/>
      <c r="G1534" s="56"/>
      <c r="H1534" s="56"/>
      <c r="I1534" s="56"/>
      <c r="J1534" s="56"/>
      <c r="K1534" s="56"/>
      <c r="L1534" s="56"/>
      <c r="M1534" s="56"/>
      <c r="N1534" s="56"/>
      <c r="O1534" s="56"/>
      <c r="P1534" s="13"/>
    </row>
    <row r="1535" spans="1:16" ht="41.25" customHeight="1" x14ac:dyDescent="0.2">
      <c r="A1535" s="71"/>
      <c r="B1535" s="12"/>
      <c r="C1535" s="72"/>
      <c r="D1535" s="56"/>
      <c r="E1535" s="56"/>
      <c r="F1535" s="56"/>
      <c r="G1535" s="56"/>
      <c r="H1535" s="56"/>
      <c r="I1535" s="56"/>
      <c r="J1535" s="56"/>
      <c r="K1535" s="56"/>
      <c r="L1535" s="56"/>
      <c r="M1535" s="56"/>
      <c r="N1535" s="56"/>
      <c r="O1535" s="56"/>
      <c r="P1535" s="13"/>
    </row>
    <row r="1536" spans="1:16" ht="41.25" customHeight="1" x14ac:dyDescent="0.2">
      <c r="A1536" s="71" t="s">
        <v>1568</v>
      </c>
      <c r="B1536" s="12"/>
      <c r="C1536" s="72" t="s">
        <v>1569</v>
      </c>
      <c r="D1536" s="56"/>
      <c r="E1536" s="56"/>
      <c r="F1536" s="56"/>
      <c r="G1536" s="56"/>
      <c r="H1536" s="56"/>
      <c r="I1536" s="56"/>
      <c r="J1536" s="56"/>
      <c r="K1536" s="56"/>
      <c r="L1536" s="56"/>
      <c r="M1536" s="56"/>
      <c r="N1536" s="56"/>
      <c r="O1536" s="56"/>
      <c r="P1536" s="13"/>
    </row>
    <row r="1537" spans="1:16" ht="41.25" customHeight="1" x14ac:dyDescent="0.2">
      <c r="A1537" s="71"/>
      <c r="B1537" s="12"/>
      <c r="C1537" s="72"/>
      <c r="D1537" s="56"/>
      <c r="E1537" s="56"/>
      <c r="F1537" s="56"/>
      <c r="G1537" s="56"/>
      <c r="H1537" s="56"/>
      <c r="I1537" s="56"/>
      <c r="J1537" s="56"/>
      <c r="K1537" s="56"/>
      <c r="L1537" s="56"/>
      <c r="M1537" s="56"/>
      <c r="N1537" s="56"/>
      <c r="O1537" s="56"/>
      <c r="P1537" s="13"/>
    </row>
    <row r="1538" spans="1:16" ht="41.25" customHeight="1" x14ac:dyDescent="0.2">
      <c r="A1538" s="71"/>
      <c r="B1538" s="12"/>
      <c r="C1538" s="72"/>
      <c r="D1538" s="56"/>
      <c r="E1538" s="56"/>
      <c r="F1538" s="56"/>
      <c r="G1538" s="56"/>
      <c r="H1538" s="56"/>
      <c r="I1538" s="56"/>
      <c r="J1538" s="56"/>
      <c r="K1538" s="56"/>
      <c r="L1538" s="56"/>
      <c r="M1538" s="56"/>
      <c r="N1538" s="56"/>
      <c r="O1538" s="56"/>
      <c r="P1538" s="13"/>
    </row>
    <row r="1539" spans="1:16" ht="41.25" customHeight="1" x14ac:dyDescent="0.2">
      <c r="A1539" s="71"/>
      <c r="B1539" s="12"/>
      <c r="C1539" s="72"/>
      <c r="D1539" s="56"/>
      <c r="E1539" s="56"/>
      <c r="F1539" s="56"/>
      <c r="G1539" s="56"/>
      <c r="H1539" s="56"/>
      <c r="I1539" s="56"/>
      <c r="J1539" s="56"/>
      <c r="K1539" s="56"/>
      <c r="L1539" s="56"/>
      <c r="M1539" s="56"/>
      <c r="N1539" s="56"/>
      <c r="O1539" s="56"/>
      <c r="P1539" s="13"/>
    </row>
    <row r="1540" spans="1:16" ht="41.25" customHeight="1" x14ac:dyDescent="0.2">
      <c r="A1540" s="71"/>
      <c r="B1540" s="12"/>
      <c r="C1540" s="72"/>
      <c r="D1540" s="56"/>
      <c r="E1540" s="56"/>
      <c r="F1540" s="56"/>
      <c r="G1540" s="56"/>
      <c r="H1540" s="56"/>
      <c r="I1540" s="56"/>
      <c r="J1540" s="56"/>
      <c r="K1540" s="56"/>
      <c r="L1540" s="56"/>
      <c r="M1540" s="56"/>
      <c r="N1540" s="56"/>
      <c r="O1540" s="56"/>
      <c r="P1540" s="13"/>
    </row>
    <row r="1541" spans="1:16" ht="41.25" customHeight="1" x14ac:dyDescent="0.2">
      <c r="A1541" s="71" t="s">
        <v>1570</v>
      </c>
      <c r="B1541" s="12"/>
      <c r="C1541" s="72" t="s">
        <v>1571</v>
      </c>
      <c r="D1541" s="56"/>
      <c r="E1541" s="56"/>
      <c r="F1541" s="56"/>
      <c r="G1541" s="56"/>
      <c r="H1541" s="56"/>
      <c r="I1541" s="56"/>
      <c r="J1541" s="56"/>
      <c r="K1541" s="56"/>
      <c r="L1541" s="56"/>
      <c r="M1541" s="56"/>
      <c r="N1541" s="56"/>
      <c r="O1541" s="56"/>
      <c r="P1541" s="13"/>
    </row>
    <row r="1542" spans="1:16" ht="41.25" customHeight="1" x14ac:dyDescent="0.2">
      <c r="A1542" s="71"/>
      <c r="B1542" s="12"/>
      <c r="C1542" s="72"/>
      <c r="D1542" s="56"/>
      <c r="E1542" s="56"/>
      <c r="F1542" s="56"/>
      <c r="G1542" s="56"/>
      <c r="H1542" s="56"/>
      <c r="I1542" s="56"/>
      <c r="J1542" s="56"/>
      <c r="K1542" s="56"/>
      <c r="L1542" s="56"/>
      <c r="M1542" s="56"/>
      <c r="N1542" s="56"/>
      <c r="O1542" s="56"/>
      <c r="P1542" s="13"/>
    </row>
    <row r="1543" spans="1:16" ht="41.25" customHeight="1" x14ac:dyDescent="0.2">
      <c r="A1543" s="71"/>
      <c r="B1543" s="12"/>
      <c r="C1543" s="72"/>
      <c r="D1543" s="56"/>
      <c r="E1543" s="56"/>
      <c r="F1543" s="56"/>
      <c r="G1543" s="56"/>
      <c r="H1543" s="56"/>
      <c r="I1543" s="56"/>
      <c r="J1543" s="56"/>
      <c r="K1543" s="56"/>
      <c r="L1543" s="56"/>
      <c r="M1543" s="56"/>
      <c r="N1543" s="56"/>
      <c r="O1543" s="56"/>
      <c r="P1543" s="13"/>
    </row>
    <row r="1544" spans="1:16" ht="41.25" customHeight="1" x14ac:dyDescent="0.2">
      <c r="A1544" s="71"/>
      <c r="B1544" s="12"/>
      <c r="C1544" s="72"/>
      <c r="D1544" s="56"/>
      <c r="E1544" s="56"/>
      <c r="F1544" s="56"/>
      <c r="G1544" s="56"/>
      <c r="H1544" s="56"/>
      <c r="I1544" s="56"/>
      <c r="J1544" s="56"/>
      <c r="K1544" s="56"/>
      <c r="L1544" s="56"/>
      <c r="M1544" s="56"/>
      <c r="N1544" s="56"/>
      <c r="O1544" s="56"/>
      <c r="P1544" s="13"/>
    </row>
    <row r="1545" spans="1:16" ht="41.25" customHeight="1" x14ac:dyDescent="0.2">
      <c r="A1545" s="71"/>
      <c r="B1545" s="12"/>
      <c r="C1545" s="72"/>
      <c r="D1545" s="56"/>
      <c r="E1545" s="56"/>
      <c r="F1545" s="56"/>
      <c r="G1545" s="56"/>
      <c r="H1545" s="56"/>
      <c r="I1545" s="56"/>
      <c r="J1545" s="56"/>
      <c r="K1545" s="56"/>
      <c r="L1545" s="56"/>
      <c r="M1545" s="56"/>
      <c r="N1545" s="56"/>
      <c r="O1545" s="56"/>
      <c r="P1545" s="13"/>
    </row>
    <row r="1546" spans="1:16" ht="41.25" customHeight="1" x14ac:dyDescent="0.2">
      <c r="A1546" s="71" t="s">
        <v>1572</v>
      </c>
      <c r="B1546" s="12"/>
      <c r="C1546" s="72" t="s">
        <v>1573</v>
      </c>
      <c r="D1546" s="56"/>
      <c r="E1546" s="56"/>
      <c r="F1546" s="56"/>
      <c r="G1546" s="56"/>
      <c r="H1546" s="56"/>
      <c r="I1546" s="56"/>
      <c r="J1546" s="56"/>
      <c r="K1546" s="56"/>
      <c r="L1546" s="56"/>
      <c r="M1546" s="56"/>
      <c r="N1546" s="56"/>
      <c r="O1546" s="56"/>
      <c r="P1546" s="13"/>
    </row>
    <row r="1547" spans="1:16" ht="41.25" customHeight="1" x14ac:dyDescent="0.2">
      <c r="A1547" s="71"/>
      <c r="B1547" s="12"/>
      <c r="C1547" s="72"/>
      <c r="D1547" s="56"/>
      <c r="E1547" s="56"/>
      <c r="F1547" s="56"/>
      <c r="G1547" s="56"/>
      <c r="H1547" s="56"/>
      <c r="I1547" s="56"/>
      <c r="J1547" s="56"/>
      <c r="K1547" s="56"/>
      <c r="L1547" s="56"/>
      <c r="M1547" s="56"/>
      <c r="N1547" s="56"/>
      <c r="O1547" s="56"/>
      <c r="P1547" s="13"/>
    </row>
    <row r="1548" spans="1:16" ht="41.25" customHeight="1" x14ac:dyDescent="0.2">
      <c r="A1548" s="71"/>
      <c r="B1548" s="12"/>
      <c r="C1548" s="72"/>
      <c r="D1548" s="56"/>
      <c r="E1548" s="56"/>
      <c r="F1548" s="56"/>
      <c r="G1548" s="56"/>
      <c r="H1548" s="56"/>
      <c r="I1548" s="56"/>
      <c r="J1548" s="56"/>
      <c r="K1548" s="56"/>
      <c r="L1548" s="56"/>
      <c r="M1548" s="56"/>
      <c r="N1548" s="56"/>
      <c r="O1548" s="56"/>
      <c r="P1548" s="13"/>
    </row>
    <row r="1549" spans="1:16" ht="41.25" customHeight="1" x14ac:dyDescent="0.2">
      <c r="A1549" s="71"/>
      <c r="B1549" s="12"/>
      <c r="C1549" s="72"/>
      <c r="D1549" s="56"/>
      <c r="E1549" s="56"/>
      <c r="F1549" s="56"/>
      <c r="G1549" s="56"/>
      <c r="H1549" s="56"/>
      <c r="I1549" s="56"/>
      <c r="J1549" s="56"/>
      <c r="K1549" s="56"/>
      <c r="L1549" s="56"/>
      <c r="M1549" s="56"/>
      <c r="N1549" s="56"/>
      <c r="O1549" s="56"/>
      <c r="P1549" s="13"/>
    </row>
    <row r="1550" spans="1:16" ht="41.25" customHeight="1" x14ac:dyDescent="0.2">
      <c r="A1550" s="71"/>
      <c r="B1550" s="12"/>
      <c r="C1550" s="72"/>
      <c r="D1550" s="56"/>
      <c r="E1550" s="56"/>
      <c r="F1550" s="56"/>
      <c r="G1550" s="56"/>
      <c r="H1550" s="56"/>
      <c r="I1550" s="56"/>
      <c r="J1550" s="56"/>
      <c r="K1550" s="56"/>
      <c r="L1550" s="56"/>
      <c r="M1550" s="56"/>
      <c r="N1550" s="56"/>
      <c r="O1550" s="56"/>
      <c r="P1550" s="13"/>
    </row>
    <row r="1551" spans="1:16" ht="41.25" customHeight="1" x14ac:dyDescent="0.2">
      <c r="A1551" s="71" t="s">
        <v>1574</v>
      </c>
      <c r="B1551" s="12"/>
      <c r="C1551" s="72" t="s">
        <v>1575</v>
      </c>
      <c r="D1551" s="56"/>
      <c r="E1551" s="56"/>
      <c r="F1551" s="56"/>
      <c r="G1551" s="56"/>
      <c r="H1551" s="56"/>
      <c r="I1551" s="56"/>
      <c r="J1551" s="56"/>
      <c r="K1551" s="56"/>
      <c r="L1551" s="56"/>
      <c r="M1551" s="56"/>
      <c r="N1551" s="56"/>
      <c r="O1551" s="56"/>
      <c r="P1551" s="13"/>
    </row>
    <row r="1552" spans="1:16" ht="41.25" customHeight="1" x14ac:dyDescent="0.2">
      <c r="A1552" s="71"/>
      <c r="B1552" s="12"/>
      <c r="C1552" s="72"/>
      <c r="D1552" s="56"/>
      <c r="E1552" s="56"/>
      <c r="F1552" s="56"/>
      <c r="G1552" s="56"/>
      <c r="H1552" s="56"/>
      <c r="I1552" s="56"/>
      <c r="J1552" s="56"/>
      <c r="K1552" s="56"/>
      <c r="L1552" s="56"/>
      <c r="M1552" s="56"/>
      <c r="N1552" s="56"/>
      <c r="O1552" s="56"/>
      <c r="P1552" s="13"/>
    </row>
    <row r="1553" spans="1:16" ht="41.25" customHeight="1" x14ac:dyDescent="0.2">
      <c r="A1553" s="71"/>
      <c r="B1553" s="12"/>
      <c r="C1553" s="72"/>
      <c r="D1553" s="56"/>
      <c r="E1553" s="56"/>
      <c r="F1553" s="56"/>
      <c r="G1553" s="56"/>
      <c r="H1553" s="56"/>
      <c r="I1553" s="56"/>
      <c r="J1553" s="56"/>
      <c r="K1553" s="56"/>
      <c r="L1553" s="56"/>
      <c r="M1553" s="56"/>
      <c r="N1553" s="56"/>
      <c r="O1553" s="56"/>
      <c r="P1553" s="13"/>
    </row>
    <row r="1554" spans="1:16" ht="41.25" customHeight="1" x14ac:dyDescent="0.2">
      <c r="A1554" s="71"/>
      <c r="B1554" s="12"/>
      <c r="C1554" s="72"/>
      <c r="D1554" s="56"/>
      <c r="E1554" s="56"/>
      <c r="F1554" s="56"/>
      <c r="G1554" s="56"/>
      <c r="H1554" s="56"/>
      <c r="I1554" s="56"/>
      <c r="J1554" s="56"/>
      <c r="K1554" s="56"/>
      <c r="L1554" s="56"/>
      <c r="M1554" s="56"/>
      <c r="N1554" s="56"/>
      <c r="O1554" s="56"/>
      <c r="P1554" s="13"/>
    </row>
    <row r="1555" spans="1:16" ht="41.25" customHeight="1" thickBot="1" x14ac:dyDescent="0.25">
      <c r="A1555" s="73"/>
      <c r="B1555" s="14"/>
      <c r="C1555" s="74"/>
      <c r="D1555" s="57"/>
      <c r="E1555" s="57"/>
      <c r="F1555" s="57"/>
      <c r="G1555" s="57"/>
      <c r="H1555" s="57"/>
      <c r="I1555" s="57"/>
      <c r="J1555" s="57"/>
      <c r="K1555" s="57"/>
      <c r="L1555" s="57"/>
      <c r="M1555" s="57"/>
      <c r="N1555" s="57"/>
      <c r="O1555" s="57"/>
      <c r="P1555" s="15"/>
    </row>
    <row r="1556" spans="1:16" ht="41.25" customHeight="1" x14ac:dyDescent="0.2">
      <c r="A1556" s="75" t="s">
        <v>1576</v>
      </c>
      <c r="B1556" s="10"/>
      <c r="C1556" s="76" t="s">
        <v>1577</v>
      </c>
      <c r="D1556" s="55"/>
      <c r="E1556" s="55"/>
      <c r="F1556" s="55"/>
      <c r="G1556" s="55"/>
      <c r="H1556" s="55"/>
      <c r="I1556" s="55"/>
      <c r="J1556" s="55"/>
      <c r="K1556" s="55"/>
      <c r="L1556" s="55"/>
      <c r="M1556" s="55"/>
      <c r="N1556" s="55"/>
      <c r="O1556" s="55"/>
      <c r="P1556" s="11"/>
    </row>
    <row r="1557" spans="1:16" ht="41.25" customHeight="1" x14ac:dyDescent="0.2">
      <c r="A1557" s="71"/>
      <c r="B1557" s="12"/>
      <c r="C1557" s="72"/>
      <c r="D1557" s="56"/>
      <c r="E1557" s="56"/>
      <c r="F1557" s="56"/>
      <c r="G1557" s="56"/>
      <c r="H1557" s="56"/>
      <c r="I1557" s="56"/>
      <c r="J1557" s="56"/>
      <c r="K1557" s="56"/>
      <c r="L1557" s="56"/>
      <c r="M1557" s="56"/>
      <c r="N1557" s="56"/>
      <c r="O1557" s="56"/>
      <c r="P1557" s="13"/>
    </row>
    <row r="1558" spans="1:16" ht="41.25" customHeight="1" x14ac:dyDescent="0.2">
      <c r="A1558" s="71"/>
      <c r="B1558" s="12"/>
      <c r="C1558" s="72"/>
      <c r="D1558" s="56"/>
      <c r="E1558" s="56"/>
      <c r="F1558" s="56"/>
      <c r="G1558" s="56"/>
      <c r="H1558" s="56"/>
      <c r="I1558" s="56"/>
      <c r="J1558" s="56"/>
      <c r="K1558" s="56"/>
      <c r="L1558" s="56"/>
      <c r="M1558" s="56"/>
      <c r="N1558" s="56"/>
      <c r="O1558" s="56"/>
      <c r="P1558" s="13"/>
    </row>
    <row r="1559" spans="1:16" ht="41.25" customHeight="1" x14ac:dyDescent="0.2">
      <c r="A1559" s="71"/>
      <c r="B1559" s="12"/>
      <c r="C1559" s="72"/>
      <c r="D1559" s="56"/>
      <c r="E1559" s="56"/>
      <c r="F1559" s="56"/>
      <c r="G1559" s="56"/>
      <c r="H1559" s="56"/>
      <c r="I1559" s="56"/>
      <c r="J1559" s="56"/>
      <c r="K1559" s="56"/>
      <c r="L1559" s="56"/>
      <c r="M1559" s="56"/>
      <c r="N1559" s="56"/>
      <c r="O1559" s="56"/>
      <c r="P1559" s="13"/>
    </row>
    <row r="1560" spans="1:16" ht="41.25" customHeight="1" x14ac:dyDescent="0.2">
      <c r="A1560" s="71"/>
      <c r="B1560" s="12"/>
      <c r="C1560" s="72"/>
      <c r="D1560" s="56"/>
      <c r="E1560" s="56"/>
      <c r="F1560" s="56"/>
      <c r="G1560" s="56"/>
      <c r="H1560" s="56"/>
      <c r="I1560" s="56"/>
      <c r="J1560" s="56"/>
      <c r="K1560" s="56"/>
      <c r="L1560" s="56"/>
      <c r="M1560" s="56"/>
      <c r="N1560" s="56"/>
      <c r="O1560" s="56"/>
      <c r="P1560" s="13"/>
    </row>
    <row r="1561" spans="1:16" ht="41.25" customHeight="1" x14ac:dyDescent="0.2">
      <c r="A1561" s="71" t="s">
        <v>1578</v>
      </c>
      <c r="B1561" s="12"/>
      <c r="C1561" s="72" t="s">
        <v>1579</v>
      </c>
      <c r="D1561" s="56"/>
      <c r="E1561" s="56"/>
      <c r="F1561" s="56"/>
      <c r="G1561" s="56"/>
      <c r="H1561" s="56"/>
      <c r="I1561" s="56"/>
      <c r="J1561" s="56"/>
      <c r="K1561" s="56"/>
      <c r="L1561" s="56"/>
      <c r="M1561" s="56"/>
      <c r="N1561" s="56"/>
      <c r="O1561" s="56"/>
      <c r="P1561" s="13"/>
    </row>
    <row r="1562" spans="1:16" ht="41.25" customHeight="1" x14ac:dyDescent="0.2">
      <c r="A1562" s="71"/>
      <c r="B1562" s="12"/>
      <c r="C1562" s="72"/>
      <c r="D1562" s="56"/>
      <c r="E1562" s="56"/>
      <c r="F1562" s="56"/>
      <c r="G1562" s="56"/>
      <c r="H1562" s="56"/>
      <c r="I1562" s="56"/>
      <c r="J1562" s="56"/>
      <c r="K1562" s="56"/>
      <c r="L1562" s="56"/>
      <c r="M1562" s="56"/>
      <c r="N1562" s="56"/>
      <c r="O1562" s="56"/>
      <c r="P1562" s="13"/>
    </row>
    <row r="1563" spans="1:16" ht="41.25" customHeight="1" x14ac:dyDescent="0.2">
      <c r="A1563" s="71"/>
      <c r="B1563" s="12"/>
      <c r="C1563" s="72"/>
      <c r="D1563" s="56"/>
      <c r="E1563" s="56"/>
      <c r="F1563" s="56"/>
      <c r="G1563" s="56"/>
      <c r="H1563" s="56"/>
      <c r="I1563" s="56"/>
      <c r="J1563" s="56"/>
      <c r="K1563" s="56"/>
      <c r="L1563" s="56"/>
      <c r="M1563" s="56"/>
      <c r="N1563" s="56"/>
      <c r="O1563" s="56"/>
      <c r="P1563" s="13"/>
    </row>
    <row r="1564" spans="1:16" ht="41.25" customHeight="1" x14ac:dyDescent="0.2">
      <c r="A1564" s="71"/>
      <c r="B1564" s="12"/>
      <c r="C1564" s="72"/>
      <c r="D1564" s="56"/>
      <c r="E1564" s="56"/>
      <c r="F1564" s="56"/>
      <c r="G1564" s="56"/>
      <c r="H1564" s="56"/>
      <c r="I1564" s="56"/>
      <c r="J1564" s="56"/>
      <c r="K1564" s="56"/>
      <c r="L1564" s="56"/>
      <c r="M1564" s="56"/>
      <c r="N1564" s="56"/>
      <c r="O1564" s="56"/>
      <c r="P1564" s="13"/>
    </row>
    <row r="1565" spans="1:16" ht="41.25" customHeight="1" x14ac:dyDescent="0.2">
      <c r="A1565" s="71"/>
      <c r="B1565" s="12"/>
      <c r="C1565" s="72"/>
      <c r="D1565" s="56"/>
      <c r="E1565" s="56"/>
      <c r="F1565" s="56"/>
      <c r="G1565" s="56"/>
      <c r="H1565" s="56"/>
      <c r="I1565" s="56"/>
      <c r="J1565" s="56"/>
      <c r="K1565" s="56"/>
      <c r="L1565" s="56"/>
      <c r="M1565" s="56"/>
      <c r="N1565" s="56"/>
      <c r="O1565" s="56"/>
      <c r="P1565" s="13"/>
    </row>
    <row r="1566" spans="1:16" ht="41.25" customHeight="1" x14ac:dyDescent="0.2">
      <c r="A1566" s="71" t="s">
        <v>1580</v>
      </c>
      <c r="B1566" s="12"/>
      <c r="C1566" s="72" t="s">
        <v>1581</v>
      </c>
      <c r="D1566" s="56"/>
      <c r="E1566" s="56"/>
      <c r="F1566" s="56"/>
      <c r="G1566" s="56"/>
      <c r="H1566" s="56"/>
      <c r="I1566" s="56"/>
      <c r="J1566" s="56"/>
      <c r="K1566" s="56"/>
      <c r="L1566" s="56"/>
      <c r="M1566" s="56"/>
      <c r="N1566" s="56"/>
      <c r="O1566" s="56"/>
      <c r="P1566" s="13"/>
    </row>
    <row r="1567" spans="1:16" ht="41.25" customHeight="1" x14ac:dyDescent="0.2">
      <c r="A1567" s="71"/>
      <c r="B1567" s="12"/>
      <c r="C1567" s="72"/>
      <c r="D1567" s="56"/>
      <c r="E1567" s="56"/>
      <c r="F1567" s="56"/>
      <c r="G1567" s="56"/>
      <c r="H1567" s="56"/>
      <c r="I1567" s="56"/>
      <c r="J1567" s="56"/>
      <c r="K1567" s="56"/>
      <c r="L1567" s="56"/>
      <c r="M1567" s="56"/>
      <c r="N1567" s="56"/>
      <c r="O1567" s="56"/>
      <c r="P1567" s="13"/>
    </row>
    <row r="1568" spans="1:16" ht="41.25" customHeight="1" x14ac:dyDescent="0.2">
      <c r="A1568" s="71"/>
      <c r="B1568" s="12"/>
      <c r="C1568" s="72"/>
      <c r="D1568" s="56"/>
      <c r="E1568" s="56"/>
      <c r="F1568" s="56"/>
      <c r="G1568" s="56"/>
      <c r="H1568" s="56"/>
      <c r="I1568" s="56"/>
      <c r="J1568" s="56"/>
      <c r="K1568" s="56"/>
      <c r="L1568" s="56"/>
      <c r="M1568" s="56"/>
      <c r="N1568" s="56"/>
      <c r="O1568" s="56"/>
      <c r="P1568" s="13"/>
    </row>
    <row r="1569" spans="1:16" ht="41.25" customHeight="1" x14ac:dyDescent="0.2">
      <c r="A1569" s="71"/>
      <c r="B1569" s="12"/>
      <c r="C1569" s="72"/>
      <c r="D1569" s="56"/>
      <c r="E1569" s="56"/>
      <c r="F1569" s="56"/>
      <c r="G1569" s="56"/>
      <c r="H1569" s="56"/>
      <c r="I1569" s="56"/>
      <c r="J1569" s="56"/>
      <c r="K1569" s="56"/>
      <c r="L1569" s="56"/>
      <c r="M1569" s="56"/>
      <c r="N1569" s="56"/>
      <c r="O1569" s="56"/>
      <c r="P1569" s="13"/>
    </row>
    <row r="1570" spans="1:16" ht="41.25" customHeight="1" x14ac:dyDescent="0.2">
      <c r="A1570" s="71"/>
      <c r="B1570" s="12"/>
      <c r="C1570" s="72"/>
      <c r="D1570" s="56"/>
      <c r="E1570" s="56"/>
      <c r="F1570" s="56"/>
      <c r="G1570" s="56"/>
      <c r="H1570" s="56"/>
      <c r="I1570" s="56"/>
      <c r="J1570" s="56"/>
      <c r="K1570" s="56"/>
      <c r="L1570" s="56"/>
      <c r="M1570" s="56"/>
      <c r="N1570" s="56"/>
      <c r="O1570" s="56"/>
      <c r="P1570" s="13"/>
    </row>
    <row r="1571" spans="1:16" ht="41.25" customHeight="1" x14ac:dyDescent="0.2">
      <c r="A1571" s="71" t="s">
        <v>1582</v>
      </c>
      <c r="B1571" s="12"/>
      <c r="C1571" s="72" t="s">
        <v>1583</v>
      </c>
      <c r="D1571" s="56"/>
      <c r="E1571" s="56"/>
      <c r="F1571" s="56"/>
      <c r="G1571" s="56"/>
      <c r="H1571" s="56"/>
      <c r="I1571" s="56"/>
      <c r="J1571" s="56"/>
      <c r="K1571" s="56"/>
      <c r="L1571" s="56"/>
      <c r="M1571" s="56"/>
      <c r="N1571" s="56"/>
      <c r="O1571" s="56"/>
      <c r="P1571" s="13"/>
    </row>
    <row r="1572" spans="1:16" ht="41.25" customHeight="1" x14ac:dyDescent="0.2">
      <c r="A1572" s="71"/>
      <c r="B1572" s="12"/>
      <c r="C1572" s="72"/>
      <c r="D1572" s="56"/>
      <c r="E1572" s="56"/>
      <c r="F1572" s="56"/>
      <c r="G1572" s="56"/>
      <c r="H1572" s="56"/>
      <c r="I1572" s="56"/>
      <c r="J1572" s="56"/>
      <c r="K1572" s="56"/>
      <c r="L1572" s="56"/>
      <c r="M1572" s="56"/>
      <c r="N1572" s="56"/>
      <c r="O1572" s="56"/>
      <c r="P1572" s="13"/>
    </row>
    <row r="1573" spans="1:16" ht="41.25" customHeight="1" x14ac:dyDescent="0.2">
      <c r="A1573" s="71"/>
      <c r="B1573" s="12"/>
      <c r="C1573" s="72"/>
      <c r="D1573" s="56"/>
      <c r="E1573" s="56"/>
      <c r="F1573" s="56"/>
      <c r="G1573" s="56"/>
      <c r="H1573" s="56"/>
      <c r="I1573" s="56"/>
      <c r="J1573" s="56"/>
      <c r="K1573" s="56"/>
      <c r="L1573" s="56"/>
      <c r="M1573" s="56"/>
      <c r="N1573" s="56"/>
      <c r="O1573" s="56"/>
      <c r="P1573" s="13"/>
    </row>
    <row r="1574" spans="1:16" ht="41.25" customHeight="1" x14ac:dyDescent="0.2">
      <c r="A1574" s="71"/>
      <c r="B1574" s="12"/>
      <c r="C1574" s="72"/>
      <c r="D1574" s="56"/>
      <c r="E1574" s="56"/>
      <c r="F1574" s="56"/>
      <c r="G1574" s="56"/>
      <c r="H1574" s="56"/>
      <c r="I1574" s="56"/>
      <c r="J1574" s="56"/>
      <c r="K1574" s="56"/>
      <c r="L1574" s="56"/>
      <c r="M1574" s="56"/>
      <c r="N1574" s="56"/>
      <c r="O1574" s="56"/>
      <c r="P1574" s="13"/>
    </row>
    <row r="1575" spans="1:16" ht="41.25" customHeight="1" x14ac:dyDescent="0.2">
      <c r="A1575" s="71"/>
      <c r="B1575" s="12"/>
      <c r="C1575" s="72"/>
      <c r="D1575" s="56"/>
      <c r="E1575" s="56"/>
      <c r="F1575" s="56"/>
      <c r="G1575" s="56"/>
      <c r="H1575" s="56"/>
      <c r="I1575" s="56"/>
      <c r="J1575" s="56"/>
      <c r="K1575" s="56"/>
      <c r="L1575" s="56"/>
      <c r="M1575" s="56"/>
      <c r="N1575" s="56"/>
      <c r="O1575" s="56"/>
      <c r="P1575" s="13"/>
    </row>
    <row r="1576" spans="1:16" ht="41.25" customHeight="1" x14ac:dyDescent="0.2">
      <c r="A1576" s="71" t="s">
        <v>1584</v>
      </c>
      <c r="B1576" s="12"/>
      <c r="C1576" s="72" t="s">
        <v>1585</v>
      </c>
      <c r="D1576" s="56"/>
      <c r="E1576" s="56"/>
      <c r="F1576" s="56"/>
      <c r="G1576" s="56"/>
      <c r="H1576" s="56"/>
      <c r="I1576" s="56"/>
      <c r="J1576" s="56"/>
      <c r="K1576" s="56"/>
      <c r="L1576" s="56"/>
      <c r="M1576" s="56"/>
      <c r="N1576" s="56"/>
      <c r="O1576" s="56"/>
      <c r="P1576" s="13"/>
    </row>
    <row r="1577" spans="1:16" ht="41.25" customHeight="1" x14ac:dyDescent="0.2">
      <c r="A1577" s="71"/>
      <c r="B1577" s="12"/>
      <c r="C1577" s="72"/>
      <c r="D1577" s="56"/>
      <c r="E1577" s="56"/>
      <c r="F1577" s="56"/>
      <c r="G1577" s="56"/>
      <c r="H1577" s="56"/>
      <c r="I1577" s="56"/>
      <c r="J1577" s="56"/>
      <c r="K1577" s="56"/>
      <c r="L1577" s="56"/>
      <c r="M1577" s="56"/>
      <c r="N1577" s="56"/>
      <c r="O1577" s="56"/>
      <c r="P1577" s="13"/>
    </row>
    <row r="1578" spans="1:16" ht="41.25" customHeight="1" x14ac:dyDescent="0.2">
      <c r="A1578" s="71"/>
      <c r="B1578" s="12"/>
      <c r="C1578" s="72"/>
      <c r="D1578" s="56"/>
      <c r="E1578" s="56"/>
      <c r="F1578" s="56"/>
      <c r="G1578" s="56"/>
      <c r="H1578" s="56"/>
      <c r="I1578" s="56"/>
      <c r="J1578" s="56"/>
      <c r="K1578" s="56"/>
      <c r="L1578" s="56"/>
      <c r="M1578" s="56"/>
      <c r="N1578" s="56"/>
      <c r="O1578" s="56"/>
      <c r="P1578" s="13"/>
    </row>
    <row r="1579" spans="1:16" ht="41.25" customHeight="1" x14ac:dyDescent="0.2">
      <c r="A1579" s="71"/>
      <c r="B1579" s="12"/>
      <c r="C1579" s="72"/>
      <c r="D1579" s="56"/>
      <c r="E1579" s="56"/>
      <c r="F1579" s="56"/>
      <c r="G1579" s="56"/>
      <c r="H1579" s="56"/>
      <c r="I1579" s="56"/>
      <c r="J1579" s="56"/>
      <c r="K1579" s="56"/>
      <c r="L1579" s="56"/>
      <c r="M1579" s="56"/>
      <c r="N1579" s="56"/>
      <c r="O1579" s="56"/>
      <c r="P1579" s="13"/>
    </row>
    <row r="1580" spans="1:16" ht="41.25" customHeight="1" thickBot="1" x14ac:dyDescent="0.25">
      <c r="A1580" s="73"/>
      <c r="B1580" s="14"/>
      <c r="C1580" s="74"/>
      <c r="D1580" s="57"/>
      <c r="E1580" s="57"/>
      <c r="F1580" s="57"/>
      <c r="G1580" s="57"/>
      <c r="H1580" s="57"/>
      <c r="I1580" s="57"/>
      <c r="J1580" s="57"/>
      <c r="K1580" s="57"/>
      <c r="L1580" s="57"/>
      <c r="M1580" s="57"/>
      <c r="N1580" s="57"/>
      <c r="O1580" s="57"/>
      <c r="P1580" s="15"/>
    </row>
    <row r="1581" spans="1:16" ht="41.25" customHeight="1" x14ac:dyDescent="0.2">
      <c r="A1581" s="75" t="s">
        <v>1586</v>
      </c>
      <c r="B1581" s="10"/>
      <c r="C1581" s="76" t="s">
        <v>1587</v>
      </c>
      <c r="D1581" s="55"/>
      <c r="E1581" s="55"/>
      <c r="F1581" s="55"/>
      <c r="G1581" s="55"/>
      <c r="H1581" s="55"/>
      <c r="I1581" s="55"/>
      <c r="J1581" s="55"/>
      <c r="K1581" s="55"/>
      <c r="L1581" s="55"/>
      <c r="M1581" s="55"/>
      <c r="N1581" s="55"/>
      <c r="O1581" s="55"/>
      <c r="P1581" s="11"/>
    </row>
    <row r="1582" spans="1:16" ht="41.25" customHeight="1" x14ac:dyDescent="0.2">
      <c r="A1582" s="71"/>
      <c r="B1582" s="12"/>
      <c r="C1582" s="72"/>
      <c r="D1582" s="56"/>
      <c r="E1582" s="56"/>
      <c r="F1582" s="56"/>
      <c r="G1582" s="56"/>
      <c r="H1582" s="56"/>
      <c r="I1582" s="56"/>
      <c r="J1582" s="56"/>
      <c r="K1582" s="56"/>
      <c r="L1582" s="56"/>
      <c r="M1582" s="56"/>
      <c r="N1582" s="56"/>
      <c r="O1582" s="56"/>
      <c r="P1582" s="13"/>
    </row>
    <row r="1583" spans="1:16" ht="41.25" customHeight="1" x14ac:dyDescent="0.2">
      <c r="A1583" s="71"/>
      <c r="B1583" s="12"/>
      <c r="C1583" s="72"/>
      <c r="D1583" s="56"/>
      <c r="E1583" s="56"/>
      <c r="F1583" s="56"/>
      <c r="G1583" s="56"/>
      <c r="H1583" s="56"/>
      <c r="I1583" s="56"/>
      <c r="J1583" s="56"/>
      <c r="K1583" s="56"/>
      <c r="L1583" s="56"/>
      <c r="M1583" s="56"/>
      <c r="N1583" s="56"/>
      <c r="O1583" s="56"/>
      <c r="P1583" s="13"/>
    </row>
    <row r="1584" spans="1:16" ht="41.25" customHeight="1" x14ac:dyDescent="0.2">
      <c r="A1584" s="71"/>
      <c r="B1584" s="12"/>
      <c r="C1584" s="72"/>
      <c r="D1584" s="56"/>
      <c r="E1584" s="56"/>
      <c r="F1584" s="56"/>
      <c r="G1584" s="56"/>
      <c r="H1584" s="56"/>
      <c r="I1584" s="56"/>
      <c r="J1584" s="56"/>
      <c r="K1584" s="56"/>
      <c r="L1584" s="56"/>
      <c r="M1584" s="56"/>
      <c r="N1584" s="56"/>
      <c r="O1584" s="56"/>
      <c r="P1584" s="13"/>
    </row>
    <row r="1585" spans="1:16" ht="41.25" customHeight="1" x14ac:dyDescent="0.2">
      <c r="A1585" s="71"/>
      <c r="B1585" s="12"/>
      <c r="C1585" s="72"/>
      <c r="D1585" s="56"/>
      <c r="E1585" s="56"/>
      <c r="F1585" s="56"/>
      <c r="G1585" s="56"/>
      <c r="H1585" s="56"/>
      <c r="I1585" s="56"/>
      <c r="J1585" s="56"/>
      <c r="K1585" s="56"/>
      <c r="L1585" s="56"/>
      <c r="M1585" s="56"/>
      <c r="N1585" s="56"/>
      <c r="O1585" s="56"/>
      <c r="P1585" s="13"/>
    </row>
    <row r="1586" spans="1:16" ht="41.25" customHeight="1" x14ac:dyDescent="0.2">
      <c r="A1586" s="71" t="s">
        <v>1588</v>
      </c>
      <c r="B1586" s="12"/>
      <c r="C1586" s="72" t="s">
        <v>1589</v>
      </c>
      <c r="D1586" s="56"/>
      <c r="E1586" s="56"/>
      <c r="F1586" s="56"/>
      <c r="G1586" s="56"/>
      <c r="H1586" s="56"/>
      <c r="I1586" s="56"/>
      <c r="J1586" s="56"/>
      <c r="K1586" s="56"/>
      <c r="L1586" s="56"/>
      <c r="M1586" s="56"/>
      <c r="N1586" s="56"/>
      <c r="O1586" s="56"/>
      <c r="P1586" s="13"/>
    </row>
    <row r="1587" spans="1:16" ht="41.25" customHeight="1" x14ac:dyDescent="0.2">
      <c r="A1587" s="71"/>
      <c r="B1587" s="12"/>
      <c r="C1587" s="72"/>
      <c r="D1587" s="56"/>
      <c r="E1587" s="56"/>
      <c r="F1587" s="56"/>
      <c r="G1587" s="56"/>
      <c r="H1587" s="56"/>
      <c r="I1587" s="56"/>
      <c r="J1587" s="56"/>
      <c r="K1587" s="56"/>
      <c r="L1587" s="56"/>
      <c r="M1587" s="56"/>
      <c r="N1587" s="56"/>
      <c r="O1587" s="56"/>
      <c r="P1587" s="13"/>
    </row>
    <row r="1588" spans="1:16" ht="41.25" customHeight="1" x14ac:dyDescent="0.2">
      <c r="A1588" s="71"/>
      <c r="B1588" s="12"/>
      <c r="C1588" s="72"/>
      <c r="D1588" s="56"/>
      <c r="E1588" s="56"/>
      <c r="F1588" s="56"/>
      <c r="G1588" s="56"/>
      <c r="H1588" s="56"/>
      <c r="I1588" s="56"/>
      <c r="J1588" s="56"/>
      <c r="K1588" s="56"/>
      <c r="L1588" s="56"/>
      <c r="M1588" s="56"/>
      <c r="N1588" s="56"/>
      <c r="O1588" s="56"/>
      <c r="P1588" s="13"/>
    </row>
    <row r="1589" spans="1:16" ht="41.25" customHeight="1" x14ac:dyDescent="0.2">
      <c r="A1589" s="71"/>
      <c r="B1589" s="12"/>
      <c r="C1589" s="72"/>
      <c r="D1589" s="56"/>
      <c r="E1589" s="56"/>
      <c r="F1589" s="56"/>
      <c r="G1589" s="56"/>
      <c r="H1589" s="56"/>
      <c r="I1589" s="56"/>
      <c r="J1589" s="56"/>
      <c r="K1589" s="56"/>
      <c r="L1589" s="56"/>
      <c r="M1589" s="56"/>
      <c r="N1589" s="56"/>
      <c r="O1589" s="56"/>
      <c r="P1589" s="13"/>
    </row>
    <row r="1590" spans="1:16" ht="41.25" customHeight="1" x14ac:dyDescent="0.2">
      <c r="A1590" s="71"/>
      <c r="B1590" s="12"/>
      <c r="C1590" s="72"/>
      <c r="D1590" s="56"/>
      <c r="E1590" s="56"/>
      <c r="F1590" s="56"/>
      <c r="G1590" s="56"/>
      <c r="H1590" s="56"/>
      <c r="I1590" s="56"/>
      <c r="J1590" s="56"/>
      <c r="K1590" s="56"/>
      <c r="L1590" s="56"/>
      <c r="M1590" s="56"/>
      <c r="N1590" s="56"/>
      <c r="O1590" s="56"/>
      <c r="P1590" s="13"/>
    </row>
    <row r="1591" spans="1:16" ht="41.25" customHeight="1" x14ac:dyDescent="0.2">
      <c r="A1591" s="71" t="s">
        <v>1590</v>
      </c>
      <c r="B1591" s="12"/>
      <c r="C1591" s="72" t="s">
        <v>1591</v>
      </c>
      <c r="D1591" s="56"/>
      <c r="E1591" s="56"/>
      <c r="F1591" s="56"/>
      <c r="G1591" s="56"/>
      <c r="H1591" s="56"/>
      <c r="I1591" s="56"/>
      <c r="J1591" s="56"/>
      <c r="K1591" s="56"/>
      <c r="L1591" s="56"/>
      <c r="M1591" s="56"/>
      <c r="N1591" s="56"/>
      <c r="O1591" s="56"/>
      <c r="P1591" s="13"/>
    </row>
    <row r="1592" spans="1:16" ht="41.25" customHeight="1" x14ac:dyDescent="0.2">
      <c r="A1592" s="71"/>
      <c r="B1592" s="12"/>
      <c r="C1592" s="72"/>
      <c r="D1592" s="56"/>
      <c r="E1592" s="56"/>
      <c r="F1592" s="56"/>
      <c r="G1592" s="56"/>
      <c r="H1592" s="56"/>
      <c r="I1592" s="56"/>
      <c r="J1592" s="56"/>
      <c r="K1592" s="56"/>
      <c r="L1592" s="56"/>
      <c r="M1592" s="56"/>
      <c r="N1592" s="56"/>
      <c r="O1592" s="56"/>
      <c r="P1592" s="13"/>
    </row>
    <row r="1593" spans="1:16" ht="41.25" customHeight="1" x14ac:dyDescent="0.2">
      <c r="A1593" s="71"/>
      <c r="B1593" s="12"/>
      <c r="C1593" s="72"/>
      <c r="D1593" s="56"/>
      <c r="E1593" s="56"/>
      <c r="F1593" s="56"/>
      <c r="G1593" s="56"/>
      <c r="H1593" s="56"/>
      <c r="I1593" s="56"/>
      <c r="J1593" s="56"/>
      <c r="K1593" s="56"/>
      <c r="L1593" s="56"/>
      <c r="M1593" s="56"/>
      <c r="N1593" s="56"/>
      <c r="O1593" s="56"/>
      <c r="P1593" s="13"/>
    </row>
    <row r="1594" spans="1:16" ht="41.25" customHeight="1" x14ac:dyDescent="0.2">
      <c r="A1594" s="71"/>
      <c r="B1594" s="12"/>
      <c r="C1594" s="72"/>
      <c r="D1594" s="56"/>
      <c r="E1594" s="56"/>
      <c r="F1594" s="56"/>
      <c r="G1594" s="56"/>
      <c r="H1594" s="56"/>
      <c r="I1594" s="56"/>
      <c r="J1594" s="56"/>
      <c r="K1594" s="56"/>
      <c r="L1594" s="56"/>
      <c r="M1594" s="56"/>
      <c r="N1594" s="56"/>
      <c r="O1594" s="56"/>
      <c r="P1594" s="13"/>
    </row>
    <row r="1595" spans="1:16" ht="41.25" customHeight="1" x14ac:dyDescent="0.2">
      <c r="A1595" s="71"/>
      <c r="B1595" s="12"/>
      <c r="C1595" s="72"/>
      <c r="D1595" s="56"/>
      <c r="E1595" s="56"/>
      <c r="F1595" s="56"/>
      <c r="G1595" s="56"/>
      <c r="H1595" s="56"/>
      <c r="I1595" s="56"/>
      <c r="J1595" s="56"/>
      <c r="K1595" s="56"/>
      <c r="L1595" s="56"/>
      <c r="M1595" s="56"/>
      <c r="N1595" s="56"/>
      <c r="O1595" s="56"/>
      <c r="P1595" s="13"/>
    </row>
    <row r="1596" spans="1:16" ht="41.25" customHeight="1" x14ac:dyDescent="0.2">
      <c r="A1596" s="71" t="s">
        <v>1592</v>
      </c>
      <c r="B1596" s="12"/>
      <c r="C1596" s="72" t="s">
        <v>1593</v>
      </c>
      <c r="D1596" s="56"/>
      <c r="E1596" s="56"/>
      <c r="F1596" s="56"/>
      <c r="G1596" s="56"/>
      <c r="H1596" s="56"/>
      <c r="I1596" s="56"/>
      <c r="J1596" s="56"/>
      <c r="K1596" s="56"/>
      <c r="L1596" s="56"/>
      <c r="M1596" s="56"/>
      <c r="N1596" s="56"/>
      <c r="O1596" s="56"/>
      <c r="P1596" s="13"/>
    </row>
    <row r="1597" spans="1:16" ht="41.25" customHeight="1" x14ac:dyDescent="0.2">
      <c r="A1597" s="71"/>
      <c r="B1597" s="12"/>
      <c r="C1597" s="72"/>
      <c r="D1597" s="56"/>
      <c r="E1597" s="56"/>
      <c r="F1597" s="56"/>
      <c r="G1597" s="56"/>
      <c r="H1597" s="56"/>
      <c r="I1597" s="56"/>
      <c r="J1597" s="56"/>
      <c r="K1597" s="56"/>
      <c r="L1597" s="56"/>
      <c r="M1597" s="56"/>
      <c r="N1597" s="56"/>
      <c r="O1597" s="56"/>
      <c r="P1597" s="13"/>
    </row>
    <row r="1598" spans="1:16" ht="41.25" customHeight="1" x14ac:dyDescent="0.2">
      <c r="A1598" s="71"/>
      <c r="B1598" s="12"/>
      <c r="C1598" s="72"/>
      <c r="D1598" s="56"/>
      <c r="E1598" s="56"/>
      <c r="F1598" s="56"/>
      <c r="G1598" s="56"/>
      <c r="H1598" s="56"/>
      <c r="I1598" s="56"/>
      <c r="J1598" s="56"/>
      <c r="K1598" s="56"/>
      <c r="L1598" s="56"/>
      <c r="M1598" s="56"/>
      <c r="N1598" s="56"/>
      <c r="O1598" s="56"/>
      <c r="P1598" s="13"/>
    </row>
    <row r="1599" spans="1:16" ht="41.25" customHeight="1" x14ac:dyDescent="0.2">
      <c r="A1599" s="71"/>
      <c r="B1599" s="12"/>
      <c r="C1599" s="72"/>
      <c r="D1599" s="56"/>
      <c r="E1599" s="56"/>
      <c r="F1599" s="56"/>
      <c r="G1599" s="56"/>
      <c r="H1599" s="56"/>
      <c r="I1599" s="56"/>
      <c r="J1599" s="56"/>
      <c r="K1599" s="56"/>
      <c r="L1599" s="56"/>
      <c r="M1599" s="56"/>
      <c r="N1599" s="56"/>
      <c r="O1599" s="56"/>
      <c r="P1599" s="13"/>
    </row>
    <row r="1600" spans="1:16" ht="41.25" customHeight="1" x14ac:dyDescent="0.2">
      <c r="A1600" s="71"/>
      <c r="B1600" s="12"/>
      <c r="C1600" s="72"/>
      <c r="D1600" s="56"/>
      <c r="E1600" s="56"/>
      <c r="F1600" s="56"/>
      <c r="G1600" s="56"/>
      <c r="H1600" s="56"/>
      <c r="I1600" s="56"/>
      <c r="J1600" s="56"/>
      <c r="K1600" s="56"/>
      <c r="L1600" s="56"/>
      <c r="M1600" s="56"/>
      <c r="N1600" s="56"/>
      <c r="O1600" s="56"/>
      <c r="P1600" s="13"/>
    </row>
    <row r="1601" spans="1:16" ht="41.25" customHeight="1" x14ac:dyDescent="0.2">
      <c r="A1601" s="71" t="s">
        <v>1594</v>
      </c>
      <c r="B1601" s="12"/>
      <c r="C1601" s="72" t="s">
        <v>1595</v>
      </c>
      <c r="D1601" s="56"/>
      <c r="E1601" s="56"/>
      <c r="F1601" s="56"/>
      <c r="G1601" s="56"/>
      <c r="H1601" s="56"/>
      <c r="I1601" s="56"/>
      <c r="J1601" s="56"/>
      <c r="K1601" s="56"/>
      <c r="L1601" s="56"/>
      <c r="M1601" s="56"/>
      <c r="N1601" s="56"/>
      <c r="O1601" s="56"/>
      <c r="P1601" s="13"/>
    </row>
    <row r="1602" spans="1:16" ht="41.25" customHeight="1" x14ac:dyDescent="0.2">
      <c r="A1602" s="71"/>
      <c r="B1602" s="12"/>
      <c r="C1602" s="72"/>
      <c r="D1602" s="56"/>
      <c r="E1602" s="56"/>
      <c r="F1602" s="56"/>
      <c r="G1602" s="56"/>
      <c r="H1602" s="56"/>
      <c r="I1602" s="56"/>
      <c r="J1602" s="56"/>
      <c r="K1602" s="56"/>
      <c r="L1602" s="56"/>
      <c r="M1602" s="56"/>
      <c r="N1602" s="56"/>
      <c r="O1602" s="56"/>
      <c r="P1602" s="13"/>
    </row>
    <row r="1603" spans="1:16" ht="41.25" customHeight="1" x14ac:dyDescent="0.2">
      <c r="A1603" s="71"/>
      <c r="B1603" s="12"/>
      <c r="C1603" s="72"/>
      <c r="D1603" s="56"/>
      <c r="E1603" s="56"/>
      <c r="F1603" s="56"/>
      <c r="G1603" s="56"/>
      <c r="H1603" s="56"/>
      <c r="I1603" s="56"/>
      <c r="J1603" s="56"/>
      <c r="K1603" s="56"/>
      <c r="L1603" s="56"/>
      <c r="M1603" s="56"/>
      <c r="N1603" s="56"/>
      <c r="O1603" s="56"/>
      <c r="P1603" s="13"/>
    </row>
    <row r="1604" spans="1:16" ht="41.25" customHeight="1" x14ac:dyDescent="0.2">
      <c r="A1604" s="71"/>
      <c r="B1604" s="12"/>
      <c r="C1604" s="72"/>
      <c r="D1604" s="56"/>
      <c r="E1604" s="56"/>
      <c r="F1604" s="56"/>
      <c r="G1604" s="56"/>
      <c r="H1604" s="56"/>
      <c r="I1604" s="56"/>
      <c r="J1604" s="56"/>
      <c r="K1604" s="56"/>
      <c r="L1604" s="56"/>
      <c r="M1604" s="56"/>
      <c r="N1604" s="56"/>
      <c r="O1604" s="56"/>
      <c r="P1604" s="13"/>
    </row>
    <row r="1605" spans="1:16" ht="41.25" customHeight="1" thickBot="1" x14ac:dyDescent="0.25">
      <c r="A1605" s="73"/>
      <c r="B1605" s="14"/>
      <c r="C1605" s="74"/>
      <c r="D1605" s="57"/>
      <c r="E1605" s="57"/>
      <c r="F1605" s="57"/>
      <c r="G1605" s="57"/>
      <c r="H1605" s="57"/>
      <c r="I1605" s="57"/>
      <c r="J1605" s="57"/>
      <c r="K1605" s="57"/>
      <c r="L1605" s="57"/>
      <c r="M1605" s="57"/>
      <c r="N1605" s="57"/>
      <c r="O1605" s="57"/>
      <c r="P1605" s="15"/>
    </row>
    <row r="1606" spans="1:16" ht="41.25" customHeight="1" x14ac:dyDescent="0.2">
      <c r="A1606" s="75" t="s">
        <v>1596</v>
      </c>
      <c r="B1606" s="10"/>
      <c r="C1606" s="76" t="s">
        <v>1597</v>
      </c>
      <c r="D1606" s="55"/>
      <c r="E1606" s="55"/>
      <c r="F1606" s="55"/>
      <c r="G1606" s="55"/>
      <c r="H1606" s="55"/>
      <c r="I1606" s="55"/>
      <c r="J1606" s="55"/>
      <c r="K1606" s="55"/>
      <c r="L1606" s="55"/>
      <c r="M1606" s="55"/>
      <c r="N1606" s="55"/>
      <c r="O1606" s="55"/>
      <c r="P1606" s="11"/>
    </row>
    <row r="1607" spans="1:16" ht="41.25" customHeight="1" x14ac:dyDescent="0.2">
      <c r="A1607" s="71"/>
      <c r="B1607" s="12"/>
      <c r="C1607" s="72"/>
      <c r="D1607" s="56"/>
      <c r="E1607" s="56"/>
      <c r="F1607" s="56"/>
      <c r="G1607" s="56"/>
      <c r="H1607" s="56"/>
      <c r="I1607" s="56"/>
      <c r="J1607" s="56"/>
      <c r="K1607" s="56"/>
      <c r="L1607" s="56"/>
      <c r="M1607" s="56"/>
      <c r="N1607" s="56"/>
      <c r="O1607" s="56"/>
      <c r="P1607" s="13"/>
    </row>
    <row r="1608" spans="1:16" ht="41.25" customHeight="1" x14ac:dyDescent="0.2">
      <c r="A1608" s="71"/>
      <c r="B1608" s="12"/>
      <c r="C1608" s="72"/>
      <c r="D1608" s="56"/>
      <c r="E1608" s="56"/>
      <c r="F1608" s="56"/>
      <c r="G1608" s="56"/>
      <c r="H1608" s="56"/>
      <c r="I1608" s="56"/>
      <c r="J1608" s="56"/>
      <c r="K1608" s="56"/>
      <c r="L1608" s="56"/>
      <c r="M1608" s="56"/>
      <c r="N1608" s="56"/>
      <c r="O1608" s="56"/>
      <c r="P1608" s="13"/>
    </row>
    <row r="1609" spans="1:16" ht="41.25" customHeight="1" x14ac:dyDescent="0.2">
      <c r="A1609" s="71"/>
      <c r="B1609" s="12"/>
      <c r="C1609" s="72"/>
      <c r="D1609" s="56"/>
      <c r="E1609" s="56"/>
      <c r="F1609" s="56"/>
      <c r="G1609" s="56"/>
      <c r="H1609" s="56"/>
      <c r="I1609" s="56"/>
      <c r="J1609" s="56"/>
      <c r="K1609" s="56"/>
      <c r="L1609" s="56"/>
      <c r="M1609" s="56"/>
      <c r="N1609" s="56"/>
      <c r="O1609" s="56"/>
      <c r="P1609" s="13"/>
    </row>
    <row r="1610" spans="1:16" ht="41.25" customHeight="1" x14ac:dyDescent="0.2">
      <c r="A1610" s="71"/>
      <c r="B1610" s="12"/>
      <c r="C1610" s="72"/>
      <c r="D1610" s="56"/>
      <c r="E1610" s="56"/>
      <c r="F1610" s="56"/>
      <c r="G1610" s="56"/>
      <c r="H1610" s="56"/>
      <c r="I1610" s="56"/>
      <c r="J1610" s="56"/>
      <c r="K1610" s="56"/>
      <c r="L1610" s="56"/>
      <c r="M1610" s="56"/>
      <c r="N1610" s="56"/>
      <c r="O1610" s="56"/>
      <c r="P1610" s="13"/>
    </row>
    <row r="1611" spans="1:16" ht="41.25" customHeight="1" x14ac:dyDescent="0.2">
      <c r="A1611" s="71" t="s">
        <v>1598</v>
      </c>
      <c r="B1611" s="12"/>
      <c r="C1611" s="72" t="s">
        <v>1599</v>
      </c>
      <c r="D1611" s="56"/>
      <c r="E1611" s="56"/>
      <c r="F1611" s="56"/>
      <c r="G1611" s="56"/>
      <c r="H1611" s="56"/>
      <c r="I1611" s="56"/>
      <c r="J1611" s="56"/>
      <c r="K1611" s="56"/>
      <c r="L1611" s="56"/>
      <c r="M1611" s="56"/>
      <c r="N1611" s="56"/>
      <c r="O1611" s="56"/>
      <c r="P1611" s="13"/>
    </row>
    <row r="1612" spans="1:16" ht="41.25" customHeight="1" x14ac:dyDescent="0.2">
      <c r="A1612" s="71"/>
      <c r="B1612" s="12"/>
      <c r="C1612" s="72"/>
      <c r="D1612" s="56"/>
      <c r="E1612" s="56"/>
      <c r="F1612" s="56"/>
      <c r="G1612" s="56"/>
      <c r="H1612" s="56"/>
      <c r="I1612" s="56"/>
      <c r="J1612" s="56"/>
      <c r="K1612" s="56"/>
      <c r="L1612" s="56"/>
      <c r="M1612" s="56"/>
      <c r="N1612" s="56"/>
      <c r="O1612" s="56"/>
      <c r="P1612" s="13"/>
    </row>
    <row r="1613" spans="1:16" ht="41.25" customHeight="1" x14ac:dyDescent="0.2">
      <c r="A1613" s="71"/>
      <c r="B1613" s="12"/>
      <c r="C1613" s="72"/>
      <c r="D1613" s="56"/>
      <c r="E1613" s="56"/>
      <c r="F1613" s="56"/>
      <c r="G1613" s="56"/>
      <c r="H1613" s="56"/>
      <c r="I1613" s="56"/>
      <c r="J1613" s="56"/>
      <c r="K1613" s="56"/>
      <c r="L1613" s="56"/>
      <c r="M1613" s="56"/>
      <c r="N1613" s="56"/>
      <c r="O1613" s="56"/>
      <c r="P1613" s="13"/>
    </row>
    <row r="1614" spans="1:16" ht="41.25" customHeight="1" x14ac:dyDescent="0.2">
      <c r="A1614" s="71"/>
      <c r="B1614" s="12"/>
      <c r="C1614" s="72"/>
      <c r="D1614" s="56"/>
      <c r="E1614" s="56"/>
      <c r="F1614" s="56"/>
      <c r="G1614" s="56"/>
      <c r="H1614" s="56"/>
      <c r="I1614" s="56"/>
      <c r="J1614" s="56"/>
      <c r="K1614" s="56"/>
      <c r="L1614" s="56"/>
      <c r="M1614" s="56"/>
      <c r="N1614" s="56"/>
      <c r="O1614" s="56"/>
      <c r="P1614" s="13"/>
    </row>
    <row r="1615" spans="1:16" ht="41.25" customHeight="1" x14ac:dyDescent="0.2">
      <c r="A1615" s="71"/>
      <c r="B1615" s="12"/>
      <c r="C1615" s="72"/>
      <c r="D1615" s="56"/>
      <c r="E1615" s="56"/>
      <c r="F1615" s="56"/>
      <c r="G1615" s="56"/>
      <c r="H1615" s="56"/>
      <c r="I1615" s="56"/>
      <c r="J1615" s="56"/>
      <c r="K1615" s="56"/>
      <c r="L1615" s="56"/>
      <c r="M1615" s="56"/>
      <c r="N1615" s="56"/>
      <c r="O1615" s="56"/>
      <c r="P1615" s="13"/>
    </row>
    <row r="1616" spans="1:16" ht="41.25" customHeight="1" x14ac:dyDescent="0.2">
      <c r="A1616" s="71" t="s">
        <v>1600</v>
      </c>
      <c r="B1616" s="12"/>
      <c r="C1616" s="72" t="s">
        <v>1601</v>
      </c>
      <c r="D1616" s="56"/>
      <c r="E1616" s="56"/>
      <c r="F1616" s="56"/>
      <c r="G1616" s="56"/>
      <c r="H1616" s="56"/>
      <c r="I1616" s="56"/>
      <c r="J1616" s="56"/>
      <c r="K1616" s="56"/>
      <c r="L1616" s="56"/>
      <c r="M1616" s="56"/>
      <c r="N1616" s="56"/>
      <c r="O1616" s="56"/>
      <c r="P1616" s="13"/>
    </row>
    <row r="1617" spans="1:16" ht="41.25" customHeight="1" x14ac:dyDescent="0.2">
      <c r="A1617" s="71"/>
      <c r="B1617" s="12"/>
      <c r="C1617" s="72"/>
      <c r="D1617" s="56"/>
      <c r="E1617" s="56"/>
      <c r="F1617" s="56"/>
      <c r="G1617" s="56"/>
      <c r="H1617" s="56"/>
      <c r="I1617" s="56"/>
      <c r="J1617" s="56"/>
      <c r="K1617" s="56"/>
      <c r="L1617" s="56"/>
      <c r="M1617" s="56"/>
      <c r="N1617" s="56"/>
      <c r="O1617" s="56"/>
      <c r="P1617" s="13"/>
    </row>
    <row r="1618" spans="1:16" ht="41.25" customHeight="1" x14ac:dyDescent="0.2">
      <c r="A1618" s="71"/>
      <c r="B1618" s="12"/>
      <c r="C1618" s="72"/>
      <c r="D1618" s="56"/>
      <c r="E1618" s="56"/>
      <c r="F1618" s="56"/>
      <c r="G1618" s="56"/>
      <c r="H1618" s="56"/>
      <c r="I1618" s="56"/>
      <c r="J1618" s="56"/>
      <c r="K1618" s="56"/>
      <c r="L1618" s="56"/>
      <c r="M1618" s="56"/>
      <c r="N1618" s="56"/>
      <c r="O1618" s="56"/>
      <c r="P1618" s="13"/>
    </row>
    <row r="1619" spans="1:16" ht="41.25" customHeight="1" x14ac:dyDescent="0.2">
      <c r="A1619" s="71"/>
      <c r="B1619" s="12"/>
      <c r="C1619" s="72"/>
      <c r="D1619" s="56"/>
      <c r="E1619" s="56"/>
      <c r="F1619" s="56"/>
      <c r="G1619" s="56"/>
      <c r="H1619" s="56"/>
      <c r="I1619" s="56"/>
      <c r="J1619" s="56"/>
      <c r="K1619" s="56"/>
      <c r="L1619" s="56"/>
      <c r="M1619" s="56"/>
      <c r="N1619" s="56"/>
      <c r="O1619" s="56"/>
      <c r="P1619" s="13"/>
    </row>
    <row r="1620" spans="1:16" ht="41.25" customHeight="1" x14ac:dyDescent="0.2">
      <c r="A1620" s="71"/>
      <c r="B1620" s="12"/>
      <c r="C1620" s="72"/>
      <c r="D1620" s="56"/>
      <c r="E1620" s="56"/>
      <c r="F1620" s="56"/>
      <c r="G1620" s="56"/>
      <c r="H1620" s="56"/>
      <c r="I1620" s="56"/>
      <c r="J1620" s="56"/>
      <c r="K1620" s="56"/>
      <c r="L1620" s="56"/>
      <c r="M1620" s="56"/>
      <c r="N1620" s="56"/>
      <c r="O1620" s="56"/>
      <c r="P1620" s="13"/>
    </row>
    <row r="1621" spans="1:16" ht="41.25" customHeight="1" x14ac:dyDescent="0.2">
      <c r="A1621" s="71" t="s">
        <v>1602</v>
      </c>
      <c r="B1621" s="12"/>
      <c r="C1621" s="72" t="s">
        <v>1603</v>
      </c>
      <c r="D1621" s="56"/>
      <c r="E1621" s="56"/>
      <c r="F1621" s="56"/>
      <c r="G1621" s="56"/>
      <c r="H1621" s="56"/>
      <c r="I1621" s="56"/>
      <c r="J1621" s="56"/>
      <c r="K1621" s="56"/>
      <c r="L1621" s="56"/>
      <c r="M1621" s="56"/>
      <c r="N1621" s="56"/>
      <c r="O1621" s="56"/>
      <c r="P1621" s="13"/>
    </row>
    <row r="1622" spans="1:16" ht="41.25" customHeight="1" x14ac:dyDescent="0.2">
      <c r="A1622" s="71"/>
      <c r="B1622" s="12"/>
      <c r="C1622" s="72"/>
      <c r="D1622" s="56"/>
      <c r="E1622" s="56"/>
      <c r="F1622" s="56"/>
      <c r="G1622" s="56"/>
      <c r="H1622" s="56"/>
      <c r="I1622" s="56"/>
      <c r="J1622" s="56"/>
      <c r="K1622" s="56"/>
      <c r="L1622" s="56"/>
      <c r="M1622" s="56"/>
      <c r="N1622" s="56"/>
      <c r="O1622" s="56"/>
      <c r="P1622" s="13"/>
    </row>
    <row r="1623" spans="1:16" ht="41.25" customHeight="1" x14ac:dyDescent="0.2">
      <c r="A1623" s="71"/>
      <c r="B1623" s="12"/>
      <c r="C1623" s="72"/>
      <c r="D1623" s="56"/>
      <c r="E1623" s="56"/>
      <c r="F1623" s="56"/>
      <c r="G1623" s="56"/>
      <c r="H1623" s="56"/>
      <c r="I1623" s="56"/>
      <c r="J1623" s="56"/>
      <c r="K1623" s="56"/>
      <c r="L1623" s="56"/>
      <c r="M1623" s="56"/>
      <c r="N1623" s="56"/>
      <c r="O1623" s="56"/>
      <c r="P1623" s="13"/>
    </row>
    <row r="1624" spans="1:16" ht="41.25" customHeight="1" x14ac:dyDescent="0.2">
      <c r="A1624" s="71"/>
      <c r="B1624" s="12"/>
      <c r="C1624" s="72"/>
      <c r="D1624" s="56"/>
      <c r="E1624" s="56"/>
      <c r="F1624" s="56"/>
      <c r="G1624" s="56"/>
      <c r="H1624" s="56"/>
      <c r="I1624" s="56"/>
      <c r="J1624" s="56"/>
      <c r="K1624" s="56"/>
      <c r="L1624" s="56"/>
      <c r="M1624" s="56"/>
      <c r="N1624" s="56"/>
      <c r="O1624" s="56"/>
      <c r="P1624" s="13"/>
    </row>
    <row r="1625" spans="1:16" ht="41.25" customHeight="1" x14ac:dyDescent="0.2">
      <c r="A1625" s="71"/>
      <c r="B1625" s="12"/>
      <c r="C1625" s="72"/>
      <c r="D1625" s="56"/>
      <c r="E1625" s="56"/>
      <c r="F1625" s="56"/>
      <c r="G1625" s="56"/>
      <c r="H1625" s="56"/>
      <c r="I1625" s="56"/>
      <c r="J1625" s="56"/>
      <c r="K1625" s="56"/>
      <c r="L1625" s="56"/>
      <c r="M1625" s="56"/>
      <c r="N1625" s="56"/>
      <c r="O1625" s="56"/>
      <c r="P1625" s="13"/>
    </row>
    <row r="1626" spans="1:16" ht="41.25" customHeight="1" x14ac:dyDescent="0.2">
      <c r="A1626" s="71" t="s">
        <v>1604</v>
      </c>
      <c r="B1626" s="12"/>
      <c r="C1626" s="72" t="s">
        <v>1605</v>
      </c>
      <c r="D1626" s="56"/>
      <c r="E1626" s="56"/>
      <c r="F1626" s="56"/>
      <c r="G1626" s="56"/>
      <c r="H1626" s="56"/>
      <c r="I1626" s="56"/>
      <c r="J1626" s="56"/>
      <c r="K1626" s="56"/>
      <c r="L1626" s="56"/>
      <c r="M1626" s="56"/>
      <c r="N1626" s="56"/>
      <c r="O1626" s="56"/>
      <c r="P1626" s="13"/>
    </row>
    <row r="1627" spans="1:16" ht="41.25" customHeight="1" x14ac:dyDescent="0.2">
      <c r="A1627" s="71"/>
      <c r="B1627" s="12"/>
      <c r="C1627" s="72"/>
      <c r="D1627" s="56"/>
      <c r="E1627" s="56"/>
      <c r="F1627" s="56"/>
      <c r="G1627" s="56"/>
      <c r="H1627" s="56"/>
      <c r="I1627" s="56"/>
      <c r="J1627" s="56"/>
      <c r="K1627" s="56"/>
      <c r="L1627" s="56"/>
      <c r="M1627" s="56"/>
      <c r="N1627" s="56"/>
      <c r="O1627" s="56"/>
      <c r="P1627" s="13"/>
    </row>
    <row r="1628" spans="1:16" ht="41.25" customHeight="1" x14ac:dyDescent="0.2">
      <c r="A1628" s="71"/>
      <c r="B1628" s="12"/>
      <c r="C1628" s="72"/>
      <c r="D1628" s="56"/>
      <c r="E1628" s="56"/>
      <c r="F1628" s="56"/>
      <c r="G1628" s="56"/>
      <c r="H1628" s="56"/>
      <c r="I1628" s="56"/>
      <c r="J1628" s="56"/>
      <c r="K1628" s="56"/>
      <c r="L1628" s="56"/>
      <c r="M1628" s="56"/>
      <c r="N1628" s="56"/>
      <c r="O1628" s="56"/>
      <c r="P1628" s="13"/>
    </row>
    <row r="1629" spans="1:16" ht="41.25" customHeight="1" x14ac:dyDescent="0.2">
      <c r="A1629" s="71"/>
      <c r="B1629" s="12"/>
      <c r="C1629" s="72"/>
      <c r="D1629" s="56"/>
      <c r="E1629" s="56"/>
      <c r="F1629" s="56"/>
      <c r="G1629" s="56"/>
      <c r="H1629" s="56"/>
      <c r="I1629" s="56"/>
      <c r="J1629" s="56"/>
      <c r="K1629" s="56"/>
      <c r="L1629" s="56"/>
      <c r="M1629" s="56"/>
      <c r="N1629" s="56"/>
      <c r="O1629" s="56"/>
      <c r="P1629" s="13"/>
    </row>
    <row r="1630" spans="1:16" ht="41.25" customHeight="1" thickBot="1" x14ac:dyDescent="0.25">
      <c r="A1630" s="73"/>
      <c r="B1630" s="14"/>
      <c r="C1630" s="74"/>
      <c r="D1630" s="57"/>
      <c r="E1630" s="57"/>
      <c r="F1630" s="57"/>
      <c r="G1630" s="57"/>
      <c r="H1630" s="57"/>
      <c r="I1630" s="57"/>
      <c r="J1630" s="57"/>
      <c r="K1630" s="57"/>
      <c r="L1630" s="57"/>
      <c r="M1630" s="57"/>
      <c r="N1630" s="57"/>
      <c r="O1630" s="57"/>
      <c r="P1630" s="15"/>
    </row>
    <row r="1631" spans="1:16" ht="41.25" customHeight="1" x14ac:dyDescent="0.2">
      <c r="A1631" s="75" t="s">
        <v>1606</v>
      </c>
      <c r="B1631" s="10"/>
      <c r="C1631" s="76" t="s">
        <v>1607</v>
      </c>
      <c r="D1631" s="55"/>
      <c r="E1631" s="55"/>
      <c r="F1631" s="55"/>
      <c r="G1631" s="55"/>
      <c r="H1631" s="55"/>
      <c r="I1631" s="55"/>
      <c r="J1631" s="55"/>
      <c r="K1631" s="55"/>
      <c r="L1631" s="55"/>
      <c r="M1631" s="55"/>
      <c r="N1631" s="55"/>
      <c r="O1631" s="55"/>
      <c r="P1631" s="11"/>
    </row>
    <row r="1632" spans="1:16" ht="41.25" customHeight="1" x14ac:dyDescent="0.2">
      <c r="A1632" s="71"/>
      <c r="B1632" s="12"/>
      <c r="C1632" s="72"/>
      <c r="D1632" s="56"/>
      <c r="E1632" s="56"/>
      <c r="F1632" s="56"/>
      <c r="G1632" s="56"/>
      <c r="H1632" s="56"/>
      <c r="I1632" s="56"/>
      <c r="J1632" s="56"/>
      <c r="K1632" s="56"/>
      <c r="L1632" s="56"/>
      <c r="M1632" s="56"/>
      <c r="N1632" s="56"/>
      <c r="O1632" s="56"/>
      <c r="P1632" s="13"/>
    </row>
    <row r="1633" spans="1:16" ht="41.25" customHeight="1" x14ac:dyDescent="0.2">
      <c r="A1633" s="71"/>
      <c r="B1633" s="12"/>
      <c r="C1633" s="72"/>
      <c r="D1633" s="56"/>
      <c r="E1633" s="56"/>
      <c r="F1633" s="56"/>
      <c r="G1633" s="56"/>
      <c r="H1633" s="56"/>
      <c r="I1633" s="56"/>
      <c r="J1633" s="56"/>
      <c r="K1633" s="56"/>
      <c r="L1633" s="56"/>
      <c r="M1633" s="56"/>
      <c r="N1633" s="56"/>
      <c r="O1633" s="56"/>
      <c r="P1633" s="13"/>
    </row>
    <row r="1634" spans="1:16" ht="41.25" customHeight="1" x14ac:dyDescent="0.2">
      <c r="A1634" s="71"/>
      <c r="B1634" s="12"/>
      <c r="C1634" s="72"/>
      <c r="D1634" s="56"/>
      <c r="E1634" s="56"/>
      <c r="F1634" s="56"/>
      <c r="G1634" s="56"/>
      <c r="H1634" s="56"/>
      <c r="I1634" s="56"/>
      <c r="J1634" s="56"/>
      <c r="K1634" s="56"/>
      <c r="L1634" s="56"/>
      <c r="M1634" s="56"/>
      <c r="N1634" s="56"/>
      <c r="O1634" s="56"/>
      <c r="P1634" s="13"/>
    </row>
    <row r="1635" spans="1:16" ht="41.25" customHeight="1" x14ac:dyDescent="0.2">
      <c r="A1635" s="71"/>
      <c r="B1635" s="12"/>
      <c r="C1635" s="72"/>
      <c r="D1635" s="56"/>
      <c r="E1635" s="56"/>
      <c r="F1635" s="56"/>
      <c r="G1635" s="56"/>
      <c r="H1635" s="56"/>
      <c r="I1635" s="56"/>
      <c r="J1635" s="56"/>
      <c r="K1635" s="56"/>
      <c r="L1635" s="56"/>
      <c r="M1635" s="56"/>
      <c r="N1635" s="56"/>
      <c r="O1635" s="56"/>
      <c r="P1635" s="13"/>
    </row>
    <row r="1636" spans="1:16" ht="41.25" customHeight="1" x14ac:dyDescent="0.2">
      <c r="A1636" s="71" t="s">
        <v>1608</v>
      </c>
      <c r="B1636" s="12"/>
      <c r="C1636" s="72" t="s">
        <v>1609</v>
      </c>
      <c r="D1636" s="56"/>
      <c r="E1636" s="56"/>
      <c r="F1636" s="56"/>
      <c r="G1636" s="56"/>
      <c r="H1636" s="56"/>
      <c r="I1636" s="56"/>
      <c r="J1636" s="56"/>
      <c r="K1636" s="56"/>
      <c r="L1636" s="56"/>
      <c r="M1636" s="56"/>
      <c r="N1636" s="56"/>
      <c r="O1636" s="56"/>
      <c r="P1636" s="13"/>
    </row>
    <row r="1637" spans="1:16" ht="41.25" customHeight="1" x14ac:dyDescent="0.2">
      <c r="A1637" s="71"/>
      <c r="B1637" s="12"/>
      <c r="C1637" s="72"/>
      <c r="D1637" s="56"/>
      <c r="E1637" s="56"/>
      <c r="F1637" s="56"/>
      <c r="G1637" s="56"/>
      <c r="H1637" s="56"/>
      <c r="I1637" s="56"/>
      <c r="J1637" s="56"/>
      <c r="K1637" s="56"/>
      <c r="L1637" s="56"/>
      <c r="M1637" s="56"/>
      <c r="N1637" s="56"/>
      <c r="O1637" s="56"/>
      <c r="P1637" s="13"/>
    </row>
    <row r="1638" spans="1:16" ht="41.25" customHeight="1" x14ac:dyDescent="0.2">
      <c r="A1638" s="71"/>
      <c r="B1638" s="12"/>
      <c r="C1638" s="72"/>
      <c r="D1638" s="56"/>
      <c r="E1638" s="56"/>
      <c r="F1638" s="56"/>
      <c r="G1638" s="56"/>
      <c r="H1638" s="56"/>
      <c r="I1638" s="56"/>
      <c r="J1638" s="56"/>
      <c r="K1638" s="56"/>
      <c r="L1638" s="56"/>
      <c r="M1638" s="56"/>
      <c r="N1638" s="56"/>
      <c r="O1638" s="56"/>
      <c r="P1638" s="13"/>
    </row>
    <row r="1639" spans="1:16" ht="41.25" customHeight="1" x14ac:dyDescent="0.2">
      <c r="A1639" s="71"/>
      <c r="B1639" s="12"/>
      <c r="C1639" s="72"/>
      <c r="D1639" s="56"/>
      <c r="E1639" s="56"/>
      <c r="F1639" s="56"/>
      <c r="G1639" s="56"/>
      <c r="H1639" s="56"/>
      <c r="I1639" s="56"/>
      <c r="J1639" s="56"/>
      <c r="K1639" s="56"/>
      <c r="L1639" s="56"/>
      <c r="M1639" s="56"/>
      <c r="N1639" s="56"/>
      <c r="O1639" s="56"/>
      <c r="P1639" s="13"/>
    </row>
    <row r="1640" spans="1:16" ht="41.25" customHeight="1" x14ac:dyDescent="0.2">
      <c r="A1640" s="71"/>
      <c r="B1640" s="12"/>
      <c r="C1640" s="72"/>
      <c r="D1640" s="56"/>
      <c r="E1640" s="56"/>
      <c r="F1640" s="56"/>
      <c r="G1640" s="56"/>
      <c r="H1640" s="56"/>
      <c r="I1640" s="56"/>
      <c r="J1640" s="56"/>
      <c r="K1640" s="56"/>
      <c r="L1640" s="56"/>
      <c r="M1640" s="56"/>
      <c r="N1640" s="56"/>
      <c r="O1640" s="56"/>
      <c r="P1640" s="13"/>
    </row>
    <row r="1641" spans="1:16" ht="41.25" customHeight="1" x14ac:dyDescent="0.2">
      <c r="A1641" s="71" t="s">
        <v>1610</v>
      </c>
      <c r="B1641" s="12"/>
      <c r="C1641" s="72" t="s">
        <v>1611</v>
      </c>
      <c r="D1641" s="56"/>
      <c r="E1641" s="56"/>
      <c r="F1641" s="56"/>
      <c r="G1641" s="56"/>
      <c r="H1641" s="56"/>
      <c r="I1641" s="56"/>
      <c r="J1641" s="56"/>
      <c r="K1641" s="56"/>
      <c r="L1641" s="56"/>
      <c r="M1641" s="56"/>
      <c r="N1641" s="56"/>
      <c r="O1641" s="56"/>
      <c r="P1641" s="13"/>
    </row>
    <row r="1642" spans="1:16" ht="41.25" customHeight="1" x14ac:dyDescent="0.2">
      <c r="A1642" s="71"/>
      <c r="B1642" s="12"/>
      <c r="C1642" s="72"/>
      <c r="D1642" s="56"/>
      <c r="E1642" s="56"/>
      <c r="F1642" s="56"/>
      <c r="G1642" s="56"/>
      <c r="H1642" s="56"/>
      <c r="I1642" s="56"/>
      <c r="J1642" s="56"/>
      <c r="K1642" s="56"/>
      <c r="L1642" s="56"/>
      <c r="M1642" s="56"/>
      <c r="N1642" s="56"/>
      <c r="O1642" s="56"/>
      <c r="P1642" s="13"/>
    </row>
    <row r="1643" spans="1:16" ht="41.25" customHeight="1" x14ac:dyDescent="0.2">
      <c r="A1643" s="71"/>
      <c r="B1643" s="12"/>
      <c r="C1643" s="72"/>
      <c r="D1643" s="56"/>
      <c r="E1643" s="56"/>
      <c r="F1643" s="56"/>
      <c r="G1643" s="56"/>
      <c r="H1643" s="56"/>
      <c r="I1643" s="56"/>
      <c r="J1643" s="56"/>
      <c r="K1643" s="56"/>
      <c r="L1643" s="56"/>
      <c r="M1643" s="56"/>
      <c r="N1643" s="56"/>
      <c r="O1643" s="56"/>
      <c r="P1643" s="13"/>
    </row>
    <row r="1644" spans="1:16" ht="41.25" customHeight="1" x14ac:dyDescent="0.2">
      <c r="A1644" s="71"/>
      <c r="B1644" s="12"/>
      <c r="C1644" s="72"/>
      <c r="D1644" s="56"/>
      <c r="E1644" s="56"/>
      <c r="F1644" s="56"/>
      <c r="G1644" s="56"/>
      <c r="H1644" s="56"/>
      <c r="I1644" s="56"/>
      <c r="J1644" s="56"/>
      <c r="K1644" s="56"/>
      <c r="L1644" s="56"/>
      <c r="M1644" s="56"/>
      <c r="N1644" s="56"/>
      <c r="O1644" s="56"/>
      <c r="P1644" s="13"/>
    </row>
    <row r="1645" spans="1:16" ht="41.25" customHeight="1" x14ac:dyDescent="0.2">
      <c r="A1645" s="71"/>
      <c r="B1645" s="12"/>
      <c r="C1645" s="72"/>
      <c r="D1645" s="56"/>
      <c r="E1645" s="56"/>
      <c r="F1645" s="56"/>
      <c r="G1645" s="56"/>
      <c r="H1645" s="56"/>
      <c r="I1645" s="56"/>
      <c r="J1645" s="56"/>
      <c r="K1645" s="56"/>
      <c r="L1645" s="56"/>
      <c r="M1645" s="56"/>
      <c r="N1645" s="56"/>
      <c r="O1645" s="56"/>
      <c r="P1645" s="13"/>
    </row>
    <row r="1646" spans="1:16" ht="41.25" customHeight="1" x14ac:dyDescent="0.2">
      <c r="A1646" s="71" t="s">
        <v>1612</v>
      </c>
      <c r="B1646" s="12"/>
      <c r="C1646" s="72" t="s">
        <v>1613</v>
      </c>
      <c r="D1646" s="56"/>
      <c r="E1646" s="56"/>
      <c r="F1646" s="56"/>
      <c r="G1646" s="56"/>
      <c r="H1646" s="56"/>
      <c r="I1646" s="56"/>
      <c r="J1646" s="56"/>
      <c r="K1646" s="56"/>
      <c r="L1646" s="56"/>
      <c r="M1646" s="56"/>
      <c r="N1646" s="56"/>
      <c r="O1646" s="56"/>
      <c r="P1646" s="13"/>
    </row>
    <row r="1647" spans="1:16" ht="41.25" customHeight="1" x14ac:dyDescent="0.2">
      <c r="A1647" s="71"/>
      <c r="B1647" s="12"/>
      <c r="C1647" s="72"/>
      <c r="D1647" s="56"/>
      <c r="E1647" s="56"/>
      <c r="F1647" s="56"/>
      <c r="G1647" s="56"/>
      <c r="H1647" s="56"/>
      <c r="I1647" s="56"/>
      <c r="J1647" s="56"/>
      <c r="K1647" s="56"/>
      <c r="L1647" s="56"/>
      <c r="M1647" s="56"/>
      <c r="N1647" s="56"/>
      <c r="O1647" s="56"/>
      <c r="P1647" s="13"/>
    </row>
    <row r="1648" spans="1:16" ht="41.25" customHeight="1" x14ac:dyDescent="0.2">
      <c r="A1648" s="71"/>
      <c r="B1648" s="12"/>
      <c r="C1648" s="72"/>
      <c r="D1648" s="56"/>
      <c r="E1648" s="56"/>
      <c r="F1648" s="56"/>
      <c r="G1648" s="56"/>
      <c r="H1648" s="56"/>
      <c r="I1648" s="56"/>
      <c r="J1648" s="56"/>
      <c r="K1648" s="56"/>
      <c r="L1648" s="56"/>
      <c r="M1648" s="56"/>
      <c r="N1648" s="56"/>
      <c r="O1648" s="56"/>
      <c r="P1648" s="13"/>
    </row>
    <row r="1649" spans="1:16" ht="41.25" customHeight="1" x14ac:dyDescent="0.2">
      <c r="A1649" s="71"/>
      <c r="B1649" s="12"/>
      <c r="C1649" s="72"/>
      <c r="D1649" s="56"/>
      <c r="E1649" s="56"/>
      <c r="F1649" s="56"/>
      <c r="G1649" s="56"/>
      <c r="H1649" s="56"/>
      <c r="I1649" s="56"/>
      <c r="J1649" s="56"/>
      <c r="K1649" s="56"/>
      <c r="L1649" s="56"/>
      <c r="M1649" s="56"/>
      <c r="N1649" s="56"/>
      <c r="O1649" s="56"/>
      <c r="P1649" s="13"/>
    </row>
    <row r="1650" spans="1:16" ht="41.25" customHeight="1" x14ac:dyDescent="0.2">
      <c r="A1650" s="71"/>
      <c r="B1650" s="12"/>
      <c r="C1650" s="72"/>
      <c r="D1650" s="56"/>
      <c r="E1650" s="56"/>
      <c r="F1650" s="56"/>
      <c r="G1650" s="56"/>
      <c r="H1650" s="56"/>
      <c r="I1650" s="56"/>
      <c r="J1650" s="56"/>
      <c r="K1650" s="56"/>
      <c r="L1650" s="56"/>
      <c r="M1650" s="56"/>
      <c r="N1650" s="56"/>
      <c r="O1650" s="56"/>
      <c r="P1650" s="13"/>
    </row>
    <row r="1651" spans="1:16" ht="41.25" customHeight="1" x14ac:dyDescent="0.2">
      <c r="A1651" s="71" t="s">
        <v>1614</v>
      </c>
      <c r="B1651" s="12"/>
      <c r="C1651" s="72" t="s">
        <v>1615</v>
      </c>
      <c r="D1651" s="56"/>
      <c r="E1651" s="56"/>
      <c r="F1651" s="56"/>
      <c r="G1651" s="56"/>
      <c r="H1651" s="56"/>
      <c r="I1651" s="56"/>
      <c r="J1651" s="56"/>
      <c r="K1651" s="56"/>
      <c r="L1651" s="56"/>
      <c r="M1651" s="56"/>
      <c r="N1651" s="56"/>
      <c r="O1651" s="56"/>
      <c r="P1651" s="13"/>
    </row>
    <row r="1652" spans="1:16" ht="41.25" customHeight="1" x14ac:dyDescent="0.2">
      <c r="A1652" s="71"/>
      <c r="B1652" s="12"/>
      <c r="C1652" s="72"/>
      <c r="D1652" s="56"/>
      <c r="E1652" s="56"/>
      <c r="F1652" s="56"/>
      <c r="G1652" s="56"/>
      <c r="H1652" s="56"/>
      <c r="I1652" s="56"/>
      <c r="J1652" s="56"/>
      <c r="K1652" s="56"/>
      <c r="L1652" s="56"/>
      <c r="M1652" s="56"/>
      <c r="N1652" s="56"/>
      <c r="O1652" s="56"/>
      <c r="P1652" s="13"/>
    </row>
    <row r="1653" spans="1:16" ht="41.25" customHeight="1" x14ac:dyDescent="0.2">
      <c r="A1653" s="71"/>
      <c r="B1653" s="12"/>
      <c r="C1653" s="72"/>
      <c r="D1653" s="56"/>
      <c r="E1653" s="56"/>
      <c r="F1653" s="56"/>
      <c r="G1653" s="56"/>
      <c r="H1653" s="56"/>
      <c r="I1653" s="56"/>
      <c r="J1653" s="56"/>
      <c r="K1653" s="56"/>
      <c r="L1653" s="56"/>
      <c r="M1653" s="56"/>
      <c r="N1653" s="56"/>
      <c r="O1653" s="56"/>
      <c r="P1653" s="13"/>
    </row>
    <row r="1654" spans="1:16" ht="41.25" customHeight="1" x14ac:dyDescent="0.2">
      <c r="A1654" s="71"/>
      <c r="B1654" s="12"/>
      <c r="C1654" s="72"/>
      <c r="D1654" s="56"/>
      <c r="E1654" s="56"/>
      <c r="F1654" s="56"/>
      <c r="G1654" s="56"/>
      <c r="H1654" s="56"/>
      <c r="I1654" s="56"/>
      <c r="J1654" s="56"/>
      <c r="K1654" s="56"/>
      <c r="L1654" s="56"/>
      <c r="M1654" s="56"/>
      <c r="N1654" s="56"/>
      <c r="O1654" s="56"/>
      <c r="P1654" s="13"/>
    </row>
    <row r="1655" spans="1:16" ht="41.25" customHeight="1" thickBot="1" x14ac:dyDescent="0.25">
      <c r="A1655" s="73"/>
      <c r="B1655" s="14"/>
      <c r="C1655" s="74"/>
      <c r="D1655" s="57"/>
      <c r="E1655" s="57"/>
      <c r="F1655" s="57"/>
      <c r="G1655" s="57"/>
      <c r="H1655" s="57"/>
      <c r="I1655" s="57"/>
      <c r="J1655" s="57"/>
      <c r="K1655" s="57"/>
      <c r="L1655" s="57"/>
      <c r="M1655" s="57"/>
      <c r="N1655" s="57"/>
      <c r="O1655" s="57"/>
      <c r="P1655" s="15"/>
    </row>
    <row r="1656" spans="1:16" ht="41.25" customHeight="1" x14ac:dyDescent="0.2">
      <c r="A1656" s="75" t="s">
        <v>1616</v>
      </c>
      <c r="B1656" s="10"/>
      <c r="C1656" s="76" t="s">
        <v>1617</v>
      </c>
      <c r="D1656" s="55"/>
      <c r="E1656" s="55"/>
      <c r="F1656" s="55"/>
      <c r="G1656" s="55"/>
      <c r="H1656" s="55"/>
      <c r="I1656" s="55"/>
      <c r="J1656" s="55"/>
      <c r="K1656" s="55"/>
      <c r="L1656" s="55"/>
      <c r="M1656" s="55"/>
      <c r="N1656" s="55"/>
      <c r="O1656" s="55"/>
      <c r="P1656" s="11"/>
    </row>
    <row r="1657" spans="1:16" ht="41.25" customHeight="1" x14ac:dyDescent="0.2">
      <c r="A1657" s="71"/>
      <c r="B1657" s="12"/>
      <c r="C1657" s="72"/>
      <c r="D1657" s="56"/>
      <c r="E1657" s="56"/>
      <c r="F1657" s="56"/>
      <c r="G1657" s="56"/>
      <c r="H1657" s="56"/>
      <c r="I1657" s="56"/>
      <c r="J1657" s="56"/>
      <c r="K1657" s="56"/>
      <c r="L1657" s="56"/>
      <c r="M1657" s="56"/>
      <c r="N1657" s="56"/>
      <c r="O1657" s="56"/>
      <c r="P1657" s="13"/>
    </row>
    <row r="1658" spans="1:16" ht="41.25" customHeight="1" x14ac:dyDescent="0.2">
      <c r="A1658" s="71"/>
      <c r="B1658" s="12"/>
      <c r="C1658" s="72"/>
      <c r="D1658" s="56"/>
      <c r="E1658" s="56"/>
      <c r="F1658" s="56"/>
      <c r="G1658" s="56"/>
      <c r="H1658" s="56"/>
      <c r="I1658" s="56"/>
      <c r="J1658" s="56"/>
      <c r="K1658" s="56"/>
      <c r="L1658" s="56"/>
      <c r="M1658" s="56"/>
      <c r="N1658" s="56"/>
      <c r="O1658" s="56"/>
      <c r="P1658" s="13"/>
    </row>
    <row r="1659" spans="1:16" ht="41.25" customHeight="1" x14ac:dyDescent="0.2">
      <c r="A1659" s="71"/>
      <c r="B1659" s="12"/>
      <c r="C1659" s="72"/>
      <c r="D1659" s="56"/>
      <c r="E1659" s="56"/>
      <c r="F1659" s="56"/>
      <c r="G1659" s="56"/>
      <c r="H1659" s="56"/>
      <c r="I1659" s="56"/>
      <c r="J1659" s="56"/>
      <c r="K1659" s="56"/>
      <c r="L1659" s="56"/>
      <c r="M1659" s="56"/>
      <c r="N1659" s="56"/>
      <c r="O1659" s="56"/>
      <c r="P1659" s="13"/>
    </row>
    <row r="1660" spans="1:16" ht="41.25" customHeight="1" x14ac:dyDescent="0.2">
      <c r="A1660" s="71"/>
      <c r="B1660" s="12"/>
      <c r="C1660" s="72"/>
      <c r="D1660" s="56"/>
      <c r="E1660" s="56"/>
      <c r="F1660" s="56"/>
      <c r="G1660" s="56"/>
      <c r="H1660" s="56"/>
      <c r="I1660" s="56"/>
      <c r="J1660" s="56"/>
      <c r="K1660" s="56"/>
      <c r="L1660" s="56"/>
      <c r="M1660" s="56"/>
      <c r="N1660" s="56"/>
      <c r="O1660" s="56"/>
      <c r="P1660" s="13"/>
    </row>
    <row r="1661" spans="1:16" ht="41.25" customHeight="1" x14ac:dyDescent="0.2">
      <c r="A1661" s="71" t="s">
        <v>1618</v>
      </c>
      <c r="B1661" s="12"/>
      <c r="C1661" s="72" t="s">
        <v>1619</v>
      </c>
      <c r="D1661" s="56"/>
      <c r="E1661" s="56"/>
      <c r="F1661" s="56"/>
      <c r="G1661" s="56"/>
      <c r="H1661" s="56"/>
      <c r="I1661" s="56"/>
      <c r="J1661" s="56"/>
      <c r="K1661" s="56"/>
      <c r="L1661" s="56"/>
      <c r="M1661" s="56"/>
      <c r="N1661" s="56"/>
      <c r="O1661" s="56"/>
      <c r="P1661" s="13"/>
    </row>
    <row r="1662" spans="1:16" ht="41.25" customHeight="1" x14ac:dyDescent="0.2">
      <c r="A1662" s="71"/>
      <c r="B1662" s="12"/>
      <c r="C1662" s="72"/>
      <c r="D1662" s="56"/>
      <c r="E1662" s="56"/>
      <c r="F1662" s="56"/>
      <c r="G1662" s="56"/>
      <c r="H1662" s="56"/>
      <c r="I1662" s="56"/>
      <c r="J1662" s="56"/>
      <c r="K1662" s="56"/>
      <c r="L1662" s="56"/>
      <c r="M1662" s="56"/>
      <c r="N1662" s="56"/>
      <c r="O1662" s="56"/>
      <c r="P1662" s="13"/>
    </row>
    <row r="1663" spans="1:16" ht="41.25" customHeight="1" x14ac:dyDescent="0.2">
      <c r="A1663" s="71"/>
      <c r="B1663" s="12"/>
      <c r="C1663" s="72"/>
      <c r="D1663" s="56"/>
      <c r="E1663" s="56"/>
      <c r="F1663" s="56"/>
      <c r="G1663" s="56"/>
      <c r="H1663" s="56"/>
      <c r="I1663" s="56"/>
      <c r="J1663" s="56"/>
      <c r="K1663" s="56"/>
      <c r="L1663" s="56"/>
      <c r="M1663" s="56"/>
      <c r="N1663" s="56"/>
      <c r="O1663" s="56"/>
      <c r="P1663" s="13"/>
    </row>
    <row r="1664" spans="1:16" ht="41.25" customHeight="1" x14ac:dyDescent="0.2">
      <c r="A1664" s="71"/>
      <c r="B1664" s="12"/>
      <c r="C1664" s="72"/>
      <c r="D1664" s="56"/>
      <c r="E1664" s="56"/>
      <c r="F1664" s="56"/>
      <c r="G1664" s="56"/>
      <c r="H1664" s="56"/>
      <c r="I1664" s="56"/>
      <c r="J1664" s="56"/>
      <c r="K1664" s="56"/>
      <c r="L1664" s="56"/>
      <c r="M1664" s="56"/>
      <c r="N1664" s="56"/>
      <c r="O1664" s="56"/>
      <c r="P1664" s="13"/>
    </row>
    <row r="1665" spans="1:16" ht="41.25" customHeight="1" x14ac:dyDescent="0.2">
      <c r="A1665" s="71"/>
      <c r="B1665" s="12"/>
      <c r="C1665" s="72"/>
      <c r="D1665" s="56"/>
      <c r="E1665" s="56"/>
      <c r="F1665" s="56"/>
      <c r="G1665" s="56"/>
      <c r="H1665" s="56"/>
      <c r="I1665" s="56"/>
      <c r="J1665" s="56"/>
      <c r="K1665" s="56"/>
      <c r="L1665" s="56"/>
      <c r="M1665" s="56"/>
      <c r="N1665" s="56"/>
      <c r="O1665" s="56"/>
      <c r="P1665" s="13"/>
    </row>
    <row r="1666" spans="1:16" ht="41.25" customHeight="1" x14ac:dyDescent="0.2">
      <c r="A1666" s="71" t="s">
        <v>1620</v>
      </c>
      <c r="B1666" s="12"/>
      <c r="C1666" s="72" t="s">
        <v>1621</v>
      </c>
      <c r="D1666" s="56"/>
      <c r="E1666" s="56"/>
      <c r="F1666" s="56"/>
      <c r="G1666" s="56"/>
      <c r="H1666" s="56"/>
      <c r="I1666" s="56"/>
      <c r="J1666" s="56"/>
      <c r="K1666" s="56"/>
      <c r="L1666" s="56"/>
      <c r="M1666" s="56"/>
      <c r="N1666" s="56"/>
      <c r="O1666" s="56"/>
      <c r="P1666" s="13"/>
    </row>
    <row r="1667" spans="1:16" ht="41.25" customHeight="1" x14ac:dyDescent="0.2">
      <c r="A1667" s="71"/>
      <c r="B1667" s="12"/>
      <c r="C1667" s="72"/>
      <c r="D1667" s="56"/>
      <c r="E1667" s="56"/>
      <c r="F1667" s="56"/>
      <c r="G1667" s="56"/>
      <c r="H1667" s="56"/>
      <c r="I1667" s="56"/>
      <c r="J1667" s="56"/>
      <c r="K1667" s="56"/>
      <c r="L1667" s="56"/>
      <c r="M1667" s="56"/>
      <c r="N1667" s="56"/>
      <c r="O1667" s="56"/>
      <c r="P1667" s="13"/>
    </row>
    <row r="1668" spans="1:16" ht="41.25" customHeight="1" x14ac:dyDescent="0.2">
      <c r="A1668" s="71"/>
      <c r="B1668" s="12"/>
      <c r="C1668" s="72"/>
      <c r="D1668" s="56"/>
      <c r="E1668" s="56"/>
      <c r="F1668" s="56"/>
      <c r="G1668" s="56"/>
      <c r="H1668" s="56"/>
      <c r="I1668" s="56"/>
      <c r="J1668" s="56"/>
      <c r="K1668" s="56"/>
      <c r="L1668" s="56"/>
      <c r="M1668" s="56"/>
      <c r="N1668" s="56"/>
      <c r="O1668" s="56"/>
      <c r="P1668" s="13"/>
    </row>
    <row r="1669" spans="1:16" ht="41.25" customHeight="1" x14ac:dyDescent="0.2">
      <c r="A1669" s="71"/>
      <c r="B1669" s="12"/>
      <c r="C1669" s="72"/>
      <c r="D1669" s="56"/>
      <c r="E1669" s="56"/>
      <c r="F1669" s="56"/>
      <c r="G1669" s="56"/>
      <c r="H1669" s="56"/>
      <c r="I1669" s="56"/>
      <c r="J1669" s="56"/>
      <c r="K1669" s="56"/>
      <c r="L1669" s="56"/>
      <c r="M1669" s="56"/>
      <c r="N1669" s="56"/>
      <c r="O1669" s="56"/>
      <c r="P1669" s="13"/>
    </row>
    <row r="1670" spans="1:16" ht="41.25" customHeight="1" x14ac:dyDescent="0.2">
      <c r="A1670" s="71"/>
      <c r="B1670" s="12"/>
      <c r="C1670" s="72"/>
      <c r="D1670" s="56"/>
      <c r="E1670" s="56"/>
      <c r="F1670" s="56"/>
      <c r="G1670" s="56"/>
      <c r="H1670" s="56"/>
      <c r="I1670" s="56"/>
      <c r="J1670" s="56"/>
      <c r="K1670" s="56"/>
      <c r="L1670" s="56"/>
      <c r="M1670" s="56"/>
      <c r="N1670" s="56"/>
      <c r="O1670" s="56"/>
      <c r="P1670" s="13"/>
    </row>
    <row r="1671" spans="1:16" ht="41.25" customHeight="1" x14ac:dyDescent="0.2">
      <c r="A1671" s="71" t="s">
        <v>1622</v>
      </c>
      <c r="B1671" s="12"/>
      <c r="C1671" s="72" t="s">
        <v>1623</v>
      </c>
      <c r="D1671" s="56"/>
      <c r="E1671" s="56"/>
      <c r="F1671" s="56"/>
      <c r="G1671" s="56"/>
      <c r="H1671" s="56"/>
      <c r="I1671" s="56"/>
      <c r="J1671" s="56"/>
      <c r="K1671" s="56"/>
      <c r="L1671" s="56"/>
      <c r="M1671" s="56"/>
      <c r="N1671" s="56"/>
      <c r="O1671" s="56"/>
      <c r="P1671" s="13"/>
    </row>
    <row r="1672" spans="1:16" ht="41.25" customHeight="1" x14ac:dyDescent="0.2">
      <c r="A1672" s="71"/>
      <c r="B1672" s="12"/>
      <c r="C1672" s="72"/>
      <c r="D1672" s="56"/>
      <c r="E1672" s="56"/>
      <c r="F1672" s="56"/>
      <c r="G1672" s="56"/>
      <c r="H1672" s="56"/>
      <c r="I1672" s="56"/>
      <c r="J1672" s="56"/>
      <c r="K1672" s="56"/>
      <c r="L1672" s="56"/>
      <c r="M1672" s="56"/>
      <c r="N1672" s="56"/>
      <c r="O1672" s="56"/>
      <c r="P1672" s="13"/>
    </row>
    <row r="1673" spans="1:16" ht="41.25" customHeight="1" x14ac:dyDescent="0.2">
      <c r="A1673" s="71"/>
      <c r="B1673" s="12"/>
      <c r="C1673" s="72"/>
      <c r="D1673" s="56"/>
      <c r="E1673" s="56"/>
      <c r="F1673" s="56"/>
      <c r="G1673" s="56"/>
      <c r="H1673" s="56"/>
      <c r="I1673" s="56"/>
      <c r="J1673" s="56"/>
      <c r="K1673" s="56"/>
      <c r="L1673" s="56"/>
      <c r="M1673" s="56"/>
      <c r="N1673" s="56"/>
      <c r="O1673" s="56"/>
      <c r="P1673" s="13"/>
    </row>
    <row r="1674" spans="1:16" ht="41.25" customHeight="1" x14ac:dyDescent="0.2">
      <c r="A1674" s="71"/>
      <c r="B1674" s="12"/>
      <c r="C1674" s="72"/>
      <c r="D1674" s="56"/>
      <c r="E1674" s="56"/>
      <c r="F1674" s="56"/>
      <c r="G1674" s="56"/>
      <c r="H1674" s="56"/>
      <c r="I1674" s="56"/>
      <c r="J1674" s="56"/>
      <c r="K1674" s="56"/>
      <c r="L1674" s="56"/>
      <c r="M1674" s="56"/>
      <c r="N1674" s="56"/>
      <c r="O1674" s="56"/>
      <c r="P1674" s="13"/>
    </row>
    <row r="1675" spans="1:16" ht="41.25" customHeight="1" x14ac:dyDescent="0.2">
      <c r="A1675" s="71"/>
      <c r="B1675" s="12"/>
      <c r="C1675" s="72"/>
      <c r="D1675" s="56"/>
      <c r="E1675" s="56"/>
      <c r="F1675" s="56"/>
      <c r="G1675" s="56"/>
      <c r="H1675" s="56"/>
      <c r="I1675" s="56"/>
      <c r="J1675" s="56"/>
      <c r="K1675" s="56"/>
      <c r="L1675" s="56"/>
      <c r="M1675" s="56"/>
      <c r="N1675" s="56"/>
      <c r="O1675" s="56"/>
      <c r="P1675" s="13"/>
    </row>
    <row r="1676" spans="1:16" ht="41.25" customHeight="1" x14ac:dyDescent="0.2">
      <c r="A1676" s="71" t="s">
        <v>1624</v>
      </c>
      <c r="B1676" s="12"/>
      <c r="C1676" s="72" t="s">
        <v>1625</v>
      </c>
      <c r="D1676" s="56"/>
      <c r="E1676" s="56"/>
      <c r="F1676" s="56"/>
      <c r="G1676" s="56"/>
      <c r="H1676" s="56"/>
      <c r="I1676" s="56"/>
      <c r="J1676" s="56"/>
      <c r="K1676" s="56"/>
      <c r="L1676" s="56"/>
      <c r="M1676" s="56"/>
      <c r="N1676" s="56"/>
      <c r="O1676" s="56"/>
      <c r="P1676" s="13"/>
    </row>
    <row r="1677" spans="1:16" ht="41.25" customHeight="1" x14ac:dyDescent="0.2">
      <c r="A1677" s="71"/>
      <c r="B1677" s="12"/>
      <c r="C1677" s="72"/>
      <c r="D1677" s="56"/>
      <c r="E1677" s="56"/>
      <c r="F1677" s="56"/>
      <c r="G1677" s="56"/>
      <c r="H1677" s="56"/>
      <c r="I1677" s="56"/>
      <c r="J1677" s="56"/>
      <c r="K1677" s="56"/>
      <c r="L1677" s="56"/>
      <c r="M1677" s="56"/>
      <c r="N1677" s="56"/>
      <c r="O1677" s="56"/>
      <c r="P1677" s="13"/>
    </row>
    <row r="1678" spans="1:16" ht="41.25" customHeight="1" x14ac:dyDescent="0.2">
      <c r="A1678" s="71"/>
      <c r="B1678" s="12"/>
      <c r="C1678" s="72"/>
      <c r="D1678" s="56"/>
      <c r="E1678" s="56"/>
      <c r="F1678" s="56"/>
      <c r="G1678" s="56"/>
      <c r="H1678" s="56"/>
      <c r="I1678" s="56"/>
      <c r="J1678" s="56"/>
      <c r="K1678" s="56"/>
      <c r="L1678" s="56"/>
      <c r="M1678" s="56"/>
      <c r="N1678" s="56"/>
      <c r="O1678" s="56"/>
      <c r="P1678" s="13"/>
    </row>
    <row r="1679" spans="1:16" ht="41.25" customHeight="1" x14ac:dyDescent="0.2">
      <c r="A1679" s="71"/>
      <c r="B1679" s="12"/>
      <c r="C1679" s="72"/>
      <c r="D1679" s="56"/>
      <c r="E1679" s="56"/>
      <c r="F1679" s="56"/>
      <c r="G1679" s="56"/>
      <c r="H1679" s="56"/>
      <c r="I1679" s="56"/>
      <c r="J1679" s="56"/>
      <c r="K1679" s="56"/>
      <c r="L1679" s="56"/>
      <c r="M1679" s="56"/>
      <c r="N1679" s="56"/>
      <c r="O1679" s="56"/>
      <c r="P1679" s="13"/>
    </row>
    <row r="1680" spans="1:16" ht="41.25" customHeight="1" thickBot="1" x14ac:dyDescent="0.25">
      <c r="A1680" s="73"/>
      <c r="B1680" s="14"/>
      <c r="C1680" s="74"/>
      <c r="D1680" s="57"/>
      <c r="E1680" s="57"/>
      <c r="F1680" s="57"/>
      <c r="G1680" s="57"/>
      <c r="H1680" s="57"/>
      <c r="I1680" s="57"/>
      <c r="J1680" s="57"/>
      <c r="K1680" s="57"/>
      <c r="L1680" s="57"/>
      <c r="M1680" s="57"/>
      <c r="N1680" s="57"/>
      <c r="O1680" s="57"/>
      <c r="P1680" s="15"/>
    </row>
    <row r="1681" spans="1:16" ht="41.25" customHeight="1" x14ac:dyDescent="0.2">
      <c r="A1681" s="75" t="s">
        <v>1626</v>
      </c>
      <c r="B1681" s="10"/>
      <c r="C1681" s="76" t="s">
        <v>1627</v>
      </c>
      <c r="D1681" s="55"/>
      <c r="E1681" s="55"/>
      <c r="F1681" s="55"/>
      <c r="G1681" s="55"/>
      <c r="H1681" s="55"/>
      <c r="I1681" s="55"/>
      <c r="J1681" s="55"/>
      <c r="K1681" s="55"/>
      <c r="L1681" s="55"/>
      <c r="M1681" s="55"/>
      <c r="N1681" s="55"/>
      <c r="O1681" s="55"/>
      <c r="P1681" s="11"/>
    </row>
    <row r="1682" spans="1:16" ht="41.25" customHeight="1" x14ac:dyDescent="0.2">
      <c r="A1682" s="71"/>
      <c r="B1682" s="12"/>
      <c r="C1682" s="72"/>
      <c r="D1682" s="56"/>
      <c r="E1682" s="56"/>
      <c r="F1682" s="56"/>
      <c r="G1682" s="56"/>
      <c r="H1682" s="56"/>
      <c r="I1682" s="56"/>
      <c r="J1682" s="56"/>
      <c r="K1682" s="56"/>
      <c r="L1682" s="56"/>
      <c r="M1682" s="56"/>
      <c r="N1682" s="56"/>
      <c r="O1682" s="56"/>
      <c r="P1682" s="13"/>
    </row>
    <row r="1683" spans="1:16" ht="41.25" customHeight="1" x14ac:dyDescent="0.2">
      <c r="A1683" s="71"/>
      <c r="B1683" s="12"/>
      <c r="C1683" s="72"/>
      <c r="D1683" s="56"/>
      <c r="E1683" s="56"/>
      <c r="F1683" s="56"/>
      <c r="G1683" s="56"/>
      <c r="H1683" s="56"/>
      <c r="I1683" s="56"/>
      <c r="J1683" s="56"/>
      <c r="K1683" s="56"/>
      <c r="L1683" s="56"/>
      <c r="M1683" s="56"/>
      <c r="N1683" s="56"/>
      <c r="O1683" s="56"/>
      <c r="P1683" s="13"/>
    </row>
    <row r="1684" spans="1:16" ht="41.25" customHeight="1" x14ac:dyDescent="0.2">
      <c r="A1684" s="71"/>
      <c r="B1684" s="12"/>
      <c r="C1684" s="72"/>
      <c r="D1684" s="56"/>
      <c r="E1684" s="56"/>
      <c r="F1684" s="56"/>
      <c r="G1684" s="56"/>
      <c r="H1684" s="56"/>
      <c r="I1684" s="56"/>
      <c r="J1684" s="56"/>
      <c r="K1684" s="56"/>
      <c r="L1684" s="56"/>
      <c r="M1684" s="56"/>
      <c r="N1684" s="56"/>
      <c r="O1684" s="56"/>
      <c r="P1684" s="13"/>
    </row>
    <row r="1685" spans="1:16" ht="41.25" customHeight="1" x14ac:dyDescent="0.2">
      <c r="A1685" s="71"/>
      <c r="B1685" s="12"/>
      <c r="C1685" s="72"/>
      <c r="D1685" s="56"/>
      <c r="E1685" s="56"/>
      <c r="F1685" s="56"/>
      <c r="G1685" s="56"/>
      <c r="H1685" s="56"/>
      <c r="I1685" s="56"/>
      <c r="J1685" s="56"/>
      <c r="K1685" s="56"/>
      <c r="L1685" s="56"/>
      <c r="M1685" s="56"/>
      <c r="N1685" s="56"/>
      <c r="O1685" s="56"/>
      <c r="P1685" s="13"/>
    </row>
    <row r="1686" spans="1:16" ht="41.25" customHeight="1" x14ac:dyDescent="0.2">
      <c r="A1686" s="71" t="s">
        <v>1628</v>
      </c>
      <c r="B1686" s="12"/>
      <c r="C1686" s="72" t="s">
        <v>1629</v>
      </c>
      <c r="D1686" s="56"/>
      <c r="E1686" s="56"/>
      <c r="F1686" s="56"/>
      <c r="G1686" s="56"/>
      <c r="H1686" s="56"/>
      <c r="I1686" s="56"/>
      <c r="J1686" s="56"/>
      <c r="K1686" s="56"/>
      <c r="L1686" s="56"/>
      <c r="M1686" s="56"/>
      <c r="N1686" s="56"/>
      <c r="O1686" s="56"/>
      <c r="P1686" s="13"/>
    </row>
    <row r="1687" spans="1:16" ht="41.25" customHeight="1" x14ac:dyDescent="0.2">
      <c r="A1687" s="71"/>
      <c r="B1687" s="12"/>
      <c r="C1687" s="72"/>
      <c r="D1687" s="56"/>
      <c r="E1687" s="56"/>
      <c r="F1687" s="56"/>
      <c r="G1687" s="56"/>
      <c r="H1687" s="56"/>
      <c r="I1687" s="56"/>
      <c r="J1687" s="56"/>
      <c r="K1687" s="56"/>
      <c r="L1687" s="56"/>
      <c r="M1687" s="56"/>
      <c r="N1687" s="56"/>
      <c r="O1687" s="56"/>
      <c r="P1687" s="13"/>
    </row>
    <row r="1688" spans="1:16" ht="41.25" customHeight="1" x14ac:dyDescent="0.2">
      <c r="A1688" s="71"/>
      <c r="B1688" s="12"/>
      <c r="C1688" s="72"/>
      <c r="D1688" s="56"/>
      <c r="E1688" s="56"/>
      <c r="F1688" s="56"/>
      <c r="G1688" s="56"/>
      <c r="H1688" s="56"/>
      <c r="I1688" s="56"/>
      <c r="J1688" s="56"/>
      <c r="K1688" s="56"/>
      <c r="L1688" s="56"/>
      <c r="M1688" s="56"/>
      <c r="N1688" s="56"/>
      <c r="O1688" s="56"/>
      <c r="P1688" s="13"/>
    </row>
    <row r="1689" spans="1:16" ht="41.25" customHeight="1" x14ac:dyDescent="0.2">
      <c r="A1689" s="71"/>
      <c r="B1689" s="12"/>
      <c r="C1689" s="72"/>
      <c r="D1689" s="56"/>
      <c r="E1689" s="56"/>
      <c r="F1689" s="56"/>
      <c r="G1689" s="56"/>
      <c r="H1689" s="56"/>
      <c r="I1689" s="56"/>
      <c r="J1689" s="56"/>
      <c r="K1689" s="56"/>
      <c r="L1689" s="56"/>
      <c r="M1689" s="56"/>
      <c r="N1689" s="56"/>
      <c r="O1689" s="56"/>
      <c r="P1689" s="13"/>
    </row>
    <row r="1690" spans="1:16" ht="41.25" customHeight="1" x14ac:dyDescent="0.2">
      <c r="A1690" s="71"/>
      <c r="B1690" s="12"/>
      <c r="C1690" s="72"/>
      <c r="D1690" s="56"/>
      <c r="E1690" s="56"/>
      <c r="F1690" s="56"/>
      <c r="G1690" s="56"/>
      <c r="H1690" s="56"/>
      <c r="I1690" s="56"/>
      <c r="J1690" s="56"/>
      <c r="K1690" s="56"/>
      <c r="L1690" s="56"/>
      <c r="M1690" s="56"/>
      <c r="N1690" s="56"/>
      <c r="O1690" s="56"/>
      <c r="P1690" s="13"/>
    </row>
    <row r="1691" spans="1:16" ht="41.25" customHeight="1" x14ac:dyDescent="0.2">
      <c r="A1691" s="71" t="s">
        <v>1630</v>
      </c>
      <c r="B1691" s="12"/>
      <c r="C1691" s="72" t="s">
        <v>1631</v>
      </c>
      <c r="D1691" s="56"/>
      <c r="E1691" s="56"/>
      <c r="F1691" s="56"/>
      <c r="G1691" s="56"/>
      <c r="H1691" s="56"/>
      <c r="I1691" s="56"/>
      <c r="J1691" s="56"/>
      <c r="K1691" s="56"/>
      <c r="L1691" s="56"/>
      <c r="M1691" s="56"/>
      <c r="N1691" s="56"/>
      <c r="O1691" s="56"/>
      <c r="P1691" s="13"/>
    </row>
    <row r="1692" spans="1:16" ht="41.25" customHeight="1" x14ac:dyDescent="0.2">
      <c r="A1692" s="71"/>
      <c r="B1692" s="12"/>
      <c r="C1692" s="72"/>
      <c r="D1692" s="56"/>
      <c r="E1692" s="56"/>
      <c r="F1692" s="56"/>
      <c r="G1692" s="56"/>
      <c r="H1692" s="56"/>
      <c r="I1692" s="56"/>
      <c r="J1692" s="56"/>
      <c r="K1692" s="56"/>
      <c r="L1692" s="56"/>
      <c r="M1692" s="56"/>
      <c r="N1692" s="56"/>
      <c r="O1692" s="56"/>
      <c r="P1692" s="13"/>
    </row>
    <row r="1693" spans="1:16" ht="41.25" customHeight="1" x14ac:dyDescent="0.2">
      <c r="A1693" s="71"/>
      <c r="B1693" s="12"/>
      <c r="C1693" s="72"/>
      <c r="D1693" s="56"/>
      <c r="E1693" s="56"/>
      <c r="F1693" s="56"/>
      <c r="G1693" s="56"/>
      <c r="H1693" s="56"/>
      <c r="I1693" s="56"/>
      <c r="J1693" s="56"/>
      <c r="K1693" s="56"/>
      <c r="L1693" s="56"/>
      <c r="M1693" s="56"/>
      <c r="N1693" s="56"/>
      <c r="O1693" s="56"/>
      <c r="P1693" s="13"/>
    </row>
    <row r="1694" spans="1:16" ht="41.25" customHeight="1" x14ac:dyDescent="0.2">
      <c r="A1694" s="71"/>
      <c r="B1694" s="12"/>
      <c r="C1694" s="72"/>
      <c r="D1694" s="56"/>
      <c r="E1694" s="56"/>
      <c r="F1694" s="56"/>
      <c r="G1694" s="56"/>
      <c r="H1694" s="56"/>
      <c r="I1694" s="56"/>
      <c r="J1694" s="56"/>
      <c r="K1694" s="56"/>
      <c r="L1694" s="56"/>
      <c r="M1694" s="56"/>
      <c r="N1694" s="56"/>
      <c r="O1694" s="56"/>
      <c r="P1694" s="13"/>
    </row>
    <row r="1695" spans="1:16" ht="41.25" customHeight="1" x14ac:dyDescent="0.2">
      <c r="A1695" s="71"/>
      <c r="B1695" s="12"/>
      <c r="C1695" s="72"/>
      <c r="D1695" s="56"/>
      <c r="E1695" s="56"/>
      <c r="F1695" s="56"/>
      <c r="G1695" s="56"/>
      <c r="H1695" s="56"/>
      <c r="I1695" s="56"/>
      <c r="J1695" s="56"/>
      <c r="K1695" s="56"/>
      <c r="L1695" s="56"/>
      <c r="M1695" s="56"/>
      <c r="N1695" s="56"/>
      <c r="O1695" s="56"/>
      <c r="P1695" s="13"/>
    </row>
    <row r="1696" spans="1:16" ht="41.25" customHeight="1" x14ac:dyDescent="0.2">
      <c r="A1696" s="71" t="s">
        <v>1632</v>
      </c>
      <c r="B1696" s="12"/>
      <c r="C1696" s="72" t="s">
        <v>1633</v>
      </c>
      <c r="D1696" s="56"/>
      <c r="E1696" s="56"/>
      <c r="F1696" s="56"/>
      <c r="G1696" s="56"/>
      <c r="H1696" s="56"/>
      <c r="I1696" s="56"/>
      <c r="J1696" s="56"/>
      <c r="K1696" s="56"/>
      <c r="L1696" s="56"/>
      <c r="M1696" s="56"/>
      <c r="N1696" s="56"/>
      <c r="O1696" s="56"/>
      <c r="P1696" s="13"/>
    </row>
    <row r="1697" spans="1:16" ht="41.25" customHeight="1" x14ac:dyDescent="0.2">
      <c r="A1697" s="71"/>
      <c r="B1697" s="12"/>
      <c r="C1697" s="72"/>
      <c r="D1697" s="56"/>
      <c r="E1697" s="56"/>
      <c r="F1697" s="56"/>
      <c r="G1697" s="56"/>
      <c r="H1697" s="56"/>
      <c r="I1697" s="56"/>
      <c r="J1697" s="56"/>
      <c r="K1697" s="56"/>
      <c r="L1697" s="56"/>
      <c r="M1697" s="56"/>
      <c r="N1697" s="56"/>
      <c r="O1697" s="56"/>
      <c r="P1697" s="13"/>
    </row>
    <row r="1698" spans="1:16" ht="41.25" customHeight="1" x14ac:dyDescent="0.2">
      <c r="A1698" s="71"/>
      <c r="B1698" s="12"/>
      <c r="C1698" s="72"/>
      <c r="D1698" s="56"/>
      <c r="E1698" s="56"/>
      <c r="F1698" s="56"/>
      <c r="G1698" s="56"/>
      <c r="H1698" s="56"/>
      <c r="I1698" s="56"/>
      <c r="J1698" s="56"/>
      <c r="K1698" s="56"/>
      <c r="L1698" s="56"/>
      <c r="M1698" s="56"/>
      <c r="N1698" s="56"/>
      <c r="O1698" s="56"/>
      <c r="P1698" s="13"/>
    </row>
    <row r="1699" spans="1:16" ht="41.25" customHeight="1" x14ac:dyDescent="0.2">
      <c r="A1699" s="71"/>
      <c r="B1699" s="12"/>
      <c r="C1699" s="72"/>
      <c r="D1699" s="56"/>
      <c r="E1699" s="56"/>
      <c r="F1699" s="56"/>
      <c r="G1699" s="56"/>
      <c r="H1699" s="56"/>
      <c r="I1699" s="56"/>
      <c r="J1699" s="56"/>
      <c r="K1699" s="56"/>
      <c r="L1699" s="56"/>
      <c r="M1699" s="56"/>
      <c r="N1699" s="56"/>
      <c r="O1699" s="56"/>
      <c r="P1699" s="13"/>
    </row>
    <row r="1700" spans="1:16" ht="41.25" customHeight="1" x14ac:dyDescent="0.2">
      <c r="A1700" s="71"/>
      <c r="B1700" s="12"/>
      <c r="C1700" s="72"/>
      <c r="D1700" s="56"/>
      <c r="E1700" s="56"/>
      <c r="F1700" s="56"/>
      <c r="G1700" s="56"/>
      <c r="H1700" s="56"/>
      <c r="I1700" s="56"/>
      <c r="J1700" s="56"/>
      <c r="K1700" s="56"/>
      <c r="L1700" s="56"/>
      <c r="M1700" s="56"/>
      <c r="N1700" s="56"/>
      <c r="O1700" s="56"/>
      <c r="P1700" s="13"/>
    </row>
    <row r="1701" spans="1:16" ht="41.25" customHeight="1" x14ac:dyDescent="0.2">
      <c r="A1701" s="71" t="s">
        <v>1634</v>
      </c>
      <c r="B1701" s="12"/>
      <c r="C1701" s="72" t="s">
        <v>1635</v>
      </c>
      <c r="D1701" s="56"/>
      <c r="E1701" s="56"/>
      <c r="F1701" s="56"/>
      <c r="G1701" s="56"/>
      <c r="H1701" s="56"/>
      <c r="I1701" s="56"/>
      <c r="J1701" s="56"/>
      <c r="K1701" s="56"/>
      <c r="L1701" s="56"/>
      <c r="M1701" s="56"/>
      <c r="N1701" s="56"/>
      <c r="O1701" s="56"/>
      <c r="P1701" s="13"/>
    </row>
    <row r="1702" spans="1:16" ht="41.25" customHeight="1" x14ac:dyDescent="0.2">
      <c r="A1702" s="71"/>
      <c r="B1702" s="12"/>
      <c r="C1702" s="72"/>
      <c r="D1702" s="56"/>
      <c r="E1702" s="56"/>
      <c r="F1702" s="56"/>
      <c r="G1702" s="56"/>
      <c r="H1702" s="56"/>
      <c r="I1702" s="56"/>
      <c r="J1702" s="56"/>
      <c r="K1702" s="56"/>
      <c r="L1702" s="56"/>
      <c r="M1702" s="56"/>
      <c r="N1702" s="56"/>
      <c r="O1702" s="56"/>
      <c r="P1702" s="13"/>
    </row>
    <row r="1703" spans="1:16" ht="41.25" customHeight="1" x14ac:dyDescent="0.2">
      <c r="A1703" s="71"/>
      <c r="B1703" s="12"/>
      <c r="C1703" s="72"/>
      <c r="D1703" s="56"/>
      <c r="E1703" s="56"/>
      <c r="F1703" s="56"/>
      <c r="G1703" s="56"/>
      <c r="H1703" s="56"/>
      <c r="I1703" s="56"/>
      <c r="J1703" s="56"/>
      <c r="K1703" s="56"/>
      <c r="L1703" s="56"/>
      <c r="M1703" s="56"/>
      <c r="N1703" s="56"/>
      <c r="O1703" s="56"/>
      <c r="P1703" s="13"/>
    </row>
    <row r="1704" spans="1:16" ht="41.25" customHeight="1" x14ac:dyDescent="0.2">
      <c r="A1704" s="71"/>
      <c r="B1704" s="12"/>
      <c r="C1704" s="72"/>
      <c r="D1704" s="56"/>
      <c r="E1704" s="56"/>
      <c r="F1704" s="56"/>
      <c r="G1704" s="56"/>
      <c r="H1704" s="56"/>
      <c r="I1704" s="56"/>
      <c r="J1704" s="56"/>
      <c r="K1704" s="56"/>
      <c r="L1704" s="56"/>
      <c r="M1704" s="56"/>
      <c r="N1704" s="56"/>
      <c r="O1704" s="56"/>
      <c r="P1704" s="13"/>
    </row>
    <row r="1705" spans="1:16" ht="41.25" customHeight="1" thickBot="1" x14ac:dyDescent="0.25">
      <c r="A1705" s="73"/>
      <c r="B1705" s="14"/>
      <c r="C1705" s="74"/>
      <c r="D1705" s="57"/>
      <c r="E1705" s="57"/>
      <c r="F1705" s="57"/>
      <c r="G1705" s="57"/>
      <c r="H1705" s="57"/>
      <c r="I1705" s="57"/>
      <c r="J1705" s="57"/>
      <c r="K1705" s="57"/>
      <c r="L1705" s="57"/>
      <c r="M1705" s="57"/>
      <c r="N1705" s="57"/>
      <c r="O1705" s="57"/>
      <c r="P1705" s="15"/>
    </row>
    <row r="1706" spans="1:16" ht="41.25" customHeight="1" x14ac:dyDescent="0.2">
      <c r="A1706" s="75" t="s">
        <v>1636</v>
      </c>
      <c r="B1706" s="10"/>
      <c r="C1706" s="76" t="s">
        <v>1637</v>
      </c>
      <c r="D1706" s="55"/>
      <c r="E1706" s="55"/>
      <c r="F1706" s="55"/>
      <c r="G1706" s="55"/>
      <c r="H1706" s="55"/>
      <c r="I1706" s="55"/>
      <c r="J1706" s="55"/>
      <c r="K1706" s="55"/>
      <c r="L1706" s="55"/>
      <c r="M1706" s="55"/>
      <c r="N1706" s="55"/>
      <c r="O1706" s="55"/>
      <c r="P1706" s="11"/>
    </row>
    <row r="1707" spans="1:16" ht="41.25" customHeight="1" x14ac:dyDescent="0.2">
      <c r="A1707" s="71"/>
      <c r="B1707" s="12"/>
      <c r="C1707" s="72"/>
      <c r="D1707" s="56"/>
      <c r="E1707" s="56"/>
      <c r="F1707" s="56"/>
      <c r="G1707" s="56"/>
      <c r="H1707" s="56"/>
      <c r="I1707" s="56"/>
      <c r="J1707" s="56"/>
      <c r="K1707" s="56"/>
      <c r="L1707" s="56"/>
      <c r="M1707" s="56"/>
      <c r="N1707" s="56"/>
      <c r="O1707" s="56"/>
      <c r="P1707" s="13"/>
    </row>
    <row r="1708" spans="1:16" ht="41.25" customHeight="1" x14ac:dyDescent="0.2">
      <c r="A1708" s="71"/>
      <c r="B1708" s="12"/>
      <c r="C1708" s="72"/>
      <c r="D1708" s="56"/>
      <c r="E1708" s="56"/>
      <c r="F1708" s="56"/>
      <c r="G1708" s="56"/>
      <c r="H1708" s="56"/>
      <c r="I1708" s="56"/>
      <c r="J1708" s="56"/>
      <c r="K1708" s="56"/>
      <c r="L1708" s="56"/>
      <c r="M1708" s="56"/>
      <c r="N1708" s="56"/>
      <c r="O1708" s="56"/>
      <c r="P1708" s="13"/>
    </row>
    <row r="1709" spans="1:16" ht="41.25" customHeight="1" x14ac:dyDescent="0.2">
      <c r="A1709" s="71"/>
      <c r="B1709" s="12"/>
      <c r="C1709" s="72"/>
      <c r="D1709" s="56"/>
      <c r="E1709" s="56"/>
      <c r="F1709" s="56"/>
      <c r="G1709" s="56"/>
      <c r="H1709" s="56"/>
      <c r="I1709" s="56"/>
      <c r="J1709" s="56"/>
      <c r="K1709" s="56"/>
      <c r="L1709" s="56"/>
      <c r="M1709" s="56"/>
      <c r="N1709" s="56"/>
      <c r="O1709" s="56"/>
      <c r="P1709" s="13"/>
    </row>
    <row r="1710" spans="1:16" ht="41.25" customHeight="1" x14ac:dyDescent="0.2">
      <c r="A1710" s="71"/>
      <c r="B1710" s="12"/>
      <c r="C1710" s="72"/>
      <c r="D1710" s="56"/>
      <c r="E1710" s="56"/>
      <c r="F1710" s="56"/>
      <c r="G1710" s="56"/>
      <c r="H1710" s="56"/>
      <c r="I1710" s="56"/>
      <c r="J1710" s="56"/>
      <c r="K1710" s="56"/>
      <c r="L1710" s="56"/>
      <c r="M1710" s="56"/>
      <c r="N1710" s="56"/>
      <c r="O1710" s="56"/>
      <c r="P1710" s="13"/>
    </row>
    <row r="1711" spans="1:16" ht="41.25" customHeight="1" x14ac:dyDescent="0.2">
      <c r="A1711" s="71" t="s">
        <v>1638</v>
      </c>
      <c r="B1711" s="12"/>
      <c r="C1711" s="72" t="s">
        <v>1639</v>
      </c>
      <c r="D1711" s="56"/>
      <c r="E1711" s="56"/>
      <c r="F1711" s="56"/>
      <c r="G1711" s="56"/>
      <c r="H1711" s="56"/>
      <c r="I1711" s="56"/>
      <c r="J1711" s="56"/>
      <c r="K1711" s="56"/>
      <c r="L1711" s="56"/>
      <c r="M1711" s="56"/>
      <c r="N1711" s="56"/>
      <c r="O1711" s="56"/>
      <c r="P1711" s="13"/>
    </row>
    <row r="1712" spans="1:16" ht="41.25" customHeight="1" x14ac:dyDescent="0.2">
      <c r="A1712" s="71"/>
      <c r="B1712" s="12"/>
      <c r="C1712" s="72"/>
      <c r="D1712" s="56"/>
      <c r="E1712" s="56"/>
      <c r="F1712" s="56"/>
      <c r="G1712" s="56"/>
      <c r="H1712" s="56"/>
      <c r="I1712" s="56"/>
      <c r="J1712" s="56"/>
      <c r="K1712" s="56"/>
      <c r="L1712" s="56"/>
      <c r="M1712" s="56"/>
      <c r="N1712" s="56"/>
      <c r="O1712" s="56"/>
      <c r="P1712" s="13"/>
    </row>
    <row r="1713" spans="1:16" ht="41.25" customHeight="1" x14ac:dyDescent="0.2">
      <c r="A1713" s="71"/>
      <c r="B1713" s="12"/>
      <c r="C1713" s="72"/>
      <c r="D1713" s="56"/>
      <c r="E1713" s="56"/>
      <c r="F1713" s="56"/>
      <c r="G1713" s="56"/>
      <c r="H1713" s="56"/>
      <c r="I1713" s="56"/>
      <c r="J1713" s="56"/>
      <c r="K1713" s="56"/>
      <c r="L1713" s="56"/>
      <c r="M1713" s="56"/>
      <c r="N1713" s="56"/>
      <c r="O1713" s="56"/>
      <c r="P1713" s="13"/>
    </row>
    <row r="1714" spans="1:16" ht="41.25" customHeight="1" x14ac:dyDescent="0.2">
      <c r="A1714" s="71"/>
      <c r="B1714" s="12"/>
      <c r="C1714" s="72"/>
      <c r="D1714" s="56"/>
      <c r="E1714" s="56"/>
      <c r="F1714" s="56"/>
      <c r="G1714" s="56"/>
      <c r="H1714" s="56"/>
      <c r="I1714" s="56"/>
      <c r="J1714" s="56"/>
      <c r="K1714" s="56"/>
      <c r="L1714" s="56"/>
      <c r="M1714" s="56"/>
      <c r="N1714" s="56"/>
      <c r="O1714" s="56"/>
      <c r="P1714" s="13"/>
    </row>
    <row r="1715" spans="1:16" ht="41.25" customHeight="1" x14ac:dyDescent="0.2">
      <c r="A1715" s="71"/>
      <c r="B1715" s="12"/>
      <c r="C1715" s="72"/>
      <c r="D1715" s="56"/>
      <c r="E1715" s="56"/>
      <c r="F1715" s="56"/>
      <c r="G1715" s="56"/>
      <c r="H1715" s="56"/>
      <c r="I1715" s="56"/>
      <c r="J1715" s="56"/>
      <c r="K1715" s="56"/>
      <c r="L1715" s="56"/>
      <c r="M1715" s="56"/>
      <c r="N1715" s="56"/>
      <c r="O1715" s="56"/>
      <c r="P1715" s="13"/>
    </row>
    <row r="1716" spans="1:16" ht="41.25" customHeight="1" x14ac:dyDescent="0.2">
      <c r="A1716" s="71" t="s">
        <v>1640</v>
      </c>
      <c r="B1716" s="12"/>
      <c r="C1716" s="72" t="s">
        <v>1641</v>
      </c>
      <c r="D1716" s="56"/>
      <c r="E1716" s="56"/>
      <c r="F1716" s="56"/>
      <c r="G1716" s="56"/>
      <c r="H1716" s="56"/>
      <c r="I1716" s="56"/>
      <c r="J1716" s="56"/>
      <c r="K1716" s="56"/>
      <c r="L1716" s="56"/>
      <c r="M1716" s="56"/>
      <c r="N1716" s="56"/>
      <c r="O1716" s="56"/>
      <c r="P1716" s="13"/>
    </row>
    <row r="1717" spans="1:16" ht="41.25" customHeight="1" x14ac:dyDescent="0.2">
      <c r="A1717" s="71"/>
      <c r="B1717" s="12"/>
      <c r="C1717" s="72"/>
      <c r="D1717" s="56"/>
      <c r="E1717" s="56"/>
      <c r="F1717" s="56"/>
      <c r="G1717" s="56"/>
      <c r="H1717" s="56"/>
      <c r="I1717" s="56"/>
      <c r="J1717" s="56"/>
      <c r="K1717" s="56"/>
      <c r="L1717" s="56"/>
      <c r="M1717" s="56"/>
      <c r="N1717" s="56"/>
      <c r="O1717" s="56"/>
      <c r="P1717" s="13"/>
    </row>
    <row r="1718" spans="1:16" ht="41.25" customHeight="1" x14ac:dyDescent="0.2">
      <c r="A1718" s="71"/>
      <c r="B1718" s="12"/>
      <c r="C1718" s="72"/>
      <c r="D1718" s="56"/>
      <c r="E1718" s="56"/>
      <c r="F1718" s="56"/>
      <c r="G1718" s="56"/>
      <c r="H1718" s="56"/>
      <c r="I1718" s="56"/>
      <c r="J1718" s="56"/>
      <c r="K1718" s="56"/>
      <c r="L1718" s="56"/>
      <c r="M1718" s="56"/>
      <c r="N1718" s="56"/>
      <c r="O1718" s="56"/>
      <c r="P1718" s="13"/>
    </row>
    <row r="1719" spans="1:16" ht="41.25" customHeight="1" x14ac:dyDescent="0.2">
      <c r="A1719" s="71"/>
      <c r="B1719" s="12"/>
      <c r="C1719" s="72"/>
      <c r="D1719" s="56"/>
      <c r="E1719" s="56"/>
      <c r="F1719" s="56"/>
      <c r="G1719" s="56"/>
      <c r="H1719" s="56"/>
      <c r="I1719" s="56"/>
      <c r="J1719" s="56"/>
      <c r="K1719" s="56"/>
      <c r="L1719" s="56"/>
      <c r="M1719" s="56"/>
      <c r="N1719" s="56"/>
      <c r="O1719" s="56"/>
      <c r="P1719" s="13"/>
    </row>
    <row r="1720" spans="1:16" ht="41.25" customHeight="1" x14ac:dyDescent="0.2">
      <c r="A1720" s="71"/>
      <c r="B1720" s="12"/>
      <c r="C1720" s="72"/>
      <c r="D1720" s="56"/>
      <c r="E1720" s="56"/>
      <c r="F1720" s="56"/>
      <c r="G1720" s="56"/>
      <c r="H1720" s="56"/>
      <c r="I1720" s="56"/>
      <c r="J1720" s="56"/>
      <c r="K1720" s="56"/>
      <c r="L1720" s="56"/>
      <c r="M1720" s="56"/>
      <c r="N1720" s="56"/>
      <c r="O1720" s="56"/>
      <c r="P1720" s="13"/>
    </row>
    <row r="1721" spans="1:16" ht="41.25" customHeight="1" x14ac:dyDescent="0.2">
      <c r="A1721" s="71" t="s">
        <v>1642</v>
      </c>
      <c r="B1721" s="12"/>
      <c r="C1721" s="72" t="s">
        <v>1643</v>
      </c>
      <c r="D1721" s="56"/>
      <c r="E1721" s="56"/>
      <c r="F1721" s="56"/>
      <c r="G1721" s="56"/>
      <c r="H1721" s="56"/>
      <c r="I1721" s="56"/>
      <c r="J1721" s="56"/>
      <c r="K1721" s="56"/>
      <c r="L1721" s="56"/>
      <c r="M1721" s="56"/>
      <c r="N1721" s="56"/>
      <c r="O1721" s="56"/>
      <c r="P1721" s="13"/>
    </row>
    <row r="1722" spans="1:16" ht="41.25" customHeight="1" x14ac:dyDescent="0.2">
      <c r="A1722" s="71"/>
      <c r="B1722" s="12"/>
      <c r="C1722" s="72"/>
      <c r="D1722" s="56"/>
      <c r="E1722" s="56"/>
      <c r="F1722" s="56"/>
      <c r="G1722" s="56"/>
      <c r="H1722" s="56"/>
      <c r="I1722" s="56"/>
      <c r="J1722" s="56"/>
      <c r="K1722" s="56"/>
      <c r="L1722" s="56"/>
      <c r="M1722" s="56"/>
      <c r="N1722" s="56"/>
      <c r="O1722" s="56"/>
      <c r="P1722" s="13"/>
    </row>
    <row r="1723" spans="1:16" ht="41.25" customHeight="1" x14ac:dyDescent="0.2">
      <c r="A1723" s="71"/>
      <c r="B1723" s="12"/>
      <c r="C1723" s="72"/>
      <c r="D1723" s="56"/>
      <c r="E1723" s="56"/>
      <c r="F1723" s="56"/>
      <c r="G1723" s="56"/>
      <c r="H1723" s="56"/>
      <c r="I1723" s="56"/>
      <c r="J1723" s="56"/>
      <c r="K1723" s="56"/>
      <c r="L1723" s="56"/>
      <c r="M1723" s="56"/>
      <c r="N1723" s="56"/>
      <c r="O1723" s="56"/>
      <c r="P1723" s="13"/>
    </row>
    <row r="1724" spans="1:16" ht="41.25" customHeight="1" x14ac:dyDescent="0.2">
      <c r="A1724" s="71"/>
      <c r="B1724" s="12"/>
      <c r="C1724" s="72"/>
      <c r="D1724" s="56"/>
      <c r="E1724" s="56"/>
      <c r="F1724" s="56"/>
      <c r="G1724" s="56"/>
      <c r="H1724" s="56"/>
      <c r="I1724" s="56"/>
      <c r="J1724" s="56"/>
      <c r="K1724" s="56"/>
      <c r="L1724" s="56"/>
      <c r="M1724" s="56"/>
      <c r="N1724" s="56"/>
      <c r="O1724" s="56"/>
      <c r="P1724" s="13"/>
    </row>
    <row r="1725" spans="1:16" ht="41.25" customHeight="1" x14ac:dyDescent="0.2">
      <c r="A1725" s="71"/>
      <c r="B1725" s="12"/>
      <c r="C1725" s="72"/>
      <c r="D1725" s="56"/>
      <c r="E1725" s="56"/>
      <c r="F1725" s="56"/>
      <c r="G1725" s="56"/>
      <c r="H1725" s="56"/>
      <c r="I1725" s="56"/>
      <c r="J1725" s="56"/>
      <c r="K1725" s="56"/>
      <c r="L1725" s="56"/>
      <c r="M1725" s="56"/>
      <c r="N1725" s="56"/>
      <c r="O1725" s="56"/>
      <c r="P1725" s="13"/>
    </row>
    <row r="1726" spans="1:16" ht="41.25" customHeight="1" x14ac:dyDescent="0.2">
      <c r="A1726" s="71" t="s">
        <v>1644</v>
      </c>
      <c r="B1726" s="12"/>
      <c r="C1726" s="72" t="s">
        <v>1645</v>
      </c>
      <c r="D1726" s="56"/>
      <c r="E1726" s="56"/>
      <c r="F1726" s="56"/>
      <c r="G1726" s="56"/>
      <c r="H1726" s="56"/>
      <c r="I1726" s="56"/>
      <c r="J1726" s="56"/>
      <c r="K1726" s="56"/>
      <c r="L1726" s="56"/>
      <c r="M1726" s="56"/>
      <c r="N1726" s="56"/>
      <c r="O1726" s="56"/>
      <c r="P1726" s="13"/>
    </row>
    <row r="1727" spans="1:16" ht="41.25" customHeight="1" x14ac:dyDescent="0.2">
      <c r="A1727" s="71"/>
      <c r="B1727" s="12"/>
      <c r="C1727" s="72"/>
      <c r="D1727" s="56"/>
      <c r="E1727" s="56"/>
      <c r="F1727" s="56"/>
      <c r="G1727" s="56"/>
      <c r="H1727" s="56"/>
      <c r="I1727" s="56"/>
      <c r="J1727" s="56"/>
      <c r="K1727" s="56"/>
      <c r="L1727" s="56"/>
      <c r="M1727" s="56"/>
      <c r="N1727" s="56"/>
      <c r="O1727" s="56"/>
      <c r="P1727" s="13"/>
    </row>
    <row r="1728" spans="1:16" ht="41.25" customHeight="1" x14ac:dyDescent="0.2">
      <c r="A1728" s="71"/>
      <c r="B1728" s="12"/>
      <c r="C1728" s="72"/>
      <c r="D1728" s="56"/>
      <c r="E1728" s="56"/>
      <c r="F1728" s="56"/>
      <c r="G1728" s="56"/>
      <c r="H1728" s="56"/>
      <c r="I1728" s="56"/>
      <c r="J1728" s="56"/>
      <c r="K1728" s="56"/>
      <c r="L1728" s="56"/>
      <c r="M1728" s="56"/>
      <c r="N1728" s="56"/>
      <c r="O1728" s="56"/>
      <c r="P1728" s="13"/>
    </row>
    <row r="1729" spans="1:16" ht="41.25" customHeight="1" x14ac:dyDescent="0.2">
      <c r="A1729" s="71"/>
      <c r="B1729" s="12"/>
      <c r="C1729" s="72"/>
      <c r="D1729" s="56"/>
      <c r="E1729" s="56"/>
      <c r="F1729" s="56"/>
      <c r="G1729" s="56"/>
      <c r="H1729" s="56"/>
      <c r="I1729" s="56"/>
      <c r="J1729" s="56"/>
      <c r="K1729" s="56"/>
      <c r="L1729" s="56"/>
      <c r="M1729" s="56"/>
      <c r="N1729" s="56"/>
      <c r="O1729" s="56"/>
      <c r="P1729" s="13"/>
    </row>
    <row r="1730" spans="1:16" ht="41.25" customHeight="1" thickBot="1" x14ac:dyDescent="0.25">
      <c r="A1730" s="73"/>
      <c r="B1730" s="14"/>
      <c r="C1730" s="74"/>
      <c r="D1730" s="57"/>
      <c r="E1730" s="57"/>
      <c r="F1730" s="57"/>
      <c r="G1730" s="57"/>
      <c r="H1730" s="57"/>
      <c r="I1730" s="57"/>
      <c r="J1730" s="57"/>
      <c r="K1730" s="57"/>
      <c r="L1730" s="57"/>
      <c r="M1730" s="57"/>
      <c r="N1730" s="57"/>
      <c r="O1730" s="57"/>
      <c r="P1730" s="15"/>
    </row>
    <row r="1731" spans="1:16" ht="41.25" customHeight="1" x14ac:dyDescent="0.2">
      <c r="A1731" s="75" t="s">
        <v>1646</v>
      </c>
      <c r="B1731" s="10"/>
      <c r="C1731" s="76" t="s">
        <v>1647</v>
      </c>
      <c r="D1731" s="55"/>
      <c r="E1731" s="55"/>
      <c r="F1731" s="55"/>
      <c r="G1731" s="55"/>
      <c r="H1731" s="55"/>
      <c r="I1731" s="55"/>
      <c r="J1731" s="55"/>
      <c r="K1731" s="55"/>
      <c r="L1731" s="55"/>
      <c r="M1731" s="55"/>
      <c r="N1731" s="55"/>
      <c r="O1731" s="55"/>
      <c r="P1731" s="11"/>
    </row>
    <row r="1732" spans="1:16" ht="41.25" customHeight="1" x14ac:dyDescent="0.2">
      <c r="A1732" s="71"/>
      <c r="B1732" s="12"/>
      <c r="C1732" s="72"/>
      <c r="D1732" s="56"/>
      <c r="E1732" s="56"/>
      <c r="F1732" s="56"/>
      <c r="G1732" s="56"/>
      <c r="H1732" s="56"/>
      <c r="I1732" s="56"/>
      <c r="J1732" s="56"/>
      <c r="K1732" s="56"/>
      <c r="L1732" s="56"/>
      <c r="M1732" s="56"/>
      <c r="N1732" s="56"/>
      <c r="O1732" s="56"/>
      <c r="P1732" s="13"/>
    </row>
    <row r="1733" spans="1:16" ht="41.25" customHeight="1" x14ac:dyDescent="0.2">
      <c r="A1733" s="71"/>
      <c r="B1733" s="12"/>
      <c r="C1733" s="72"/>
      <c r="D1733" s="56"/>
      <c r="E1733" s="56"/>
      <c r="F1733" s="56"/>
      <c r="G1733" s="56"/>
      <c r="H1733" s="56"/>
      <c r="I1733" s="56"/>
      <c r="J1733" s="56"/>
      <c r="K1733" s="56"/>
      <c r="L1733" s="56"/>
      <c r="M1733" s="56"/>
      <c r="N1733" s="56"/>
      <c r="O1733" s="56"/>
      <c r="P1733" s="13"/>
    </row>
    <row r="1734" spans="1:16" ht="41.25" customHeight="1" x14ac:dyDescent="0.2">
      <c r="A1734" s="71"/>
      <c r="B1734" s="12"/>
      <c r="C1734" s="72"/>
      <c r="D1734" s="56"/>
      <c r="E1734" s="56"/>
      <c r="F1734" s="56"/>
      <c r="G1734" s="56"/>
      <c r="H1734" s="56"/>
      <c r="I1734" s="56"/>
      <c r="J1734" s="56"/>
      <c r="K1734" s="56"/>
      <c r="L1734" s="56"/>
      <c r="M1734" s="56"/>
      <c r="N1734" s="56"/>
      <c r="O1734" s="56"/>
      <c r="P1734" s="13"/>
    </row>
    <row r="1735" spans="1:16" ht="41.25" customHeight="1" x14ac:dyDescent="0.2">
      <c r="A1735" s="71"/>
      <c r="B1735" s="12"/>
      <c r="C1735" s="72"/>
      <c r="D1735" s="56"/>
      <c r="E1735" s="56"/>
      <c r="F1735" s="56"/>
      <c r="G1735" s="56"/>
      <c r="H1735" s="56"/>
      <c r="I1735" s="56"/>
      <c r="J1735" s="56"/>
      <c r="K1735" s="56"/>
      <c r="L1735" s="56"/>
      <c r="M1735" s="56"/>
      <c r="N1735" s="56"/>
      <c r="O1735" s="56"/>
      <c r="P1735" s="13"/>
    </row>
    <row r="1736" spans="1:16" ht="41.25" customHeight="1" x14ac:dyDescent="0.2">
      <c r="A1736" s="71" t="s">
        <v>1648</v>
      </c>
      <c r="B1736" s="12"/>
      <c r="C1736" s="72" t="s">
        <v>1649</v>
      </c>
      <c r="D1736" s="56"/>
      <c r="E1736" s="56"/>
      <c r="F1736" s="56"/>
      <c r="G1736" s="56"/>
      <c r="H1736" s="56"/>
      <c r="I1736" s="56"/>
      <c r="J1736" s="56"/>
      <c r="K1736" s="56"/>
      <c r="L1736" s="56"/>
      <c r="M1736" s="56"/>
      <c r="N1736" s="56"/>
      <c r="O1736" s="56"/>
      <c r="P1736" s="13"/>
    </row>
    <row r="1737" spans="1:16" ht="41.25" customHeight="1" x14ac:dyDescent="0.2">
      <c r="A1737" s="71"/>
      <c r="B1737" s="12"/>
      <c r="C1737" s="72"/>
      <c r="D1737" s="56"/>
      <c r="E1737" s="56"/>
      <c r="F1737" s="56"/>
      <c r="G1737" s="56"/>
      <c r="H1737" s="56"/>
      <c r="I1737" s="56"/>
      <c r="J1737" s="56"/>
      <c r="K1737" s="56"/>
      <c r="L1737" s="56"/>
      <c r="M1737" s="56"/>
      <c r="N1737" s="56"/>
      <c r="O1737" s="56"/>
      <c r="P1737" s="13"/>
    </row>
    <row r="1738" spans="1:16" ht="41.25" customHeight="1" x14ac:dyDescent="0.2">
      <c r="A1738" s="71"/>
      <c r="B1738" s="12"/>
      <c r="C1738" s="72"/>
      <c r="D1738" s="56"/>
      <c r="E1738" s="56"/>
      <c r="F1738" s="56"/>
      <c r="G1738" s="56"/>
      <c r="H1738" s="56"/>
      <c r="I1738" s="56"/>
      <c r="J1738" s="56"/>
      <c r="K1738" s="56"/>
      <c r="L1738" s="56"/>
      <c r="M1738" s="56"/>
      <c r="N1738" s="56"/>
      <c r="O1738" s="56"/>
      <c r="P1738" s="13"/>
    </row>
    <row r="1739" spans="1:16" ht="41.25" customHeight="1" x14ac:dyDescent="0.2">
      <c r="A1739" s="71"/>
      <c r="B1739" s="12"/>
      <c r="C1739" s="72"/>
      <c r="D1739" s="56"/>
      <c r="E1739" s="56"/>
      <c r="F1739" s="56"/>
      <c r="G1739" s="56"/>
      <c r="H1739" s="56"/>
      <c r="I1739" s="56"/>
      <c r="J1739" s="56"/>
      <c r="K1739" s="56"/>
      <c r="L1739" s="56"/>
      <c r="M1739" s="56"/>
      <c r="N1739" s="56"/>
      <c r="O1739" s="56"/>
      <c r="P1739" s="13"/>
    </row>
    <row r="1740" spans="1:16" ht="41.25" customHeight="1" x14ac:dyDescent="0.2">
      <c r="A1740" s="71"/>
      <c r="B1740" s="12"/>
      <c r="C1740" s="72"/>
      <c r="D1740" s="56"/>
      <c r="E1740" s="56"/>
      <c r="F1740" s="56"/>
      <c r="G1740" s="56"/>
      <c r="H1740" s="56"/>
      <c r="I1740" s="56"/>
      <c r="J1740" s="56"/>
      <c r="K1740" s="56"/>
      <c r="L1740" s="56"/>
      <c r="M1740" s="56"/>
      <c r="N1740" s="56"/>
      <c r="O1740" s="56"/>
      <c r="P1740" s="13"/>
    </row>
    <row r="1741" spans="1:16" ht="41.25" customHeight="1" x14ac:dyDescent="0.2">
      <c r="A1741" s="71" t="s">
        <v>1650</v>
      </c>
      <c r="B1741" s="12"/>
      <c r="C1741" s="72" t="s">
        <v>1651</v>
      </c>
      <c r="D1741" s="56"/>
      <c r="E1741" s="56"/>
      <c r="F1741" s="56"/>
      <c r="G1741" s="56"/>
      <c r="H1741" s="56"/>
      <c r="I1741" s="56"/>
      <c r="J1741" s="56"/>
      <c r="K1741" s="56"/>
      <c r="L1741" s="56"/>
      <c r="M1741" s="56"/>
      <c r="N1741" s="56"/>
      <c r="O1741" s="56"/>
      <c r="P1741" s="13"/>
    </row>
    <row r="1742" spans="1:16" ht="41.25" customHeight="1" x14ac:dyDescent="0.2">
      <c r="A1742" s="71"/>
      <c r="B1742" s="12"/>
      <c r="C1742" s="72"/>
      <c r="D1742" s="56"/>
      <c r="E1742" s="56"/>
      <c r="F1742" s="56"/>
      <c r="G1742" s="56"/>
      <c r="H1742" s="56"/>
      <c r="I1742" s="56"/>
      <c r="J1742" s="56"/>
      <c r="K1742" s="56"/>
      <c r="L1742" s="56"/>
      <c r="M1742" s="56"/>
      <c r="N1742" s="56"/>
      <c r="O1742" s="56"/>
      <c r="P1742" s="13"/>
    </row>
    <row r="1743" spans="1:16" ht="41.25" customHeight="1" x14ac:dyDescent="0.2">
      <c r="A1743" s="71"/>
      <c r="B1743" s="12"/>
      <c r="C1743" s="72"/>
      <c r="D1743" s="56"/>
      <c r="E1743" s="56"/>
      <c r="F1743" s="56"/>
      <c r="G1743" s="56"/>
      <c r="H1743" s="56"/>
      <c r="I1743" s="56"/>
      <c r="J1743" s="56"/>
      <c r="K1743" s="56"/>
      <c r="L1743" s="56"/>
      <c r="M1743" s="56"/>
      <c r="N1743" s="56"/>
      <c r="O1743" s="56"/>
      <c r="P1743" s="13"/>
    </row>
    <row r="1744" spans="1:16" ht="41.25" customHeight="1" x14ac:dyDescent="0.2">
      <c r="A1744" s="71"/>
      <c r="B1744" s="12"/>
      <c r="C1744" s="72"/>
      <c r="D1744" s="56"/>
      <c r="E1744" s="56"/>
      <c r="F1744" s="56"/>
      <c r="G1744" s="56"/>
      <c r="H1744" s="56"/>
      <c r="I1744" s="56"/>
      <c r="J1744" s="56"/>
      <c r="K1744" s="56"/>
      <c r="L1744" s="56"/>
      <c r="M1744" s="56"/>
      <c r="N1744" s="56"/>
      <c r="O1744" s="56"/>
      <c r="P1744" s="13"/>
    </row>
    <row r="1745" spans="1:16" ht="41.25" customHeight="1" x14ac:dyDescent="0.2">
      <c r="A1745" s="71"/>
      <c r="B1745" s="12"/>
      <c r="C1745" s="72"/>
      <c r="D1745" s="56"/>
      <c r="E1745" s="56"/>
      <c r="F1745" s="56"/>
      <c r="G1745" s="56"/>
      <c r="H1745" s="56"/>
      <c r="I1745" s="56"/>
      <c r="J1745" s="56"/>
      <c r="K1745" s="56"/>
      <c r="L1745" s="56"/>
      <c r="M1745" s="56"/>
      <c r="N1745" s="56"/>
      <c r="O1745" s="56"/>
      <c r="P1745" s="13"/>
    </row>
    <row r="1746" spans="1:16" ht="41.25" customHeight="1" x14ac:dyDescent="0.2">
      <c r="A1746" s="71" t="s">
        <v>1652</v>
      </c>
      <c r="B1746" s="12"/>
      <c r="C1746" s="72" t="s">
        <v>1653</v>
      </c>
      <c r="D1746" s="56"/>
      <c r="E1746" s="56"/>
      <c r="F1746" s="56"/>
      <c r="G1746" s="56"/>
      <c r="H1746" s="56"/>
      <c r="I1746" s="56"/>
      <c r="J1746" s="56"/>
      <c r="K1746" s="56"/>
      <c r="L1746" s="56"/>
      <c r="M1746" s="56"/>
      <c r="N1746" s="56"/>
      <c r="O1746" s="56"/>
      <c r="P1746" s="13"/>
    </row>
    <row r="1747" spans="1:16" ht="41.25" customHeight="1" x14ac:dyDescent="0.2">
      <c r="A1747" s="71"/>
      <c r="B1747" s="12"/>
      <c r="C1747" s="72"/>
      <c r="D1747" s="56"/>
      <c r="E1747" s="56"/>
      <c r="F1747" s="56"/>
      <c r="G1747" s="56"/>
      <c r="H1747" s="56"/>
      <c r="I1747" s="56"/>
      <c r="J1747" s="56"/>
      <c r="K1747" s="56"/>
      <c r="L1747" s="56"/>
      <c r="M1747" s="56"/>
      <c r="N1747" s="56"/>
      <c r="O1747" s="56"/>
      <c r="P1747" s="13"/>
    </row>
    <row r="1748" spans="1:16" ht="41.25" customHeight="1" x14ac:dyDescent="0.2">
      <c r="A1748" s="71"/>
      <c r="B1748" s="12"/>
      <c r="C1748" s="72"/>
      <c r="D1748" s="56"/>
      <c r="E1748" s="56"/>
      <c r="F1748" s="56"/>
      <c r="G1748" s="56"/>
      <c r="H1748" s="56"/>
      <c r="I1748" s="56"/>
      <c r="J1748" s="56"/>
      <c r="K1748" s="56"/>
      <c r="L1748" s="56"/>
      <c r="M1748" s="56"/>
      <c r="N1748" s="56"/>
      <c r="O1748" s="56"/>
      <c r="P1748" s="13"/>
    </row>
    <row r="1749" spans="1:16" ht="41.25" customHeight="1" x14ac:dyDescent="0.2">
      <c r="A1749" s="71"/>
      <c r="B1749" s="12"/>
      <c r="C1749" s="72"/>
      <c r="D1749" s="56"/>
      <c r="E1749" s="56"/>
      <c r="F1749" s="56"/>
      <c r="G1749" s="56"/>
      <c r="H1749" s="56"/>
      <c r="I1749" s="56"/>
      <c r="J1749" s="56"/>
      <c r="K1749" s="56"/>
      <c r="L1749" s="56"/>
      <c r="M1749" s="56"/>
      <c r="N1749" s="56"/>
      <c r="O1749" s="56"/>
      <c r="P1749" s="13"/>
    </row>
    <row r="1750" spans="1:16" ht="41.25" customHeight="1" x14ac:dyDescent="0.2">
      <c r="A1750" s="71"/>
      <c r="B1750" s="12"/>
      <c r="C1750" s="72"/>
      <c r="D1750" s="56"/>
      <c r="E1750" s="56"/>
      <c r="F1750" s="56"/>
      <c r="G1750" s="56"/>
      <c r="H1750" s="56"/>
      <c r="I1750" s="56"/>
      <c r="J1750" s="56"/>
      <c r="K1750" s="56"/>
      <c r="L1750" s="56"/>
      <c r="M1750" s="56"/>
      <c r="N1750" s="56"/>
      <c r="O1750" s="56"/>
      <c r="P1750" s="13"/>
    </row>
    <row r="1751" spans="1:16" ht="41.25" customHeight="1" x14ac:dyDescent="0.2">
      <c r="A1751" s="71" t="s">
        <v>1654</v>
      </c>
      <c r="B1751" s="12"/>
      <c r="C1751" s="72" t="s">
        <v>1655</v>
      </c>
      <c r="D1751" s="56"/>
      <c r="E1751" s="56"/>
      <c r="F1751" s="56"/>
      <c r="G1751" s="56"/>
      <c r="H1751" s="56"/>
      <c r="I1751" s="56"/>
      <c r="J1751" s="56"/>
      <c r="K1751" s="56"/>
      <c r="L1751" s="56"/>
      <c r="M1751" s="56"/>
      <c r="N1751" s="56"/>
      <c r="O1751" s="56"/>
      <c r="P1751" s="13"/>
    </row>
    <row r="1752" spans="1:16" ht="41.25" customHeight="1" x14ac:dyDescent="0.2">
      <c r="A1752" s="71"/>
      <c r="B1752" s="12"/>
      <c r="C1752" s="72"/>
      <c r="D1752" s="56"/>
      <c r="E1752" s="56"/>
      <c r="F1752" s="56"/>
      <c r="G1752" s="56"/>
      <c r="H1752" s="56"/>
      <c r="I1752" s="56"/>
      <c r="J1752" s="56"/>
      <c r="K1752" s="56"/>
      <c r="L1752" s="56"/>
      <c r="M1752" s="56"/>
      <c r="N1752" s="56"/>
      <c r="O1752" s="56"/>
      <c r="P1752" s="13"/>
    </row>
    <row r="1753" spans="1:16" ht="41.25" customHeight="1" x14ac:dyDescent="0.2">
      <c r="A1753" s="71"/>
      <c r="B1753" s="12"/>
      <c r="C1753" s="72"/>
      <c r="D1753" s="56"/>
      <c r="E1753" s="56"/>
      <c r="F1753" s="56"/>
      <c r="G1753" s="56"/>
      <c r="H1753" s="56"/>
      <c r="I1753" s="56"/>
      <c r="J1753" s="56"/>
      <c r="K1753" s="56"/>
      <c r="L1753" s="56"/>
      <c r="M1753" s="56"/>
      <c r="N1753" s="56"/>
      <c r="O1753" s="56"/>
      <c r="P1753" s="13"/>
    </row>
    <row r="1754" spans="1:16" ht="41.25" customHeight="1" x14ac:dyDescent="0.2">
      <c r="A1754" s="71"/>
      <c r="B1754" s="12"/>
      <c r="C1754" s="72"/>
      <c r="D1754" s="56"/>
      <c r="E1754" s="56"/>
      <c r="F1754" s="56"/>
      <c r="G1754" s="56"/>
      <c r="H1754" s="56"/>
      <c r="I1754" s="56"/>
      <c r="J1754" s="56"/>
      <c r="K1754" s="56"/>
      <c r="L1754" s="56"/>
      <c r="M1754" s="56"/>
      <c r="N1754" s="56"/>
      <c r="O1754" s="56"/>
      <c r="P1754" s="13"/>
    </row>
    <row r="1755" spans="1:16" ht="41.25" customHeight="1" thickBot="1" x14ac:dyDescent="0.25">
      <c r="A1755" s="73"/>
      <c r="B1755" s="14"/>
      <c r="C1755" s="74"/>
      <c r="D1755" s="57"/>
      <c r="E1755" s="57"/>
      <c r="F1755" s="57"/>
      <c r="G1755" s="57"/>
      <c r="H1755" s="57"/>
      <c r="I1755" s="57"/>
      <c r="J1755" s="57"/>
      <c r="K1755" s="57"/>
      <c r="L1755" s="57"/>
      <c r="M1755" s="57"/>
      <c r="N1755" s="57"/>
      <c r="O1755" s="57"/>
      <c r="P1755" s="15"/>
    </row>
    <row r="1756" spans="1:16" ht="41.25" customHeight="1" x14ac:dyDescent="0.2">
      <c r="A1756" s="75" t="s">
        <v>1656</v>
      </c>
      <c r="B1756" s="10"/>
      <c r="C1756" s="76" t="s">
        <v>1657</v>
      </c>
      <c r="D1756" s="55"/>
      <c r="E1756" s="55"/>
      <c r="F1756" s="55"/>
      <c r="G1756" s="55"/>
      <c r="H1756" s="55"/>
      <c r="I1756" s="55"/>
      <c r="J1756" s="55"/>
      <c r="K1756" s="55"/>
      <c r="L1756" s="55"/>
      <c r="M1756" s="55"/>
      <c r="N1756" s="55"/>
      <c r="O1756" s="55"/>
      <c r="P1756" s="11"/>
    </row>
    <row r="1757" spans="1:16" ht="41.25" customHeight="1" x14ac:dyDescent="0.2">
      <c r="A1757" s="71"/>
      <c r="B1757" s="12"/>
      <c r="C1757" s="72"/>
      <c r="D1757" s="56"/>
      <c r="E1757" s="56"/>
      <c r="F1757" s="56"/>
      <c r="G1757" s="56"/>
      <c r="H1757" s="56"/>
      <c r="I1757" s="56"/>
      <c r="J1757" s="56"/>
      <c r="K1757" s="56"/>
      <c r="L1757" s="56"/>
      <c r="M1757" s="56"/>
      <c r="N1757" s="56"/>
      <c r="O1757" s="56"/>
      <c r="P1757" s="13"/>
    </row>
    <row r="1758" spans="1:16" ht="41.25" customHeight="1" x14ac:dyDescent="0.2">
      <c r="A1758" s="71"/>
      <c r="B1758" s="12"/>
      <c r="C1758" s="72"/>
      <c r="D1758" s="56"/>
      <c r="E1758" s="56"/>
      <c r="F1758" s="56"/>
      <c r="G1758" s="56"/>
      <c r="H1758" s="56"/>
      <c r="I1758" s="56"/>
      <c r="J1758" s="56"/>
      <c r="K1758" s="56"/>
      <c r="L1758" s="56"/>
      <c r="M1758" s="56"/>
      <c r="N1758" s="56"/>
      <c r="O1758" s="56"/>
      <c r="P1758" s="13"/>
    </row>
    <row r="1759" spans="1:16" ht="41.25" customHeight="1" x14ac:dyDescent="0.2">
      <c r="A1759" s="71"/>
      <c r="B1759" s="12"/>
      <c r="C1759" s="72"/>
      <c r="D1759" s="56"/>
      <c r="E1759" s="56"/>
      <c r="F1759" s="56"/>
      <c r="G1759" s="56"/>
      <c r="H1759" s="56"/>
      <c r="I1759" s="56"/>
      <c r="J1759" s="56"/>
      <c r="K1759" s="56"/>
      <c r="L1759" s="56"/>
      <c r="M1759" s="56"/>
      <c r="N1759" s="56"/>
      <c r="O1759" s="56"/>
      <c r="P1759" s="13"/>
    </row>
    <row r="1760" spans="1:16" ht="41.25" customHeight="1" x14ac:dyDescent="0.2">
      <c r="A1760" s="71"/>
      <c r="B1760" s="12"/>
      <c r="C1760" s="72"/>
      <c r="D1760" s="56"/>
      <c r="E1760" s="56"/>
      <c r="F1760" s="56"/>
      <c r="G1760" s="56"/>
      <c r="H1760" s="56"/>
      <c r="I1760" s="56"/>
      <c r="J1760" s="56"/>
      <c r="K1760" s="56"/>
      <c r="L1760" s="56"/>
      <c r="M1760" s="56"/>
      <c r="N1760" s="56"/>
      <c r="O1760" s="56"/>
      <c r="P1760" s="13"/>
    </row>
    <row r="1761" spans="1:16" ht="41.25" customHeight="1" x14ac:dyDescent="0.2">
      <c r="A1761" s="71" t="s">
        <v>1658</v>
      </c>
      <c r="B1761" s="12"/>
      <c r="C1761" s="72" t="s">
        <v>1659</v>
      </c>
      <c r="D1761" s="56"/>
      <c r="E1761" s="56"/>
      <c r="F1761" s="56"/>
      <c r="G1761" s="56"/>
      <c r="H1761" s="56"/>
      <c r="I1761" s="56"/>
      <c r="J1761" s="56"/>
      <c r="K1761" s="56"/>
      <c r="L1761" s="56"/>
      <c r="M1761" s="56"/>
      <c r="N1761" s="56"/>
      <c r="O1761" s="56"/>
      <c r="P1761" s="13"/>
    </row>
    <row r="1762" spans="1:16" ht="41.25" customHeight="1" x14ac:dyDescent="0.2">
      <c r="A1762" s="71"/>
      <c r="B1762" s="12"/>
      <c r="C1762" s="72"/>
      <c r="D1762" s="56"/>
      <c r="E1762" s="56"/>
      <c r="F1762" s="56"/>
      <c r="G1762" s="56"/>
      <c r="H1762" s="56"/>
      <c r="I1762" s="56"/>
      <c r="J1762" s="56"/>
      <c r="K1762" s="56"/>
      <c r="L1762" s="56"/>
      <c r="M1762" s="56"/>
      <c r="N1762" s="56"/>
      <c r="O1762" s="56"/>
      <c r="P1762" s="13"/>
    </row>
    <row r="1763" spans="1:16" ht="41.25" customHeight="1" x14ac:dyDescent="0.2">
      <c r="A1763" s="71"/>
      <c r="B1763" s="12"/>
      <c r="C1763" s="72"/>
      <c r="D1763" s="56"/>
      <c r="E1763" s="56"/>
      <c r="F1763" s="56"/>
      <c r="G1763" s="56"/>
      <c r="H1763" s="56"/>
      <c r="I1763" s="56"/>
      <c r="J1763" s="56"/>
      <c r="K1763" s="56"/>
      <c r="L1763" s="56"/>
      <c r="M1763" s="56"/>
      <c r="N1763" s="56"/>
      <c r="O1763" s="56"/>
      <c r="P1763" s="13"/>
    </row>
    <row r="1764" spans="1:16" ht="41.25" customHeight="1" x14ac:dyDescent="0.2">
      <c r="A1764" s="71"/>
      <c r="B1764" s="12"/>
      <c r="C1764" s="72"/>
      <c r="D1764" s="56"/>
      <c r="E1764" s="56"/>
      <c r="F1764" s="56"/>
      <c r="G1764" s="56"/>
      <c r="H1764" s="56"/>
      <c r="I1764" s="56"/>
      <c r="J1764" s="56"/>
      <c r="K1764" s="56"/>
      <c r="L1764" s="56"/>
      <c r="M1764" s="56"/>
      <c r="N1764" s="56"/>
      <c r="O1764" s="56"/>
      <c r="P1764" s="13"/>
    </row>
    <row r="1765" spans="1:16" ht="41.25" customHeight="1" x14ac:dyDescent="0.2">
      <c r="A1765" s="71"/>
      <c r="B1765" s="12"/>
      <c r="C1765" s="72"/>
      <c r="D1765" s="56"/>
      <c r="E1765" s="56"/>
      <c r="F1765" s="56"/>
      <c r="G1765" s="56"/>
      <c r="H1765" s="56"/>
      <c r="I1765" s="56"/>
      <c r="J1765" s="56"/>
      <c r="K1765" s="56"/>
      <c r="L1765" s="56"/>
      <c r="M1765" s="56"/>
      <c r="N1765" s="56"/>
      <c r="O1765" s="56"/>
      <c r="P1765" s="13"/>
    </row>
    <row r="1766" spans="1:16" ht="41.25" customHeight="1" x14ac:dyDescent="0.2">
      <c r="A1766" s="71" t="s">
        <v>1660</v>
      </c>
      <c r="B1766" s="12"/>
      <c r="C1766" s="72" t="s">
        <v>1661</v>
      </c>
      <c r="D1766" s="56"/>
      <c r="E1766" s="56"/>
      <c r="F1766" s="56"/>
      <c r="G1766" s="56"/>
      <c r="H1766" s="56"/>
      <c r="I1766" s="56"/>
      <c r="J1766" s="56"/>
      <c r="K1766" s="56"/>
      <c r="L1766" s="56"/>
      <c r="M1766" s="56"/>
      <c r="N1766" s="56"/>
      <c r="O1766" s="56"/>
      <c r="P1766" s="13"/>
    </row>
    <row r="1767" spans="1:16" ht="41.25" customHeight="1" x14ac:dyDescent="0.2">
      <c r="A1767" s="71"/>
      <c r="B1767" s="12"/>
      <c r="C1767" s="72"/>
      <c r="D1767" s="56"/>
      <c r="E1767" s="56"/>
      <c r="F1767" s="56"/>
      <c r="G1767" s="56"/>
      <c r="H1767" s="56"/>
      <c r="I1767" s="56"/>
      <c r="J1767" s="56"/>
      <c r="K1767" s="56"/>
      <c r="L1767" s="56"/>
      <c r="M1767" s="56"/>
      <c r="N1767" s="56"/>
      <c r="O1767" s="56"/>
      <c r="P1767" s="13"/>
    </row>
    <row r="1768" spans="1:16" ht="41.25" customHeight="1" x14ac:dyDescent="0.2">
      <c r="A1768" s="71"/>
      <c r="B1768" s="12"/>
      <c r="C1768" s="72"/>
      <c r="D1768" s="56"/>
      <c r="E1768" s="56"/>
      <c r="F1768" s="56"/>
      <c r="G1768" s="56"/>
      <c r="H1768" s="56"/>
      <c r="I1768" s="56"/>
      <c r="J1768" s="56"/>
      <c r="K1768" s="56"/>
      <c r="L1768" s="56"/>
      <c r="M1768" s="56"/>
      <c r="N1768" s="56"/>
      <c r="O1768" s="56"/>
      <c r="P1768" s="13"/>
    </row>
    <row r="1769" spans="1:16" ht="41.25" customHeight="1" x14ac:dyDescent="0.2">
      <c r="A1769" s="71"/>
      <c r="B1769" s="12"/>
      <c r="C1769" s="72"/>
      <c r="D1769" s="56"/>
      <c r="E1769" s="56"/>
      <c r="F1769" s="56"/>
      <c r="G1769" s="56"/>
      <c r="H1769" s="56"/>
      <c r="I1769" s="56"/>
      <c r="J1769" s="56"/>
      <c r="K1769" s="56"/>
      <c r="L1769" s="56"/>
      <c r="M1769" s="56"/>
      <c r="N1769" s="56"/>
      <c r="O1769" s="56"/>
      <c r="P1769" s="13"/>
    </row>
    <row r="1770" spans="1:16" ht="41.25" customHeight="1" x14ac:dyDescent="0.2">
      <c r="A1770" s="71"/>
      <c r="B1770" s="12"/>
      <c r="C1770" s="72"/>
      <c r="D1770" s="56"/>
      <c r="E1770" s="56"/>
      <c r="F1770" s="56"/>
      <c r="G1770" s="56"/>
      <c r="H1770" s="56"/>
      <c r="I1770" s="56"/>
      <c r="J1770" s="56"/>
      <c r="K1770" s="56"/>
      <c r="L1770" s="56"/>
      <c r="M1770" s="56"/>
      <c r="N1770" s="56"/>
      <c r="O1770" s="56"/>
      <c r="P1770" s="13"/>
    </row>
    <row r="1771" spans="1:16" ht="41.25" customHeight="1" x14ac:dyDescent="0.2">
      <c r="A1771" s="71" t="s">
        <v>1662</v>
      </c>
      <c r="B1771" s="12"/>
      <c r="C1771" s="72" t="s">
        <v>1663</v>
      </c>
      <c r="D1771" s="56"/>
      <c r="E1771" s="56"/>
      <c r="F1771" s="56"/>
      <c r="G1771" s="56"/>
      <c r="H1771" s="56"/>
      <c r="I1771" s="56"/>
      <c r="J1771" s="56"/>
      <c r="K1771" s="56"/>
      <c r="L1771" s="56"/>
      <c r="M1771" s="56"/>
      <c r="N1771" s="56"/>
      <c r="O1771" s="56"/>
      <c r="P1771" s="13"/>
    </row>
    <row r="1772" spans="1:16" ht="41.25" customHeight="1" x14ac:dyDescent="0.2">
      <c r="A1772" s="71"/>
      <c r="B1772" s="12"/>
      <c r="C1772" s="72"/>
      <c r="D1772" s="56"/>
      <c r="E1772" s="56"/>
      <c r="F1772" s="56"/>
      <c r="G1772" s="56"/>
      <c r="H1772" s="56"/>
      <c r="I1772" s="56"/>
      <c r="J1772" s="56"/>
      <c r="K1772" s="56"/>
      <c r="L1772" s="56"/>
      <c r="M1772" s="56"/>
      <c r="N1772" s="56"/>
      <c r="O1772" s="56"/>
      <c r="P1772" s="13"/>
    </row>
    <row r="1773" spans="1:16" ht="41.25" customHeight="1" x14ac:dyDescent="0.2">
      <c r="A1773" s="71"/>
      <c r="B1773" s="12"/>
      <c r="C1773" s="72"/>
      <c r="D1773" s="56"/>
      <c r="E1773" s="56"/>
      <c r="F1773" s="56"/>
      <c r="G1773" s="56"/>
      <c r="H1773" s="56"/>
      <c r="I1773" s="56"/>
      <c r="J1773" s="56"/>
      <c r="K1773" s="56"/>
      <c r="L1773" s="56"/>
      <c r="M1773" s="56"/>
      <c r="N1773" s="56"/>
      <c r="O1773" s="56"/>
      <c r="P1773" s="13"/>
    </row>
    <row r="1774" spans="1:16" ht="41.25" customHeight="1" x14ac:dyDescent="0.2">
      <c r="A1774" s="71"/>
      <c r="B1774" s="12"/>
      <c r="C1774" s="72"/>
      <c r="D1774" s="56"/>
      <c r="E1774" s="56"/>
      <c r="F1774" s="56"/>
      <c r="G1774" s="56"/>
      <c r="H1774" s="56"/>
      <c r="I1774" s="56"/>
      <c r="J1774" s="56"/>
      <c r="K1774" s="56"/>
      <c r="L1774" s="56"/>
      <c r="M1774" s="56"/>
      <c r="N1774" s="56"/>
      <c r="O1774" s="56"/>
      <c r="P1774" s="13"/>
    </row>
    <row r="1775" spans="1:16" ht="41.25" customHeight="1" x14ac:dyDescent="0.2">
      <c r="A1775" s="71"/>
      <c r="B1775" s="12"/>
      <c r="C1775" s="72"/>
      <c r="D1775" s="56"/>
      <c r="E1775" s="56"/>
      <c r="F1775" s="56"/>
      <c r="G1775" s="56"/>
      <c r="H1775" s="56"/>
      <c r="I1775" s="56"/>
      <c r="J1775" s="56"/>
      <c r="K1775" s="56"/>
      <c r="L1775" s="56"/>
      <c r="M1775" s="56"/>
      <c r="N1775" s="56"/>
      <c r="O1775" s="56"/>
      <c r="P1775" s="13"/>
    </row>
    <row r="1776" spans="1:16" ht="41.25" customHeight="1" x14ac:dyDescent="0.2">
      <c r="A1776" s="71" t="s">
        <v>1664</v>
      </c>
      <c r="B1776" s="12"/>
      <c r="C1776" s="72" t="s">
        <v>1665</v>
      </c>
      <c r="D1776" s="56"/>
      <c r="E1776" s="56"/>
      <c r="F1776" s="56"/>
      <c r="G1776" s="56"/>
      <c r="H1776" s="56"/>
      <c r="I1776" s="56"/>
      <c r="J1776" s="56"/>
      <c r="K1776" s="56"/>
      <c r="L1776" s="56"/>
      <c r="M1776" s="56"/>
      <c r="N1776" s="56"/>
      <c r="O1776" s="56"/>
      <c r="P1776" s="13"/>
    </row>
    <row r="1777" spans="1:16" ht="41.25" customHeight="1" x14ac:dyDescent="0.2">
      <c r="A1777" s="71"/>
      <c r="B1777" s="12"/>
      <c r="C1777" s="72"/>
      <c r="D1777" s="56"/>
      <c r="E1777" s="56"/>
      <c r="F1777" s="56"/>
      <c r="G1777" s="56"/>
      <c r="H1777" s="56"/>
      <c r="I1777" s="56"/>
      <c r="J1777" s="56"/>
      <c r="K1777" s="56"/>
      <c r="L1777" s="56"/>
      <c r="M1777" s="56"/>
      <c r="N1777" s="56"/>
      <c r="O1777" s="56"/>
      <c r="P1777" s="13"/>
    </row>
    <row r="1778" spans="1:16" ht="41.25" customHeight="1" x14ac:dyDescent="0.2">
      <c r="A1778" s="71"/>
      <c r="B1778" s="12"/>
      <c r="C1778" s="72"/>
      <c r="D1778" s="56"/>
      <c r="E1778" s="56"/>
      <c r="F1778" s="56"/>
      <c r="G1778" s="56"/>
      <c r="H1778" s="56"/>
      <c r="I1778" s="56"/>
      <c r="J1778" s="56"/>
      <c r="K1778" s="56"/>
      <c r="L1778" s="56"/>
      <c r="M1778" s="56"/>
      <c r="N1778" s="56"/>
      <c r="O1778" s="56"/>
      <c r="P1778" s="13"/>
    </row>
    <row r="1779" spans="1:16" ht="41.25" customHeight="1" x14ac:dyDescent="0.2">
      <c r="A1779" s="71"/>
      <c r="B1779" s="12"/>
      <c r="C1779" s="72"/>
      <c r="D1779" s="56"/>
      <c r="E1779" s="56"/>
      <c r="F1779" s="56"/>
      <c r="G1779" s="56"/>
      <c r="H1779" s="56"/>
      <c r="I1779" s="56"/>
      <c r="J1779" s="56"/>
      <c r="K1779" s="56"/>
      <c r="L1779" s="56"/>
      <c r="M1779" s="56"/>
      <c r="N1779" s="56"/>
      <c r="O1779" s="56"/>
      <c r="P1779" s="13"/>
    </row>
    <row r="1780" spans="1:16" ht="41.25" customHeight="1" thickBot="1" x14ac:dyDescent="0.25">
      <c r="A1780" s="73"/>
      <c r="B1780" s="14"/>
      <c r="C1780" s="74"/>
      <c r="D1780" s="57"/>
      <c r="E1780" s="57"/>
      <c r="F1780" s="57"/>
      <c r="G1780" s="57"/>
      <c r="H1780" s="57"/>
      <c r="I1780" s="57"/>
      <c r="J1780" s="57"/>
      <c r="K1780" s="57"/>
      <c r="L1780" s="57"/>
      <c r="M1780" s="57"/>
      <c r="N1780" s="57"/>
      <c r="O1780" s="57"/>
      <c r="P1780" s="15"/>
    </row>
    <row r="1781" spans="1:16" ht="41.25" customHeight="1" x14ac:dyDescent="0.2">
      <c r="A1781" s="75" t="s">
        <v>1666</v>
      </c>
      <c r="B1781" s="10"/>
      <c r="C1781" s="76" t="s">
        <v>1667</v>
      </c>
      <c r="D1781" s="55"/>
      <c r="E1781" s="55"/>
      <c r="F1781" s="55"/>
      <c r="G1781" s="55"/>
      <c r="H1781" s="55"/>
      <c r="I1781" s="55"/>
      <c r="J1781" s="55"/>
      <c r="K1781" s="55"/>
      <c r="L1781" s="55"/>
      <c r="M1781" s="55"/>
      <c r="N1781" s="55"/>
      <c r="O1781" s="55"/>
      <c r="P1781" s="11"/>
    </row>
    <row r="1782" spans="1:16" ht="41.25" customHeight="1" x14ac:dyDescent="0.2">
      <c r="A1782" s="71"/>
      <c r="B1782" s="12"/>
      <c r="C1782" s="72"/>
      <c r="D1782" s="56"/>
      <c r="E1782" s="56"/>
      <c r="F1782" s="56"/>
      <c r="G1782" s="56"/>
      <c r="H1782" s="56"/>
      <c r="I1782" s="56"/>
      <c r="J1782" s="56"/>
      <c r="K1782" s="56"/>
      <c r="L1782" s="56"/>
      <c r="M1782" s="56"/>
      <c r="N1782" s="56"/>
      <c r="O1782" s="56"/>
      <c r="P1782" s="13"/>
    </row>
    <row r="1783" spans="1:16" ht="41.25" customHeight="1" x14ac:dyDescent="0.2">
      <c r="A1783" s="71"/>
      <c r="B1783" s="12"/>
      <c r="C1783" s="72"/>
      <c r="D1783" s="56"/>
      <c r="E1783" s="56"/>
      <c r="F1783" s="56"/>
      <c r="G1783" s="56"/>
      <c r="H1783" s="56"/>
      <c r="I1783" s="56"/>
      <c r="J1783" s="56"/>
      <c r="K1783" s="56"/>
      <c r="L1783" s="56"/>
      <c r="M1783" s="56"/>
      <c r="N1783" s="56"/>
      <c r="O1783" s="56"/>
      <c r="P1783" s="13"/>
    </row>
    <row r="1784" spans="1:16" ht="41.25" customHeight="1" x14ac:dyDescent="0.2">
      <c r="A1784" s="71"/>
      <c r="B1784" s="12"/>
      <c r="C1784" s="72"/>
      <c r="D1784" s="56"/>
      <c r="E1784" s="56"/>
      <c r="F1784" s="56"/>
      <c r="G1784" s="56"/>
      <c r="H1784" s="56"/>
      <c r="I1784" s="56"/>
      <c r="J1784" s="56"/>
      <c r="K1784" s="56"/>
      <c r="L1784" s="56"/>
      <c r="M1784" s="56"/>
      <c r="N1784" s="56"/>
      <c r="O1784" s="56"/>
      <c r="P1784" s="13"/>
    </row>
    <row r="1785" spans="1:16" ht="41.25" customHeight="1" x14ac:dyDescent="0.2">
      <c r="A1785" s="71"/>
      <c r="B1785" s="12"/>
      <c r="C1785" s="72"/>
      <c r="D1785" s="56"/>
      <c r="E1785" s="56"/>
      <c r="F1785" s="56"/>
      <c r="G1785" s="56"/>
      <c r="H1785" s="56"/>
      <c r="I1785" s="56"/>
      <c r="J1785" s="56"/>
      <c r="K1785" s="56"/>
      <c r="L1785" s="56"/>
      <c r="M1785" s="56"/>
      <c r="N1785" s="56"/>
      <c r="O1785" s="56"/>
      <c r="P1785" s="13"/>
    </row>
    <row r="1786" spans="1:16" ht="41.25" customHeight="1" x14ac:dyDescent="0.2">
      <c r="A1786" s="71" t="s">
        <v>1668</v>
      </c>
      <c r="B1786" s="12"/>
      <c r="C1786" s="72" t="s">
        <v>1669</v>
      </c>
      <c r="D1786" s="56"/>
      <c r="E1786" s="56"/>
      <c r="F1786" s="56"/>
      <c r="G1786" s="56"/>
      <c r="H1786" s="56"/>
      <c r="I1786" s="56"/>
      <c r="J1786" s="56"/>
      <c r="K1786" s="56"/>
      <c r="L1786" s="56"/>
      <c r="M1786" s="56"/>
      <c r="N1786" s="56"/>
      <c r="O1786" s="56"/>
      <c r="P1786" s="13"/>
    </row>
    <row r="1787" spans="1:16" ht="41.25" customHeight="1" x14ac:dyDescent="0.2">
      <c r="A1787" s="71"/>
      <c r="B1787" s="12"/>
      <c r="C1787" s="72"/>
      <c r="D1787" s="56"/>
      <c r="E1787" s="56"/>
      <c r="F1787" s="56"/>
      <c r="G1787" s="56"/>
      <c r="H1787" s="56"/>
      <c r="I1787" s="56"/>
      <c r="J1787" s="56"/>
      <c r="K1787" s="56"/>
      <c r="L1787" s="56"/>
      <c r="M1787" s="56"/>
      <c r="N1787" s="56"/>
      <c r="O1787" s="56"/>
      <c r="P1787" s="13"/>
    </row>
    <row r="1788" spans="1:16" ht="41.25" customHeight="1" x14ac:dyDescent="0.2">
      <c r="A1788" s="71"/>
      <c r="B1788" s="12"/>
      <c r="C1788" s="72"/>
      <c r="D1788" s="56"/>
      <c r="E1788" s="56"/>
      <c r="F1788" s="56"/>
      <c r="G1788" s="56"/>
      <c r="H1788" s="56"/>
      <c r="I1788" s="56"/>
      <c r="J1788" s="56"/>
      <c r="K1788" s="56"/>
      <c r="L1788" s="56"/>
      <c r="M1788" s="56"/>
      <c r="N1788" s="56"/>
      <c r="O1788" s="56"/>
      <c r="P1788" s="13"/>
    </row>
    <row r="1789" spans="1:16" ht="41.25" customHeight="1" x14ac:dyDescent="0.2">
      <c r="A1789" s="71"/>
      <c r="B1789" s="12"/>
      <c r="C1789" s="72"/>
      <c r="D1789" s="56"/>
      <c r="E1789" s="56"/>
      <c r="F1789" s="56"/>
      <c r="G1789" s="56"/>
      <c r="H1789" s="56"/>
      <c r="I1789" s="56"/>
      <c r="J1789" s="56"/>
      <c r="K1789" s="56"/>
      <c r="L1789" s="56"/>
      <c r="M1789" s="56"/>
      <c r="N1789" s="56"/>
      <c r="O1789" s="56"/>
      <c r="P1789" s="13"/>
    </row>
    <row r="1790" spans="1:16" ht="41.25" customHeight="1" x14ac:dyDescent="0.2">
      <c r="A1790" s="71"/>
      <c r="B1790" s="12"/>
      <c r="C1790" s="72"/>
      <c r="D1790" s="56"/>
      <c r="E1790" s="56"/>
      <c r="F1790" s="56"/>
      <c r="G1790" s="56"/>
      <c r="H1790" s="56"/>
      <c r="I1790" s="56"/>
      <c r="J1790" s="56"/>
      <c r="K1790" s="56"/>
      <c r="L1790" s="56"/>
      <c r="M1790" s="56"/>
      <c r="N1790" s="56"/>
      <c r="O1790" s="56"/>
      <c r="P1790" s="13"/>
    </row>
    <row r="1791" spans="1:16" ht="41.25" customHeight="1" x14ac:dyDescent="0.2">
      <c r="A1791" s="71" t="s">
        <v>1670</v>
      </c>
      <c r="B1791" s="12"/>
      <c r="C1791" s="72" t="s">
        <v>1671</v>
      </c>
      <c r="D1791" s="56"/>
      <c r="E1791" s="56"/>
      <c r="F1791" s="56"/>
      <c r="G1791" s="56"/>
      <c r="H1791" s="56"/>
      <c r="I1791" s="56"/>
      <c r="J1791" s="56"/>
      <c r="K1791" s="56"/>
      <c r="L1791" s="56"/>
      <c r="M1791" s="56"/>
      <c r="N1791" s="56"/>
      <c r="O1791" s="56"/>
      <c r="P1791" s="13"/>
    </row>
    <row r="1792" spans="1:16" ht="41.25" customHeight="1" x14ac:dyDescent="0.2">
      <c r="A1792" s="71"/>
      <c r="B1792" s="12"/>
      <c r="C1792" s="72"/>
      <c r="D1792" s="56"/>
      <c r="E1792" s="56"/>
      <c r="F1792" s="56"/>
      <c r="G1792" s="56"/>
      <c r="H1792" s="56"/>
      <c r="I1792" s="56"/>
      <c r="J1792" s="56"/>
      <c r="K1792" s="56"/>
      <c r="L1792" s="56"/>
      <c r="M1792" s="56"/>
      <c r="N1792" s="56"/>
      <c r="O1792" s="56"/>
      <c r="P1792" s="13"/>
    </row>
    <row r="1793" spans="1:16" ht="41.25" customHeight="1" x14ac:dyDescent="0.2">
      <c r="A1793" s="71"/>
      <c r="B1793" s="12"/>
      <c r="C1793" s="72"/>
      <c r="D1793" s="56"/>
      <c r="E1793" s="56"/>
      <c r="F1793" s="56"/>
      <c r="G1793" s="56"/>
      <c r="H1793" s="56"/>
      <c r="I1793" s="56"/>
      <c r="J1793" s="56"/>
      <c r="K1793" s="56"/>
      <c r="L1793" s="56"/>
      <c r="M1793" s="56"/>
      <c r="N1793" s="56"/>
      <c r="O1793" s="56"/>
      <c r="P1793" s="13"/>
    </row>
    <row r="1794" spans="1:16" ht="41.25" customHeight="1" x14ac:dyDescent="0.2">
      <c r="A1794" s="71"/>
      <c r="B1794" s="12"/>
      <c r="C1794" s="72"/>
      <c r="D1794" s="56"/>
      <c r="E1794" s="56"/>
      <c r="F1794" s="56"/>
      <c r="G1794" s="56"/>
      <c r="H1794" s="56"/>
      <c r="I1794" s="56"/>
      <c r="J1794" s="56"/>
      <c r="K1794" s="56"/>
      <c r="L1794" s="56"/>
      <c r="M1794" s="56"/>
      <c r="N1794" s="56"/>
      <c r="O1794" s="56"/>
      <c r="P1794" s="13"/>
    </row>
    <row r="1795" spans="1:16" ht="41.25" customHeight="1" x14ac:dyDescent="0.2">
      <c r="A1795" s="71"/>
      <c r="B1795" s="12"/>
      <c r="C1795" s="72"/>
      <c r="D1795" s="56"/>
      <c r="E1795" s="56"/>
      <c r="F1795" s="56"/>
      <c r="G1795" s="56"/>
      <c r="H1795" s="56"/>
      <c r="I1795" s="56"/>
      <c r="J1795" s="56"/>
      <c r="K1795" s="56"/>
      <c r="L1795" s="56"/>
      <c r="M1795" s="56"/>
      <c r="N1795" s="56"/>
      <c r="O1795" s="56"/>
      <c r="P1795" s="13"/>
    </row>
    <row r="1796" spans="1:16" ht="41.25" customHeight="1" x14ac:dyDescent="0.2">
      <c r="A1796" s="71" t="s">
        <v>1672</v>
      </c>
      <c r="B1796" s="12"/>
      <c r="C1796" s="72" t="s">
        <v>1673</v>
      </c>
      <c r="D1796" s="56"/>
      <c r="E1796" s="56"/>
      <c r="F1796" s="56"/>
      <c r="G1796" s="56"/>
      <c r="H1796" s="56"/>
      <c r="I1796" s="56"/>
      <c r="J1796" s="56"/>
      <c r="K1796" s="56"/>
      <c r="L1796" s="56"/>
      <c r="M1796" s="56"/>
      <c r="N1796" s="56"/>
      <c r="O1796" s="56"/>
      <c r="P1796" s="13"/>
    </row>
    <row r="1797" spans="1:16" ht="41.25" customHeight="1" x14ac:dyDescent="0.2">
      <c r="A1797" s="71"/>
      <c r="B1797" s="12"/>
      <c r="C1797" s="72"/>
      <c r="D1797" s="56"/>
      <c r="E1797" s="56"/>
      <c r="F1797" s="56"/>
      <c r="G1797" s="56"/>
      <c r="H1797" s="56"/>
      <c r="I1797" s="56"/>
      <c r="J1797" s="56"/>
      <c r="K1797" s="56"/>
      <c r="L1797" s="56"/>
      <c r="M1797" s="56"/>
      <c r="N1797" s="56"/>
      <c r="O1797" s="56"/>
      <c r="P1797" s="13"/>
    </row>
    <row r="1798" spans="1:16" ht="41.25" customHeight="1" x14ac:dyDescent="0.2">
      <c r="A1798" s="71"/>
      <c r="B1798" s="12"/>
      <c r="C1798" s="72"/>
      <c r="D1798" s="56"/>
      <c r="E1798" s="56"/>
      <c r="F1798" s="56"/>
      <c r="G1798" s="56"/>
      <c r="H1798" s="56"/>
      <c r="I1798" s="56"/>
      <c r="J1798" s="56"/>
      <c r="K1798" s="56"/>
      <c r="L1798" s="56"/>
      <c r="M1798" s="56"/>
      <c r="N1798" s="56"/>
      <c r="O1798" s="56"/>
      <c r="P1798" s="13"/>
    </row>
    <row r="1799" spans="1:16" ht="41.25" customHeight="1" x14ac:dyDescent="0.2">
      <c r="A1799" s="71"/>
      <c r="B1799" s="12"/>
      <c r="C1799" s="72"/>
      <c r="D1799" s="56"/>
      <c r="E1799" s="56"/>
      <c r="F1799" s="56"/>
      <c r="G1799" s="56"/>
      <c r="H1799" s="56"/>
      <c r="I1799" s="56"/>
      <c r="J1799" s="56"/>
      <c r="K1799" s="56"/>
      <c r="L1799" s="56"/>
      <c r="M1799" s="56"/>
      <c r="N1799" s="56"/>
      <c r="O1799" s="56"/>
      <c r="P1799" s="13"/>
    </row>
    <row r="1800" spans="1:16" ht="41.25" customHeight="1" x14ac:dyDescent="0.2">
      <c r="A1800" s="71"/>
      <c r="B1800" s="12"/>
      <c r="C1800" s="72"/>
      <c r="D1800" s="56"/>
      <c r="E1800" s="56"/>
      <c r="F1800" s="56"/>
      <c r="G1800" s="56"/>
      <c r="H1800" s="56"/>
      <c r="I1800" s="56"/>
      <c r="J1800" s="56"/>
      <c r="K1800" s="56"/>
      <c r="L1800" s="56"/>
      <c r="M1800" s="56"/>
      <c r="N1800" s="56"/>
      <c r="O1800" s="56"/>
      <c r="P1800" s="13"/>
    </row>
    <row r="1801" spans="1:16" ht="41.25" customHeight="1" x14ac:dyDescent="0.2">
      <c r="A1801" s="71" t="s">
        <v>1674</v>
      </c>
      <c r="B1801" s="12"/>
      <c r="C1801" s="72" t="s">
        <v>1675</v>
      </c>
      <c r="D1801" s="56"/>
      <c r="E1801" s="56"/>
      <c r="F1801" s="56"/>
      <c r="G1801" s="56"/>
      <c r="H1801" s="56"/>
      <c r="I1801" s="56"/>
      <c r="J1801" s="56"/>
      <c r="K1801" s="56"/>
      <c r="L1801" s="56"/>
      <c r="M1801" s="56"/>
      <c r="N1801" s="56"/>
      <c r="O1801" s="56"/>
      <c r="P1801" s="13"/>
    </row>
    <row r="1802" spans="1:16" ht="41.25" customHeight="1" x14ac:dyDescent="0.2">
      <c r="A1802" s="71"/>
      <c r="B1802" s="12"/>
      <c r="C1802" s="72"/>
      <c r="D1802" s="56"/>
      <c r="E1802" s="56"/>
      <c r="F1802" s="56"/>
      <c r="G1802" s="56"/>
      <c r="H1802" s="56"/>
      <c r="I1802" s="56"/>
      <c r="J1802" s="56"/>
      <c r="K1802" s="56"/>
      <c r="L1802" s="56"/>
      <c r="M1802" s="56"/>
      <c r="N1802" s="56"/>
      <c r="O1802" s="56"/>
      <c r="P1802" s="13"/>
    </row>
    <row r="1803" spans="1:16" ht="41.25" customHeight="1" x14ac:dyDescent="0.2">
      <c r="A1803" s="71"/>
      <c r="B1803" s="12"/>
      <c r="C1803" s="72"/>
      <c r="D1803" s="56"/>
      <c r="E1803" s="56"/>
      <c r="F1803" s="56"/>
      <c r="G1803" s="56"/>
      <c r="H1803" s="56"/>
      <c r="I1803" s="56"/>
      <c r="J1803" s="56"/>
      <c r="K1803" s="56"/>
      <c r="L1803" s="56"/>
      <c r="M1803" s="56"/>
      <c r="N1803" s="56"/>
      <c r="O1803" s="56"/>
      <c r="P1803" s="13"/>
    </row>
    <row r="1804" spans="1:16" ht="41.25" customHeight="1" x14ac:dyDescent="0.2">
      <c r="A1804" s="71"/>
      <c r="B1804" s="12"/>
      <c r="C1804" s="72"/>
      <c r="D1804" s="56"/>
      <c r="E1804" s="56"/>
      <c r="F1804" s="56"/>
      <c r="G1804" s="56"/>
      <c r="H1804" s="56"/>
      <c r="I1804" s="56"/>
      <c r="J1804" s="56"/>
      <c r="K1804" s="56"/>
      <c r="L1804" s="56"/>
      <c r="M1804" s="56"/>
      <c r="N1804" s="56"/>
      <c r="O1804" s="56"/>
      <c r="P1804" s="13"/>
    </row>
    <row r="1805" spans="1:16" ht="41.25" customHeight="1" thickBot="1" x14ac:dyDescent="0.25">
      <c r="A1805" s="73"/>
      <c r="B1805" s="14"/>
      <c r="C1805" s="74"/>
      <c r="D1805" s="57"/>
      <c r="E1805" s="57"/>
      <c r="F1805" s="57"/>
      <c r="G1805" s="57"/>
      <c r="H1805" s="57"/>
      <c r="I1805" s="57"/>
      <c r="J1805" s="57"/>
      <c r="K1805" s="57"/>
      <c r="L1805" s="57"/>
      <c r="M1805" s="57"/>
      <c r="N1805" s="57"/>
      <c r="O1805" s="57"/>
      <c r="P1805" s="15"/>
    </row>
    <row r="1806" spans="1:16" ht="41.25" customHeight="1" x14ac:dyDescent="0.2">
      <c r="A1806" s="75" t="s">
        <v>1676</v>
      </c>
      <c r="B1806" s="10"/>
      <c r="C1806" s="76" t="s">
        <v>1677</v>
      </c>
      <c r="D1806" s="55"/>
      <c r="E1806" s="55"/>
      <c r="F1806" s="55"/>
      <c r="G1806" s="55"/>
      <c r="H1806" s="55"/>
      <c r="I1806" s="55"/>
      <c r="J1806" s="55"/>
      <c r="K1806" s="55"/>
      <c r="L1806" s="55"/>
      <c r="M1806" s="55"/>
      <c r="N1806" s="55"/>
      <c r="O1806" s="55"/>
      <c r="P1806" s="11"/>
    </row>
    <row r="1807" spans="1:16" ht="41.25" customHeight="1" x14ac:dyDescent="0.2">
      <c r="A1807" s="71"/>
      <c r="B1807" s="12"/>
      <c r="C1807" s="72"/>
      <c r="D1807" s="56"/>
      <c r="E1807" s="56"/>
      <c r="F1807" s="56"/>
      <c r="G1807" s="56"/>
      <c r="H1807" s="56"/>
      <c r="I1807" s="56"/>
      <c r="J1807" s="56"/>
      <c r="K1807" s="56"/>
      <c r="L1807" s="56"/>
      <c r="M1807" s="56"/>
      <c r="N1807" s="56"/>
      <c r="O1807" s="56"/>
      <c r="P1807" s="13"/>
    </row>
    <row r="1808" spans="1:16" ht="41.25" customHeight="1" x14ac:dyDescent="0.2">
      <c r="A1808" s="71"/>
      <c r="B1808" s="12"/>
      <c r="C1808" s="72"/>
      <c r="D1808" s="56"/>
      <c r="E1808" s="56"/>
      <c r="F1808" s="56"/>
      <c r="G1808" s="56"/>
      <c r="H1808" s="56"/>
      <c r="I1808" s="56"/>
      <c r="J1808" s="56"/>
      <c r="K1808" s="56"/>
      <c r="L1808" s="56"/>
      <c r="M1808" s="56"/>
      <c r="N1808" s="56"/>
      <c r="O1808" s="56"/>
      <c r="P1808" s="13"/>
    </row>
    <row r="1809" spans="1:16" ht="41.25" customHeight="1" x14ac:dyDescent="0.2">
      <c r="A1809" s="71"/>
      <c r="B1809" s="12"/>
      <c r="C1809" s="72"/>
      <c r="D1809" s="56"/>
      <c r="E1809" s="56"/>
      <c r="F1809" s="56"/>
      <c r="G1809" s="56"/>
      <c r="H1809" s="56"/>
      <c r="I1809" s="56"/>
      <c r="J1809" s="56"/>
      <c r="K1809" s="56"/>
      <c r="L1809" s="56"/>
      <c r="M1809" s="56"/>
      <c r="N1809" s="56"/>
      <c r="O1809" s="56"/>
      <c r="P1809" s="13"/>
    </row>
    <row r="1810" spans="1:16" ht="41.25" customHeight="1" x14ac:dyDescent="0.2">
      <c r="A1810" s="71"/>
      <c r="B1810" s="12"/>
      <c r="C1810" s="72"/>
      <c r="D1810" s="56"/>
      <c r="E1810" s="56"/>
      <c r="F1810" s="56"/>
      <c r="G1810" s="56"/>
      <c r="H1810" s="56"/>
      <c r="I1810" s="56"/>
      <c r="J1810" s="56"/>
      <c r="K1810" s="56"/>
      <c r="L1810" s="56"/>
      <c r="M1810" s="56"/>
      <c r="N1810" s="56"/>
      <c r="O1810" s="56"/>
      <c r="P1810" s="13"/>
    </row>
    <row r="1811" spans="1:16" ht="41.25" customHeight="1" x14ac:dyDescent="0.2">
      <c r="A1811" s="71" t="s">
        <v>1678</v>
      </c>
      <c r="B1811" s="12"/>
      <c r="C1811" s="72" t="s">
        <v>1679</v>
      </c>
      <c r="D1811" s="56"/>
      <c r="E1811" s="56"/>
      <c r="F1811" s="56"/>
      <c r="G1811" s="56"/>
      <c r="H1811" s="56"/>
      <c r="I1811" s="56"/>
      <c r="J1811" s="56"/>
      <c r="K1811" s="56"/>
      <c r="L1811" s="56"/>
      <c r="M1811" s="56"/>
      <c r="N1811" s="56"/>
      <c r="O1811" s="56"/>
      <c r="P1811" s="13"/>
    </row>
    <row r="1812" spans="1:16" ht="41.25" customHeight="1" x14ac:dyDescent="0.2">
      <c r="A1812" s="71"/>
      <c r="B1812" s="12"/>
      <c r="C1812" s="72"/>
      <c r="D1812" s="56"/>
      <c r="E1812" s="56"/>
      <c r="F1812" s="56"/>
      <c r="G1812" s="56"/>
      <c r="H1812" s="56"/>
      <c r="I1812" s="56"/>
      <c r="J1812" s="56"/>
      <c r="K1812" s="56"/>
      <c r="L1812" s="56"/>
      <c r="M1812" s="56"/>
      <c r="N1812" s="56"/>
      <c r="O1812" s="56"/>
      <c r="P1812" s="13"/>
    </row>
    <row r="1813" spans="1:16" ht="41.25" customHeight="1" x14ac:dyDescent="0.2">
      <c r="A1813" s="71"/>
      <c r="B1813" s="12"/>
      <c r="C1813" s="72"/>
      <c r="D1813" s="56"/>
      <c r="E1813" s="56"/>
      <c r="F1813" s="56"/>
      <c r="G1813" s="56"/>
      <c r="H1813" s="56"/>
      <c r="I1813" s="56"/>
      <c r="J1813" s="56"/>
      <c r="K1813" s="56"/>
      <c r="L1813" s="56"/>
      <c r="M1813" s="56"/>
      <c r="N1813" s="56"/>
      <c r="O1813" s="56"/>
      <c r="P1813" s="13"/>
    </row>
    <row r="1814" spans="1:16" ht="41.25" customHeight="1" x14ac:dyDescent="0.2">
      <c r="A1814" s="71"/>
      <c r="B1814" s="12"/>
      <c r="C1814" s="72"/>
      <c r="D1814" s="56"/>
      <c r="E1814" s="56"/>
      <c r="F1814" s="56"/>
      <c r="G1814" s="56"/>
      <c r="H1814" s="56"/>
      <c r="I1814" s="56"/>
      <c r="J1814" s="56"/>
      <c r="K1814" s="56"/>
      <c r="L1814" s="56"/>
      <c r="M1814" s="56"/>
      <c r="N1814" s="56"/>
      <c r="O1814" s="56"/>
      <c r="P1814" s="13"/>
    </row>
    <row r="1815" spans="1:16" ht="41.25" customHeight="1" x14ac:dyDescent="0.2">
      <c r="A1815" s="71"/>
      <c r="B1815" s="12"/>
      <c r="C1815" s="72"/>
      <c r="D1815" s="56"/>
      <c r="E1815" s="56"/>
      <c r="F1815" s="56"/>
      <c r="G1815" s="56"/>
      <c r="H1815" s="56"/>
      <c r="I1815" s="56"/>
      <c r="J1815" s="56"/>
      <c r="K1815" s="56"/>
      <c r="L1815" s="56"/>
      <c r="M1815" s="56"/>
      <c r="N1815" s="56"/>
      <c r="O1815" s="56"/>
      <c r="P1815" s="13"/>
    </row>
    <row r="1816" spans="1:16" ht="41.25" customHeight="1" x14ac:dyDescent="0.2">
      <c r="A1816" s="71" t="s">
        <v>1680</v>
      </c>
      <c r="B1816" s="12"/>
      <c r="C1816" s="72" t="s">
        <v>1681</v>
      </c>
      <c r="D1816" s="56"/>
      <c r="E1816" s="56"/>
      <c r="F1816" s="56"/>
      <c r="G1816" s="56"/>
      <c r="H1816" s="56"/>
      <c r="I1816" s="56"/>
      <c r="J1816" s="56"/>
      <c r="K1816" s="56"/>
      <c r="L1816" s="56"/>
      <c r="M1816" s="56"/>
      <c r="N1816" s="56"/>
      <c r="O1816" s="56"/>
      <c r="P1816" s="13"/>
    </row>
    <row r="1817" spans="1:16" ht="41.25" customHeight="1" x14ac:dyDescent="0.2">
      <c r="A1817" s="71"/>
      <c r="B1817" s="12"/>
      <c r="C1817" s="72"/>
      <c r="D1817" s="56"/>
      <c r="E1817" s="56"/>
      <c r="F1817" s="56"/>
      <c r="G1817" s="56"/>
      <c r="H1817" s="56"/>
      <c r="I1817" s="56"/>
      <c r="J1817" s="56"/>
      <c r="K1817" s="56"/>
      <c r="L1817" s="56"/>
      <c r="M1817" s="56"/>
      <c r="N1817" s="56"/>
      <c r="O1817" s="56"/>
      <c r="P1817" s="13"/>
    </row>
    <row r="1818" spans="1:16" ht="41.25" customHeight="1" x14ac:dyDescent="0.2">
      <c r="A1818" s="71"/>
      <c r="B1818" s="12"/>
      <c r="C1818" s="72"/>
      <c r="D1818" s="56"/>
      <c r="E1818" s="56"/>
      <c r="F1818" s="56"/>
      <c r="G1818" s="56"/>
      <c r="H1818" s="56"/>
      <c r="I1818" s="56"/>
      <c r="J1818" s="56"/>
      <c r="K1818" s="56"/>
      <c r="L1818" s="56"/>
      <c r="M1818" s="56"/>
      <c r="N1818" s="56"/>
      <c r="O1818" s="56"/>
      <c r="P1818" s="13"/>
    </row>
    <row r="1819" spans="1:16" ht="41.25" customHeight="1" x14ac:dyDescent="0.2">
      <c r="A1819" s="71"/>
      <c r="B1819" s="12"/>
      <c r="C1819" s="72"/>
      <c r="D1819" s="56"/>
      <c r="E1819" s="56"/>
      <c r="F1819" s="56"/>
      <c r="G1819" s="56"/>
      <c r="H1819" s="56"/>
      <c r="I1819" s="56"/>
      <c r="J1819" s="56"/>
      <c r="K1819" s="56"/>
      <c r="L1819" s="56"/>
      <c r="M1819" s="56"/>
      <c r="N1819" s="56"/>
      <c r="O1819" s="56"/>
      <c r="P1819" s="13"/>
    </row>
    <row r="1820" spans="1:16" ht="41.25" customHeight="1" x14ac:dyDescent="0.2">
      <c r="A1820" s="71"/>
      <c r="B1820" s="12"/>
      <c r="C1820" s="72"/>
      <c r="D1820" s="56"/>
      <c r="E1820" s="56"/>
      <c r="F1820" s="56"/>
      <c r="G1820" s="56"/>
      <c r="H1820" s="56"/>
      <c r="I1820" s="56"/>
      <c r="J1820" s="56"/>
      <c r="K1820" s="56"/>
      <c r="L1820" s="56"/>
      <c r="M1820" s="56"/>
      <c r="N1820" s="56"/>
      <c r="O1820" s="56"/>
      <c r="P1820" s="13"/>
    </row>
    <row r="1821" spans="1:16" ht="41.25" customHeight="1" x14ac:dyDescent="0.2">
      <c r="A1821" s="71" t="s">
        <v>1682</v>
      </c>
      <c r="B1821" s="12"/>
      <c r="C1821" s="72" t="s">
        <v>1683</v>
      </c>
      <c r="D1821" s="56"/>
      <c r="E1821" s="56"/>
      <c r="F1821" s="56"/>
      <c r="G1821" s="56"/>
      <c r="H1821" s="56"/>
      <c r="I1821" s="56"/>
      <c r="J1821" s="56"/>
      <c r="K1821" s="56"/>
      <c r="L1821" s="56"/>
      <c r="M1821" s="56"/>
      <c r="N1821" s="56"/>
      <c r="O1821" s="56"/>
      <c r="P1821" s="13"/>
    </row>
    <row r="1822" spans="1:16" ht="41.25" customHeight="1" x14ac:dyDescent="0.2">
      <c r="A1822" s="71"/>
      <c r="B1822" s="12"/>
      <c r="C1822" s="72"/>
      <c r="D1822" s="56"/>
      <c r="E1822" s="56"/>
      <c r="F1822" s="56"/>
      <c r="G1822" s="56"/>
      <c r="H1822" s="56"/>
      <c r="I1822" s="56"/>
      <c r="J1822" s="56"/>
      <c r="K1822" s="56"/>
      <c r="L1822" s="56"/>
      <c r="M1822" s="56"/>
      <c r="N1822" s="56"/>
      <c r="O1822" s="56"/>
      <c r="P1822" s="13"/>
    </row>
    <row r="1823" spans="1:16" ht="41.25" customHeight="1" x14ac:dyDescent="0.2">
      <c r="A1823" s="71"/>
      <c r="B1823" s="12"/>
      <c r="C1823" s="72"/>
      <c r="D1823" s="56"/>
      <c r="E1823" s="56"/>
      <c r="F1823" s="56"/>
      <c r="G1823" s="56"/>
      <c r="H1823" s="56"/>
      <c r="I1823" s="56"/>
      <c r="J1823" s="56"/>
      <c r="K1823" s="56"/>
      <c r="L1823" s="56"/>
      <c r="M1823" s="56"/>
      <c r="N1823" s="56"/>
      <c r="O1823" s="56"/>
      <c r="P1823" s="13"/>
    </row>
    <row r="1824" spans="1:16" ht="41.25" customHeight="1" x14ac:dyDescent="0.2">
      <c r="A1824" s="71"/>
      <c r="B1824" s="12"/>
      <c r="C1824" s="72"/>
      <c r="D1824" s="56"/>
      <c r="E1824" s="56"/>
      <c r="F1824" s="56"/>
      <c r="G1824" s="56"/>
      <c r="H1824" s="56"/>
      <c r="I1824" s="56"/>
      <c r="J1824" s="56"/>
      <c r="K1824" s="56"/>
      <c r="L1824" s="56"/>
      <c r="M1824" s="56"/>
      <c r="N1824" s="56"/>
      <c r="O1824" s="56"/>
      <c r="P1824" s="13"/>
    </row>
    <row r="1825" spans="1:16" ht="41.25" customHeight="1" x14ac:dyDescent="0.2">
      <c r="A1825" s="71"/>
      <c r="B1825" s="12"/>
      <c r="C1825" s="72"/>
      <c r="D1825" s="56"/>
      <c r="E1825" s="56"/>
      <c r="F1825" s="56"/>
      <c r="G1825" s="56"/>
      <c r="H1825" s="56"/>
      <c r="I1825" s="56"/>
      <c r="J1825" s="56"/>
      <c r="K1825" s="56"/>
      <c r="L1825" s="56"/>
      <c r="M1825" s="56"/>
      <c r="N1825" s="56"/>
      <c r="O1825" s="56"/>
      <c r="P1825" s="13"/>
    </row>
    <row r="1826" spans="1:16" ht="41.25" customHeight="1" x14ac:dyDescent="0.2">
      <c r="A1826" s="71" t="s">
        <v>1684</v>
      </c>
      <c r="B1826" s="12"/>
      <c r="C1826" s="72" t="s">
        <v>1685</v>
      </c>
      <c r="D1826" s="56"/>
      <c r="E1826" s="56"/>
      <c r="F1826" s="56"/>
      <c r="G1826" s="56"/>
      <c r="H1826" s="56"/>
      <c r="I1826" s="56"/>
      <c r="J1826" s="56"/>
      <c r="K1826" s="56"/>
      <c r="L1826" s="56"/>
      <c r="M1826" s="56"/>
      <c r="N1826" s="56"/>
      <c r="O1826" s="56"/>
      <c r="P1826" s="13"/>
    </row>
    <row r="1827" spans="1:16" ht="41.25" customHeight="1" x14ac:dyDescent="0.2">
      <c r="A1827" s="71"/>
      <c r="B1827" s="12"/>
      <c r="C1827" s="72"/>
      <c r="D1827" s="56"/>
      <c r="E1827" s="56"/>
      <c r="F1827" s="56"/>
      <c r="G1827" s="56"/>
      <c r="H1827" s="56"/>
      <c r="I1827" s="56"/>
      <c r="J1827" s="56"/>
      <c r="K1827" s="56"/>
      <c r="L1827" s="56"/>
      <c r="M1827" s="56"/>
      <c r="N1827" s="56"/>
      <c r="O1827" s="56"/>
      <c r="P1827" s="13"/>
    </row>
    <row r="1828" spans="1:16" ht="41.25" customHeight="1" x14ac:dyDescent="0.2">
      <c r="A1828" s="71"/>
      <c r="B1828" s="12"/>
      <c r="C1828" s="72"/>
      <c r="D1828" s="56"/>
      <c r="E1828" s="56"/>
      <c r="F1828" s="56"/>
      <c r="G1828" s="56"/>
      <c r="H1828" s="56"/>
      <c r="I1828" s="56"/>
      <c r="J1828" s="56"/>
      <c r="K1828" s="56"/>
      <c r="L1828" s="56"/>
      <c r="M1828" s="56"/>
      <c r="N1828" s="56"/>
      <c r="O1828" s="56"/>
      <c r="P1828" s="13"/>
    </row>
    <row r="1829" spans="1:16" ht="41.25" customHeight="1" x14ac:dyDescent="0.2">
      <c r="A1829" s="71"/>
      <c r="B1829" s="12"/>
      <c r="C1829" s="72"/>
      <c r="D1829" s="56"/>
      <c r="E1829" s="56"/>
      <c r="F1829" s="56"/>
      <c r="G1829" s="56"/>
      <c r="H1829" s="56"/>
      <c r="I1829" s="56"/>
      <c r="J1829" s="56"/>
      <c r="K1829" s="56"/>
      <c r="L1829" s="56"/>
      <c r="M1829" s="56"/>
      <c r="N1829" s="56"/>
      <c r="O1829" s="56"/>
      <c r="P1829" s="13"/>
    </row>
    <row r="1830" spans="1:16" ht="41.25" customHeight="1" thickBot="1" x14ac:dyDescent="0.25">
      <c r="A1830" s="73"/>
      <c r="B1830" s="14"/>
      <c r="C1830" s="74"/>
      <c r="D1830" s="57"/>
      <c r="E1830" s="57"/>
      <c r="F1830" s="57"/>
      <c r="G1830" s="57"/>
      <c r="H1830" s="57"/>
      <c r="I1830" s="57"/>
      <c r="J1830" s="57"/>
      <c r="K1830" s="57"/>
      <c r="L1830" s="57"/>
      <c r="M1830" s="57"/>
      <c r="N1830" s="57"/>
      <c r="O1830" s="57"/>
      <c r="P1830" s="15"/>
    </row>
    <row r="1831" spans="1:16" ht="41.25" customHeight="1" x14ac:dyDescent="0.2">
      <c r="A1831" s="75" t="s">
        <v>1686</v>
      </c>
      <c r="B1831" s="10"/>
      <c r="C1831" s="76" t="s">
        <v>1687</v>
      </c>
      <c r="D1831" s="55"/>
      <c r="E1831" s="55"/>
      <c r="F1831" s="55"/>
      <c r="G1831" s="55"/>
      <c r="H1831" s="55"/>
      <c r="I1831" s="55"/>
      <c r="J1831" s="55"/>
      <c r="K1831" s="55"/>
      <c r="L1831" s="55"/>
      <c r="M1831" s="55"/>
      <c r="N1831" s="55"/>
      <c r="O1831" s="55"/>
      <c r="P1831" s="11"/>
    </row>
    <row r="1832" spans="1:16" ht="41.25" customHeight="1" x14ac:dyDescent="0.2">
      <c r="A1832" s="71"/>
      <c r="B1832" s="12"/>
      <c r="C1832" s="72"/>
      <c r="D1832" s="56"/>
      <c r="E1832" s="56"/>
      <c r="F1832" s="56"/>
      <c r="G1832" s="56"/>
      <c r="H1832" s="56"/>
      <c r="I1832" s="56"/>
      <c r="J1832" s="56"/>
      <c r="K1832" s="56"/>
      <c r="L1832" s="56"/>
      <c r="M1832" s="56"/>
      <c r="N1832" s="56"/>
      <c r="O1832" s="56"/>
      <c r="P1832" s="13"/>
    </row>
    <row r="1833" spans="1:16" ht="41.25" customHeight="1" x14ac:dyDescent="0.2">
      <c r="A1833" s="71"/>
      <c r="B1833" s="12"/>
      <c r="C1833" s="72"/>
      <c r="D1833" s="56"/>
      <c r="E1833" s="56"/>
      <c r="F1833" s="56"/>
      <c r="G1833" s="56"/>
      <c r="H1833" s="56"/>
      <c r="I1833" s="56"/>
      <c r="J1833" s="56"/>
      <c r="K1833" s="56"/>
      <c r="L1833" s="56"/>
      <c r="M1833" s="56"/>
      <c r="N1833" s="56"/>
      <c r="O1833" s="56"/>
      <c r="P1833" s="13"/>
    </row>
    <row r="1834" spans="1:16" ht="41.25" customHeight="1" x14ac:dyDescent="0.2">
      <c r="A1834" s="71"/>
      <c r="B1834" s="12"/>
      <c r="C1834" s="72"/>
      <c r="D1834" s="56"/>
      <c r="E1834" s="56"/>
      <c r="F1834" s="56"/>
      <c r="G1834" s="56"/>
      <c r="H1834" s="56"/>
      <c r="I1834" s="56"/>
      <c r="J1834" s="56"/>
      <c r="K1834" s="56"/>
      <c r="L1834" s="56"/>
      <c r="M1834" s="56"/>
      <c r="N1834" s="56"/>
      <c r="O1834" s="56"/>
      <c r="P1834" s="13"/>
    </row>
    <row r="1835" spans="1:16" ht="41.25" customHeight="1" x14ac:dyDescent="0.2">
      <c r="A1835" s="71"/>
      <c r="B1835" s="12"/>
      <c r="C1835" s="72"/>
      <c r="D1835" s="56"/>
      <c r="E1835" s="56"/>
      <c r="F1835" s="56"/>
      <c r="G1835" s="56"/>
      <c r="H1835" s="56"/>
      <c r="I1835" s="56"/>
      <c r="J1835" s="56"/>
      <c r="K1835" s="56"/>
      <c r="L1835" s="56"/>
      <c r="M1835" s="56"/>
      <c r="N1835" s="56"/>
      <c r="O1835" s="56"/>
      <c r="P1835" s="13"/>
    </row>
    <row r="1836" spans="1:16" ht="41.25" customHeight="1" x14ac:dyDescent="0.2">
      <c r="A1836" s="71" t="s">
        <v>1688</v>
      </c>
      <c r="B1836" s="12"/>
      <c r="C1836" s="72" t="s">
        <v>1689</v>
      </c>
      <c r="D1836" s="56"/>
      <c r="E1836" s="56"/>
      <c r="F1836" s="56"/>
      <c r="G1836" s="56"/>
      <c r="H1836" s="56"/>
      <c r="I1836" s="56"/>
      <c r="J1836" s="56"/>
      <c r="K1836" s="56"/>
      <c r="L1836" s="56"/>
      <c r="M1836" s="56"/>
      <c r="N1836" s="56"/>
      <c r="O1836" s="56"/>
      <c r="P1836" s="13"/>
    </row>
    <row r="1837" spans="1:16" ht="41.25" customHeight="1" x14ac:dyDescent="0.2">
      <c r="A1837" s="71"/>
      <c r="B1837" s="12"/>
      <c r="C1837" s="72"/>
      <c r="D1837" s="56"/>
      <c r="E1837" s="56"/>
      <c r="F1837" s="56"/>
      <c r="G1837" s="56"/>
      <c r="H1837" s="56"/>
      <c r="I1837" s="56"/>
      <c r="J1837" s="56"/>
      <c r="K1837" s="56"/>
      <c r="L1837" s="56"/>
      <c r="M1837" s="56"/>
      <c r="N1837" s="56"/>
      <c r="O1837" s="56"/>
      <c r="P1837" s="13"/>
    </row>
    <row r="1838" spans="1:16" ht="41.25" customHeight="1" x14ac:dyDescent="0.2">
      <c r="A1838" s="71"/>
      <c r="B1838" s="12"/>
      <c r="C1838" s="72"/>
      <c r="D1838" s="56"/>
      <c r="E1838" s="56"/>
      <c r="F1838" s="56"/>
      <c r="G1838" s="56"/>
      <c r="H1838" s="56"/>
      <c r="I1838" s="56"/>
      <c r="J1838" s="56"/>
      <c r="K1838" s="56"/>
      <c r="L1838" s="56"/>
      <c r="M1838" s="56"/>
      <c r="N1838" s="56"/>
      <c r="O1838" s="56"/>
      <c r="P1838" s="13"/>
    </row>
    <row r="1839" spans="1:16" ht="41.25" customHeight="1" x14ac:dyDescent="0.2">
      <c r="A1839" s="71"/>
      <c r="B1839" s="12"/>
      <c r="C1839" s="72"/>
      <c r="D1839" s="56"/>
      <c r="E1839" s="56"/>
      <c r="F1839" s="56"/>
      <c r="G1839" s="56"/>
      <c r="H1839" s="56"/>
      <c r="I1839" s="56"/>
      <c r="J1839" s="56"/>
      <c r="K1839" s="56"/>
      <c r="L1839" s="56"/>
      <c r="M1839" s="56"/>
      <c r="N1839" s="56"/>
      <c r="O1839" s="56"/>
      <c r="P1839" s="13"/>
    </row>
    <row r="1840" spans="1:16" ht="41.25" customHeight="1" x14ac:dyDescent="0.2">
      <c r="A1840" s="71"/>
      <c r="B1840" s="12"/>
      <c r="C1840" s="72"/>
      <c r="D1840" s="56"/>
      <c r="E1840" s="56"/>
      <c r="F1840" s="56"/>
      <c r="G1840" s="56"/>
      <c r="H1840" s="56"/>
      <c r="I1840" s="56"/>
      <c r="J1840" s="56"/>
      <c r="K1840" s="56"/>
      <c r="L1840" s="56"/>
      <c r="M1840" s="56"/>
      <c r="N1840" s="56"/>
      <c r="O1840" s="56"/>
      <c r="P1840" s="13"/>
    </row>
    <row r="1841" spans="1:16" ht="41.25" customHeight="1" x14ac:dyDescent="0.2">
      <c r="A1841" s="71" t="s">
        <v>1690</v>
      </c>
      <c r="B1841" s="12"/>
      <c r="C1841" s="72" t="s">
        <v>1691</v>
      </c>
      <c r="D1841" s="56"/>
      <c r="E1841" s="56"/>
      <c r="F1841" s="56"/>
      <c r="G1841" s="56"/>
      <c r="H1841" s="56"/>
      <c r="I1841" s="56"/>
      <c r="J1841" s="56"/>
      <c r="K1841" s="56"/>
      <c r="L1841" s="56"/>
      <c r="M1841" s="56"/>
      <c r="N1841" s="56"/>
      <c r="O1841" s="56"/>
      <c r="P1841" s="13"/>
    </row>
    <row r="1842" spans="1:16" ht="41.25" customHeight="1" x14ac:dyDescent="0.2">
      <c r="A1842" s="71"/>
      <c r="B1842" s="12"/>
      <c r="C1842" s="72"/>
      <c r="D1842" s="56"/>
      <c r="E1842" s="56"/>
      <c r="F1842" s="56"/>
      <c r="G1842" s="56"/>
      <c r="H1842" s="56"/>
      <c r="I1842" s="56"/>
      <c r="J1842" s="56"/>
      <c r="K1842" s="56"/>
      <c r="L1842" s="56"/>
      <c r="M1842" s="56"/>
      <c r="N1842" s="56"/>
      <c r="O1842" s="56"/>
      <c r="P1842" s="13"/>
    </row>
    <row r="1843" spans="1:16" ht="41.25" customHeight="1" x14ac:dyDescent="0.2">
      <c r="A1843" s="71"/>
      <c r="B1843" s="12"/>
      <c r="C1843" s="72"/>
      <c r="D1843" s="56"/>
      <c r="E1843" s="56"/>
      <c r="F1843" s="56"/>
      <c r="G1843" s="56"/>
      <c r="H1843" s="56"/>
      <c r="I1843" s="56"/>
      <c r="J1843" s="56"/>
      <c r="K1843" s="56"/>
      <c r="L1843" s="56"/>
      <c r="M1843" s="56"/>
      <c r="N1843" s="56"/>
      <c r="O1843" s="56"/>
      <c r="P1843" s="13"/>
    </row>
    <row r="1844" spans="1:16" ht="41.25" customHeight="1" x14ac:dyDescent="0.2">
      <c r="A1844" s="71"/>
      <c r="B1844" s="12"/>
      <c r="C1844" s="72"/>
      <c r="D1844" s="56"/>
      <c r="E1844" s="56"/>
      <c r="F1844" s="56"/>
      <c r="G1844" s="56"/>
      <c r="H1844" s="56"/>
      <c r="I1844" s="56"/>
      <c r="J1844" s="56"/>
      <c r="K1844" s="56"/>
      <c r="L1844" s="56"/>
      <c r="M1844" s="56"/>
      <c r="N1844" s="56"/>
      <c r="O1844" s="56"/>
      <c r="P1844" s="13"/>
    </row>
    <row r="1845" spans="1:16" ht="41.25" customHeight="1" x14ac:dyDescent="0.2">
      <c r="A1845" s="71"/>
      <c r="B1845" s="12"/>
      <c r="C1845" s="72"/>
      <c r="D1845" s="56"/>
      <c r="E1845" s="56"/>
      <c r="F1845" s="56"/>
      <c r="G1845" s="56"/>
      <c r="H1845" s="56"/>
      <c r="I1845" s="56"/>
      <c r="J1845" s="56"/>
      <c r="K1845" s="56"/>
      <c r="L1845" s="56"/>
      <c r="M1845" s="56"/>
      <c r="N1845" s="56"/>
      <c r="O1845" s="56"/>
      <c r="P1845" s="13"/>
    </row>
    <row r="1846" spans="1:16" ht="41.25" customHeight="1" x14ac:dyDescent="0.2">
      <c r="A1846" s="71" t="s">
        <v>1692</v>
      </c>
      <c r="B1846" s="12"/>
      <c r="C1846" s="72" t="s">
        <v>1693</v>
      </c>
      <c r="D1846" s="56"/>
      <c r="E1846" s="56"/>
      <c r="F1846" s="56"/>
      <c r="G1846" s="56"/>
      <c r="H1846" s="56"/>
      <c r="I1846" s="56"/>
      <c r="J1846" s="56"/>
      <c r="K1846" s="56"/>
      <c r="L1846" s="56"/>
      <c r="M1846" s="56"/>
      <c r="N1846" s="56"/>
      <c r="O1846" s="56"/>
      <c r="P1846" s="13"/>
    </row>
    <row r="1847" spans="1:16" ht="41.25" customHeight="1" x14ac:dyDescent="0.2">
      <c r="A1847" s="71"/>
      <c r="B1847" s="12"/>
      <c r="C1847" s="72"/>
      <c r="D1847" s="56"/>
      <c r="E1847" s="56"/>
      <c r="F1847" s="56"/>
      <c r="G1847" s="56"/>
      <c r="H1847" s="56"/>
      <c r="I1847" s="56"/>
      <c r="J1847" s="56"/>
      <c r="K1847" s="56"/>
      <c r="L1847" s="56"/>
      <c r="M1847" s="56"/>
      <c r="N1847" s="56"/>
      <c r="O1847" s="56"/>
      <c r="P1847" s="13"/>
    </row>
    <row r="1848" spans="1:16" ht="41.25" customHeight="1" x14ac:dyDescent="0.2">
      <c r="A1848" s="71"/>
      <c r="B1848" s="12"/>
      <c r="C1848" s="72"/>
      <c r="D1848" s="56"/>
      <c r="E1848" s="56"/>
      <c r="F1848" s="56"/>
      <c r="G1848" s="56"/>
      <c r="H1848" s="56"/>
      <c r="I1848" s="56"/>
      <c r="J1848" s="56"/>
      <c r="K1848" s="56"/>
      <c r="L1848" s="56"/>
      <c r="M1848" s="56"/>
      <c r="N1848" s="56"/>
      <c r="O1848" s="56"/>
      <c r="P1848" s="13"/>
    </row>
    <row r="1849" spans="1:16" ht="41.25" customHeight="1" x14ac:dyDescent="0.2">
      <c r="A1849" s="71"/>
      <c r="B1849" s="12"/>
      <c r="C1849" s="72"/>
      <c r="D1849" s="56"/>
      <c r="E1849" s="56"/>
      <c r="F1849" s="56"/>
      <c r="G1849" s="56"/>
      <c r="H1849" s="56"/>
      <c r="I1849" s="56"/>
      <c r="J1849" s="56"/>
      <c r="K1849" s="56"/>
      <c r="L1849" s="56"/>
      <c r="M1849" s="56"/>
      <c r="N1849" s="56"/>
      <c r="O1849" s="56"/>
      <c r="P1849" s="13"/>
    </row>
    <row r="1850" spans="1:16" ht="41.25" customHeight="1" x14ac:dyDescent="0.2">
      <c r="A1850" s="71"/>
      <c r="B1850" s="12"/>
      <c r="C1850" s="72"/>
      <c r="D1850" s="56"/>
      <c r="E1850" s="56"/>
      <c r="F1850" s="56"/>
      <c r="G1850" s="56"/>
      <c r="H1850" s="56"/>
      <c r="I1850" s="56"/>
      <c r="J1850" s="56"/>
      <c r="K1850" s="56"/>
      <c r="L1850" s="56"/>
      <c r="M1850" s="56"/>
      <c r="N1850" s="56"/>
      <c r="O1850" s="56"/>
      <c r="P1850" s="13"/>
    </row>
    <row r="1851" spans="1:16" ht="41.25" customHeight="1" x14ac:dyDescent="0.2">
      <c r="A1851" s="71" t="s">
        <v>1694</v>
      </c>
      <c r="B1851" s="12"/>
      <c r="C1851" s="72" t="s">
        <v>1695</v>
      </c>
      <c r="D1851" s="56"/>
      <c r="E1851" s="56"/>
      <c r="F1851" s="56"/>
      <c r="G1851" s="56"/>
      <c r="H1851" s="56"/>
      <c r="I1851" s="56"/>
      <c r="J1851" s="56"/>
      <c r="K1851" s="56"/>
      <c r="L1851" s="56"/>
      <c r="M1851" s="56"/>
      <c r="N1851" s="56"/>
      <c r="O1851" s="56"/>
      <c r="P1851" s="13"/>
    </row>
    <row r="1852" spans="1:16" ht="41.25" customHeight="1" x14ac:dyDescent="0.2">
      <c r="A1852" s="71"/>
      <c r="B1852" s="12"/>
      <c r="C1852" s="72"/>
      <c r="D1852" s="56"/>
      <c r="E1852" s="56"/>
      <c r="F1852" s="56"/>
      <c r="G1852" s="56"/>
      <c r="H1852" s="56"/>
      <c r="I1852" s="56"/>
      <c r="J1852" s="56"/>
      <c r="K1852" s="56"/>
      <c r="L1852" s="56"/>
      <c r="M1852" s="56"/>
      <c r="N1852" s="56"/>
      <c r="O1852" s="56"/>
      <c r="P1852" s="13"/>
    </row>
    <row r="1853" spans="1:16" ht="41.25" customHeight="1" x14ac:dyDescent="0.2">
      <c r="A1853" s="71"/>
      <c r="B1853" s="12"/>
      <c r="C1853" s="72"/>
      <c r="D1853" s="56"/>
      <c r="E1853" s="56"/>
      <c r="F1853" s="56"/>
      <c r="G1853" s="56"/>
      <c r="H1853" s="56"/>
      <c r="I1853" s="56"/>
      <c r="J1853" s="56"/>
      <c r="K1853" s="56"/>
      <c r="L1853" s="56"/>
      <c r="M1853" s="56"/>
      <c r="N1853" s="56"/>
      <c r="O1853" s="56"/>
      <c r="P1853" s="13"/>
    </row>
    <row r="1854" spans="1:16" ht="41.25" customHeight="1" x14ac:dyDescent="0.2">
      <c r="A1854" s="71"/>
      <c r="B1854" s="12"/>
      <c r="C1854" s="72"/>
      <c r="D1854" s="56"/>
      <c r="E1854" s="56"/>
      <c r="F1854" s="56"/>
      <c r="G1854" s="56"/>
      <c r="H1854" s="56"/>
      <c r="I1854" s="56"/>
      <c r="J1854" s="56"/>
      <c r="K1854" s="56"/>
      <c r="L1854" s="56"/>
      <c r="M1854" s="56"/>
      <c r="N1854" s="56"/>
      <c r="O1854" s="56"/>
      <c r="P1854" s="13"/>
    </row>
    <row r="1855" spans="1:16" ht="41.25" customHeight="1" thickBot="1" x14ac:dyDescent="0.25">
      <c r="A1855" s="73"/>
      <c r="B1855" s="14"/>
      <c r="C1855" s="74"/>
      <c r="D1855" s="57"/>
      <c r="E1855" s="57"/>
      <c r="F1855" s="57"/>
      <c r="G1855" s="57"/>
      <c r="H1855" s="57"/>
      <c r="I1855" s="57"/>
      <c r="J1855" s="57"/>
      <c r="K1855" s="57"/>
      <c r="L1855" s="57"/>
      <c r="M1855" s="57"/>
      <c r="N1855" s="57"/>
      <c r="O1855" s="57"/>
      <c r="P1855" s="15"/>
    </row>
    <row r="1856" spans="1:16" ht="41.25" customHeight="1" x14ac:dyDescent="0.2">
      <c r="A1856" s="75" t="s">
        <v>1696</v>
      </c>
      <c r="B1856" s="10"/>
      <c r="C1856" s="76" t="s">
        <v>1697</v>
      </c>
      <c r="D1856" s="55"/>
      <c r="E1856" s="55"/>
      <c r="F1856" s="55"/>
      <c r="G1856" s="55"/>
      <c r="H1856" s="55"/>
      <c r="I1856" s="55"/>
      <c r="J1856" s="55"/>
      <c r="K1856" s="55"/>
      <c r="L1856" s="55"/>
      <c r="M1856" s="55"/>
      <c r="N1856" s="55"/>
      <c r="O1856" s="55"/>
      <c r="P1856" s="11"/>
    </row>
    <row r="1857" spans="1:16" ht="41.25" customHeight="1" x14ac:dyDescent="0.2">
      <c r="A1857" s="71"/>
      <c r="B1857" s="12"/>
      <c r="C1857" s="72"/>
      <c r="D1857" s="56"/>
      <c r="E1857" s="56"/>
      <c r="F1857" s="56"/>
      <c r="G1857" s="56"/>
      <c r="H1857" s="56"/>
      <c r="I1857" s="56"/>
      <c r="J1857" s="56"/>
      <c r="K1857" s="56"/>
      <c r="L1857" s="56"/>
      <c r="M1857" s="56"/>
      <c r="N1857" s="56"/>
      <c r="O1857" s="56"/>
      <c r="P1857" s="13"/>
    </row>
    <row r="1858" spans="1:16" ht="41.25" customHeight="1" x14ac:dyDescent="0.2">
      <c r="A1858" s="71"/>
      <c r="B1858" s="12"/>
      <c r="C1858" s="72"/>
      <c r="D1858" s="56"/>
      <c r="E1858" s="56"/>
      <c r="F1858" s="56"/>
      <c r="G1858" s="56"/>
      <c r="H1858" s="56"/>
      <c r="I1858" s="56"/>
      <c r="J1858" s="56"/>
      <c r="K1858" s="56"/>
      <c r="L1858" s="56"/>
      <c r="M1858" s="56"/>
      <c r="N1858" s="56"/>
      <c r="O1858" s="56"/>
      <c r="P1858" s="13"/>
    </row>
    <row r="1859" spans="1:16" ht="41.25" customHeight="1" x14ac:dyDescent="0.2">
      <c r="A1859" s="71"/>
      <c r="B1859" s="12"/>
      <c r="C1859" s="72"/>
      <c r="D1859" s="56"/>
      <c r="E1859" s="56"/>
      <c r="F1859" s="56"/>
      <c r="G1859" s="56"/>
      <c r="H1859" s="56"/>
      <c r="I1859" s="56"/>
      <c r="J1859" s="56"/>
      <c r="K1859" s="56"/>
      <c r="L1859" s="56"/>
      <c r="M1859" s="56"/>
      <c r="N1859" s="56"/>
      <c r="O1859" s="56"/>
      <c r="P1859" s="13"/>
    </row>
    <row r="1860" spans="1:16" ht="41.25" customHeight="1" x14ac:dyDescent="0.2">
      <c r="A1860" s="71"/>
      <c r="B1860" s="12"/>
      <c r="C1860" s="72"/>
      <c r="D1860" s="56"/>
      <c r="E1860" s="56"/>
      <c r="F1860" s="56"/>
      <c r="G1860" s="56"/>
      <c r="H1860" s="56"/>
      <c r="I1860" s="56"/>
      <c r="J1860" s="56"/>
      <c r="K1860" s="56"/>
      <c r="L1860" s="56"/>
      <c r="M1860" s="56"/>
      <c r="N1860" s="56"/>
      <c r="O1860" s="56"/>
      <c r="P1860" s="13"/>
    </row>
    <row r="1861" spans="1:16" ht="41.25" customHeight="1" x14ac:dyDescent="0.2">
      <c r="A1861" s="71" t="s">
        <v>1698</v>
      </c>
      <c r="B1861" s="12"/>
      <c r="C1861" s="72" t="s">
        <v>1699</v>
      </c>
      <c r="D1861" s="56"/>
      <c r="E1861" s="56"/>
      <c r="F1861" s="56"/>
      <c r="G1861" s="56"/>
      <c r="H1861" s="56"/>
      <c r="I1861" s="56"/>
      <c r="J1861" s="56"/>
      <c r="K1861" s="56"/>
      <c r="L1861" s="56"/>
      <c r="M1861" s="56"/>
      <c r="N1861" s="56"/>
      <c r="O1861" s="56"/>
      <c r="P1861" s="13"/>
    </row>
    <row r="1862" spans="1:16" ht="41.25" customHeight="1" x14ac:dyDescent="0.2">
      <c r="A1862" s="71"/>
      <c r="B1862" s="12"/>
      <c r="C1862" s="72"/>
      <c r="D1862" s="56"/>
      <c r="E1862" s="56"/>
      <c r="F1862" s="56"/>
      <c r="G1862" s="56"/>
      <c r="H1862" s="56"/>
      <c r="I1862" s="56"/>
      <c r="J1862" s="56"/>
      <c r="K1862" s="56"/>
      <c r="L1862" s="56"/>
      <c r="M1862" s="56"/>
      <c r="N1862" s="56"/>
      <c r="O1862" s="56"/>
      <c r="P1862" s="13"/>
    </row>
    <row r="1863" spans="1:16" ht="41.25" customHeight="1" x14ac:dyDescent="0.2">
      <c r="A1863" s="71"/>
      <c r="B1863" s="12"/>
      <c r="C1863" s="72"/>
      <c r="D1863" s="56"/>
      <c r="E1863" s="56"/>
      <c r="F1863" s="56"/>
      <c r="G1863" s="56"/>
      <c r="H1863" s="56"/>
      <c r="I1863" s="56"/>
      <c r="J1863" s="56"/>
      <c r="K1863" s="56"/>
      <c r="L1863" s="56"/>
      <c r="M1863" s="56"/>
      <c r="N1863" s="56"/>
      <c r="O1863" s="56"/>
      <c r="P1863" s="13"/>
    </row>
    <row r="1864" spans="1:16" ht="41.25" customHeight="1" x14ac:dyDescent="0.2">
      <c r="A1864" s="71"/>
      <c r="B1864" s="12"/>
      <c r="C1864" s="72"/>
      <c r="D1864" s="56"/>
      <c r="E1864" s="56"/>
      <c r="F1864" s="56"/>
      <c r="G1864" s="56"/>
      <c r="H1864" s="56"/>
      <c r="I1864" s="56"/>
      <c r="J1864" s="56"/>
      <c r="K1864" s="56"/>
      <c r="L1864" s="56"/>
      <c r="M1864" s="56"/>
      <c r="N1864" s="56"/>
      <c r="O1864" s="56"/>
      <c r="P1864" s="13"/>
    </row>
    <row r="1865" spans="1:16" ht="41.25" customHeight="1" x14ac:dyDescent="0.2">
      <c r="A1865" s="71"/>
      <c r="B1865" s="12"/>
      <c r="C1865" s="72"/>
      <c r="D1865" s="56"/>
      <c r="E1865" s="56"/>
      <c r="F1865" s="56"/>
      <c r="G1865" s="56"/>
      <c r="H1865" s="56"/>
      <c r="I1865" s="56"/>
      <c r="J1865" s="56"/>
      <c r="K1865" s="56"/>
      <c r="L1865" s="56"/>
      <c r="M1865" s="56"/>
      <c r="N1865" s="56"/>
      <c r="O1865" s="56"/>
      <c r="P1865" s="13"/>
    </row>
    <row r="1866" spans="1:16" ht="41.25" customHeight="1" x14ac:dyDescent="0.2">
      <c r="A1866" s="71" t="s">
        <v>1700</v>
      </c>
      <c r="B1866" s="12"/>
      <c r="C1866" s="72" t="s">
        <v>1701</v>
      </c>
      <c r="D1866" s="56"/>
      <c r="E1866" s="56"/>
      <c r="F1866" s="56"/>
      <c r="G1866" s="56"/>
      <c r="H1866" s="56"/>
      <c r="I1866" s="56"/>
      <c r="J1866" s="56"/>
      <c r="K1866" s="56"/>
      <c r="L1866" s="56"/>
      <c r="M1866" s="56"/>
      <c r="N1866" s="56"/>
      <c r="O1866" s="56"/>
      <c r="P1866" s="13"/>
    </row>
    <row r="1867" spans="1:16" ht="41.25" customHeight="1" x14ac:dyDescent="0.2">
      <c r="A1867" s="71"/>
      <c r="B1867" s="12"/>
      <c r="C1867" s="72"/>
      <c r="D1867" s="56"/>
      <c r="E1867" s="56"/>
      <c r="F1867" s="56"/>
      <c r="G1867" s="56"/>
      <c r="H1867" s="56"/>
      <c r="I1867" s="56"/>
      <c r="J1867" s="56"/>
      <c r="K1867" s="56"/>
      <c r="L1867" s="56"/>
      <c r="M1867" s="56"/>
      <c r="N1867" s="56"/>
      <c r="O1867" s="56"/>
      <c r="P1867" s="13"/>
    </row>
    <row r="1868" spans="1:16" ht="41.25" customHeight="1" x14ac:dyDescent="0.2">
      <c r="A1868" s="71"/>
      <c r="B1868" s="12"/>
      <c r="C1868" s="72"/>
      <c r="D1868" s="56"/>
      <c r="E1868" s="56"/>
      <c r="F1868" s="56"/>
      <c r="G1868" s="56"/>
      <c r="H1868" s="56"/>
      <c r="I1868" s="56"/>
      <c r="J1868" s="56"/>
      <c r="K1868" s="56"/>
      <c r="L1868" s="56"/>
      <c r="M1868" s="56"/>
      <c r="N1868" s="56"/>
      <c r="O1868" s="56"/>
      <c r="P1868" s="13"/>
    </row>
    <row r="1869" spans="1:16" ht="41.25" customHeight="1" x14ac:dyDescent="0.2">
      <c r="A1869" s="71"/>
      <c r="B1869" s="12"/>
      <c r="C1869" s="72"/>
      <c r="D1869" s="56"/>
      <c r="E1869" s="56"/>
      <c r="F1869" s="56"/>
      <c r="G1869" s="56"/>
      <c r="H1869" s="56"/>
      <c r="I1869" s="56"/>
      <c r="J1869" s="56"/>
      <c r="K1869" s="56"/>
      <c r="L1869" s="56"/>
      <c r="M1869" s="56"/>
      <c r="N1869" s="56"/>
      <c r="O1869" s="56"/>
      <c r="P1869" s="13"/>
    </row>
    <row r="1870" spans="1:16" ht="41.25" customHeight="1" x14ac:dyDescent="0.2">
      <c r="A1870" s="71"/>
      <c r="B1870" s="12"/>
      <c r="C1870" s="72"/>
      <c r="D1870" s="56"/>
      <c r="E1870" s="56"/>
      <c r="F1870" s="56"/>
      <c r="G1870" s="56"/>
      <c r="H1870" s="56"/>
      <c r="I1870" s="56"/>
      <c r="J1870" s="56"/>
      <c r="K1870" s="56"/>
      <c r="L1870" s="56"/>
      <c r="M1870" s="56"/>
      <c r="N1870" s="56"/>
      <c r="O1870" s="56"/>
      <c r="P1870" s="13"/>
    </row>
    <row r="1871" spans="1:16" ht="41.25" customHeight="1" x14ac:dyDescent="0.2">
      <c r="A1871" s="71" t="s">
        <v>1702</v>
      </c>
      <c r="B1871" s="12"/>
      <c r="C1871" s="72" t="s">
        <v>1703</v>
      </c>
      <c r="D1871" s="56"/>
      <c r="E1871" s="56"/>
      <c r="F1871" s="56"/>
      <c r="G1871" s="56"/>
      <c r="H1871" s="56"/>
      <c r="I1871" s="56"/>
      <c r="J1871" s="56"/>
      <c r="K1871" s="56"/>
      <c r="L1871" s="56"/>
      <c r="M1871" s="56"/>
      <c r="N1871" s="56"/>
      <c r="O1871" s="56"/>
      <c r="P1871" s="13"/>
    </row>
    <row r="1872" spans="1:16" ht="41.25" customHeight="1" x14ac:dyDescent="0.2">
      <c r="A1872" s="71"/>
      <c r="B1872" s="12"/>
      <c r="C1872" s="72"/>
      <c r="D1872" s="56"/>
      <c r="E1872" s="56"/>
      <c r="F1872" s="56"/>
      <c r="G1872" s="56"/>
      <c r="H1872" s="56"/>
      <c r="I1872" s="56"/>
      <c r="J1872" s="56"/>
      <c r="K1872" s="56"/>
      <c r="L1872" s="56"/>
      <c r="M1872" s="56"/>
      <c r="N1872" s="56"/>
      <c r="O1872" s="56"/>
      <c r="P1872" s="13"/>
    </row>
    <row r="1873" spans="1:16" ht="41.25" customHeight="1" x14ac:dyDescent="0.2">
      <c r="A1873" s="71"/>
      <c r="B1873" s="12"/>
      <c r="C1873" s="72"/>
      <c r="D1873" s="56"/>
      <c r="E1873" s="56"/>
      <c r="F1873" s="56"/>
      <c r="G1873" s="56"/>
      <c r="H1873" s="56"/>
      <c r="I1873" s="56"/>
      <c r="J1873" s="56"/>
      <c r="K1873" s="56"/>
      <c r="L1873" s="56"/>
      <c r="M1873" s="56"/>
      <c r="N1873" s="56"/>
      <c r="O1873" s="56"/>
      <c r="P1873" s="13"/>
    </row>
    <row r="1874" spans="1:16" ht="41.25" customHeight="1" x14ac:dyDescent="0.2">
      <c r="A1874" s="71"/>
      <c r="B1874" s="12"/>
      <c r="C1874" s="72"/>
      <c r="D1874" s="56"/>
      <c r="E1874" s="56"/>
      <c r="F1874" s="56"/>
      <c r="G1874" s="56"/>
      <c r="H1874" s="56"/>
      <c r="I1874" s="56"/>
      <c r="J1874" s="56"/>
      <c r="K1874" s="56"/>
      <c r="L1874" s="56"/>
      <c r="M1874" s="56"/>
      <c r="N1874" s="56"/>
      <c r="O1874" s="56"/>
      <c r="P1874" s="13"/>
    </row>
    <row r="1875" spans="1:16" ht="41.25" customHeight="1" x14ac:dyDescent="0.2">
      <c r="A1875" s="71"/>
      <c r="B1875" s="12"/>
      <c r="C1875" s="72"/>
      <c r="D1875" s="56"/>
      <c r="E1875" s="56"/>
      <c r="F1875" s="56"/>
      <c r="G1875" s="56"/>
      <c r="H1875" s="56"/>
      <c r="I1875" s="56"/>
      <c r="J1875" s="56"/>
      <c r="K1875" s="56"/>
      <c r="L1875" s="56"/>
      <c r="M1875" s="56"/>
      <c r="N1875" s="56"/>
      <c r="O1875" s="56"/>
      <c r="P1875" s="13"/>
    </row>
    <row r="1876" spans="1:16" ht="41.25" customHeight="1" x14ac:dyDescent="0.2">
      <c r="A1876" s="71" t="s">
        <v>1704</v>
      </c>
      <c r="B1876" s="12"/>
      <c r="C1876" s="72" t="s">
        <v>1705</v>
      </c>
      <c r="D1876" s="56"/>
      <c r="E1876" s="56"/>
      <c r="F1876" s="56"/>
      <c r="G1876" s="56"/>
      <c r="H1876" s="56"/>
      <c r="I1876" s="56"/>
      <c r="J1876" s="56"/>
      <c r="K1876" s="56"/>
      <c r="L1876" s="56"/>
      <c r="M1876" s="56"/>
      <c r="N1876" s="56"/>
      <c r="O1876" s="56"/>
      <c r="P1876" s="13"/>
    </row>
    <row r="1877" spans="1:16" ht="41.25" customHeight="1" x14ac:dyDescent="0.2">
      <c r="A1877" s="71"/>
      <c r="B1877" s="12"/>
      <c r="C1877" s="72"/>
      <c r="D1877" s="56"/>
      <c r="E1877" s="56"/>
      <c r="F1877" s="56"/>
      <c r="G1877" s="56"/>
      <c r="H1877" s="56"/>
      <c r="I1877" s="56"/>
      <c r="J1877" s="56"/>
      <c r="K1877" s="56"/>
      <c r="L1877" s="56"/>
      <c r="M1877" s="56"/>
      <c r="N1877" s="56"/>
      <c r="O1877" s="56"/>
      <c r="P1877" s="13"/>
    </row>
    <row r="1878" spans="1:16" ht="41.25" customHeight="1" x14ac:dyDescent="0.2">
      <c r="A1878" s="71"/>
      <c r="B1878" s="12"/>
      <c r="C1878" s="72"/>
      <c r="D1878" s="56"/>
      <c r="E1878" s="56"/>
      <c r="F1878" s="56"/>
      <c r="G1878" s="56"/>
      <c r="H1878" s="56"/>
      <c r="I1878" s="56"/>
      <c r="J1878" s="56"/>
      <c r="K1878" s="56"/>
      <c r="L1878" s="56"/>
      <c r="M1878" s="56"/>
      <c r="N1878" s="56"/>
      <c r="O1878" s="56"/>
      <c r="P1878" s="13"/>
    </row>
    <row r="1879" spans="1:16" ht="41.25" customHeight="1" x14ac:dyDescent="0.2">
      <c r="A1879" s="71"/>
      <c r="B1879" s="12"/>
      <c r="C1879" s="72"/>
      <c r="D1879" s="56"/>
      <c r="E1879" s="56"/>
      <c r="F1879" s="56"/>
      <c r="G1879" s="56"/>
      <c r="H1879" s="56"/>
      <c r="I1879" s="56"/>
      <c r="J1879" s="56"/>
      <c r="K1879" s="56"/>
      <c r="L1879" s="56"/>
      <c r="M1879" s="56"/>
      <c r="N1879" s="56"/>
      <c r="O1879" s="56"/>
      <c r="P1879" s="13"/>
    </row>
    <row r="1880" spans="1:16" ht="41.25" customHeight="1" thickBot="1" x14ac:dyDescent="0.25">
      <c r="A1880" s="73"/>
      <c r="B1880" s="14"/>
      <c r="C1880" s="74"/>
      <c r="D1880" s="57"/>
      <c r="E1880" s="57"/>
      <c r="F1880" s="57"/>
      <c r="G1880" s="57"/>
      <c r="H1880" s="57"/>
      <c r="I1880" s="57"/>
      <c r="J1880" s="57"/>
      <c r="K1880" s="57"/>
      <c r="L1880" s="57"/>
      <c r="M1880" s="57"/>
      <c r="N1880" s="57"/>
      <c r="O1880" s="57"/>
      <c r="P1880" s="15"/>
    </row>
    <row r="1881" spans="1:16" ht="41.25" customHeight="1" x14ac:dyDescent="0.2">
      <c r="A1881" s="75" t="s">
        <v>1706</v>
      </c>
      <c r="B1881" s="10"/>
      <c r="C1881" s="76" t="s">
        <v>1707</v>
      </c>
      <c r="D1881" s="55"/>
      <c r="E1881" s="55"/>
      <c r="F1881" s="55"/>
      <c r="G1881" s="55"/>
      <c r="H1881" s="55"/>
      <c r="I1881" s="55"/>
      <c r="J1881" s="55"/>
      <c r="K1881" s="55"/>
      <c r="L1881" s="55"/>
      <c r="M1881" s="55"/>
      <c r="N1881" s="55"/>
      <c r="O1881" s="55"/>
      <c r="P1881" s="11"/>
    </row>
    <row r="1882" spans="1:16" ht="41.25" customHeight="1" x14ac:dyDescent="0.2">
      <c r="A1882" s="71"/>
      <c r="B1882" s="12"/>
      <c r="C1882" s="72"/>
      <c r="D1882" s="56"/>
      <c r="E1882" s="56"/>
      <c r="F1882" s="56"/>
      <c r="G1882" s="56"/>
      <c r="H1882" s="56"/>
      <c r="I1882" s="56"/>
      <c r="J1882" s="56"/>
      <c r="K1882" s="56"/>
      <c r="L1882" s="56"/>
      <c r="M1882" s="56"/>
      <c r="N1882" s="56"/>
      <c r="O1882" s="56"/>
      <c r="P1882" s="13"/>
    </row>
    <row r="1883" spans="1:16" ht="41.25" customHeight="1" x14ac:dyDescent="0.2">
      <c r="A1883" s="71"/>
      <c r="B1883" s="12"/>
      <c r="C1883" s="72"/>
      <c r="D1883" s="56"/>
      <c r="E1883" s="56"/>
      <c r="F1883" s="56"/>
      <c r="G1883" s="56"/>
      <c r="H1883" s="56"/>
      <c r="I1883" s="56"/>
      <c r="J1883" s="56"/>
      <c r="K1883" s="56"/>
      <c r="L1883" s="56"/>
      <c r="M1883" s="56"/>
      <c r="N1883" s="56"/>
      <c r="O1883" s="56"/>
      <c r="P1883" s="13"/>
    </row>
    <row r="1884" spans="1:16" ht="41.25" customHeight="1" x14ac:dyDescent="0.2">
      <c r="A1884" s="71"/>
      <c r="B1884" s="12"/>
      <c r="C1884" s="72"/>
      <c r="D1884" s="56"/>
      <c r="E1884" s="56"/>
      <c r="F1884" s="56"/>
      <c r="G1884" s="56"/>
      <c r="H1884" s="56"/>
      <c r="I1884" s="56"/>
      <c r="J1884" s="56"/>
      <c r="K1884" s="56"/>
      <c r="L1884" s="56"/>
      <c r="M1884" s="56"/>
      <c r="N1884" s="56"/>
      <c r="O1884" s="56"/>
      <c r="P1884" s="13"/>
    </row>
    <row r="1885" spans="1:16" ht="41.25" customHeight="1" x14ac:dyDescent="0.2">
      <c r="A1885" s="71"/>
      <c r="B1885" s="12"/>
      <c r="C1885" s="72"/>
      <c r="D1885" s="56"/>
      <c r="E1885" s="56"/>
      <c r="F1885" s="56"/>
      <c r="G1885" s="56"/>
      <c r="H1885" s="56"/>
      <c r="I1885" s="56"/>
      <c r="J1885" s="56"/>
      <c r="K1885" s="56"/>
      <c r="L1885" s="56"/>
      <c r="M1885" s="56"/>
      <c r="N1885" s="56"/>
      <c r="O1885" s="56"/>
      <c r="P1885" s="13"/>
    </row>
    <row r="1886" spans="1:16" ht="41.25" customHeight="1" x14ac:dyDescent="0.2">
      <c r="A1886" s="71" t="s">
        <v>1708</v>
      </c>
      <c r="B1886" s="12"/>
      <c r="C1886" s="72" t="s">
        <v>1709</v>
      </c>
      <c r="D1886" s="56"/>
      <c r="E1886" s="56"/>
      <c r="F1886" s="56"/>
      <c r="G1886" s="56"/>
      <c r="H1886" s="56"/>
      <c r="I1886" s="56"/>
      <c r="J1886" s="56"/>
      <c r="K1886" s="56"/>
      <c r="L1886" s="56"/>
      <c r="M1886" s="56"/>
      <c r="N1886" s="56"/>
      <c r="O1886" s="56"/>
      <c r="P1886" s="13"/>
    </row>
    <row r="1887" spans="1:16" ht="41.25" customHeight="1" x14ac:dyDescent="0.2">
      <c r="A1887" s="71"/>
      <c r="B1887" s="12"/>
      <c r="C1887" s="72"/>
      <c r="D1887" s="56"/>
      <c r="E1887" s="56"/>
      <c r="F1887" s="56"/>
      <c r="G1887" s="56"/>
      <c r="H1887" s="56"/>
      <c r="I1887" s="56"/>
      <c r="J1887" s="56"/>
      <c r="K1887" s="56"/>
      <c r="L1887" s="56"/>
      <c r="M1887" s="56"/>
      <c r="N1887" s="56"/>
      <c r="O1887" s="56"/>
      <c r="P1887" s="13"/>
    </row>
    <row r="1888" spans="1:16" ht="41.25" customHeight="1" x14ac:dyDescent="0.2">
      <c r="A1888" s="71"/>
      <c r="B1888" s="12"/>
      <c r="C1888" s="72"/>
      <c r="D1888" s="56"/>
      <c r="E1888" s="56"/>
      <c r="F1888" s="56"/>
      <c r="G1888" s="56"/>
      <c r="H1888" s="56"/>
      <c r="I1888" s="56"/>
      <c r="J1888" s="56"/>
      <c r="K1888" s="56"/>
      <c r="L1888" s="56"/>
      <c r="M1888" s="56"/>
      <c r="N1888" s="56"/>
      <c r="O1888" s="56"/>
      <c r="P1888" s="13"/>
    </row>
    <row r="1889" spans="1:16" ht="41.25" customHeight="1" x14ac:dyDescent="0.2">
      <c r="A1889" s="71"/>
      <c r="B1889" s="12"/>
      <c r="C1889" s="72"/>
      <c r="D1889" s="56"/>
      <c r="E1889" s="56"/>
      <c r="F1889" s="56"/>
      <c r="G1889" s="56"/>
      <c r="H1889" s="56"/>
      <c r="I1889" s="56"/>
      <c r="J1889" s="56"/>
      <c r="K1889" s="56"/>
      <c r="L1889" s="56"/>
      <c r="M1889" s="56"/>
      <c r="N1889" s="56"/>
      <c r="O1889" s="56"/>
      <c r="P1889" s="13"/>
    </row>
    <row r="1890" spans="1:16" ht="41.25" customHeight="1" x14ac:dyDescent="0.2">
      <c r="A1890" s="71"/>
      <c r="B1890" s="12"/>
      <c r="C1890" s="72"/>
      <c r="D1890" s="56"/>
      <c r="E1890" s="56"/>
      <c r="F1890" s="56"/>
      <c r="G1890" s="56"/>
      <c r="H1890" s="56"/>
      <c r="I1890" s="56"/>
      <c r="J1890" s="56"/>
      <c r="K1890" s="56"/>
      <c r="L1890" s="56"/>
      <c r="M1890" s="56"/>
      <c r="N1890" s="56"/>
      <c r="O1890" s="56"/>
      <c r="P1890" s="13"/>
    </row>
    <row r="1891" spans="1:16" ht="41.25" customHeight="1" x14ac:dyDescent="0.2">
      <c r="A1891" s="71" t="s">
        <v>1710</v>
      </c>
      <c r="B1891" s="12"/>
      <c r="C1891" s="72" t="s">
        <v>1711</v>
      </c>
      <c r="D1891" s="56"/>
      <c r="E1891" s="56"/>
      <c r="F1891" s="56"/>
      <c r="G1891" s="56"/>
      <c r="H1891" s="56"/>
      <c r="I1891" s="56"/>
      <c r="J1891" s="56"/>
      <c r="K1891" s="56"/>
      <c r="L1891" s="56"/>
      <c r="M1891" s="56"/>
      <c r="N1891" s="56"/>
      <c r="O1891" s="56"/>
      <c r="P1891" s="13"/>
    </row>
    <row r="1892" spans="1:16" ht="41.25" customHeight="1" x14ac:dyDescent="0.2">
      <c r="A1892" s="71"/>
      <c r="B1892" s="12"/>
      <c r="C1892" s="72"/>
      <c r="D1892" s="56"/>
      <c r="E1892" s="56"/>
      <c r="F1892" s="56"/>
      <c r="G1892" s="56"/>
      <c r="H1892" s="56"/>
      <c r="I1892" s="56"/>
      <c r="J1892" s="56"/>
      <c r="K1892" s="56"/>
      <c r="L1892" s="56"/>
      <c r="M1892" s="56"/>
      <c r="N1892" s="56"/>
      <c r="O1892" s="56"/>
      <c r="P1892" s="13"/>
    </row>
    <row r="1893" spans="1:16" ht="41.25" customHeight="1" x14ac:dyDescent="0.2">
      <c r="A1893" s="71"/>
      <c r="B1893" s="12"/>
      <c r="C1893" s="72"/>
      <c r="D1893" s="56"/>
      <c r="E1893" s="56"/>
      <c r="F1893" s="56"/>
      <c r="G1893" s="56"/>
      <c r="H1893" s="56"/>
      <c r="I1893" s="56"/>
      <c r="J1893" s="56"/>
      <c r="K1893" s="56"/>
      <c r="L1893" s="56"/>
      <c r="M1893" s="56"/>
      <c r="N1893" s="56"/>
      <c r="O1893" s="56"/>
      <c r="P1893" s="13"/>
    </row>
    <row r="1894" spans="1:16" ht="41.25" customHeight="1" x14ac:dyDescent="0.2">
      <c r="A1894" s="71"/>
      <c r="B1894" s="12"/>
      <c r="C1894" s="72"/>
      <c r="D1894" s="56"/>
      <c r="E1894" s="56"/>
      <c r="F1894" s="56"/>
      <c r="G1894" s="56"/>
      <c r="H1894" s="56"/>
      <c r="I1894" s="56"/>
      <c r="J1894" s="56"/>
      <c r="K1894" s="56"/>
      <c r="L1894" s="56"/>
      <c r="M1894" s="56"/>
      <c r="N1894" s="56"/>
      <c r="O1894" s="56"/>
      <c r="P1894" s="13"/>
    </row>
    <row r="1895" spans="1:16" ht="41.25" customHeight="1" x14ac:dyDescent="0.2">
      <c r="A1895" s="71"/>
      <c r="B1895" s="12"/>
      <c r="C1895" s="72"/>
      <c r="D1895" s="56"/>
      <c r="E1895" s="56"/>
      <c r="F1895" s="56"/>
      <c r="G1895" s="56"/>
      <c r="H1895" s="56"/>
      <c r="I1895" s="56"/>
      <c r="J1895" s="56"/>
      <c r="K1895" s="56"/>
      <c r="L1895" s="56"/>
      <c r="M1895" s="56"/>
      <c r="N1895" s="56"/>
      <c r="O1895" s="56"/>
      <c r="P1895" s="13"/>
    </row>
    <row r="1896" spans="1:16" ht="41.25" customHeight="1" x14ac:dyDescent="0.2">
      <c r="A1896" s="71" t="s">
        <v>1712</v>
      </c>
      <c r="B1896" s="12"/>
      <c r="C1896" s="72" t="s">
        <v>1713</v>
      </c>
      <c r="D1896" s="56"/>
      <c r="E1896" s="56"/>
      <c r="F1896" s="56"/>
      <c r="G1896" s="56"/>
      <c r="H1896" s="56"/>
      <c r="I1896" s="56"/>
      <c r="J1896" s="56"/>
      <c r="K1896" s="56"/>
      <c r="L1896" s="56"/>
      <c r="M1896" s="56"/>
      <c r="N1896" s="56"/>
      <c r="O1896" s="56"/>
      <c r="P1896" s="13"/>
    </row>
    <row r="1897" spans="1:16" ht="41.25" customHeight="1" x14ac:dyDescent="0.2">
      <c r="A1897" s="71"/>
      <c r="B1897" s="12"/>
      <c r="C1897" s="72"/>
      <c r="D1897" s="56"/>
      <c r="E1897" s="56"/>
      <c r="F1897" s="56"/>
      <c r="G1897" s="56"/>
      <c r="H1897" s="56"/>
      <c r="I1897" s="56"/>
      <c r="J1897" s="56"/>
      <c r="K1897" s="56"/>
      <c r="L1897" s="56"/>
      <c r="M1897" s="56"/>
      <c r="N1897" s="56"/>
      <c r="O1897" s="56"/>
      <c r="P1897" s="13"/>
    </row>
    <row r="1898" spans="1:16" ht="41.25" customHeight="1" x14ac:dyDescent="0.2">
      <c r="A1898" s="71"/>
      <c r="B1898" s="12"/>
      <c r="C1898" s="72"/>
      <c r="D1898" s="56"/>
      <c r="E1898" s="56"/>
      <c r="F1898" s="56"/>
      <c r="G1898" s="56"/>
      <c r="H1898" s="56"/>
      <c r="I1898" s="56"/>
      <c r="J1898" s="56"/>
      <c r="K1898" s="56"/>
      <c r="L1898" s="56"/>
      <c r="M1898" s="56"/>
      <c r="N1898" s="56"/>
      <c r="O1898" s="56"/>
      <c r="P1898" s="13"/>
    </row>
    <row r="1899" spans="1:16" ht="41.25" customHeight="1" x14ac:dyDescent="0.2">
      <c r="A1899" s="71"/>
      <c r="B1899" s="12"/>
      <c r="C1899" s="72"/>
      <c r="D1899" s="56"/>
      <c r="E1899" s="56"/>
      <c r="F1899" s="56"/>
      <c r="G1899" s="56"/>
      <c r="H1899" s="56"/>
      <c r="I1899" s="56"/>
      <c r="J1899" s="56"/>
      <c r="K1899" s="56"/>
      <c r="L1899" s="56"/>
      <c r="M1899" s="56"/>
      <c r="N1899" s="56"/>
      <c r="O1899" s="56"/>
      <c r="P1899" s="13"/>
    </row>
    <row r="1900" spans="1:16" ht="41.25" customHeight="1" x14ac:dyDescent="0.2">
      <c r="A1900" s="71"/>
      <c r="B1900" s="12"/>
      <c r="C1900" s="72"/>
      <c r="D1900" s="56"/>
      <c r="E1900" s="56"/>
      <c r="F1900" s="56"/>
      <c r="G1900" s="56"/>
      <c r="H1900" s="56"/>
      <c r="I1900" s="56"/>
      <c r="J1900" s="56"/>
      <c r="K1900" s="56"/>
      <c r="L1900" s="56"/>
      <c r="M1900" s="56"/>
      <c r="N1900" s="56"/>
      <c r="O1900" s="56"/>
      <c r="P1900" s="13"/>
    </row>
    <row r="1901" spans="1:16" ht="41.25" customHeight="1" x14ac:dyDescent="0.2">
      <c r="A1901" s="71" t="s">
        <v>1714</v>
      </c>
      <c r="B1901" s="12"/>
      <c r="C1901" s="72" t="s">
        <v>1715</v>
      </c>
      <c r="D1901" s="56"/>
      <c r="E1901" s="56"/>
      <c r="F1901" s="56"/>
      <c r="G1901" s="56"/>
      <c r="H1901" s="56"/>
      <c r="I1901" s="56"/>
      <c r="J1901" s="56"/>
      <c r="K1901" s="56"/>
      <c r="L1901" s="56"/>
      <c r="M1901" s="56"/>
      <c r="N1901" s="56"/>
      <c r="O1901" s="56"/>
      <c r="P1901" s="13"/>
    </row>
    <row r="1902" spans="1:16" ht="41.25" customHeight="1" x14ac:dyDescent="0.2">
      <c r="A1902" s="71"/>
      <c r="B1902" s="12"/>
      <c r="C1902" s="72"/>
      <c r="D1902" s="56"/>
      <c r="E1902" s="56"/>
      <c r="F1902" s="56"/>
      <c r="G1902" s="56"/>
      <c r="H1902" s="56"/>
      <c r="I1902" s="56"/>
      <c r="J1902" s="56"/>
      <c r="K1902" s="56"/>
      <c r="L1902" s="56"/>
      <c r="M1902" s="56"/>
      <c r="N1902" s="56"/>
      <c r="O1902" s="56"/>
      <c r="P1902" s="13"/>
    </row>
    <row r="1903" spans="1:16" ht="41.25" customHeight="1" x14ac:dyDescent="0.2">
      <c r="A1903" s="71"/>
      <c r="B1903" s="12"/>
      <c r="C1903" s="72"/>
      <c r="D1903" s="56"/>
      <c r="E1903" s="56"/>
      <c r="F1903" s="56"/>
      <c r="G1903" s="56"/>
      <c r="H1903" s="56"/>
      <c r="I1903" s="56"/>
      <c r="J1903" s="56"/>
      <c r="K1903" s="56"/>
      <c r="L1903" s="56"/>
      <c r="M1903" s="56"/>
      <c r="N1903" s="56"/>
      <c r="O1903" s="56"/>
      <c r="P1903" s="13"/>
    </row>
    <row r="1904" spans="1:16" ht="41.25" customHeight="1" x14ac:dyDescent="0.2">
      <c r="A1904" s="71"/>
      <c r="B1904" s="12"/>
      <c r="C1904" s="72"/>
      <c r="D1904" s="56"/>
      <c r="E1904" s="56"/>
      <c r="F1904" s="56"/>
      <c r="G1904" s="56"/>
      <c r="H1904" s="56"/>
      <c r="I1904" s="56"/>
      <c r="J1904" s="56"/>
      <c r="K1904" s="56"/>
      <c r="L1904" s="56"/>
      <c r="M1904" s="56"/>
      <c r="N1904" s="56"/>
      <c r="O1904" s="56"/>
      <c r="P1904" s="13"/>
    </row>
    <row r="1905" spans="1:16" ht="41.25" customHeight="1" thickBot="1" x14ac:dyDescent="0.25">
      <c r="A1905" s="73"/>
      <c r="B1905" s="14"/>
      <c r="C1905" s="74"/>
      <c r="D1905" s="57"/>
      <c r="E1905" s="57"/>
      <c r="F1905" s="57"/>
      <c r="G1905" s="57"/>
      <c r="H1905" s="57"/>
      <c r="I1905" s="57"/>
      <c r="J1905" s="57"/>
      <c r="K1905" s="57"/>
      <c r="L1905" s="57"/>
      <c r="M1905" s="57"/>
      <c r="N1905" s="57"/>
      <c r="O1905" s="57"/>
      <c r="P1905" s="15"/>
    </row>
    <row r="1906" spans="1:16" ht="41.25" customHeight="1" x14ac:dyDescent="0.2">
      <c r="A1906" s="75" t="s">
        <v>1716</v>
      </c>
      <c r="B1906" s="10"/>
      <c r="C1906" s="76" t="s">
        <v>1717</v>
      </c>
      <c r="D1906" s="55"/>
      <c r="E1906" s="55"/>
      <c r="F1906" s="55"/>
      <c r="G1906" s="55"/>
      <c r="H1906" s="55"/>
      <c r="I1906" s="55"/>
      <c r="J1906" s="55"/>
      <c r="K1906" s="55"/>
      <c r="L1906" s="55"/>
      <c r="M1906" s="55"/>
      <c r="N1906" s="55"/>
      <c r="O1906" s="55"/>
      <c r="P1906" s="11"/>
    </row>
    <row r="1907" spans="1:16" ht="41.25" customHeight="1" x14ac:dyDescent="0.2">
      <c r="A1907" s="71"/>
      <c r="B1907" s="12"/>
      <c r="C1907" s="72"/>
      <c r="D1907" s="56"/>
      <c r="E1907" s="56"/>
      <c r="F1907" s="56"/>
      <c r="G1907" s="56"/>
      <c r="H1907" s="56"/>
      <c r="I1907" s="56"/>
      <c r="J1907" s="56"/>
      <c r="K1907" s="56"/>
      <c r="L1907" s="56"/>
      <c r="M1907" s="56"/>
      <c r="N1907" s="56"/>
      <c r="O1907" s="56"/>
      <c r="P1907" s="13"/>
    </row>
    <row r="1908" spans="1:16" ht="41.25" customHeight="1" x14ac:dyDescent="0.2">
      <c r="A1908" s="71"/>
      <c r="B1908" s="12"/>
      <c r="C1908" s="72"/>
      <c r="D1908" s="56"/>
      <c r="E1908" s="56"/>
      <c r="F1908" s="56"/>
      <c r="G1908" s="56"/>
      <c r="H1908" s="56"/>
      <c r="I1908" s="56"/>
      <c r="J1908" s="56"/>
      <c r="K1908" s="56"/>
      <c r="L1908" s="56"/>
      <c r="M1908" s="56"/>
      <c r="N1908" s="56"/>
      <c r="O1908" s="56"/>
      <c r="P1908" s="13"/>
    </row>
    <row r="1909" spans="1:16" ht="41.25" customHeight="1" x14ac:dyDescent="0.2">
      <c r="A1909" s="71"/>
      <c r="B1909" s="12"/>
      <c r="C1909" s="72"/>
      <c r="D1909" s="56"/>
      <c r="E1909" s="56"/>
      <c r="F1909" s="56"/>
      <c r="G1909" s="56"/>
      <c r="H1909" s="56"/>
      <c r="I1909" s="56"/>
      <c r="J1909" s="56"/>
      <c r="K1909" s="56"/>
      <c r="L1909" s="56"/>
      <c r="M1909" s="56"/>
      <c r="N1909" s="56"/>
      <c r="O1909" s="56"/>
      <c r="P1909" s="13"/>
    </row>
    <row r="1910" spans="1:16" ht="41.25" customHeight="1" x14ac:dyDescent="0.2">
      <c r="A1910" s="71"/>
      <c r="B1910" s="12"/>
      <c r="C1910" s="72"/>
      <c r="D1910" s="56"/>
      <c r="E1910" s="56"/>
      <c r="F1910" s="56"/>
      <c r="G1910" s="56"/>
      <c r="H1910" s="56"/>
      <c r="I1910" s="56"/>
      <c r="J1910" s="56"/>
      <c r="K1910" s="56"/>
      <c r="L1910" s="56"/>
      <c r="M1910" s="56"/>
      <c r="N1910" s="56"/>
      <c r="O1910" s="56"/>
      <c r="P1910" s="13"/>
    </row>
    <row r="1911" spans="1:16" ht="41.25" customHeight="1" x14ac:dyDescent="0.2">
      <c r="A1911" s="71" t="s">
        <v>1718</v>
      </c>
      <c r="B1911" s="12"/>
      <c r="C1911" s="72" t="s">
        <v>1719</v>
      </c>
      <c r="D1911" s="56"/>
      <c r="E1911" s="56"/>
      <c r="F1911" s="56"/>
      <c r="G1911" s="56"/>
      <c r="H1911" s="56"/>
      <c r="I1911" s="56"/>
      <c r="J1911" s="56"/>
      <c r="K1911" s="56"/>
      <c r="L1911" s="56"/>
      <c r="M1911" s="56"/>
      <c r="N1911" s="56"/>
      <c r="O1911" s="56"/>
      <c r="P1911" s="13"/>
    </row>
    <row r="1912" spans="1:16" ht="41.25" customHeight="1" x14ac:dyDescent="0.2">
      <c r="A1912" s="71"/>
      <c r="B1912" s="12"/>
      <c r="C1912" s="72"/>
      <c r="D1912" s="56"/>
      <c r="E1912" s="56"/>
      <c r="F1912" s="56"/>
      <c r="G1912" s="56"/>
      <c r="H1912" s="56"/>
      <c r="I1912" s="56"/>
      <c r="J1912" s="56"/>
      <c r="K1912" s="56"/>
      <c r="L1912" s="56"/>
      <c r="M1912" s="56"/>
      <c r="N1912" s="56"/>
      <c r="O1912" s="56"/>
      <c r="P1912" s="13"/>
    </row>
    <row r="1913" spans="1:16" ht="41.25" customHeight="1" x14ac:dyDescent="0.2">
      <c r="A1913" s="71"/>
      <c r="B1913" s="12"/>
      <c r="C1913" s="72"/>
      <c r="D1913" s="56"/>
      <c r="E1913" s="56"/>
      <c r="F1913" s="56"/>
      <c r="G1913" s="56"/>
      <c r="H1913" s="56"/>
      <c r="I1913" s="56"/>
      <c r="J1913" s="56"/>
      <c r="K1913" s="56"/>
      <c r="L1913" s="56"/>
      <c r="M1913" s="56"/>
      <c r="N1913" s="56"/>
      <c r="O1913" s="56"/>
      <c r="P1913" s="13"/>
    </row>
    <row r="1914" spans="1:16" ht="41.25" customHeight="1" x14ac:dyDescent="0.2">
      <c r="A1914" s="71"/>
      <c r="B1914" s="12"/>
      <c r="C1914" s="72"/>
      <c r="D1914" s="56"/>
      <c r="E1914" s="56"/>
      <c r="F1914" s="56"/>
      <c r="G1914" s="56"/>
      <c r="H1914" s="56"/>
      <c r="I1914" s="56"/>
      <c r="J1914" s="56"/>
      <c r="K1914" s="56"/>
      <c r="L1914" s="56"/>
      <c r="M1914" s="56"/>
      <c r="N1914" s="56"/>
      <c r="O1914" s="56"/>
      <c r="P1914" s="13"/>
    </row>
    <row r="1915" spans="1:16" ht="41.25" customHeight="1" x14ac:dyDescent="0.2">
      <c r="A1915" s="71"/>
      <c r="B1915" s="12"/>
      <c r="C1915" s="72"/>
      <c r="D1915" s="56"/>
      <c r="E1915" s="56"/>
      <c r="F1915" s="56"/>
      <c r="G1915" s="56"/>
      <c r="H1915" s="56"/>
      <c r="I1915" s="56"/>
      <c r="J1915" s="56"/>
      <c r="K1915" s="56"/>
      <c r="L1915" s="56"/>
      <c r="M1915" s="56"/>
      <c r="N1915" s="56"/>
      <c r="O1915" s="56"/>
      <c r="P1915" s="13"/>
    </row>
    <row r="1916" spans="1:16" ht="41.25" customHeight="1" x14ac:dyDescent="0.2">
      <c r="A1916" s="71" t="s">
        <v>1720</v>
      </c>
      <c r="B1916" s="12"/>
      <c r="C1916" s="72" t="s">
        <v>1721</v>
      </c>
      <c r="D1916" s="56"/>
      <c r="E1916" s="56"/>
      <c r="F1916" s="56"/>
      <c r="G1916" s="56"/>
      <c r="H1916" s="56"/>
      <c r="I1916" s="56"/>
      <c r="J1916" s="56"/>
      <c r="K1916" s="56"/>
      <c r="L1916" s="56"/>
      <c r="M1916" s="56"/>
      <c r="N1916" s="56"/>
      <c r="O1916" s="56"/>
      <c r="P1916" s="13"/>
    </row>
    <row r="1917" spans="1:16" ht="41.25" customHeight="1" x14ac:dyDescent="0.2">
      <c r="A1917" s="71"/>
      <c r="B1917" s="12"/>
      <c r="C1917" s="72"/>
      <c r="D1917" s="56"/>
      <c r="E1917" s="56"/>
      <c r="F1917" s="56"/>
      <c r="G1917" s="56"/>
      <c r="H1917" s="56"/>
      <c r="I1917" s="56"/>
      <c r="J1917" s="56"/>
      <c r="K1917" s="56"/>
      <c r="L1917" s="56"/>
      <c r="M1917" s="56"/>
      <c r="N1917" s="56"/>
      <c r="O1917" s="56"/>
      <c r="P1917" s="13"/>
    </row>
    <row r="1918" spans="1:16" ht="41.25" customHeight="1" x14ac:dyDescent="0.2">
      <c r="A1918" s="71"/>
      <c r="B1918" s="12"/>
      <c r="C1918" s="72"/>
      <c r="D1918" s="56"/>
      <c r="E1918" s="56"/>
      <c r="F1918" s="56"/>
      <c r="G1918" s="56"/>
      <c r="H1918" s="56"/>
      <c r="I1918" s="56"/>
      <c r="J1918" s="56"/>
      <c r="K1918" s="56"/>
      <c r="L1918" s="56"/>
      <c r="M1918" s="56"/>
      <c r="N1918" s="56"/>
      <c r="O1918" s="56"/>
      <c r="P1918" s="13"/>
    </row>
    <row r="1919" spans="1:16" ht="41.25" customHeight="1" x14ac:dyDescent="0.2">
      <c r="A1919" s="71"/>
      <c r="B1919" s="12"/>
      <c r="C1919" s="72"/>
      <c r="D1919" s="56"/>
      <c r="E1919" s="56"/>
      <c r="F1919" s="56"/>
      <c r="G1919" s="56"/>
      <c r="H1919" s="56"/>
      <c r="I1919" s="56"/>
      <c r="J1919" s="56"/>
      <c r="K1919" s="56"/>
      <c r="L1919" s="56"/>
      <c r="M1919" s="56"/>
      <c r="N1919" s="56"/>
      <c r="O1919" s="56"/>
      <c r="P1919" s="13"/>
    </row>
    <row r="1920" spans="1:16" ht="41.25" customHeight="1" x14ac:dyDescent="0.2">
      <c r="A1920" s="71"/>
      <c r="B1920" s="12"/>
      <c r="C1920" s="72"/>
      <c r="D1920" s="56"/>
      <c r="E1920" s="56"/>
      <c r="F1920" s="56"/>
      <c r="G1920" s="56"/>
      <c r="H1920" s="56"/>
      <c r="I1920" s="56"/>
      <c r="J1920" s="56"/>
      <c r="K1920" s="56"/>
      <c r="L1920" s="56"/>
      <c r="M1920" s="56"/>
      <c r="N1920" s="56"/>
      <c r="O1920" s="56"/>
      <c r="P1920" s="13"/>
    </row>
    <row r="1921" spans="1:16" ht="41.25" customHeight="1" x14ac:dyDescent="0.2">
      <c r="A1921" s="71" t="s">
        <v>1722</v>
      </c>
      <c r="B1921" s="12"/>
      <c r="C1921" s="72" t="s">
        <v>1723</v>
      </c>
      <c r="D1921" s="56"/>
      <c r="E1921" s="56"/>
      <c r="F1921" s="56"/>
      <c r="G1921" s="56"/>
      <c r="H1921" s="56"/>
      <c r="I1921" s="56"/>
      <c r="J1921" s="56"/>
      <c r="K1921" s="56"/>
      <c r="L1921" s="56"/>
      <c r="M1921" s="56"/>
      <c r="N1921" s="56"/>
      <c r="O1921" s="56"/>
      <c r="P1921" s="13"/>
    </row>
    <row r="1922" spans="1:16" ht="41.25" customHeight="1" x14ac:dyDescent="0.2">
      <c r="A1922" s="71"/>
      <c r="B1922" s="12"/>
      <c r="C1922" s="72"/>
      <c r="D1922" s="56"/>
      <c r="E1922" s="56"/>
      <c r="F1922" s="56"/>
      <c r="G1922" s="56"/>
      <c r="H1922" s="56"/>
      <c r="I1922" s="56"/>
      <c r="J1922" s="56"/>
      <c r="K1922" s="56"/>
      <c r="L1922" s="56"/>
      <c r="M1922" s="56"/>
      <c r="N1922" s="56"/>
      <c r="O1922" s="56"/>
      <c r="P1922" s="13"/>
    </row>
    <row r="1923" spans="1:16" ht="41.25" customHeight="1" x14ac:dyDescent="0.2">
      <c r="A1923" s="71"/>
      <c r="B1923" s="12"/>
      <c r="C1923" s="72"/>
      <c r="D1923" s="56"/>
      <c r="E1923" s="56"/>
      <c r="F1923" s="56"/>
      <c r="G1923" s="56"/>
      <c r="H1923" s="56"/>
      <c r="I1923" s="56"/>
      <c r="J1923" s="56"/>
      <c r="K1923" s="56"/>
      <c r="L1923" s="56"/>
      <c r="M1923" s="56"/>
      <c r="N1923" s="56"/>
      <c r="O1923" s="56"/>
      <c r="P1923" s="13"/>
    </row>
    <row r="1924" spans="1:16" ht="41.25" customHeight="1" x14ac:dyDescent="0.2">
      <c r="A1924" s="71"/>
      <c r="B1924" s="12"/>
      <c r="C1924" s="72"/>
      <c r="D1924" s="56"/>
      <c r="E1924" s="56"/>
      <c r="F1924" s="56"/>
      <c r="G1924" s="56"/>
      <c r="H1924" s="56"/>
      <c r="I1924" s="56"/>
      <c r="J1924" s="56"/>
      <c r="K1924" s="56"/>
      <c r="L1924" s="56"/>
      <c r="M1924" s="56"/>
      <c r="N1924" s="56"/>
      <c r="O1924" s="56"/>
      <c r="P1924" s="13"/>
    </row>
    <row r="1925" spans="1:16" ht="41.25" customHeight="1" x14ac:dyDescent="0.2">
      <c r="A1925" s="71"/>
      <c r="B1925" s="12"/>
      <c r="C1925" s="72"/>
      <c r="D1925" s="56"/>
      <c r="E1925" s="56"/>
      <c r="F1925" s="56"/>
      <c r="G1925" s="56"/>
      <c r="H1925" s="56"/>
      <c r="I1925" s="56"/>
      <c r="J1925" s="56"/>
      <c r="K1925" s="56"/>
      <c r="L1925" s="56"/>
      <c r="M1925" s="56"/>
      <c r="N1925" s="56"/>
      <c r="O1925" s="56"/>
      <c r="P1925" s="13"/>
    </row>
    <row r="1926" spans="1:16" ht="41.25" customHeight="1" x14ac:dyDescent="0.2">
      <c r="A1926" s="71" t="s">
        <v>1724</v>
      </c>
      <c r="B1926" s="12"/>
      <c r="C1926" s="72" t="s">
        <v>1725</v>
      </c>
      <c r="D1926" s="56"/>
      <c r="E1926" s="56"/>
      <c r="F1926" s="56"/>
      <c r="G1926" s="56"/>
      <c r="H1926" s="56"/>
      <c r="I1926" s="56"/>
      <c r="J1926" s="56"/>
      <c r="K1926" s="56"/>
      <c r="L1926" s="56"/>
      <c r="M1926" s="56"/>
      <c r="N1926" s="56"/>
      <c r="O1926" s="56"/>
      <c r="P1926" s="13"/>
    </row>
    <row r="1927" spans="1:16" ht="41.25" customHeight="1" x14ac:dyDescent="0.2">
      <c r="A1927" s="71"/>
      <c r="B1927" s="12"/>
      <c r="C1927" s="72"/>
      <c r="D1927" s="56"/>
      <c r="E1927" s="56"/>
      <c r="F1927" s="56"/>
      <c r="G1927" s="56"/>
      <c r="H1927" s="56"/>
      <c r="I1927" s="56"/>
      <c r="J1927" s="56"/>
      <c r="K1927" s="56"/>
      <c r="L1927" s="56"/>
      <c r="M1927" s="56"/>
      <c r="N1927" s="56"/>
      <c r="O1927" s="56"/>
      <c r="P1927" s="13"/>
    </row>
    <row r="1928" spans="1:16" ht="41.25" customHeight="1" x14ac:dyDescent="0.2">
      <c r="A1928" s="71"/>
      <c r="B1928" s="12"/>
      <c r="C1928" s="72"/>
      <c r="D1928" s="56"/>
      <c r="E1928" s="56"/>
      <c r="F1928" s="56"/>
      <c r="G1928" s="56"/>
      <c r="H1928" s="56"/>
      <c r="I1928" s="56"/>
      <c r="J1928" s="56"/>
      <c r="K1928" s="56"/>
      <c r="L1928" s="56"/>
      <c r="M1928" s="56"/>
      <c r="N1928" s="56"/>
      <c r="O1928" s="56"/>
      <c r="P1928" s="13"/>
    </row>
    <row r="1929" spans="1:16" ht="41.25" customHeight="1" x14ac:dyDescent="0.2">
      <c r="A1929" s="71"/>
      <c r="B1929" s="12"/>
      <c r="C1929" s="72"/>
      <c r="D1929" s="56"/>
      <c r="E1929" s="56"/>
      <c r="F1929" s="56"/>
      <c r="G1929" s="56"/>
      <c r="H1929" s="56"/>
      <c r="I1929" s="56"/>
      <c r="J1929" s="56"/>
      <c r="K1929" s="56"/>
      <c r="L1929" s="56"/>
      <c r="M1929" s="56"/>
      <c r="N1929" s="56"/>
      <c r="O1929" s="56"/>
      <c r="P1929" s="13"/>
    </row>
    <row r="1930" spans="1:16" ht="41.25" customHeight="1" thickBot="1" x14ac:dyDescent="0.25">
      <c r="A1930" s="73"/>
      <c r="B1930" s="14"/>
      <c r="C1930" s="74"/>
      <c r="D1930" s="57"/>
      <c r="E1930" s="57"/>
      <c r="F1930" s="57"/>
      <c r="G1930" s="57"/>
      <c r="H1930" s="57"/>
      <c r="I1930" s="57"/>
      <c r="J1930" s="57"/>
      <c r="K1930" s="57"/>
      <c r="L1930" s="57"/>
      <c r="M1930" s="57"/>
      <c r="N1930" s="57"/>
      <c r="O1930" s="57"/>
      <c r="P1930" s="15"/>
    </row>
    <row r="1931" spans="1:16" ht="41.25" customHeight="1" x14ac:dyDescent="0.2">
      <c r="A1931" s="75" t="s">
        <v>1726</v>
      </c>
      <c r="B1931" s="10"/>
      <c r="C1931" s="76" t="s">
        <v>1727</v>
      </c>
      <c r="D1931" s="55"/>
      <c r="E1931" s="55"/>
      <c r="F1931" s="55"/>
      <c r="G1931" s="55"/>
      <c r="H1931" s="55"/>
      <c r="I1931" s="55"/>
      <c r="J1931" s="55"/>
      <c r="K1931" s="55"/>
      <c r="L1931" s="55"/>
      <c r="M1931" s="55"/>
      <c r="N1931" s="55"/>
      <c r="O1931" s="55"/>
      <c r="P1931" s="11"/>
    </row>
    <row r="1932" spans="1:16" ht="41.25" customHeight="1" x14ac:dyDescent="0.2">
      <c r="A1932" s="71"/>
      <c r="B1932" s="12"/>
      <c r="C1932" s="72"/>
      <c r="D1932" s="56"/>
      <c r="E1932" s="56"/>
      <c r="F1932" s="56"/>
      <c r="G1932" s="56"/>
      <c r="H1932" s="56"/>
      <c r="I1932" s="56"/>
      <c r="J1932" s="56"/>
      <c r="K1932" s="56"/>
      <c r="L1932" s="56"/>
      <c r="M1932" s="56"/>
      <c r="N1932" s="56"/>
      <c r="O1932" s="56"/>
      <c r="P1932" s="13"/>
    </row>
    <row r="1933" spans="1:16" ht="41.25" customHeight="1" x14ac:dyDescent="0.2">
      <c r="A1933" s="71"/>
      <c r="B1933" s="12"/>
      <c r="C1933" s="72"/>
      <c r="D1933" s="56"/>
      <c r="E1933" s="56"/>
      <c r="F1933" s="56"/>
      <c r="G1933" s="56"/>
      <c r="H1933" s="56"/>
      <c r="I1933" s="56"/>
      <c r="J1933" s="56"/>
      <c r="K1933" s="56"/>
      <c r="L1933" s="56"/>
      <c r="M1933" s="56"/>
      <c r="N1933" s="56"/>
      <c r="O1933" s="56"/>
      <c r="P1933" s="13"/>
    </row>
    <row r="1934" spans="1:16" ht="41.25" customHeight="1" x14ac:dyDescent="0.2">
      <c r="A1934" s="71"/>
      <c r="B1934" s="12"/>
      <c r="C1934" s="72"/>
      <c r="D1934" s="56"/>
      <c r="E1934" s="56"/>
      <c r="F1934" s="56"/>
      <c r="G1934" s="56"/>
      <c r="H1934" s="56"/>
      <c r="I1934" s="56"/>
      <c r="J1934" s="56"/>
      <c r="K1934" s="56"/>
      <c r="L1934" s="56"/>
      <c r="M1934" s="56"/>
      <c r="N1934" s="56"/>
      <c r="O1934" s="56"/>
      <c r="P1934" s="13"/>
    </row>
    <row r="1935" spans="1:16" ht="41.25" customHeight="1" x14ac:dyDescent="0.2">
      <c r="A1935" s="71"/>
      <c r="B1935" s="12"/>
      <c r="C1935" s="72"/>
      <c r="D1935" s="56"/>
      <c r="E1935" s="56"/>
      <c r="F1935" s="56"/>
      <c r="G1935" s="56"/>
      <c r="H1935" s="56"/>
      <c r="I1935" s="56"/>
      <c r="J1935" s="56"/>
      <c r="K1935" s="56"/>
      <c r="L1935" s="56"/>
      <c r="M1935" s="56"/>
      <c r="N1935" s="56"/>
      <c r="O1935" s="56"/>
      <c r="P1935" s="13"/>
    </row>
    <row r="1936" spans="1:16" ht="41.25" customHeight="1" x14ac:dyDescent="0.2">
      <c r="A1936" s="71" t="s">
        <v>1728</v>
      </c>
      <c r="B1936" s="12"/>
      <c r="C1936" s="72" t="s">
        <v>1729</v>
      </c>
      <c r="D1936" s="56"/>
      <c r="E1936" s="56"/>
      <c r="F1936" s="56"/>
      <c r="G1936" s="56"/>
      <c r="H1936" s="56"/>
      <c r="I1936" s="56"/>
      <c r="J1936" s="56"/>
      <c r="K1936" s="56"/>
      <c r="L1936" s="56"/>
      <c r="M1936" s="56"/>
      <c r="N1936" s="56"/>
      <c r="O1936" s="56"/>
      <c r="P1936" s="13"/>
    </row>
    <row r="1937" spans="1:16" ht="41.25" customHeight="1" x14ac:dyDescent="0.2">
      <c r="A1937" s="71"/>
      <c r="B1937" s="12"/>
      <c r="C1937" s="72"/>
      <c r="D1937" s="56"/>
      <c r="E1937" s="56"/>
      <c r="F1937" s="56"/>
      <c r="G1937" s="56"/>
      <c r="H1937" s="56"/>
      <c r="I1937" s="56"/>
      <c r="J1937" s="56"/>
      <c r="K1937" s="56"/>
      <c r="L1937" s="56"/>
      <c r="M1937" s="56"/>
      <c r="N1937" s="56"/>
      <c r="O1937" s="56"/>
      <c r="P1937" s="13"/>
    </row>
    <row r="1938" spans="1:16" ht="41.25" customHeight="1" x14ac:dyDescent="0.2">
      <c r="A1938" s="71"/>
      <c r="B1938" s="12"/>
      <c r="C1938" s="72"/>
      <c r="D1938" s="56"/>
      <c r="E1938" s="56"/>
      <c r="F1938" s="56"/>
      <c r="G1938" s="56"/>
      <c r="H1938" s="56"/>
      <c r="I1938" s="56"/>
      <c r="J1938" s="56"/>
      <c r="K1938" s="56"/>
      <c r="L1938" s="56"/>
      <c r="M1938" s="56"/>
      <c r="N1938" s="56"/>
      <c r="O1938" s="56"/>
      <c r="P1938" s="13"/>
    </row>
    <row r="1939" spans="1:16" ht="41.25" customHeight="1" x14ac:dyDescent="0.2">
      <c r="A1939" s="71"/>
      <c r="B1939" s="12"/>
      <c r="C1939" s="72"/>
      <c r="D1939" s="56"/>
      <c r="E1939" s="56"/>
      <c r="F1939" s="56"/>
      <c r="G1939" s="56"/>
      <c r="H1939" s="56"/>
      <c r="I1939" s="56"/>
      <c r="J1939" s="56"/>
      <c r="K1939" s="56"/>
      <c r="L1939" s="56"/>
      <c r="M1939" s="56"/>
      <c r="N1939" s="56"/>
      <c r="O1939" s="56"/>
      <c r="P1939" s="13"/>
    </row>
    <row r="1940" spans="1:16" ht="41.25" customHeight="1" x14ac:dyDescent="0.2">
      <c r="A1940" s="71"/>
      <c r="B1940" s="12"/>
      <c r="C1940" s="72"/>
      <c r="D1940" s="56"/>
      <c r="E1940" s="56"/>
      <c r="F1940" s="56"/>
      <c r="G1940" s="56"/>
      <c r="H1940" s="56"/>
      <c r="I1940" s="56"/>
      <c r="J1940" s="56"/>
      <c r="K1940" s="56"/>
      <c r="L1940" s="56"/>
      <c r="M1940" s="56"/>
      <c r="N1940" s="56"/>
      <c r="O1940" s="56"/>
      <c r="P1940" s="13"/>
    </row>
    <row r="1941" spans="1:16" ht="41.25" customHeight="1" x14ac:dyDescent="0.2">
      <c r="A1941" s="71" t="s">
        <v>1730</v>
      </c>
      <c r="B1941" s="12"/>
      <c r="C1941" s="72" t="s">
        <v>1731</v>
      </c>
      <c r="D1941" s="56"/>
      <c r="E1941" s="56"/>
      <c r="F1941" s="56"/>
      <c r="G1941" s="56"/>
      <c r="H1941" s="56"/>
      <c r="I1941" s="56"/>
      <c r="J1941" s="56"/>
      <c r="K1941" s="56"/>
      <c r="L1941" s="56"/>
      <c r="M1941" s="56"/>
      <c r="N1941" s="56"/>
      <c r="O1941" s="56"/>
      <c r="P1941" s="13"/>
    </row>
    <row r="1942" spans="1:16" ht="41.25" customHeight="1" x14ac:dyDescent="0.2">
      <c r="A1942" s="71"/>
      <c r="B1942" s="12"/>
      <c r="C1942" s="72"/>
      <c r="D1942" s="56"/>
      <c r="E1942" s="56"/>
      <c r="F1942" s="56"/>
      <c r="G1942" s="56"/>
      <c r="H1942" s="56"/>
      <c r="I1942" s="56"/>
      <c r="J1942" s="56"/>
      <c r="K1942" s="56"/>
      <c r="L1942" s="56"/>
      <c r="M1942" s="56"/>
      <c r="N1942" s="56"/>
      <c r="O1942" s="56"/>
      <c r="P1942" s="13"/>
    </row>
    <row r="1943" spans="1:16" ht="41.25" customHeight="1" x14ac:dyDescent="0.2">
      <c r="A1943" s="71"/>
      <c r="B1943" s="12"/>
      <c r="C1943" s="72"/>
      <c r="D1943" s="56"/>
      <c r="E1943" s="56"/>
      <c r="F1943" s="56"/>
      <c r="G1943" s="56"/>
      <c r="H1943" s="56"/>
      <c r="I1943" s="56"/>
      <c r="J1943" s="56"/>
      <c r="K1943" s="56"/>
      <c r="L1943" s="56"/>
      <c r="M1943" s="56"/>
      <c r="N1943" s="56"/>
      <c r="O1943" s="56"/>
      <c r="P1943" s="13"/>
    </row>
    <row r="1944" spans="1:16" ht="41.25" customHeight="1" x14ac:dyDescent="0.2">
      <c r="A1944" s="71"/>
      <c r="B1944" s="12"/>
      <c r="C1944" s="72"/>
      <c r="D1944" s="56"/>
      <c r="E1944" s="56"/>
      <c r="F1944" s="56"/>
      <c r="G1944" s="56"/>
      <c r="H1944" s="56"/>
      <c r="I1944" s="56"/>
      <c r="J1944" s="56"/>
      <c r="K1944" s="56"/>
      <c r="L1944" s="56"/>
      <c r="M1944" s="56"/>
      <c r="N1944" s="56"/>
      <c r="O1944" s="56"/>
      <c r="P1944" s="13"/>
    </row>
    <row r="1945" spans="1:16" ht="41.25" customHeight="1" x14ac:dyDescent="0.2">
      <c r="A1945" s="71"/>
      <c r="B1945" s="12"/>
      <c r="C1945" s="72"/>
      <c r="D1945" s="56"/>
      <c r="E1945" s="56"/>
      <c r="F1945" s="56"/>
      <c r="G1945" s="56"/>
      <c r="H1945" s="56"/>
      <c r="I1945" s="56"/>
      <c r="J1945" s="56"/>
      <c r="K1945" s="56"/>
      <c r="L1945" s="56"/>
      <c r="M1945" s="56"/>
      <c r="N1945" s="56"/>
      <c r="O1945" s="56"/>
      <c r="P1945" s="13"/>
    </row>
    <row r="1946" spans="1:16" ht="41.25" customHeight="1" x14ac:dyDescent="0.2">
      <c r="A1946" s="71" t="s">
        <v>1732</v>
      </c>
      <c r="B1946" s="12"/>
      <c r="C1946" s="72" t="s">
        <v>1733</v>
      </c>
      <c r="D1946" s="56"/>
      <c r="E1946" s="56"/>
      <c r="F1946" s="56"/>
      <c r="G1946" s="56"/>
      <c r="H1946" s="56"/>
      <c r="I1946" s="56"/>
      <c r="J1946" s="56"/>
      <c r="K1946" s="56"/>
      <c r="L1946" s="56"/>
      <c r="M1946" s="56"/>
      <c r="N1946" s="56"/>
      <c r="O1946" s="56"/>
      <c r="P1946" s="13"/>
    </row>
    <row r="1947" spans="1:16" ht="41.25" customHeight="1" x14ac:dyDescent="0.2">
      <c r="A1947" s="71"/>
      <c r="B1947" s="12"/>
      <c r="C1947" s="72"/>
      <c r="D1947" s="56"/>
      <c r="E1947" s="56"/>
      <c r="F1947" s="56"/>
      <c r="G1947" s="56"/>
      <c r="H1947" s="56"/>
      <c r="I1947" s="56"/>
      <c r="J1947" s="56"/>
      <c r="K1947" s="56"/>
      <c r="L1947" s="56"/>
      <c r="M1947" s="56"/>
      <c r="N1947" s="56"/>
      <c r="O1947" s="56"/>
      <c r="P1947" s="13"/>
    </row>
    <row r="1948" spans="1:16" ht="41.25" customHeight="1" x14ac:dyDescent="0.2">
      <c r="A1948" s="71"/>
      <c r="B1948" s="12"/>
      <c r="C1948" s="72"/>
      <c r="D1948" s="56"/>
      <c r="E1948" s="56"/>
      <c r="F1948" s="56"/>
      <c r="G1948" s="56"/>
      <c r="H1948" s="56"/>
      <c r="I1948" s="56"/>
      <c r="J1948" s="56"/>
      <c r="K1948" s="56"/>
      <c r="L1948" s="56"/>
      <c r="M1948" s="56"/>
      <c r="N1948" s="56"/>
      <c r="O1948" s="56"/>
      <c r="P1948" s="13"/>
    </row>
    <row r="1949" spans="1:16" ht="41.25" customHeight="1" x14ac:dyDescent="0.2">
      <c r="A1949" s="71"/>
      <c r="B1949" s="12"/>
      <c r="C1949" s="72"/>
      <c r="D1949" s="56"/>
      <c r="E1949" s="56"/>
      <c r="F1949" s="56"/>
      <c r="G1949" s="56"/>
      <c r="H1949" s="56"/>
      <c r="I1949" s="56"/>
      <c r="J1949" s="56"/>
      <c r="K1949" s="56"/>
      <c r="L1949" s="56"/>
      <c r="M1949" s="56"/>
      <c r="N1949" s="56"/>
      <c r="O1949" s="56"/>
      <c r="P1949" s="13"/>
    </row>
    <row r="1950" spans="1:16" ht="41.25" customHeight="1" x14ac:dyDescent="0.2">
      <c r="A1950" s="71"/>
      <c r="B1950" s="12"/>
      <c r="C1950" s="72"/>
      <c r="D1950" s="56"/>
      <c r="E1950" s="56"/>
      <c r="F1950" s="56"/>
      <c r="G1950" s="56"/>
      <c r="H1950" s="56"/>
      <c r="I1950" s="56"/>
      <c r="J1950" s="56"/>
      <c r="K1950" s="56"/>
      <c r="L1950" s="56"/>
      <c r="M1950" s="56"/>
      <c r="N1950" s="56"/>
      <c r="O1950" s="56"/>
      <c r="P1950" s="13"/>
    </row>
    <row r="1951" spans="1:16" ht="41.25" customHeight="1" x14ac:dyDescent="0.2">
      <c r="A1951" s="71" t="s">
        <v>1734</v>
      </c>
      <c r="B1951" s="12"/>
      <c r="C1951" s="72" t="s">
        <v>1735</v>
      </c>
      <c r="D1951" s="56"/>
      <c r="E1951" s="56"/>
      <c r="F1951" s="56"/>
      <c r="G1951" s="56"/>
      <c r="H1951" s="56"/>
      <c r="I1951" s="56"/>
      <c r="J1951" s="56"/>
      <c r="K1951" s="56"/>
      <c r="L1951" s="56"/>
      <c r="M1951" s="56"/>
      <c r="N1951" s="56"/>
      <c r="O1951" s="56"/>
      <c r="P1951" s="13"/>
    </row>
    <row r="1952" spans="1:16" ht="41.25" customHeight="1" x14ac:dyDescent="0.2">
      <c r="A1952" s="71"/>
      <c r="B1952" s="12"/>
      <c r="C1952" s="72"/>
      <c r="D1952" s="56"/>
      <c r="E1952" s="56"/>
      <c r="F1952" s="56"/>
      <c r="G1952" s="56"/>
      <c r="H1952" s="56"/>
      <c r="I1952" s="56"/>
      <c r="J1952" s="56"/>
      <c r="K1952" s="56"/>
      <c r="L1952" s="56"/>
      <c r="M1952" s="56"/>
      <c r="N1952" s="56"/>
      <c r="O1952" s="56"/>
      <c r="P1952" s="13"/>
    </row>
    <row r="1953" spans="1:16" ht="41.25" customHeight="1" x14ac:dyDescent="0.2">
      <c r="A1953" s="71"/>
      <c r="B1953" s="12"/>
      <c r="C1953" s="72"/>
      <c r="D1953" s="56"/>
      <c r="E1953" s="56"/>
      <c r="F1953" s="56"/>
      <c r="G1953" s="56"/>
      <c r="H1953" s="56"/>
      <c r="I1953" s="56"/>
      <c r="J1953" s="56"/>
      <c r="K1953" s="56"/>
      <c r="L1953" s="56"/>
      <c r="M1953" s="56"/>
      <c r="N1953" s="56"/>
      <c r="O1953" s="56"/>
      <c r="P1953" s="13"/>
    </row>
    <row r="1954" spans="1:16" ht="41.25" customHeight="1" x14ac:dyDescent="0.2">
      <c r="A1954" s="71"/>
      <c r="B1954" s="12"/>
      <c r="C1954" s="72"/>
      <c r="D1954" s="56"/>
      <c r="E1954" s="56"/>
      <c r="F1954" s="56"/>
      <c r="G1954" s="56"/>
      <c r="H1954" s="56"/>
      <c r="I1954" s="56"/>
      <c r="J1954" s="56"/>
      <c r="K1954" s="56"/>
      <c r="L1954" s="56"/>
      <c r="M1954" s="56"/>
      <c r="N1954" s="56"/>
      <c r="O1954" s="56"/>
      <c r="P1954" s="13"/>
    </row>
    <row r="1955" spans="1:16" ht="41.25" customHeight="1" thickBot="1" x14ac:dyDescent="0.25">
      <c r="A1955" s="73"/>
      <c r="B1955" s="14"/>
      <c r="C1955" s="74"/>
      <c r="D1955" s="57"/>
      <c r="E1955" s="57"/>
      <c r="F1955" s="57"/>
      <c r="G1955" s="57"/>
      <c r="H1955" s="57"/>
      <c r="I1955" s="57"/>
      <c r="J1955" s="57"/>
      <c r="K1955" s="57"/>
      <c r="L1955" s="57"/>
      <c r="M1955" s="57"/>
      <c r="N1955" s="57"/>
      <c r="O1955" s="57"/>
      <c r="P1955" s="15"/>
    </row>
    <row r="1956" spans="1:16" ht="41.25" customHeight="1" x14ac:dyDescent="0.2">
      <c r="A1956" s="75" t="s">
        <v>1736</v>
      </c>
      <c r="B1956" s="10"/>
      <c r="C1956" s="76" t="s">
        <v>1737</v>
      </c>
      <c r="D1956" s="55"/>
      <c r="E1956" s="55"/>
      <c r="F1956" s="55"/>
      <c r="G1956" s="55"/>
      <c r="H1956" s="55"/>
      <c r="I1956" s="55"/>
      <c r="J1956" s="55"/>
      <c r="K1956" s="55"/>
      <c r="L1956" s="55"/>
      <c r="M1956" s="55"/>
      <c r="N1956" s="55"/>
      <c r="O1956" s="55"/>
      <c r="P1956" s="11"/>
    </row>
    <row r="1957" spans="1:16" ht="41.25" customHeight="1" x14ac:dyDescent="0.2">
      <c r="A1957" s="71"/>
      <c r="B1957" s="12"/>
      <c r="C1957" s="72"/>
      <c r="D1957" s="56"/>
      <c r="E1957" s="56"/>
      <c r="F1957" s="56"/>
      <c r="G1957" s="56"/>
      <c r="H1957" s="56"/>
      <c r="I1957" s="56"/>
      <c r="J1957" s="56"/>
      <c r="K1957" s="56"/>
      <c r="L1957" s="56"/>
      <c r="M1957" s="56"/>
      <c r="N1957" s="56"/>
      <c r="O1957" s="56"/>
      <c r="P1957" s="13"/>
    </row>
    <row r="1958" spans="1:16" ht="41.25" customHeight="1" x14ac:dyDescent="0.2">
      <c r="A1958" s="71"/>
      <c r="B1958" s="12"/>
      <c r="C1958" s="72"/>
      <c r="D1958" s="56"/>
      <c r="E1958" s="56"/>
      <c r="F1958" s="56"/>
      <c r="G1958" s="56"/>
      <c r="H1958" s="56"/>
      <c r="I1958" s="56"/>
      <c r="J1958" s="56"/>
      <c r="K1958" s="56"/>
      <c r="L1958" s="56"/>
      <c r="M1958" s="56"/>
      <c r="N1958" s="56"/>
      <c r="O1958" s="56"/>
      <c r="P1958" s="13"/>
    </row>
    <row r="1959" spans="1:16" ht="41.25" customHeight="1" x14ac:dyDescent="0.2">
      <c r="A1959" s="71"/>
      <c r="B1959" s="12"/>
      <c r="C1959" s="72"/>
      <c r="D1959" s="56"/>
      <c r="E1959" s="56"/>
      <c r="F1959" s="56"/>
      <c r="G1959" s="56"/>
      <c r="H1959" s="56"/>
      <c r="I1959" s="56"/>
      <c r="J1959" s="56"/>
      <c r="K1959" s="56"/>
      <c r="L1959" s="56"/>
      <c r="M1959" s="56"/>
      <c r="N1959" s="56"/>
      <c r="O1959" s="56"/>
      <c r="P1959" s="13"/>
    </row>
    <row r="1960" spans="1:16" ht="41.25" customHeight="1" x14ac:dyDescent="0.2">
      <c r="A1960" s="71"/>
      <c r="B1960" s="12"/>
      <c r="C1960" s="72"/>
      <c r="D1960" s="56"/>
      <c r="E1960" s="56"/>
      <c r="F1960" s="56"/>
      <c r="G1960" s="56"/>
      <c r="H1960" s="56"/>
      <c r="I1960" s="56"/>
      <c r="J1960" s="56"/>
      <c r="K1960" s="56"/>
      <c r="L1960" s="56"/>
      <c r="M1960" s="56"/>
      <c r="N1960" s="56"/>
      <c r="O1960" s="56"/>
      <c r="P1960" s="13"/>
    </row>
    <row r="1961" spans="1:16" ht="41.25" customHeight="1" x14ac:dyDescent="0.2">
      <c r="A1961" s="71" t="s">
        <v>1738</v>
      </c>
      <c r="B1961" s="12"/>
      <c r="C1961" s="72" t="s">
        <v>1739</v>
      </c>
      <c r="D1961" s="56"/>
      <c r="E1961" s="56"/>
      <c r="F1961" s="56"/>
      <c r="G1961" s="56"/>
      <c r="H1961" s="56"/>
      <c r="I1961" s="56"/>
      <c r="J1961" s="56"/>
      <c r="K1961" s="56"/>
      <c r="L1961" s="56"/>
      <c r="M1961" s="56"/>
      <c r="N1961" s="56"/>
      <c r="O1961" s="56"/>
      <c r="P1961" s="13"/>
    </row>
    <row r="1962" spans="1:16" ht="41.25" customHeight="1" x14ac:dyDescent="0.2">
      <c r="A1962" s="71"/>
      <c r="B1962" s="12"/>
      <c r="C1962" s="72"/>
      <c r="D1962" s="56"/>
      <c r="E1962" s="56"/>
      <c r="F1962" s="56"/>
      <c r="G1962" s="56"/>
      <c r="H1962" s="56"/>
      <c r="I1962" s="56"/>
      <c r="J1962" s="56"/>
      <c r="K1962" s="56"/>
      <c r="L1962" s="56"/>
      <c r="M1962" s="56"/>
      <c r="N1962" s="56"/>
      <c r="O1962" s="56"/>
      <c r="P1962" s="13"/>
    </row>
    <row r="1963" spans="1:16" ht="41.25" customHeight="1" x14ac:dyDescent="0.2">
      <c r="A1963" s="71"/>
      <c r="B1963" s="12"/>
      <c r="C1963" s="72"/>
      <c r="D1963" s="56"/>
      <c r="E1963" s="56"/>
      <c r="F1963" s="56"/>
      <c r="G1963" s="56"/>
      <c r="H1963" s="56"/>
      <c r="I1963" s="56"/>
      <c r="J1963" s="56"/>
      <c r="K1963" s="56"/>
      <c r="L1963" s="56"/>
      <c r="M1963" s="56"/>
      <c r="N1963" s="56"/>
      <c r="O1963" s="56"/>
      <c r="P1963" s="13"/>
    </row>
    <row r="1964" spans="1:16" ht="41.25" customHeight="1" x14ac:dyDescent="0.2">
      <c r="A1964" s="71"/>
      <c r="B1964" s="12"/>
      <c r="C1964" s="72"/>
      <c r="D1964" s="56"/>
      <c r="E1964" s="56"/>
      <c r="F1964" s="56"/>
      <c r="G1964" s="56"/>
      <c r="H1964" s="56"/>
      <c r="I1964" s="56"/>
      <c r="J1964" s="56"/>
      <c r="K1964" s="56"/>
      <c r="L1964" s="56"/>
      <c r="M1964" s="56"/>
      <c r="N1964" s="56"/>
      <c r="O1964" s="56"/>
      <c r="P1964" s="13"/>
    </row>
    <row r="1965" spans="1:16" ht="41.25" customHeight="1" x14ac:dyDescent="0.2">
      <c r="A1965" s="71"/>
      <c r="B1965" s="12"/>
      <c r="C1965" s="72"/>
      <c r="D1965" s="56"/>
      <c r="E1965" s="56"/>
      <c r="F1965" s="56"/>
      <c r="G1965" s="56"/>
      <c r="H1965" s="56"/>
      <c r="I1965" s="56"/>
      <c r="J1965" s="56"/>
      <c r="K1965" s="56"/>
      <c r="L1965" s="56"/>
      <c r="M1965" s="56"/>
      <c r="N1965" s="56"/>
      <c r="O1965" s="56"/>
      <c r="P1965" s="13"/>
    </row>
    <row r="1966" spans="1:16" ht="41.25" customHeight="1" x14ac:dyDescent="0.2">
      <c r="A1966" s="71" t="s">
        <v>1740</v>
      </c>
      <c r="B1966" s="12"/>
      <c r="C1966" s="72" t="s">
        <v>1741</v>
      </c>
      <c r="D1966" s="56"/>
      <c r="E1966" s="56"/>
      <c r="F1966" s="56"/>
      <c r="G1966" s="56"/>
      <c r="H1966" s="56"/>
      <c r="I1966" s="56"/>
      <c r="J1966" s="56"/>
      <c r="K1966" s="56"/>
      <c r="L1966" s="56"/>
      <c r="M1966" s="56"/>
      <c r="N1966" s="56"/>
      <c r="O1966" s="56"/>
      <c r="P1966" s="13"/>
    </row>
    <row r="1967" spans="1:16" ht="41.25" customHeight="1" x14ac:dyDescent="0.2">
      <c r="A1967" s="71"/>
      <c r="B1967" s="12"/>
      <c r="C1967" s="72"/>
      <c r="D1967" s="56"/>
      <c r="E1967" s="56"/>
      <c r="F1967" s="56"/>
      <c r="G1967" s="56"/>
      <c r="H1967" s="56"/>
      <c r="I1967" s="56"/>
      <c r="J1967" s="56"/>
      <c r="K1967" s="56"/>
      <c r="L1967" s="56"/>
      <c r="M1967" s="56"/>
      <c r="N1967" s="56"/>
      <c r="O1967" s="56"/>
      <c r="P1967" s="13"/>
    </row>
    <row r="1968" spans="1:16" ht="41.25" customHeight="1" x14ac:dyDescent="0.2">
      <c r="A1968" s="71"/>
      <c r="B1968" s="12"/>
      <c r="C1968" s="72"/>
      <c r="D1968" s="56"/>
      <c r="E1968" s="56"/>
      <c r="F1968" s="56"/>
      <c r="G1968" s="56"/>
      <c r="H1968" s="56"/>
      <c r="I1968" s="56"/>
      <c r="J1968" s="56"/>
      <c r="K1968" s="56"/>
      <c r="L1968" s="56"/>
      <c r="M1968" s="56"/>
      <c r="N1968" s="56"/>
      <c r="O1968" s="56"/>
      <c r="P1968" s="13"/>
    </row>
    <row r="1969" spans="1:16" ht="41.25" customHeight="1" x14ac:dyDescent="0.2">
      <c r="A1969" s="71"/>
      <c r="B1969" s="12"/>
      <c r="C1969" s="72"/>
      <c r="D1969" s="56"/>
      <c r="E1969" s="56"/>
      <c r="F1969" s="56"/>
      <c r="G1969" s="56"/>
      <c r="H1969" s="56"/>
      <c r="I1969" s="56"/>
      <c r="J1969" s="56"/>
      <c r="K1969" s="56"/>
      <c r="L1969" s="56"/>
      <c r="M1969" s="56"/>
      <c r="N1969" s="56"/>
      <c r="O1969" s="56"/>
      <c r="P1969" s="13"/>
    </row>
    <row r="1970" spans="1:16" ht="41.25" customHeight="1" x14ac:dyDescent="0.2">
      <c r="A1970" s="71"/>
      <c r="B1970" s="12"/>
      <c r="C1970" s="72"/>
      <c r="D1970" s="56"/>
      <c r="E1970" s="56"/>
      <c r="F1970" s="56"/>
      <c r="G1970" s="56"/>
      <c r="H1970" s="56"/>
      <c r="I1970" s="56"/>
      <c r="J1970" s="56"/>
      <c r="K1970" s="56"/>
      <c r="L1970" s="56"/>
      <c r="M1970" s="56"/>
      <c r="N1970" s="56"/>
      <c r="O1970" s="56"/>
      <c r="P1970" s="13"/>
    </row>
    <row r="1971" spans="1:16" ht="41.25" customHeight="1" x14ac:dyDescent="0.2">
      <c r="A1971" s="71" t="s">
        <v>1742</v>
      </c>
      <c r="B1971" s="12"/>
      <c r="C1971" s="72" t="s">
        <v>1743</v>
      </c>
      <c r="D1971" s="56"/>
      <c r="E1971" s="56"/>
      <c r="F1971" s="56"/>
      <c r="G1971" s="56"/>
      <c r="H1971" s="56"/>
      <c r="I1971" s="56"/>
      <c r="J1971" s="56"/>
      <c r="K1971" s="56"/>
      <c r="L1971" s="56"/>
      <c r="M1971" s="56"/>
      <c r="N1971" s="56"/>
      <c r="O1971" s="56"/>
      <c r="P1971" s="13"/>
    </row>
    <row r="1972" spans="1:16" ht="41.25" customHeight="1" x14ac:dyDescent="0.2">
      <c r="A1972" s="71"/>
      <c r="B1972" s="12"/>
      <c r="C1972" s="72"/>
      <c r="D1972" s="56"/>
      <c r="E1972" s="56"/>
      <c r="F1972" s="56"/>
      <c r="G1972" s="56"/>
      <c r="H1972" s="56"/>
      <c r="I1972" s="56"/>
      <c r="J1972" s="56"/>
      <c r="K1972" s="56"/>
      <c r="L1972" s="56"/>
      <c r="M1972" s="56"/>
      <c r="N1972" s="56"/>
      <c r="O1972" s="56"/>
      <c r="P1972" s="13"/>
    </row>
    <row r="1973" spans="1:16" ht="41.25" customHeight="1" x14ac:dyDescent="0.2">
      <c r="A1973" s="71"/>
      <c r="B1973" s="12"/>
      <c r="C1973" s="72"/>
      <c r="D1973" s="56"/>
      <c r="E1973" s="56"/>
      <c r="F1973" s="56"/>
      <c r="G1973" s="56"/>
      <c r="H1973" s="56"/>
      <c r="I1973" s="56"/>
      <c r="J1973" s="56"/>
      <c r="K1973" s="56"/>
      <c r="L1973" s="56"/>
      <c r="M1973" s="56"/>
      <c r="N1973" s="56"/>
      <c r="O1973" s="56"/>
      <c r="P1973" s="13"/>
    </row>
    <row r="1974" spans="1:16" ht="41.25" customHeight="1" x14ac:dyDescent="0.2">
      <c r="A1974" s="71"/>
      <c r="B1974" s="12"/>
      <c r="C1974" s="72"/>
      <c r="D1974" s="56"/>
      <c r="E1974" s="56"/>
      <c r="F1974" s="56"/>
      <c r="G1974" s="56"/>
      <c r="H1974" s="56"/>
      <c r="I1974" s="56"/>
      <c r="J1974" s="56"/>
      <c r="K1974" s="56"/>
      <c r="L1974" s="56"/>
      <c r="M1974" s="56"/>
      <c r="N1974" s="56"/>
      <c r="O1974" s="56"/>
      <c r="P1974" s="13"/>
    </row>
    <row r="1975" spans="1:16" ht="41.25" customHeight="1" x14ac:dyDescent="0.2">
      <c r="A1975" s="71"/>
      <c r="B1975" s="12"/>
      <c r="C1975" s="72"/>
      <c r="D1975" s="56"/>
      <c r="E1975" s="56"/>
      <c r="F1975" s="56"/>
      <c r="G1975" s="56"/>
      <c r="H1975" s="56"/>
      <c r="I1975" s="56"/>
      <c r="J1975" s="56"/>
      <c r="K1975" s="56"/>
      <c r="L1975" s="56"/>
      <c r="M1975" s="56"/>
      <c r="N1975" s="56"/>
      <c r="O1975" s="56"/>
      <c r="P1975" s="13"/>
    </row>
    <row r="1976" spans="1:16" ht="41.25" customHeight="1" x14ac:dyDescent="0.2">
      <c r="A1976" s="71" t="s">
        <v>1744</v>
      </c>
      <c r="B1976" s="12"/>
      <c r="C1976" s="72" t="s">
        <v>1745</v>
      </c>
      <c r="D1976" s="56"/>
      <c r="E1976" s="56"/>
      <c r="F1976" s="56"/>
      <c r="G1976" s="56"/>
      <c r="H1976" s="56"/>
      <c r="I1976" s="56"/>
      <c r="J1976" s="56"/>
      <c r="K1976" s="56"/>
      <c r="L1976" s="56"/>
      <c r="M1976" s="56"/>
      <c r="N1976" s="56"/>
      <c r="O1976" s="56"/>
      <c r="P1976" s="13"/>
    </row>
    <row r="1977" spans="1:16" ht="41.25" customHeight="1" x14ac:dyDescent="0.2">
      <c r="A1977" s="71"/>
      <c r="B1977" s="12"/>
      <c r="C1977" s="72"/>
      <c r="D1977" s="56"/>
      <c r="E1977" s="56"/>
      <c r="F1977" s="56"/>
      <c r="G1977" s="56"/>
      <c r="H1977" s="56"/>
      <c r="I1977" s="56"/>
      <c r="J1977" s="56"/>
      <c r="K1977" s="56"/>
      <c r="L1977" s="56"/>
      <c r="M1977" s="56"/>
      <c r="N1977" s="56"/>
      <c r="O1977" s="56"/>
      <c r="P1977" s="13"/>
    </row>
    <row r="1978" spans="1:16" ht="41.25" customHeight="1" x14ac:dyDescent="0.2">
      <c r="A1978" s="71"/>
      <c r="B1978" s="12"/>
      <c r="C1978" s="72"/>
      <c r="D1978" s="56"/>
      <c r="E1978" s="56"/>
      <c r="F1978" s="56"/>
      <c r="G1978" s="56"/>
      <c r="H1978" s="56"/>
      <c r="I1978" s="56"/>
      <c r="J1978" s="56"/>
      <c r="K1978" s="56"/>
      <c r="L1978" s="56"/>
      <c r="M1978" s="56"/>
      <c r="N1978" s="56"/>
      <c r="O1978" s="56"/>
      <c r="P1978" s="13"/>
    </row>
    <row r="1979" spans="1:16" ht="41.25" customHeight="1" x14ac:dyDescent="0.2">
      <c r="A1979" s="71"/>
      <c r="B1979" s="12"/>
      <c r="C1979" s="72"/>
      <c r="D1979" s="56"/>
      <c r="E1979" s="56"/>
      <c r="F1979" s="56"/>
      <c r="G1979" s="56"/>
      <c r="H1979" s="56"/>
      <c r="I1979" s="56"/>
      <c r="J1979" s="56"/>
      <c r="K1979" s="56"/>
      <c r="L1979" s="56"/>
      <c r="M1979" s="56"/>
      <c r="N1979" s="56"/>
      <c r="O1979" s="56"/>
      <c r="P1979" s="13"/>
    </row>
    <row r="1980" spans="1:16" ht="41.25" customHeight="1" thickBot="1" x14ac:dyDescent="0.25">
      <c r="A1980" s="73"/>
      <c r="B1980" s="14"/>
      <c r="C1980" s="74"/>
      <c r="D1980" s="57"/>
      <c r="E1980" s="57"/>
      <c r="F1980" s="57"/>
      <c r="G1980" s="57"/>
      <c r="H1980" s="57"/>
      <c r="I1980" s="57"/>
      <c r="J1980" s="57"/>
      <c r="K1980" s="57"/>
      <c r="L1980" s="57"/>
      <c r="M1980" s="57"/>
      <c r="N1980" s="57"/>
      <c r="O1980" s="57"/>
      <c r="P1980" s="15"/>
    </row>
    <row r="1981" spans="1:16" ht="41.25" customHeight="1" x14ac:dyDescent="0.2">
      <c r="A1981" s="75" t="s">
        <v>1746</v>
      </c>
      <c r="B1981" s="10"/>
      <c r="C1981" s="76" t="s">
        <v>1747</v>
      </c>
      <c r="D1981" s="55"/>
      <c r="E1981" s="55"/>
      <c r="F1981" s="55"/>
      <c r="G1981" s="55"/>
      <c r="H1981" s="55"/>
      <c r="I1981" s="55"/>
      <c r="J1981" s="55"/>
      <c r="K1981" s="55"/>
      <c r="L1981" s="55"/>
      <c r="M1981" s="55"/>
      <c r="N1981" s="55"/>
      <c r="O1981" s="55"/>
      <c r="P1981" s="11"/>
    </row>
    <row r="1982" spans="1:16" ht="41.25" customHeight="1" x14ac:dyDescent="0.2">
      <c r="A1982" s="71"/>
      <c r="B1982" s="12"/>
      <c r="C1982" s="72"/>
      <c r="D1982" s="56"/>
      <c r="E1982" s="56"/>
      <c r="F1982" s="56"/>
      <c r="G1982" s="56"/>
      <c r="H1982" s="56"/>
      <c r="I1982" s="56"/>
      <c r="J1982" s="56"/>
      <c r="K1982" s="56"/>
      <c r="L1982" s="56"/>
      <c r="M1982" s="56"/>
      <c r="N1982" s="56"/>
      <c r="O1982" s="56"/>
      <c r="P1982" s="13"/>
    </row>
    <row r="1983" spans="1:16" ht="41.25" customHeight="1" x14ac:dyDescent="0.2">
      <c r="A1983" s="71"/>
      <c r="B1983" s="12"/>
      <c r="C1983" s="72"/>
      <c r="D1983" s="56"/>
      <c r="E1983" s="56"/>
      <c r="F1983" s="56"/>
      <c r="G1983" s="56"/>
      <c r="H1983" s="56"/>
      <c r="I1983" s="56"/>
      <c r="J1983" s="56"/>
      <c r="K1983" s="56"/>
      <c r="L1983" s="56"/>
      <c r="M1983" s="56"/>
      <c r="N1983" s="56"/>
      <c r="O1983" s="56"/>
      <c r="P1983" s="13"/>
    </row>
    <row r="1984" spans="1:16" ht="41.25" customHeight="1" x14ac:dyDescent="0.2">
      <c r="A1984" s="71"/>
      <c r="B1984" s="12"/>
      <c r="C1984" s="72"/>
      <c r="D1984" s="56"/>
      <c r="E1984" s="56"/>
      <c r="F1984" s="56"/>
      <c r="G1984" s="56"/>
      <c r="H1984" s="56"/>
      <c r="I1984" s="56"/>
      <c r="J1984" s="56"/>
      <c r="K1984" s="56"/>
      <c r="L1984" s="56"/>
      <c r="M1984" s="56"/>
      <c r="N1984" s="56"/>
      <c r="O1984" s="56"/>
      <c r="P1984" s="13"/>
    </row>
    <row r="1985" spans="1:16" ht="41.25" customHeight="1" x14ac:dyDescent="0.2">
      <c r="A1985" s="71"/>
      <c r="B1985" s="12"/>
      <c r="C1985" s="72"/>
      <c r="D1985" s="56"/>
      <c r="E1985" s="56"/>
      <c r="F1985" s="56"/>
      <c r="G1985" s="56"/>
      <c r="H1985" s="56"/>
      <c r="I1985" s="56"/>
      <c r="J1985" s="56"/>
      <c r="K1985" s="56"/>
      <c r="L1985" s="56"/>
      <c r="M1985" s="56"/>
      <c r="N1985" s="56"/>
      <c r="O1985" s="56"/>
      <c r="P1985" s="13"/>
    </row>
    <row r="1986" spans="1:16" ht="37.5" customHeight="1" x14ac:dyDescent="0.2">
      <c r="A1986" s="71" t="s">
        <v>1748</v>
      </c>
      <c r="B1986" s="12"/>
      <c r="C1986" s="72" t="s">
        <v>1749</v>
      </c>
      <c r="D1986" s="56"/>
      <c r="E1986" s="56"/>
      <c r="F1986" s="56"/>
      <c r="G1986" s="56"/>
      <c r="H1986" s="56"/>
      <c r="I1986" s="56"/>
      <c r="J1986" s="56"/>
      <c r="K1986" s="56"/>
      <c r="L1986" s="56"/>
      <c r="M1986" s="56"/>
      <c r="N1986" s="56"/>
      <c r="O1986" s="56"/>
      <c r="P1986" s="13"/>
    </row>
    <row r="1987" spans="1:16" ht="37.5" customHeight="1" x14ac:dyDescent="0.2">
      <c r="A1987" s="71"/>
      <c r="B1987" s="12"/>
      <c r="C1987" s="72"/>
      <c r="D1987" s="56"/>
      <c r="E1987" s="56"/>
      <c r="F1987" s="56"/>
      <c r="G1987" s="56"/>
      <c r="H1987" s="56"/>
      <c r="I1987" s="56"/>
      <c r="J1987" s="56"/>
      <c r="K1987" s="56"/>
      <c r="L1987" s="56"/>
      <c r="M1987" s="56"/>
      <c r="N1987" s="56"/>
      <c r="O1987" s="56"/>
      <c r="P1987" s="13"/>
    </row>
    <row r="1988" spans="1:16" ht="37.5" customHeight="1" x14ac:dyDescent="0.2">
      <c r="A1988" s="71"/>
      <c r="B1988" s="12"/>
      <c r="C1988" s="72"/>
      <c r="D1988" s="56"/>
      <c r="E1988" s="56"/>
      <c r="F1988" s="56"/>
      <c r="G1988" s="56"/>
      <c r="H1988" s="56"/>
      <c r="I1988" s="56"/>
      <c r="J1988" s="56"/>
      <c r="K1988" s="56"/>
      <c r="L1988" s="56"/>
      <c r="M1988" s="56"/>
      <c r="N1988" s="56"/>
      <c r="O1988" s="56"/>
      <c r="P1988" s="13"/>
    </row>
    <row r="1989" spans="1:16" ht="37.5" customHeight="1" x14ac:dyDescent="0.2">
      <c r="A1989" s="71"/>
      <c r="B1989" s="12"/>
      <c r="C1989" s="72"/>
      <c r="D1989" s="56"/>
      <c r="E1989" s="56"/>
      <c r="F1989" s="56"/>
      <c r="G1989" s="56"/>
      <c r="H1989" s="56"/>
      <c r="I1989" s="56"/>
      <c r="J1989" s="56"/>
      <c r="K1989" s="56"/>
      <c r="L1989" s="56"/>
      <c r="M1989" s="56"/>
      <c r="N1989" s="56"/>
      <c r="O1989" s="56"/>
      <c r="P1989" s="13"/>
    </row>
    <row r="1990" spans="1:16" ht="37.5" customHeight="1" x14ac:dyDescent="0.2">
      <c r="A1990" s="71"/>
      <c r="B1990" s="12"/>
      <c r="C1990" s="72"/>
      <c r="D1990" s="56"/>
      <c r="E1990" s="56"/>
      <c r="F1990" s="56"/>
      <c r="G1990" s="56"/>
      <c r="H1990" s="56"/>
      <c r="I1990" s="56"/>
      <c r="J1990" s="56"/>
      <c r="K1990" s="56"/>
      <c r="L1990" s="56"/>
      <c r="M1990" s="56"/>
      <c r="N1990" s="56"/>
      <c r="O1990" s="56"/>
      <c r="P1990" s="13"/>
    </row>
    <row r="1991" spans="1:16" ht="37.5" customHeight="1" x14ac:dyDescent="0.2">
      <c r="A1991" s="71" t="s">
        <v>1750</v>
      </c>
      <c r="B1991" s="12"/>
      <c r="C1991" s="72" t="s">
        <v>1751</v>
      </c>
      <c r="D1991" s="56"/>
      <c r="E1991" s="56"/>
      <c r="F1991" s="56"/>
      <c r="G1991" s="56"/>
      <c r="H1991" s="56"/>
      <c r="I1991" s="56"/>
      <c r="J1991" s="56"/>
      <c r="K1991" s="56"/>
      <c r="L1991" s="56"/>
      <c r="M1991" s="56"/>
      <c r="N1991" s="56"/>
      <c r="O1991" s="56"/>
      <c r="P1991" s="13"/>
    </row>
    <row r="1992" spans="1:16" ht="37.5" customHeight="1" x14ac:dyDescent="0.2">
      <c r="A1992" s="71"/>
      <c r="B1992" s="12"/>
      <c r="C1992" s="72"/>
      <c r="D1992" s="56"/>
      <c r="E1992" s="56"/>
      <c r="F1992" s="56"/>
      <c r="G1992" s="56"/>
      <c r="H1992" s="56"/>
      <c r="I1992" s="56"/>
      <c r="J1992" s="56"/>
      <c r="K1992" s="56"/>
      <c r="L1992" s="56"/>
      <c r="M1992" s="56"/>
      <c r="N1992" s="56"/>
      <c r="O1992" s="56"/>
      <c r="P1992" s="13"/>
    </row>
    <row r="1993" spans="1:16" ht="37.5" customHeight="1" x14ac:dyDescent="0.2">
      <c r="A1993" s="71"/>
      <c r="B1993" s="12"/>
      <c r="C1993" s="72"/>
      <c r="D1993" s="56"/>
      <c r="E1993" s="56"/>
      <c r="F1993" s="56"/>
      <c r="G1993" s="56"/>
      <c r="H1993" s="56"/>
      <c r="I1993" s="56"/>
      <c r="J1993" s="56"/>
      <c r="K1993" s="56"/>
      <c r="L1993" s="56"/>
      <c r="M1993" s="56"/>
      <c r="N1993" s="56"/>
      <c r="O1993" s="56"/>
      <c r="P1993" s="13"/>
    </row>
    <row r="1994" spans="1:16" ht="37.5" customHeight="1" x14ac:dyDescent="0.2">
      <c r="A1994" s="71"/>
      <c r="B1994" s="12"/>
      <c r="C1994" s="72"/>
      <c r="D1994" s="56"/>
      <c r="E1994" s="56"/>
      <c r="F1994" s="56"/>
      <c r="G1994" s="56"/>
      <c r="H1994" s="56"/>
      <c r="I1994" s="56"/>
      <c r="J1994" s="56"/>
      <c r="K1994" s="56"/>
      <c r="L1994" s="56"/>
      <c r="M1994" s="56"/>
      <c r="N1994" s="56"/>
      <c r="O1994" s="56"/>
      <c r="P1994" s="13"/>
    </row>
    <row r="1995" spans="1:16" ht="37.5" customHeight="1" x14ac:dyDescent="0.2">
      <c r="A1995" s="71"/>
      <c r="B1995" s="12"/>
      <c r="C1995" s="72"/>
      <c r="D1995" s="56"/>
      <c r="E1995" s="56"/>
      <c r="F1995" s="56"/>
      <c r="G1995" s="56"/>
      <c r="H1995" s="56"/>
      <c r="I1995" s="56"/>
      <c r="J1995" s="56"/>
      <c r="K1995" s="56"/>
      <c r="L1995" s="56"/>
      <c r="M1995" s="56"/>
      <c r="N1995" s="56"/>
      <c r="O1995" s="56"/>
      <c r="P1995" s="13"/>
    </row>
    <row r="1996" spans="1:16" ht="37.5" customHeight="1" x14ac:dyDescent="0.2">
      <c r="A1996" s="71" t="s">
        <v>1752</v>
      </c>
      <c r="B1996" s="12"/>
      <c r="C1996" s="72" t="s">
        <v>1753</v>
      </c>
      <c r="D1996" s="56"/>
      <c r="E1996" s="56"/>
      <c r="F1996" s="56"/>
      <c r="G1996" s="56"/>
      <c r="H1996" s="56"/>
      <c r="I1996" s="56"/>
      <c r="J1996" s="56"/>
      <c r="K1996" s="56"/>
      <c r="L1996" s="56"/>
      <c r="M1996" s="56"/>
      <c r="N1996" s="56"/>
      <c r="O1996" s="56"/>
      <c r="P1996" s="13"/>
    </row>
    <row r="1997" spans="1:16" ht="37.5" customHeight="1" x14ac:dyDescent="0.2">
      <c r="A1997" s="71"/>
      <c r="B1997" s="12"/>
      <c r="C1997" s="72"/>
      <c r="D1997" s="56"/>
      <c r="E1997" s="56"/>
      <c r="F1997" s="56"/>
      <c r="G1997" s="56"/>
      <c r="H1997" s="56"/>
      <c r="I1997" s="56"/>
      <c r="J1997" s="56"/>
      <c r="K1997" s="56"/>
      <c r="L1997" s="56"/>
      <c r="M1997" s="56"/>
      <c r="N1997" s="56"/>
      <c r="O1997" s="56"/>
      <c r="P1997" s="13"/>
    </row>
    <row r="1998" spans="1:16" ht="37.5" customHeight="1" x14ac:dyDescent="0.2">
      <c r="A1998" s="71"/>
      <c r="B1998" s="12"/>
      <c r="C1998" s="72"/>
      <c r="D1998" s="56"/>
      <c r="E1998" s="56"/>
      <c r="F1998" s="56"/>
      <c r="G1998" s="56"/>
      <c r="H1998" s="56"/>
      <c r="I1998" s="56"/>
      <c r="J1998" s="56"/>
      <c r="K1998" s="56"/>
      <c r="L1998" s="56"/>
      <c r="M1998" s="56"/>
      <c r="N1998" s="56"/>
      <c r="O1998" s="56"/>
      <c r="P1998" s="13"/>
    </row>
    <row r="1999" spans="1:16" ht="37.5" customHeight="1" x14ac:dyDescent="0.2">
      <c r="A1999" s="71"/>
      <c r="B1999" s="12"/>
      <c r="C1999" s="72"/>
      <c r="D1999" s="56"/>
      <c r="E1999" s="56"/>
      <c r="F1999" s="56"/>
      <c r="G1999" s="56"/>
      <c r="H1999" s="56"/>
      <c r="I1999" s="56"/>
      <c r="J1999" s="56"/>
      <c r="K1999" s="56"/>
      <c r="L1999" s="56"/>
      <c r="M1999" s="56"/>
      <c r="N1999" s="56"/>
      <c r="O1999" s="56"/>
      <c r="P1999" s="13"/>
    </row>
    <row r="2000" spans="1:16" ht="37.5" customHeight="1" x14ac:dyDescent="0.2">
      <c r="A2000" s="71"/>
      <c r="B2000" s="12"/>
      <c r="C2000" s="72"/>
      <c r="D2000" s="56"/>
      <c r="E2000" s="56"/>
      <c r="F2000" s="56"/>
      <c r="G2000" s="56"/>
      <c r="H2000" s="56"/>
      <c r="I2000" s="56"/>
      <c r="J2000" s="56"/>
      <c r="K2000" s="56"/>
      <c r="L2000" s="56"/>
      <c r="M2000" s="56"/>
      <c r="N2000" s="56"/>
      <c r="O2000" s="56"/>
      <c r="P2000" s="13"/>
    </row>
    <row r="2001" spans="1:16" ht="37.5" customHeight="1" x14ac:dyDescent="0.2">
      <c r="A2001" s="71" t="s">
        <v>1754</v>
      </c>
      <c r="B2001" s="12"/>
      <c r="C2001" s="72" t="s">
        <v>1755</v>
      </c>
      <c r="D2001" s="56"/>
      <c r="E2001" s="56"/>
      <c r="F2001" s="56"/>
      <c r="G2001" s="56"/>
      <c r="H2001" s="56"/>
      <c r="I2001" s="56"/>
      <c r="J2001" s="56"/>
      <c r="K2001" s="56"/>
      <c r="L2001" s="56"/>
      <c r="M2001" s="56"/>
      <c r="N2001" s="56"/>
      <c r="O2001" s="56"/>
      <c r="P2001" s="13"/>
    </row>
    <row r="2002" spans="1:16" ht="37.5" customHeight="1" x14ac:dyDescent="0.2">
      <c r="A2002" s="71"/>
      <c r="B2002" s="12"/>
      <c r="C2002" s="72"/>
      <c r="D2002" s="56"/>
      <c r="E2002" s="56"/>
      <c r="F2002" s="56"/>
      <c r="G2002" s="56"/>
      <c r="H2002" s="56"/>
      <c r="I2002" s="56"/>
      <c r="J2002" s="56"/>
      <c r="K2002" s="56"/>
      <c r="L2002" s="56"/>
      <c r="M2002" s="56"/>
      <c r="N2002" s="56"/>
      <c r="O2002" s="56"/>
      <c r="P2002" s="13"/>
    </row>
    <row r="2003" spans="1:16" ht="37.5" customHeight="1" x14ac:dyDescent="0.2">
      <c r="A2003" s="71"/>
      <c r="B2003" s="12"/>
      <c r="C2003" s="72"/>
      <c r="D2003" s="56"/>
      <c r="E2003" s="56"/>
      <c r="F2003" s="56"/>
      <c r="G2003" s="56"/>
      <c r="H2003" s="56"/>
      <c r="I2003" s="56"/>
      <c r="J2003" s="56"/>
      <c r="K2003" s="56"/>
      <c r="L2003" s="56"/>
      <c r="M2003" s="56"/>
      <c r="N2003" s="56"/>
      <c r="O2003" s="56"/>
      <c r="P2003" s="13"/>
    </row>
    <row r="2004" spans="1:16" ht="37.5" customHeight="1" x14ac:dyDescent="0.2">
      <c r="A2004" s="71"/>
      <c r="B2004" s="12"/>
      <c r="C2004" s="72"/>
      <c r="D2004" s="56"/>
      <c r="E2004" s="56"/>
      <c r="F2004" s="56"/>
      <c r="G2004" s="56"/>
      <c r="H2004" s="56"/>
      <c r="I2004" s="56"/>
      <c r="J2004" s="56"/>
      <c r="K2004" s="56"/>
      <c r="L2004" s="56"/>
      <c r="M2004" s="56"/>
      <c r="N2004" s="56"/>
      <c r="O2004" s="56"/>
      <c r="P2004" s="13"/>
    </row>
    <row r="2005" spans="1:16" ht="37.5" customHeight="1" thickBot="1" x14ac:dyDescent="0.25">
      <c r="A2005" s="73"/>
      <c r="B2005" s="14"/>
      <c r="C2005" s="74"/>
      <c r="D2005" s="57"/>
      <c r="E2005" s="57"/>
      <c r="F2005" s="57"/>
      <c r="G2005" s="57"/>
      <c r="H2005" s="57"/>
      <c r="I2005" s="57"/>
      <c r="J2005" s="57"/>
      <c r="K2005" s="57"/>
      <c r="L2005" s="57"/>
      <c r="M2005" s="57"/>
      <c r="N2005" s="57"/>
      <c r="O2005" s="57"/>
      <c r="P2005" s="15"/>
    </row>
    <row r="2006" spans="1:16" ht="37.5" customHeight="1" x14ac:dyDescent="0.2">
      <c r="A2006" s="75" t="s">
        <v>1756</v>
      </c>
      <c r="B2006" s="10"/>
      <c r="C2006" s="76" t="s">
        <v>1757</v>
      </c>
      <c r="D2006" s="55"/>
      <c r="E2006" s="55"/>
      <c r="F2006" s="55"/>
      <c r="G2006" s="55"/>
      <c r="H2006" s="55"/>
      <c r="I2006" s="55"/>
      <c r="J2006" s="55"/>
      <c r="K2006" s="55"/>
      <c r="L2006" s="55"/>
      <c r="M2006" s="55"/>
      <c r="N2006" s="55"/>
      <c r="O2006" s="55"/>
      <c r="P2006" s="11"/>
    </row>
    <row r="2007" spans="1:16" ht="37.5" customHeight="1" x14ac:dyDescent="0.2">
      <c r="A2007" s="71"/>
      <c r="B2007" s="12"/>
      <c r="C2007" s="72"/>
      <c r="D2007" s="56"/>
      <c r="E2007" s="56"/>
      <c r="F2007" s="56"/>
      <c r="G2007" s="56"/>
      <c r="H2007" s="56"/>
      <c r="I2007" s="56"/>
      <c r="J2007" s="56"/>
      <c r="K2007" s="56"/>
      <c r="L2007" s="56"/>
      <c r="M2007" s="56"/>
      <c r="N2007" s="56"/>
      <c r="O2007" s="56"/>
      <c r="P2007" s="13"/>
    </row>
    <row r="2008" spans="1:16" ht="37.5" customHeight="1" x14ac:dyDescent="0.2">
      <c r="A2008" s="71"/>
      <c r="B2008" s="12"/>
      <c r="C2008" s="72"/>
      <c r="D2008" s="56"/>
      <c r="E2008" s="56"/>
      <c r="F2008" s="56"/>
      <c r="G2008" s="56"/>
      <c r="H2008" s="56"/>
      <c r="I2008" s="56"/>
      <c r="J2008" s="56"/>
      <c r="K2008" s="56"/>
      <c r="L2008" s="56"/>
      <c r="M2008" s="56"/>
      <c r="N2008" s="56"/>
      <c r="O2008" s="56"/>
      <c r="P2008" s="13"/>
    </row>
    <row r="2009" spans="1:16" ht="37.5" customHeight="1" x14ac:dyDescent="0.2">
      <c r="A2009" s="71"/>
      <c r="B2009" s="12"/>
      <c r="C2009" s="72"/>
      <c r="D2009" s="56"/>
      <c r="E2009" s="56"/>
      <c r="F2009" s="56"/>
      <c r="G2009" s="56"/>
      <c r="H2009" s="56"/>
      <c r="I2009" s="56"/>
      <c r="J2009" s="56"/>
      <c r="K2009" s="56"/>
      <c r="L2009" s="56"/>
      <c r="M2009" s="56"/>
      <c r="N2009" s="56"/>
      <c r="O2009" s="56"/>
      <c r="P2009" s="13"/>
    </row>
    <row r="2010" spans="1:16" ht="37.5" customHeight="1" x14ac:dyDescent="0.2">
      <c r="A2010" s="71"/>
      <c r="B2010" s="12"/>
      <c r="C2010" s="72"/>
      <c r="D2010" s="56"/>
      <c r="E2010" s="56"/>
      <c r="F2010" s="56"/>
      <c r="G2010" s="56"/>
      <c r="H2010" s="56"/>
      <c r="I2010" s="56"/>
      <c r="J2010" s="56"/>
      <c r="K2010" s="56"/>
      <c r="L2010" s="56"/>
      <c r="M2010" s="56"/>
      <c r="N2010" s="56"/>
      <c r="O2010" s="56"/>
      <c r="P2010" s="13"/>
    </row>
    <row r="2011" spans="1:16" ht="37.5" customHeight="1" x14ac:dyDescent="0.2">
      <c r="A2011" s="71" t="s">
        <v>1758</v>
      </c>
      <c r="B2011" s="12"/>
      <c r="C2011" s="72" t="s">
        <v>1759</v>
      </c>
      <c r="D2011" s="56"/>
      <c r="E2011" s="56"/>
      <c r="F2011" s="56"/>
      <c r="G2011" s="56"/>
      <c r="H2011" s="56"/>
      <c r="I2011" s="56"/>
      <c r="J2011" s="56"/>
      <c r="K2011" s="56"/>
      <c r="L2011" s="56"/>
      <c r="M2011" s="56"/>
      <c r="N2011" s="56"/>
      <c r="O2011" s="56"/>
      <c r="P2011" s="13"/>
    </row>
    <row r="2012" spans="1:16" ht="37.5" customHeight="1" x14ac:dyDescent="0.2">
      <c r="A2012" s="71"/>
      <c r="B2012" s="12"/>
      <c r="C2012" s="72"/>
      <c r="D2012" s="56"/>
      <c r="E2012" s="56"/>
      <c r="F2012" s="56"/>
      <c r="G2012" s="56"/>
      <c r="H2012" s="56"/>
      <c r="I2012" s="56"/>
      <c r="J2012" s="56"/>
      <c r="K2012" s="56"/>
      <c r="L2012" s="56"/>
      <c r="M2012" s="56"/>
      <c r="N2012" s="56"/>
      <c r="O2012" s="56"/>
      <c r="P2012" s="13"/>
    </row>
    <row r="2013" spans="1:16" ht="37.5" customHeight="1" x14ac:dyDescent="0.2">
      <c r="A2013" s="71"/>
      <c r="B2013" s="12"/>
      <c r="C2013" s="72"/>
      <c r="D2013" s="56"/>
      <c r="E2013" s="56"/>
      <c r="F2013" s="56"/>
      <c r="G2013" s="56"/>
      <c r="H2013" s="56"/>
      <c r="I2013" s="56"/>
      <c r="J2013" s="56"/>
      <c r="K2013" s="56"/>
      <c r="L2013" s="56"/>
      <c r="M2013" s="56"/>
      <c r="N2013" s="56"/>
      <c r="O2013" s="56"/>
      <c r="P2013" s="13"/>
    </row>
    <row r="2014" spans="1:16" ht="37.5" customHeight="1" x14ac:dyDescent="0.2">
      <c r="A2014" s="71"/>
      <c r="B2014" s="12"/>
      <c r="C2014" s="72"/>
      <c r="D2014" s="56"/>
      <c r="E2014" s="56"/>
      <c r="F2014" s="56"/>
      <c r="G2014" s="56"/>
      <c r="H2014" s="56"/>
      <c r="I2014" s="56"/>
      <c r="J2014" s="56"/>
      <c r="K2014" s="56"/>
      <c r="L2014" s="56"/>
      <c r="M2014" s="56"/>
      <c r="N2014" s="56"/>
      <c r="O2014" s="56"/>
      <c r="P2014" s="13"/>
    </row>
    <row r="2015" spans="1:16" ht="37.5" customHeight="1" x14ac:dyDescent="0.2">
      <c r="A2015" s="71"/>
      <c r="B2015" s="12"/>
      <c r="C2015" s="72"/>
      <c r="D2015" s="56"/>
      <c r="E2015" s="56"/>
      <c r="F2015" s="56"/>
      <c r="G2015" s="56"/>
      <c r="H2015" s="56"/>
      <c r="I2015" s="56"/>
      <c r="J2015" s="56"/>
      <c r="K2015" s="56"/>
      <c r="L2015" s="56"/>
      <c r="M2015" s="56"/>
      <c r="N2015" s="56"/>
      <c r="O2015" s="56"/>
      <c r="P2015" s="13"/>
    </row>
    <row r="2016" spans="1:16" ht="37.5" customHeight="1" x14ac:dyDescent="0.2">
      <c r="A2016" s="71" t="s">
        <v>1760</v>
      </c>
      <c r="B2016" s="12"/>
      <c r="C2016" s="72" t="s">
        <v>1761</v>
      </c>
      <c r="D2016" s="56"/>
      <c r="E2016" s="56"/>
      <c r="F2016" s="56"/>
      <c r="G2016" s="56"/>
      <c r="H2016" s="56"/>
      <c r="I2016" s="56"/>
      <c r="J2016" s="56"/>
      <c r="K2016" s="56"/>
      <c r="L2016" s="56"/>
      <c r="M2016" s="56"/>
      <c r="N2016" s="56"/>
      <c r="O2016" s="56"/>
      <c r="P2016" s="13"/>
    </row>
    <row r="2017" spans="1:16" ht="37.5" customHeight="1" x14ac:dyDescent="0.2">
      <c r="A2017" s="71"/>
      <c r="B2017" s="12"/>
      <c r="C2017" s="72"/>
      <c r="D2017" s="56"/>
      <c r="E2017" s="56"/>
      <c r="F2017" s="56"/>
      <c r="G2017" s="56"/>
      <c r="H2017" s="56"/>
      <c r="I2017" s="56"/>
      <c r="J2017" s="56"/>
      <c r="K2017" s="56"/>
      <c r="L2017" s="56"/>
      <c r="M2017" s="56"/>
      <c r="N2017" s="56"/>
      <c r="O2017" s="56"/>
      <c r="P2017" s="13"/>
    </row>
    <row r="2018" spans="1:16" ht="37.5" customHeight="1" x14ac:dyDescent="0.2">
      <c r="A2018" s="71"/>
      <c r="B2018" s="12"/>
      <c r="C2018" s="72"/>
      <c r="D2018" s="56"/>
      <c r="E2018" s="56"/>
      <c r="F2018" s="56"/>
      <c r="G2018" s="56"/>
      <c r="H2018" s="56"/>
      <c r="I2018" s="56"/>
      <c r="J2018" s="56"/>
      <c r="K2018" s="56"/>
      <c r="L2018" s="56"/>
      <c r="M2018" s="56"/>
      <c r="N2018" s="56"/>
      <c r="O2018" s="56"/>
      <c r="P2018" s="13"/>
    </row>
    <row r="2019" spans="1:16" ht="37.5" customHeight="1" x14ac:dyDescent="0.2">
      <c r="A2019" s="71"/>
      <c r="B2019" s="12"/>
      <c r="C2019" s="72"/>
      <c r="D2019" s="56"/>
      <c r="E2019" s="56"/>
      <c r="F2019" s="56"/>
      <c r="G2019" s="56"/>
      <c r="H2019" s="56"/>
      <c r="I2019" s="56"/>
      <c r="J2019" s="56"/>
      <c r="K2019" s="56"/>
      <c r="L2019" s="56"/>
      <c r="M2019" s="56"/>
      <c r="N2019" s="56"/>
      <c r="O2019" s="56"/>
      <c r="P2019" s="13"/>
    </row>
    <row r="2020" spans="1:16" ht="37.5" customHeight="1" x14ac:dyDescent="0.2">
      <c r="A2020" s="71"/>
      <c r="B2020" s="12"/>
      <c r="C2020" s="72"/>
      <c r="D2020" s="56"/>
      <c r="E2020" s="56"/>
      <c r="F2020" s="56"/>
      <c r="G2020" s="56"/>
      <c r="H2020" s="56"/>
      <c r="I2020" s="56"/>
      <c r="J2020" s="56"/>
      <c r="K2020" s="56"/>
      <c r="L2020" s="56"/>
      <c r="M2020" s="56"/>
      <c r="N2020" s="56"/>
      <c r="O2020" s="56"/>
      <c r="P2020" s="13"/>
    </row>
    <row r="2021" spans="1:16" ht="37.5" customHeight="1" x14ac:dyDescent="0.2">
      <c r="A2021" s="71" t="s">
        <v>1762</v>
      </c>
      <c r="B2021" s="12"/>
      <c r="C2021" s="72" t="s">
        <v>1763</v>
      </c>
      <c r="D2021" s="56"/>
      <c r="E2021" s="56"/>
      <c r="F2021" s="56"/>
      <c r="G2021" s="56"/>
      <c r="H2021" s="56"/>
      <c r="I2021" s="56"/>
      <c r="J2021" s="56"/>
      <c r="K2021" s="56"/>
      <c r="L2021" s="56"/>
      <c r="M2021" s="56"/>
      <c r="N2021" s="56"/>
      <c r="O2021" s="56"/>
      <c r="P2021" s="13"/>
    </row>
    <row r="2022" spans="1:16" ht="37.5" customHeight="1" x14ac:dyDescent="0.2">
      <c r="A2022" s="71"/>
      <c r="B2022" s="12"/>
      <c r="C2022" s="72"/>
      <c r="D2022" s="56"/>
      <c r="E2022" s="56"/>
      <c r="F2022" s="56"/>
      <c r="G2022" s="56"/>
      <c r="H2022" s="56"/>
      <c r="I2022" s="56"/>
      <c r="J2022" s="56"/>
      <c r="K2022" s="56"/>
      <c r="L2022" s="56"/>
      <c r="M2022" s="56"/>
      <c r="N2022" s="56"/>
      <c r="O2022" s="56"/>
      <c r="P2022" s="13"/>
    </row>
    <row r="2023" spans="1:16" ht="37.5" customHeight="1" x14ac:dyDescent="0.2">
      <c r="A2023" s="71"/>
      <c r="B2023" s="12"/>
      <c r="C2023" s="72"/>
      <c r="D2023" s="56"/>
      <c r="E2023" s="56"/>
      <c r="F2023" s="56"/>
      <c r="G2023" s="56"/>
      <c r="H2023" s="56"/>
      <c r="I2023" s="56"/>
      <c r="J2023" s="56"/>
      <c r="K2023" s="56"/>
      <c r="L2023" s="56"/>
      <c r="M2023" s="56"/>
      <c r="N2023" s="56"/>
      <c r="O2023" s="56"/>
      <c r="P2023" s="13"/>
    </row>
    <row r="2024" spans="1:16" ht="37.5" customHeight="1" x14ac:dyDescent="0.2">
      <c r="A2024" s="71"/>
      <c r="B2024" s="12"/>
      <c r="C2024" s="72"/>
      <c r="D2024" s="56"/>
      <c r="E2024" s="56"/>
      <c r="F2024" s="56"/>
      <c r="G2024" s="56"/>
      <c r="H2024" s="56"/>
      <c r="I2024" s="56"/>
      <c r="J2024" s="56"/>
      <c r="K2024" s="56"/>
      <c r="L2024" s="56"/>
      <c r="M2024" s="56"/>
      <c r="N2024" s="56"/>
      <c r="O2024" s="56"/>
      <c r="P2024" s="13"/>
    </row>
    <row r="2025" spans="1:16" ht="37.5" customHeight="1" x14ac:dyDescent="0.2">
      <c r="A2025" s="71"/>
      <c r="B2025" s="12"/>
      <c r="C2025" s="72"/>
      <c r="D2025" s="56"/>
      <c r="E2025" s="56"/>
      <c r="F2025" s="56"/>
      <c r="G2025" s="56"/>
      <c r="H2025" s="56"/>
      <c r="I2025" s="56"/>
      <c r="J2025" s="56"/>
      <c r="K2025" s="56"/>
      <c r="L2025" s="56"/>
      <c r="M2025" s="56"/>
      <c r="N2025" s="56"/>
      <c r="O2025" s="56"/>
      <c r="P2025" s="13"/>
    </row>
    <row r="2026" spans="1:16" ht="37.5" customHeight="1" x14ac:dyDescent="0.2">
      <c r="A2026" s="71" t="s">
        <v>1764</v>
      </c>
      <c r="B2026" s="12"/>
      <c r="C2026" s="72" t="s">
        <v>1765</v>
      </c>
      <c r="D2026" s="56"/>
      <c r="E2026" s="56"/>
      <c r="F2026" s="56"/>
      <c r="G2026" s="56"/>
      <c r="H2026" s="56"/>
      <c r="I2026" s="56"/>
      <c r="J2026" s="56"/>
      <c r="K2026" s="56"/>
      <c r="L2026" s="56"/>
      <c r="M2026" s="56"/>
      <c r="N2026" s="56"/>
      <c r="O2026" s="56"/>
      <c r="P2026" s="13"/>
    </row>
    <row r="2027" spans="1:16" ht="37.5" customHeight="1" x14ac:dyDescent="0.2">
      <c r="A2027" s="71"/>
      <c r="B2027" s="12"/>
      <c r="C2027" s="72"/>
      <c r="D2027" s="56"/>
      <c r="E2027" s="56"/>
      <c r="F2027" s="56"/>
      <c r="G2027" s="56"/>
      <c r="H2027" s="56"/>
      <c r="I2027" s="56"/>
      <c r="J2027" s="56"/>
      <c r="K2027" s="56"/>
      <c r="L2027" s="56"/>
      <c r="M2027" s="56"/>
      <c r="N2027" s="56"/>
      <c r="O2027" s="56"/>
      <c r="P2027" s="13"/>
    </row>
    <row r="2028" spans="1:16" ht="37.5" customHeight="1" x14ac:dyDescent="0.2">
      <c r="A2028" s="71"/>
      <c r="B2028" s="12"/>
      <c r="C2028" s="72"/>
      <c r="D2028" s="56"/>
      <c r="E2028" s="56"/>
      <c r="F2028" s="56"/>
      <c r="G2028" s="56"/>
      <c r="H2028" s="56"/>
      <c r="I2028" s="56"/>
      <c r="J2028" s="56"/>
      <c r="K2028" s="56"/>
      <c r="L2028" s="56"/>
      <c r="M2028" s="56"/>
      <c r="N2028" s="56"/>
      <c r="O2028" s="56"/>
      <c r="P2028" s="13"/>
    </row>
    <row r="2029" spans="1:16" ht="37.5" customHeight="1" x14ac:dyDescent="0.2">
      <c r="A2029" s="71"/>
      <c r="B2029" s="12"/>
      <c r="C2029" s="72"/>
      <c r="D2029" s="56"/>
      <c r="E2029" s="56"/>
      <c r="F2029" s="56"/>
      <c r="G2029" s="56"/>
      <c r="H2029" s="56"/>
      <c r="I2029" s="56"/>
      <c r="J2029" s="56"/>
      <c r="K2029" s="56"/>
      <c r="L2029" s="56"/>
      <c r="M2029" s="56"/>
      <c r="N2029" s="56"/>
      <c r="O2029" s="56"/>
      <c r="P2029" s="13"/>
    </row>
    <row r="2030" spans="1:16" ht="37.5" customHeight="1" thickBot="1" x14ac:dyDescent="0.25">
      <c r="A2030" s="73"/>
      <c r="B2030" s="14"/>
      <c r="C2030" s="74"/>
      <c r="D2030" s="57"/>
      <c r="E2030" s="57"/>
      <c r="F2030" s="57"/>
      <c r="G2030" s="57"/>
      <c r="H2030" s="57"/>
      <c r="I2030" s="57"/>
      <c r="J2030" s="57"/>
      <c r="K2030" s="57"/>
      <c r="L2030" s="57"/>
      <c r="M2030" s="57"/>
      <c r="N2030" s="57"/>
      <c r="O2030" s="57"/>
      <c r="P2030" s="15"/>
    </row>
    <row r="2031" spans="1:16" ht="37.5" customHeight="1" x14ac:dyDescent="0.2">
      <c r="A2031" s="75" t="s">
        <v>1766</v>
      </c>
      <c r="B2031" s="10"/>
      <c r="C2031" s="76" t="s">
        <v>1767</v>
      </c>
      <c r="D2031" s="55"/>
      <c r="E2031" s="55"/>
      <c r="F2031" s="55"/>
      <c r="G2031" s="55"/>
      <c r="H2031" s="55"/>
      <c r="I2031" s="55"/>
      <c r="J2031" s="55"/>
      <c r="K2031" s="55"/>
      <c r="L2031" s="55"/>
      <c r="M2031" s="55"/>
      <c r="N2031" s="55"/>
      <c r="O2031" s="55"/>
      <c r="P2031" s="11"/>
    </row>
    <row r="2032" spans="1:16" ht="37.5" customHeight="1" x14ac:dyDescent="0.2">
      <c r="A2032" s="71"/>
      <c r="B2032" s="12"/>
      <c r="C2032" s="72"/>
      <c r="D2032" s="56"/>
      <c r="E2032" s="56"/>
      <c r="F2032" s="56"/>
      <c r="G2032" s="56"/>
      <c r="H2032" s="56"/>
      <c r="I2032" s="56"/>
      <c r="J2032" s="56"/>
      <c r="K2032" s="56"/>
      <c r="L2032" s="56"/>
      <c r="M2032" s="56"/>
      <c r="N2032" s="56"/>
      <c r="O2032" s="56"/>
      <c r="P2032" s="13"/>
    </row>
    <row r="2033" spans="1:16" ht="37.5" customHeight="1" x14ac:dyDescent="0.2">
      <c r="A2033" s="71"/>
      <c r="B2033" s="12"/>
      <c r="C2033" s="72"/>
      <c r="D2033" s="56"/>
      <c r="E2033" s="56"/>
      <c r="F2033" s="56"/>
      <c r="G2033" s="56"/>
      <c r="H2033" s="56"/>
      <c r="I2033" s="56"/>
      <c r="J2033" s="56"/>
      <c r="K2033" s="56"/>
      <c r="L2033" s="56"/>
      <c r="M2033" s="56"/>
      <c r="N2033" s="56"/>
      <c r="O2033" s="56"/>
      <c r="P2033" s="13"/>
    </row>
    <row r="2034" spans="1:16" ht="37.5" customHeight="1" x14ac:dyDescent="0.2">
      <c r="A2034" s="71"/>
      <c r="B2034" s="12"/>
      <c r="C2034" s="72"/>
      <c r="D2034" s="56"/>
      <c r="E2034" s="56"/>
      <c r="F2034" s="56"/>
      <c r="G2034" s="56"/>
      <c r="H2034" s="56"/>
      <c r="I2034" s="56"/>
      <c r="J2034" s="56"/>
      <c r="K2034" s="56"/>
      <c r="L2034" s="56"/>
      <c r="M2034" s="56"/>
      <c r="N2034" s="56"/>
      <c r="O2034" s="56"/>
      <c r="P2034" s="13"/>
    </row>
    <row r="2035" spans="1:16" ht="37.5" customHeight="1" x14ac:dyDescent="0.2">
      <c r="A2035" s="71"/>
      <c r="B2035" s="12"/>
      <c r="C2035" s="72"/>
      <c r="D2035" s="56"/>
      <c r="E2035" s="56"/>
      <c r="F2035" s="56"/>
      <c r="G2035" s="56"/>
      <c r="H2035" s="56"/>
      <c r="I2035" s="56"/>
      <c r="J2035" s="56"/>
      <c r="K2035" s="56"/>
      <c r="L2035" s="56"/>
      <c r="M2035" s="56"/>
      <c r="N2035" s="56"/>
      <c r="O2035" s="56"/>
      <c r="P2035" s="13"/>
    </row>
    <row r="2036" spans="1:16" ht="37.5" customHeight="1" x14ac:dyDescent="0.2">
      <c r="A2036" s="71" t="s">
        <v>1768</v>
      </c>
      <c r="B2036" s="12"/>
      <c r="C2036" s="72" t="s">
        <v>1769</v>
      </c>
      <c r="D2036" s="56"/>
      <c r="E2036" s="56"/>
      <c r="F2036" s="56"/>
      <c r="G2036" s="56"/>
      <c r="H2036" s="56"/>
      <c r="I2036" s="56"/>
      <c r="J2036" s="56"/>
      <c r="K2036" s="56"/>
      <c r="L2036" s="56"/>
      <c r="M2036" s="56"/>
      <c r="N2036" s="56"/>
      <c r="O2036" s="56"/>
      <c r="P2036" s="13"/>
    </row>
    <row r="2037" spans="1:16" ht="37.5" customHeight="1" x14ac:dyDescent="0.2">
      <c r="A2037" s="71"/>
      <c r="B2037" s="12"/>
      <c r="C2037" s="72"/>
      <c r="D2037" s="56"/>
      <c r="E2037" s="56"/>
      <c r="F2037" s="56"/>
      <c r="G2037" s="56"/>
      <c r="H2037" s="56"/>
      <c r="I2037" s="56"/>
      <c r="J2037" s="56"/>
      <c r="K2037" s="56"/>
      <c r="L2037" s="56"/>
      <c r="M2037" s="56"/>
      <c r="N2037" s="56"/>
      <c r="O2037" s="56"/>
      <c r="P2037" s="13"/>
    </row>
    <row r="2038" spans="1:16" ht="37.5" customHeight="1" x14ac:dyDescent="0.2">
      <c r="A2038" s="71"/>
      <c r="B2038" s="12"/>
      <c r="C2038" s="72"/>
      <c r="D2038" s="56"/>
      <c r="E2038" s="56"/>
      <c r="F2038" s="56"/>
      <c r="G2038" s="56"/>
      <c r="H2038" s="56"/>
      <c r="I2038" s="56"/>
      <c r="J2038" s="56"/>
      <c r="K2038" s="56"/>
      <c r="L2038" s="56"/>
      <c r="M2038" s="56"/>
      <c r="N2038" s="56"/>
      <c r="O2038" s="56"/>
      <c r="P2038" s="13"/>
    </row>
    <row r="2039" spans="1:16" ht="37.5" customHeight="1" x14ac:dyDescent="0.2">
      <c r="A2039" s="71"/>
      <c r="B2039" s="12"/>
      <c r="C2039" s="72"/>
      <c r="D2039" s="56"/>
      <c r="E2039" s="56"/>
      <c r="F2039" s="56"/>
      <c r="G2039" s="56"/>
      <c r="H2039" s="56"/>
      <c r="I2039" s="56"/>
      <c r="J2039" s="56"/>
      <c r="K2039" s="56"/>
      <c r="L2039" s="56"/>
      <c r="M2039" s="56"/>
      <c r="N2039" s="56"/>
      <c r="O2039" s="56"/>
      <c r="P2039" s="13"/>
    </row>
    <row r="2040" spans="1:16" ht="37.5" customHeight="1" x14ac:dyDescent="0.2">
      <c r="A2040" s="71"/>
      <c r="B2040" s="12"/>
      <c r="C2040" s="72"/>
      <c r="D2040" s="56"/>
      <c r="E2040" s="56"/>
      <c r="F2040" s="56"/>
      <c r="G2040" s="56"/>
      <c r="H2040" s="56"/>
      <c r="I2040" s="56"/>
      <c r="J2040" s="56"/>
      <c r="K2040" s="56"/>
      <c r="L2040" s="56"/>
      <c r="M2040" s="56"/>
      <c r="N2040" s="56"/>
      <c r="O2040" s="56"/>
      <c r="P2040" s="13"/>
    </row>
    <row r="2041" spans="1:16" ht="37.5" customHeight="1" x14ac:dyDescent="0.2">
      <c r="A2041" s="71" t="s">
        <v>1770</v>
      </c>
      <c r="B2041" s="12"/>
      <c r="C2041" s="72" t="s">
        <v>1771</v>
      </c>
      <c r="D2041" s="56"/>
      <c r="E2041" s="56"/>
      <c r="F2041" s="56"/>
      <c r="G2041" s="56"/>
      <c r="H2041" s="56"/>
      <c r="I2041" s="56"/>
      <c r="J2041" s="56"/>
      <c r="K2041" s="56"/>
      <c r="L2041" s="56"/>
      <c r="M2041" s="56"/>
      <c r="N2041" s="56"/>
      <c r="O2041" s="56"/>
      <c r="P2041" s="13"/>
    </row>
    <row r="2042" spans="1:16" ht="37.5" customHeight="1" x14ac:dyDescent="0.2">
      <c r="A2042" s="71"/>
      <c r="B2042" s="12"/>
      <c r="C2042" s="72"/>
      <c r="D2042" s="56"/>
      <c r="E2042" s="56"/>
      <c r="F2042" s="56"/>
      <c r="G2042" s="56"/>
      <c r="H2042" s="56"/>
      <c r="I2042" s="56"/>
      <c r="J2042" s="56"/>
      <c r="K2042" s="56"/>
      <c r="L2042" s="56"/>
      <c r="M2042" s="56"/>
      <c r="N2042" s="56"/>
      <c r="O2042" s="56"/>
      <c r="P2042" s="13"/>
    </row>
    <row r="2043" spans="1:16" ht="37.5" customHeight="1" x14ac:dyDescent="0.2">
      <c r="A2043" s="71"/>
      <c r="B2043" s="12"/>
      <c r="C2043" s="72"/>
      <c r="D2043" s="56"/>
      <c r="E2043" s="56"/>
      <c r="F2043" s="56"/>
      <c r="G2043" s="56"/>
      <c r="H2043" s="56"/>
      <c r="I2043" s="56"/>
      <c r="J2043" s="56"/>
      <c r="K2043" s="56"/>
      <c r="L2043" s="56"/>
      <c r="M2043" s="56"/>
      <c r="N2043" s="56"/>
      <c r="O2043" s="56"/>
      <c r="P2043" s="13"/>
    </row>
    <row r="2044" spans="1:16" ht="37.5" customHeight="1" x14ac:dyDescent="0.2">
      <c r="A2044" s="71"/>
      <c r="B2044" s="12"/>
      <c r="C2044" s="72"/>
      <c r="D2044" s="56"/>
      <c r="E2044" s="56"/>
      <c r="F2044" s="56"/>
      <c r="G2044" s="56"/>
      <c r="H2044" s="56"/>
      <c r="I2044" s="56"/>
      <c r="J2044" s="56"/>
      <c r="K2044" s="56"/>
      <c r="L2044" s="56"/>
      <c r="M2044" s="56"/>
      <c r="N2044" s="56"/>
      <c r="O2044" s="56"/>
      <c r="P2044" s="13"/>
    </row>
    <row r="2045" spans="1:16" ht="37.5" customHeight="1" x14ac:dyDescent="0.2">
      <c r="A2045" s="71"/>
      <c r="B2045" s="12"/>
      <c r="C2045" s="72"/>
      <c r="D2045" s="56"/>
      <c r="E2045" s="56"/>
      <c r="F2045" s="56"/>
      <c r="G2045" s="56"/>
      <c r="H2045" s="56"/>
      <c r="I2045" s="56"/>
      <c r="J2045" s="56"/>
      <c r="K2045" s="56"/>
      <c r="L2045" s="56"/>
      <c r="M2045" s="56"/>
      <c r="N2045" s="56"/>
      <c r="O2045" s="56"/>
      <c r="P2045" s="13"/>
    </row>
    <row r="2046" spans="1:16" ht="37.5" customHeight="1" x14ac:dyDescent="0.2">
      <c r="A2046" s="71" t="s">
        <v>1772</v>
      </c>
      <c r="B2046" s="12"/>
      <c r="C2046" s="72" t="s">
        <v>1773</v>
      </c>
      <c r="D2046" s="56"/>
      <c r="E2046" s="56"/>
      <c r="F2046" s="56"/>
      <c r="G2046" s="56"/>
      <c r="H2046" s="56"/>
      <c r="I2046" s="56"/>
      <c r="J2046" s="56"/>
      <c r="K2046" s="56"/>
      <c r="L2046" s="56"/>
      <c r="M2046" s="56"/>
      <c r="N2046" s="56"/>
      <c r="O2046" s="56"/>
      <c r="P2046" s="13"/>
    </row>
    <row r="2047" spans="1:16" ht="37.5" customHeight="1" x14ac:dyDescent="0.2">
      <c r="A2047" s="71"/>
      <c r="B2047" s="12"/>
      <c r="C2047" s="72"/>
      <c r="D2047" s="56"/>
      <c r="E2047" s="56"/>
      <c r="F2047" s="56"/>
      <c r="G2047" s="56"/>
      <c r="H2047" s="56"/>
      <c r="I2047" s="56"/>
      <c r="J2047" s="56"/>
      <c r="K2047" s="56"/>
      <c r="L2047" s="56"/>
      <c r="M2047" s="56"/>
      <c r="N2047" s="56"/>
      <c r="O2047" s="56"/>
      <c r="P2047" s="13"/>
    </row>
    <row r="2048" spans="1:16" ht="37.5" customHeight="1" x14ac:dyDescent="0.2">
      <c r="A2048" s="71"/>
      <c r="B2048" s="12"/>
      <c r="C2048" s="72"/>
      <c r="D2048" s="56"/>
      <c r="E2048" s="56"/>
      <c r="F2048" s="56"/>
      <c r="G2048" s="56"/>
      <c r="H2048" s="56"/>
      <c r="I2048" s="56"/>
      <c r="J2048" s="56"/>
      <c r="K2048" s="56"/>
      <c r="L2048" s="56"/>
      <c r="M2048" s="56"/>
      <c r="N2048" s="56"/>
      <c r="O2048" s="56"/>
      <c r="P2048" s="13"/>
    </row>
    <row r="2049" spans="1:16" ht="37.5" customHeight="1" x14ac:dyDescent="0.2">
      <c r="A2049" s="71"/>
      <c r="B2049" s="12"/>
      <c r="C2049" s="72"/>
      <c r="D2049" s="56"/>
      <c r="E2049" s="56"/>
      <c r="F2049" s="56"/>
      <c r="G2049" s="56"/>
      <c r="H2049" s="56"/>
      <c r="I2049" s="56"/>
      <c r="J2049" s="56"/>
      <c r="K2049" s="56"/>
      <c r="L2049" s="56"/>
      <c r="M2049" s="56"/>
      <c r="N2049" s="56"/>
      <c r="O2049" s="56"/>
      <c r="P2049" s="13"/>
    </row>
    <row r="2050" spans="1:16" ht="37.5" customHeight="1" x14ac:dyDescent="0.2">
      <c r="A2050" s="71"/>
      <c r="B2050" s="12"/>
      <c r="C2050" s="72"/>
      <c r="D2050" s="56"/>
      <c r="E2050" s="56"/>
      <c r="F2050" s="56"/>
      <c r="G2050" s="56"/>
      <c r="H2050" s="56"/>
      <c r="I2050" s="56"/>
      <c r="J2050" s="56"/>
      <c r="K2050" s="56"/>
      <c r="L2050" s="56"/>
      <c r="M2050" s="56"/>
      <c r="N2050" s="56"/>
      <c r="O2050" s="56"/>
      <c r="P2050" s="13"/>
    </row>
    <row r="2051" spans="1:16" ht="37.5" customHeight="1" x14ac:dyDescent="0.2">
      <c r="A2051" s="71" t="s">
        <v>1774</v>
      </c>
      <c r="B2051" s="12"/>
      <c r="C2051" s="72" t="s">
        <v>1775</v>
      </c>
      <c r="D2051" s="56"/>
      <c r="E2051" s="56"/>
      <c r="F2051" s="56"/>
      <c r="G2051" s="56"/>
      <c r="H2051" s="56"/>
      <c r="I2051" s="56"/>
      <c r="J2051" s="56"/>
      <c r="K2051" s="56"/>
      <c r="L2051" s="56"/>
      <c r="M2051" s="56"/>
      <c r="N2051" s="56"/>
      <c r="O2051" s="56"/>
      <c r="P2051" s="13"/>
    </row>
    <row r="2052" spans="1:16" ht="37.5" customHeight="1" x14ac:dyDescent="0.2">
      <c r="A2052" s="71"/>
      <c r="B2052" s="12"/>
      <c r="C2052" s="72"/>
      <c r="D2052" s="56"/>
      <c r="E2052" s="56"/>
      <c r="F2052" s="56"/>
      <c r="G2052" s="56"/>
      <c r="H2052" s="56"/>
      <c r="I2052" s="56"/>
      <c r="J2052" s="56"/>
      <c r="K2052" s="56"/>
      <c r="L2052" s="56"/>
      <c r="M2052" s="56"/>
      <c r="N2052" s="56"/>
      <c r="O2052" s="56"/>
      <c r="P2052" s="13"/>
    </row>
    <row r="2053" spans="1:16" ht="37.5" customHeight="1" x14ac:dyDescent="0.2">
      <c r="A2053" s="71"/>
      <c r="B2053" s="12"/>
      <c r="C2053" s="72"/>
      <c r="D2053" s="56"/>
      <c r="E2053" s="56"/>
      <c r="F2053" s="56"/>
      <c r="G2053" s="56"/>
      <c r="H2053" s="56"/>
      <c r="I2053" s="56"/>
      <c r="J2053" s="56"/>
      <c r="K2053" s="56"/>
      <c r="L2053" s="56"/>
      <c r="M2053" s="56"/>
      <c r="N2053" s="56"/>
      <c r="O2053" s="56"/>
      <c r="P2053" s="13"/>
    </row>
    <row r="2054" spans="1:16" ht="37.5" customHeight="1" x14ac:dyDescent="0.2">
      <c r="A2054" s="71"/>
      <c r="B2054" s="12"/>
      <c r="C2054" s="72"/>
      <c r="D2054" s="56"/>
      <c r="E2054" s="56"/>
      <c r="F2054" s="56"/>
      <c r="G2054" s="56"/>
      <c r="H2054" s="56"/>
      <c r="I2054" s="56"/>
      <c r="J2054" s="56"/>
      <c r="K2054" s="56"/>
      <c r="L2054" s="56"/>
      <c r="M2054" s="56"/>
      <c r="N2054" s="56"/>
      <c r="O2054" s="56"/>
      <c r="P2054" s="13"/>
    </row>
    <row r="2055" spans="1:16" ht="37.5" customHeight="1" thickBot="1" x14ac:dyDescent="0.25">
      <c r="A2055" s="73"/>
      <c r="B2055" s="14"/>
      <c r="C2055" s="74"/>
      <c r="D2055" s="57"/>
      <c r="E2055" s="57"/>
      <c r="F2055" s="57"/>
      <c r="G2055" s="57"/>
      <c r="H2055" s="57"/>
      <c r="I2055" s="57"/>
      <c r="J2055" s="57"/>
      <c r="K2055" s="57"/>
      <c r="L2055" s="57"/>
      <c r="M2055" s="57"/>
      <c r="N2055" s="57"/>
      <c r="O2055" s="57"/>
      <c r="P2055" s="15"/>
    </row>
    <row r="2056" spans="1:16" ht="37.5" customHeight="1" x14ac:dyDescent="0.2">
      <c r="A2056" s="75" t="s">
        <v>1776</v>
      </c>
      <c r="B2056" s="10"/>
      <c r="C2056" s="76" t="s">
        <v>1777</v>
      </c>
      <c r="D2056" s="55"/>
      <c r="E2056" s="55"/>
      <c r="F2056" s="55"/>
      <c r="G2056" s="55"/>
      <c r="H2056" s="55"/>
      <c r="I2056" s="55"/>
      <c r="J2056" s="55"/>
      <c r="K2056" s="55"/>
      <c r="L2056" s="55"/>
      <c r="M2056" s="55"/>
      <c r="N2056" s="55"/>
      <c r="O2056" s="55"/>
      <c r="P2056" s="11"/>
    </row>
    <row r="2057" spans="1:16" ht="37.5" customHeight="1" x14ac:dyDescent="0.2">
      <c r="A2057" s="71"/>
      <c r="B2057" s="12"/>
      <c r="C2057" s="72"/>
      <c r="D2057" s="56"/>
      <c r="E2057" s="56"/>
      <c r="F2057" s="56"/>
      <c r="G2057" s="56"/>
      <c r="H2057" s="56"/>
      <c r="I2057" s="56"/>
      <c r="J2057" s="56"/>
      <c r="K2057" s="56"/>
      <c r="L2057" s="56"/>
      <c r="M2057" s="56"/>
      <c r="N2057" s="56"/>
      <c r="O2057" s="56"/>
      <c r="P2057" s="13"/>
    </row>
    <row r="2058" spans="1:16" ht="37.5" customHeight="1" x14ac:dyDescent="0.2">
      <c r="A2058" s="71"/>
      <c r="B2058" s="12"/>
      <c r="C2058" s="72"/>
      <c r="D2058" s="56"/>
      <c r="E2058" s="56"/>
      <c r="F2058" s="56"/>
      <c r="G2058" s="56"/>
      <c r="H2058" s="56"/>
      <c r="I2058" s="56"/>
      <c r="J2058" s="56"/>
      <c r="K2058" s="56"/>
      <c r="L2058" s="56"/>
      <c r="M2058" s="56"/>
      <c r="N2058" s="56"/>
      <c r="O2058" s="56"/>
      <c r="P2058" s="13"/>
    </row>
    <row r="2059" spans="1:16" ht="37.5" customHeight="1" x14ac:dyDescent="0.2">
      <c r="A2059" s="71"/>
      <c r="B2059" s="12"/>
      <c r="C2059" s="72"/>
      <c r="D2059" s="56"/>
      <c r="E2059" s="56"/>
      <c r="F2059" s="56"/>
      <c r="G2059" s="56"/>
      <c r="H2059" s="56"/>
      <c r="I2059" s="56"/>
      <c r="J2059" s="56"/>
      <c r="K2059" s="56"/>
      <c r="L2059" s="56"/>
      <c r="M2059" s="56"/>
      <c r="N2059" s="56"/>
      <c r="O2059" s="56"/>
      <c r="P2059" s="13"/>
    </row>
    <row r="2060" spans="1:16" ht="37.5" customHeight="1" x14ac:dyDescent="0.2">
      <c r="A2060" s="71"/>
      <c r="B2060" s="12"/>
      <c r="C2060" s="72"/>
      <c r="D2060" s="56"/>
      <c r="E2060" s="56"/>
      <c r="F2060" s="56"/>
      <c r="G2060" s="56"/>
      <c r="H2060" s="56"/>
      <c r="I2060" s="56"/>
      <c r="J2060" s="56"/>
      <c r="K2060" s="56"/>
      <c r="L2060" s="56"/>
      <c r="M2060" s="56"/>
      <c r="N2060" s="56"/>
      <c r="O2060" s="56"/>
      <c r="P2060" s="13"/>
    </row>
    <row r="2061" spans="1:16" ht="37.5" customHeight="1" x14ac:dyDescent="0.2">
      <c r="A2061" s="71" t="s">
        <v>1778</v>
      </c>
      <c r="B2061" s="12"/>
      <c r="C2061" s="72" t="s">
        <v>1779</v>
      </c>
      <c r="D2061" s="56"/>
      <c r="E2061" s="56"/>
      <c r="F2061" s="56"/>
      <c r="G2061" s="56"/>
      <c r="H2061" s="56"/>
      <c r="I2061" s="56"/>
      <c r="J2061" s="56"/>
      <c r="K2061" s="56"/>
      <c r="L2061" s="56"/>
      <c r="M2061" s="56"/>
      <c r="N2061" s="56"/>
      <c r="O2061" s="56"/>
      <c r="P2061" s="13"/>
    </row>
    <row r="2062" spans="1:16" ht="37.5" customHeight="1" x14ac:dyDescent="0.2">
      <c r="A2062" s="71"/>
      <c r="B2062" s="12"/>
      <c r="C2062" s="72"/>
      <c r="D2062" s="56"/>
      <c r="E2062" s="56"/>
      <c r="F2062" s="56"/>
      <c r="G2062" s="56"/>
      <c r="H2062" s="56"/>
      <c r="I2062" s="56"/>
      <c r="J2062" s="56"/>
      <c r="K2062" s="56"/>
      <c r="L2062" s="56"/>
      <c r="M2062" s="56"/>
      <c r="N2062" s="56"/>
      <c r="O2062" s="56"/>
      <c r="P2062" s="13"/>
    </row>
    <row r="2063" spans="1:16" ht="37.5" customHeight="1" x14ac:dyDescent="0.2">
      <c r="A2063" s="71"/>
      <c r="B2063" s="12"/>
      <c r="C2063" s="72"/>
      <c r="D2063" s="56"/>
      <c r="E2063" s="56"/>
      <c r="F2063" s="56"/>
      <c r="G2063" s="56"/>
      <c r="H2063" s="56"/>
      <c r="I2063" s="56"/>
      <c r="J2063" s="56"/>
      <c r="K2063" s="56"/>
      <c r="L2063" s="56"/>
      <c r="M2063" s="56"/>
      <c r="N2063" s="56"/>
      <c r="O2063" s="56"/>
      <c r="P2063" s="13"/>
    </row>
    <row r="2064" spans="1:16" ht="37.5" customHeight="1" x14ac:dyDescent="0.2">
      <c r="A2064" s="71"/>
      <c r="B2064" s="12"/>
      <c r="C2064" s="72"/>
      <c r="D2064" s="56"/>
      <c r="E2064" s="56"/>
      <c r="F2064" s="56"/>
      <c r="G2064" s="56"/>
      <c r="H2064" s="56"/>
      <c r="I2064" s="56"/>
      <c r="J2064" s="56"/>
      <c r="K2064" s="56"/>
      <c r="L2064" s="56"/>
      <c r="M2064" s="56"/>
      <c r="N2064" s="56"/>
      <c r="O2064" s="56"/>
      <c r="P2064" s="13"/>
    </row>
    <row r="2065" spans="1:16" ht="37.5" customHeight="1" x14ac:dyDescent="0.2">
      <c r="A2065" s="71"/>
      <c r="B2065" s="12"/>
      <c r="C2065" s="72"/>
      <c r="D2065" s="56"/>
      <c r="E2065" s="56"/>
      <c r="F2065" s="56"/>
      <c r="G2065" s="56"/>
      <c r="H2065" s="56"/>
      <c r="I2065" s="56"/>
      <c r="J2065" s="56"/>
      <c r="K2065" s="56"/>
      <c r="L2065" s="56"/>
      <c r="M2065" s="56"/>
      <c r="N2065" s="56"/>
      <c r="O2065" s="56"/>
      <c r="P2065" s="13"/>
    </row>
    <row r="2066" spans="1:16" ht="37.5" customHeight="1" x14ac:dyDescent="0.2">
      <c r="A2066" s="71" t="s">
        <v>1780</v>
      </c>
      <c r="B2066" s="12"/>
      <c r="C2066" s="72" t="s">
        <v>1781</v>
      </c>
      <c r="D2066" s="56"/>
      <c r="E2066" s="56"/>
      <c r="F2066" s="56"/>
      <c r="G2066" s="56"/>
      <c r="H2066" s="56"/>
      <c r="I2066" s="56"/>
      <c r="J2066" s="56"/>
      <c r="K2066" s="56"/>
      <c r="L2066" s="56"/>
      <c r="M2066" s="56"/>
      <c r="N2066" s="56"/>
      <c r="O2066" s="56"/>
      <c r="P2066" s="13"/>
    </row>
    <row r="2067" spans="1:16" ht="37.5" customHeight="1" x14ac:dyDescent="0.2">
      <c r="A2067" s="71"/>
      <c r="B2067" s="12"/>
      <c r="C2067" s="72"/>
      <c r="D2067" s="56"/>
      <c r="E2067" s="56"/>
      <c r="F2067" s="56"/>
      <c r="G2067" s="56"/>
      <c r="H2067" s="56"/>
      <c r="I2067" s="56"/>
      <c r="J2067" s="56"/>
      <c r="K2067" s="56"/>
      <c r="L2067" s="56"/>
      <c r="M2067" s="56"/>
      <c r="N2067" s="56"/>
      <c r="O2067" s="56"/>
      <c r="P2067" s="13"/>
    </row>
    <row r="2068" spans="1:16" ht="37.5" customHeight="1" x14ac:dyDescent="0.2">
      <c r="A2068" s="71"/>
      <c r="B2068" s="12"/>
      <c r="C2068" s="72"/>
      <c r="D2068" s="56"/>
      <c r="E2068" s="56"/>
      <c r="F2068" s="56"/>
      <c r="G2068" s="56"/>
      <c r="H2068" s="56"/>
      <c r="I2068" s="56"/>
      <c r="J2068" s="56"/>
      <c r="K2068" s="56"/>
      <c r="L2068" s="56"/>
      <c r="M2068" s="56"/>
      <c r="N2068" s="56"/>
      <c r="O2068" s="56"/>
      <c r="P2068" s="13"/>
    </row>
    <row r="2069" spans="1:16" ht="37.5" customHeight="1" x14ac:dyDescent="0.2">
      <c r="A2069" s="71"/>
      <c r="B2069" s="12"/>
      <c r="C2069" s="72"/>
      <c r="D2069" s="56"/>
      <c r="E2069" s="56"/>
      <c r="F2069" s="56"/>
      <c r="G2069" s="56"/>
      <c r="H2069" s="56"/>
      <c r="I2069" s="56"/>
      <c r="J2069" s="56"/>
      <c r="K2069" s="56"/>
      <c r="L2069" s="56"/>
      <c r="M2069" s="56"/>
      <c r="N2069" s="56"/>
      <c r="O2069" s="56"/>
      <c r="P2069" s="13"/>
    </row>
    <row r="2070" spans="1:16" ht="37.5" customHeight="1" x14ac:dyDescent="0.2">
      <c r="A2070" s="71"/>
      <c r="B2070" s="12"/>
      <c r="C2070" s="72"/>
      <c r="D2070" s="56"/>
      <c r="E2070" s="56"/>
      <c r="F2070" s="56"/>
      <c r="G2070" s="56"/>
      <c r="H2070" s="56"/>
      <c r="I2070" s="56"/>
      <c r="J2070" s="56"/>
      <c r="K2070" s="56"/>
      <c r="L2070" s="56"/>
      <c r="M2070" s="56"/>
      <c r="N2070" s="56"/>
      <c r="O2070" s="56"/>
      <c r="P2070" s="13"/>
    </row>
    <row r="2071" spans="1:16" ht="37.5" customHeight="1" x14ac:dyDescent="0.2">
      <c r="A2071" s="71" t="s">
        <v>1782</v>
      </c>
      <c r="B2071" s="12"/>
      <c r="C2071" s="72" t="s">
        <v>1783</v>
      </c>
      <c r="D2071" s="56"/>
      <c r="E2071" s="56"/>
      <c r="F2071" s="56"/>
      <c r="G2071" s="56"/>
      <c r="H2071" s="56"/>
      <c r="I2071" s="56"/>
      <c r="J2071" s="56"/>
      <c r="K2071" s="56"/>
      <c r="L2071" s="56"/>
      <c r="M2071" s="56"/>
      <c r="N2071" s="56"/>
      <c r="O2071" s="56"/>
      <c r="P2071" s="13"/>
    </row>
    <row r="2072" spans="1:16" ht="37.5" customHeight="1" x14ac:dyDescent="0.2">
      <c r="A2072" s="71"/>
      <c r="B2072" s="12"/>
      <c r="C2072" s="72"/>
      <c r="D2072" s="56"/>
      <c r="E2072" s="56"/>
      <c r="F2072" s="56"/>
      <c r="G2072" s="56"/>
      <c r="H2072" s="56"/>
      <c r="I2072" s="56"/>
      <c r="J2072" s="56"/>
      <c r="K2072" s="56"/>
      <c r="L2072" s="56"/>
      <c r="M2072" s="56"/>
      <c r="N2072" s="56"/>
      <c r="O2072" s="56"/>
      <c r="P2072" s="13"/>
    </row>
    <row r="2073" spans="1:16" ht="37.5" customHeight="1" x14ac:dyDescent="0.2">
      <c r="A2073" s="71"/>
      <c r="B2073" s="12"/>
      <c r="C2073" s="72"/>
      <c r="D2073" s="56"/>
      <c r="E2073" s="56"/>
      <c r="F2073" s="56"/>
      <c r="G2073" s="56"/>
      <c r="H2073" s="56"/>
      <c r="I2073" s="56"/>
      <c r="J2073" s="56"/>
      <c r="K2073" s="56"/>
      <c r="L2073" s="56"/>
      <c r="M2073" s="56"/>
      <c r="N2073" s="56"/>
      <c r="O2073" s="56"/>
      <c r="P2073" s="13"/>
    </row>
    <row r="2074" spans="1:16" ht="37.5" customHeight="1" x14ac:dyDescent="0.2">
      <c r="A2074" s="71"/>
      <c r="B2074" s="12"/>
      <c r="C2074" s="72"/>
      <c r="D2074" s="56"/>
      <c r="E2074" s="56"/>
      <c r="F2074" s="56"/>
      <c r="G2074" s="56"/>
      <c r="H2074" s="56"/>
      <c r="I2074" s="56"/>
      <c r="J2074" s="56"/>
      <c r="K2074" s="56"/>
      <c r="L2074" s="56"/>
      <c r="M2074" s="56"/>
      <c r="N2074" s="56"/>
      <c r="O2074" s="56"/>
      <c r="P2074" s="13"/>
    </row>
    <row r="2075" spans="1:16" ht="37.5" customHeight="1" x14ac:dyDescent="0.2">
      <c r="A2075" s="71"/>
      <c r="B2075" s="12"/>
      <c r="C2075" s="72"/>
      <c r="D2075" s="56"/>
      <c r="E2075" s="56"/>
      <c r="F2075" s="56"/>
      <c r="G2075" s="56"/>
      <c r="H2075" s="56"/>
      <c r="I2075" s="56"/>
      <c r="J2075" s="56"/>
      <c r="K2075" s="56"/>
      <c r="L2075" s="56"/>
      <c r="M2075" s="56"/>
      <c r="N2075" s="56"/>
      <c r="O2075" s="56"/>
      <c r="P2075" s="13"/>
    </row>
    <row r="2076" spans="1:16" ht="37.5" customHeight="1" x14ac:dyDescent="0.2">
      <c r="A2076" s="71" t="s">
        <v>1784</v>
      </c>
      <c r="B2076" s="12"/>
      <c r="C2076" s="72" t="s">
        <v>1785</v>
      </c>
      <c r="D2076" s="56"/>
      <c r="E2076" s="56"/>
      <c r="F2076" s="56"/>
      <c r="G2076" s="56"/>
      <c r="H2076" s="56"/>
      <c r="I2076" s="56"/>
      <c r="J2076" s="56"/>
      <c r="K2076" s="56"/>
      <c r="L2076" s="56"/>
      <c r="M2076" s="56"/>
      <c r="N2076" s="56"/>
      <c r="O2076" s="56"/>
      <c r="P2076" s="13"/>
    </row>
    <row r="2077" spans="1:16" ht="37.5" customHeight="1" x14ac:dyDescent="0.2">
      <c r="A2077" s="71"/>
      <c r="B2077" s="12"/>
      <c r="C2077" s="72"/>
      <c r="D2077" s="56"/>
      <c r="E2077" s="56"/>
      <c r="F2077" s="56"/>
      <c r="G2077" s="56"/>
      <c r="H2077" s="56"/>
      <c r="I2077" s="56"/>
      <c r="J2077" s="56"/>
      <c r="K2077" s="56"/>
      <c r="L2077" s="56"/>
      <c r="M2077" s="56"/>
      <c r="N2077" s="56"/>
      <c r="O2077" s="56"/>
      <c r="P2077" s="13"/>
    </row>
    <row r="2078" spans="1:16" ht="37.5" customHeight="1" x14ac:dyDescent="0.2">
      <c r="A2078" s="71"/>
      <c r="B2078" s="12"/>
      <c r="C2078" s="72"/>
      <c r="D2078" s="56"/>
      <c r="E2078" s="56"/>
      <c r="F2078" s="56"/>
      <c r="G2078" s="56"/>
      <c r="H2078" s="56"/>
      <c r="I2078" s="56"/>
      <c r="J2078" s="56"/>
      <c r="K2078" s="56"/>
      <c r="L2078" s="56"/>
      <c r="M2078" s="56"/>
      <c r="N2078" s="56"/>
      <c r="O2078" s="56"/>
      <c r="P2078" s="13"/>
    </row>
    <row r="2079" spans="1:16" ht="37.5" customHeight="1" x14ac:dyDescent="0.2">
      <c r="A2079" s="71"/>
      <c r="B2079" s="12"/>
      <c r="C2079" s="72"/>
      <c r="D2079" s="56"/>
      <c r="E2079" s="56"/>
      <c r="F2079" s="56"/>
      <c r="G2079" s="56"/>
      <c r="H2079" s="56"/>
      <c r="I2079" s="56"/>
      <c r="J2079" s="56"/>
      <c r="K2079" s="56"/>
      <c r="L2079" s="56"/>
      <c r="M2079" s="56"/>
      <c r="N2079" s="56"/>
      <c r="O2079" s="56"/>
      <c r="P2079" s="13"/>
    </row>
    <row r="2080" spans="1:16" ht="37.5" customHeight="1" thickBot="1" x14ac:dyDescent="0.25">
      <c r="A2080" s="73"/>
      <c r="B2080" s="14"/>
      <c r="C2080" s="74"/>
      <c r="D2080" s="57"/>
      <c r="E2080" s="57"/>
      <c r="F2080" s="57"/>
      <c r="G2080" s="57"/>
      <c r="H2080" s="57"/>
      <c r="I2080" s="57"/>
      <c r="J2080" s="57"/>
      <c r="K2080" s="57"/>
      <c r="L2080" s="57"/>
      <c r="M2080" s="57"/>
      <c r="N2080" s="57"/>
      <c r="O2080" s="57"/>
      <c r="P2080" s="15"/>
    </row>
    <row r="2081" spans="1:16" ht="37.5" customHeight="1" x14ac:dyDescent="0.2">
      <c r="A2081" s="75" t="s">
        <v>1786</v>
      </c>
      <c r="B2081" s="10"/>
      <c r="C2081" s="76" t="s">
        <v>1787</v>
      </c>
      <c r="D2081" s="55"/>
      <c r="E2081" s="55"/>
      <c r="F2081" s="55"/>
      <c r="G2081" s="55"/>
      <c r="H2081" s="55"/>
      <c r="I2081" s="55"/>
      <c r="J2081" s="55"/>
      <c r="K2081" s="55"/>
      <c r="L2081" s="55"/>
      <c r="M2081" s="55"/>
      <c r="N2081" s="55"/>
      <c r="O2081" s="55"/>
      <c r="P2081" s="11"/>
    </row>
    <row r="2082" spans="1:16" ht="37.5" customHeight="1" x14ac:dyDescent="0.2">
      <c r="A2082" s="71"/>
      <c r="B2082" s="12"/>
      <c r="C2082" s="72"/>
      <c r="D2082" s="56"/>
      <c r="E2082" s="56"/>
      <c r="F2082" s="56"/>
      <c r="G2082" s="56"/>
      <c r="H2082" s="56"/>
      <c r="I2082" s="56"/>
      <c r="J2082" s="56"/>
      <c r="K2082" s="56"/>
      <c r="L2082" s="56"/>
      <c r="M2082" s="56"/>
      <c r="N2082" s="56"/>
      <c r="O2082" s="56"/>
      <c r="P2082" s="13"/>
    </row>
    <row r="2083" spans="1:16" ht="37.5" customHeight="1" x14ac:dyDescent="0.2">
      <c r="A2083" s="71"/>
      <c r="B2083" s="12"/>
      <c r="C2083" s="72"/>
      <c r="D2083" s="56"/>
      <c r="E2083" s="56"/>
      <c r="F2083" s="56"/>
      <c r="G2083" s="56"/>
      <c r="H2083" s="56"/>
      <c r="I2083" s="56"/>
      <c r="J2083" s="56"/>
      <c r="K2083" s="56"/>
      <c r="L2083" s="56"/>
      <c r="M2083" s="56"/>
      <c r="N2083" s="56"/>
      <c r="O2083" s="56"/>
      <c r="P2083" s="13"/>
    </row>
    <row r="2084" spans="1:16" ht="37.5" customHeight="1" x14ac:dyDescent="0.2">
      <c r="A2084" s="71"/>
      <c r="B2084" s="12"/>
      <c r="C2084" s="72"/>
      <c r="D2084" s="56"/>
      <c r="E2084" s="56"/>
      <c r="F2084" s="56"/>
      <c r="G2084" s="56"/>
      <c r="H2084" s="56"/>
      <c r="I2084" s="56"/>
      <c r="J2084" s="56"/>
      <c r="K2084" s="56"/>
      <c r="L2084" s="56"/>
      <c r="M2084" s="56"/>
      <c r="N2084" s="56"/>
      <c r="O2084" s="56"/>
      <c r="P2084" s="13"/>
    </row>
    <row r="2085" spans="1:16" ht="37.5" customHeight="1" x14ac:dyDescent="0.2">
      <c r="A2085" s="71"/>
      <c r="B2085" s="12"/>
      <c r="C2085" s="72"/>
      <c r="D2085" s="56"/>
      <c r="E2085" s="56"/>
      <c r="F2085" s="56"/>
      <c r="G2085" s="56"/>
      <c r="H2085" s="56"/>
      <c r="I2085" s="56"/>
      <c r="J2085" s="56"/>
      <c r="K2085" s="56"/>
      <c r="L2085" s="56"/>
      <c r="M2085" s="56"/>
      <c r="N2085" s="56"/>
      <c r="O2085" s="56"/>
      <c r="P2085" s="13"/>
    </row>
    <row r="2086" spans="1:16" ht="37.5" customHeight="1" x14ac:dyDescent="0.2">
      <c r="A2086" s="71" t="s">
        <v>1788</v>
      </c>
      <c r="B2086" s="12"/>
      <c r="C2086" s="72" t="s">
        <v>1789</v>
      </c>
      <c r="D2086" s="56"/>
      <c r="E2086" s="56"/>
      <c r="F2086" s="56"/>
      <c r="G2086" s="56"/>
      <c r="H2086" s="56"/>
      <c r="I2086" s="56"/>
      <c r="J2086" s="56"/>
      <c r="K2086" s="56"/>
      <c r="L2086" s="56"/>
      <c r="M2086" s="56"/>
      <c r="N2086" s="56"/>
      <c r="O2086" s="56"/>
      <c r="P2086" s="13"/>
    </row>
    <row r="2087" spans="1:16" ht="37.5" customHeight="1" x14ac:dyDescent="0.2">
      <c r="A2087" s="71"/>
      <c r="B2087" s="12"/>
      <c r="C2087" s="72"/>
      <c r="D2087" s="56"/>
      <c r="E2087" s="56"/>
      <c r="F2087" s="56"/>
      <c r="G2087" s="56"/>
      <c r="H2087" s="56"/>
      <c r="I2087" s="56"/>
      <c r="J2087" s="56"/>
      <c r="K2087" s="56"/>
      <c r="L2087" s="56"/>
      <c r="M2087" s="56"/>
      <c r="N2087" s="56"/>
      <c r="O2087" s="56"/>
      <c r="P2087" s="13"/>
    </row>
    <row r="2088" spans="1:16" ht="37.5" customHeight="1" x14ac:dyDescent="0.2">
      <c r="A2088" s="71"/>
      <c r="B2088" s="12"/>
      <c r="C2088" s="72"/>
      <c r="D2088" s="56"/>
      <c r="E2088" s="56"/>
      <c r="F2088" s="56"/>
      <c r="G2088" s="56"/>
      <c r="H2088" s="56"/>
      <c r="I2088" s="56"/>
      <c r="J2088" s="56"/>
      <c r="K2088" s="56"/>
      <c r="L2088" s="56"/>
      <c r="M2088" s="56"/>
      <c r="N2088" s="56"/>
      <c r="O2088" s="56"/>
      <c r="P2088" s="13"/>
    </row>
    <row r="2089" spans="1:16" ht="37.5" customHeight="1" x14ac:dyDescent="0.2">
      <c r="A2089" s="71"/>
      <c r="B2089" s="12"/>
      <c r="C2089" s="72"/>
      <c r="D2089" s="56"/>
      <c r="E2089" s="56"/>
      <c r="F2089" s="56"/>
      <c r="G2089" s="56"/>
      <c r="H2089" s="56"/>
      <c r="I2089" s="56"/>
      <c r="J2089" s="56"/>
      <c r="K2089" s="56"/>
      <c r="L2089" s="56"/>
      <c r="M2089" s="56"/>
      <c r="N2089" s="56"/>
      <c r="O2089" s="56"/>
      <c r="P2089" s="13"/>
    </row>
    <row r="2090" spans="1:16" ht="37.5" customHeight="1" x14ac:dyDescent="0.2">
      <c r="A2090" s="71"/>
      <c r="B2090" s="12"/>
      <c r="C2090" s="72"/>
      <c r="D2090" s="56"/>
      <c r="E2090" s="56"/>
      <c r="F2090" s="56"/>
      <c r="G2090" s="56"/>
      <c r="H2090" s="56"/>
      <c r="I2090" s="56"/>
      <c r="J2090" s="56"/>
      <c r="K2090" s="56"/>
      <c r="L2090" s="56"/>
      <c r="M2090" s="56"/>
      <c r="N2090" s="56"/>
      <c r="O2090" s="56"/>
      <c r="P2090" s="13"/>
    </row>
    <row r="2091" spans="1:16" ht="37.5" customHeight="1" x14ac:dyDescent="0.2">
      <c r="A2091" s="71" t="s">
        <v>1790</v>
      </c>
      <c r="B2091" s="12"/>
      <c r="C2091" s="72" t="s">
        <v>1791</v>
      </c>
      <c r="D2091" s="56"/>
      <c r="E2091" s="56"/>
      <c r="F2091" s="56"/>
      <c r="G2091" s="56"/>
      <c r="H2091" s="56"/>
      <c r="I2091" s="56"/>
      <c r="J2091" s="56"/>
      <c r="K2091" s="56"/>
      <c r="L2091" s="56"/>
      <c r="M2091" s="56"/>
      <c r="N2091" s="56"/>
      <c r="O2091" s="56"/>
      <c r="P2091" s="13"/>
    </row>
    <row r="2092" spans="1:16" ht="37.5" customHeight="1" x14ac:dyDescent="0.2">
      <c r="A2092" s="71"/>
      <c r="B2092" s="12"/>
      <c r="C2092" s="72"/>
      <c r="D2092" s="56"/>
      <c r="E2092" s="56"/>
      <c r="F2092" s="56"/>
      <c r="G2092" s="56"/>
      <c r="H2092" s="56"/>
      <c r="I2092" s="56"/>
      <c r="J2092" s="56"/>
      <c r="K2092" s="56"/>
      <c r="L2092" s="56"/>
      <c r="M2092" s="56"/>
      <c r="N2092" s="56"/>
      <c r="O2092" s="56"/>
      <c r="P2092" s="13"/>
    </row>
    <row r="2093" spans="1:16" ht="37.5" customHeight="1" x14ac:dyDescent="0.2">
      <c r="A2093" s="71"/>
      <c r="B2093" s="12"/>
      <c r="C2093" s="72"/>
      <c r="D2093" s="56"/>
      <c r="E2093" s="56"/>
      <c r="F2093" s="56"/>
      <c r="G2093" s="56"/>
      <c r="H2093" s="56"/>
      <c r="I2093" s="56"/>
      <c r="J2093" s="56"/>
      <c r="K2093" s="56"/>
      <c r="L2093" s="56"/>
      <c r="M2093" s="56"/>
      <c r="N2093" s="56"/>
      <c r="O2093" s="56"/>
      <c r="P2093" s="13"/>
    </row>
    <row r="2094" spans="1:16" ht="37.5" customHeight="1" x14ac:dyDescent="0.2">
      <c r="A2094" s="71"/>
      <c r="B2094" s="12"/>
      <c r="C2094" s="72"/>
      <c r="D2094" s="56"/>
      <c r="E2094" s="56"/>
      <c r="F2094" s="56"/>
      <c r="G2094" s="56"/>
      <c r="H2094" s="56"/>
      <c r="I2094" s="56"/>
      <c r="J2094" s="56"/>
      <c r="K2094" s="56"/>
      <c r="L2094" s="56"/>
      <c r="M2094" s="56"/>
      <c r="N2094" s="56"/>
      <c r="O2094" s="56"/>
      <c r="P2094" s="13"/>
    </row>
    <row r="2095" spans="1:16" ht="37.5" customHeight="1" x14ac:dyDescent="0.2">
      <c r="A2095" s="71"/>
      <c r="B2095" s="12"/>
      <c r="C2095" s="72"/>
      <c r="D2095" s="56"/>
      <c r="E2095" s="56"/>
      <c r="F2095" s="56"/>
      <c r="G2095" s="56"/>
      <c r="H2095" s="56"/>
      <c r="I2095" s="56"/>
      <c r="J2095" s="56"/>
      <c r="K2095" s="56"/>
      <c r="L2095" s="56"/>
      <c r="M2095" s="56"/>
      <c r="N2095" s="56"/>
      <c r="O2095" s="56"/>
      <c r="P2095" s="13"/>
    </row>
    <row r="2096" spans="1:16" ht="37.5" customHeight="1" x14ac:dyDescent="0.2">
      <c r="A2096" s="71" t="s">
        <v>1792</v>
      </c>
      <c r="B2096" s="12"/>
      <c r="C2096" s="72" t="s">
        <v>1793</v>
      </c>
      <c r="D2096" s="56"/>
      <c r="E2096" s="56"/>
      <c r="F2096" s="56"/>
      <c r="G2096" s="56"/>
      <c r="H2096" s="56"/>
      <c r="I2096" s="56"/>
      <c r="J2096" s="56"/>
      <c r="K2096" s="56"/>
      <c r="L2096" s="56"/>
      <c r="M2096" s="56"/>
      <c r="N2096" s="56"/>
      <c r="O2096" s="56"/>
      <c r="P2096" s="13"/>
    </row>
    <row r="2097" spans="1:16" ht="37.5" customHeight="1" x14ac:dyDescent="0.2">
      <c r="A2097" s="71"/>
      <c r="B2097" s="12"/>
      <c r="C2097" s="72"/>
      <c r="D2097" s="56"/>
      <c r="E2097" s="56"/>
      <c r="F2097" s="56"/>
      <c r="G2097" s="56"/>
      <c r="H2097" s="56"/>
      <c r="I2097" s="56"/>
      <c r="J2097" s="56"/>
      <c r="K2097" s="56"/>
      <c r="L2097" s="56"/>
      <c r="M2097" s="56"/>
      <c r="N2097" s="56"/>
      <c r="O2097" s="56"/>
      <c r="P2097" s="13"/>
    </row>
    <row r="2098" spans="1:16" ht="37.5" customHeight="1" x14ac:dyDescent="0.2">
      <c r="A2098" s="71"/>
      <c r="B2098" s="12"/>
      <c r="C2098" s="72"/>
      <c r="D2098" s="56"/>
      <c r="E2098" s="56"/>
      <c r="F2098" s="56"/>
      <c r="G2098" s="56"/>
      <c r="H2098" s="56"/>
      <c r="I2098" s="56"/>
      <c r="J2098" s="56"/>
      <c r="K2098" s="56"/>
      <c r="L2098" s="56"/>
      <c r="M2098" s="56"/>
      <c r="N2098" s="56"/>
      <c r="O2098" s="56"/>
      <c r="P2098" s="13"/>
    </row>
    <row r="2099" spans="1:16" ht="37.5" customHeight="1" x14ac:dyDescent="0.2">
      <c r="A2099" s="71"/>
      <c r="B2099" s="12"/>
      <c r="C2099" s="72"/>
      <c r="D2099" s="56"/>
      <c r="E2099" s="56"/>
      <c r="F2099" s="56"/>
      <c r="G2099" s="56"/>
      <c r="H2099" s="56"/>
      <c r="I2099" s="56"/>
      <c r="J2099" s="56"/>
      <c r="K2099" s="56"/>
      <c r="L2099" s="56"/>
      <c r="M2099" s="56"/>
      <c r="N2099" s="56"/>
      <c r="O2099" s="56"/>
      <c r="P2099" s="13"/>
    </row>
    <row r="2100" spans="1:16" ht="37.5" customHeight="1" x14ac:dyDescent="0.2">
      <c r="A2100" s="71"/>
      <c r="B2100" s="12"/>
      <c r="C2100" s="72"/>
      <c r="D2100" s="56"/>
      <c r="E2100" s="56"/>
      <c r="F2100" s="56"/>
      <c r="G2100" s="56"/>
      <c r="H2100" s="56"/>
      <c r="I2100" s="56"/>
      <c r="J2100" s="56"/>
      <c r="K2100" s="56"/>
      <c r="L2100" s="56"/>
      <c r="M2100" s="56"/>
      <c r="N2100" s="56"/>
      <c r="O2100" s="56"/>
      <c r="P2100" s="13"/>
    </row>
    <row r="2101" spans="1:16" ht="37.5" customHeight="1" x14ac:dyDescent="0.2">
      <c r="A2101" s="71" t="s">
        <v>1794</v>
      </c>
      <c r="B2101" s="12"/>
      <c r="C2101" s="72" t="s">
        <v>1795</v>
      </c>
      <c r="D2101" s="56"/>
      <c r="E2101" s="56"/>
      <c r="F2101" s="56"/>
      <c r="G2101" s="56"/>
      <c r="H2101" s="56"/>
      <c r="I2101" s="56"/>
      <c r="J2101" s="56"/>
      <c r="K2101" s="56"/>
      <c r="L2101" s="56"/>
      <c r="M2101" s="56"/>
      <c r="N2101" s="56"/>
      <c r="O2101" s="56"/>
      <c r="P2101" s="13"/>
    </row>
    <row r="2102" spans="1:16" ht="37.5" customHeight="1" x14ac:dyDescent="0.2">
      <c r="A2102" s="71"/>
      <c r="B2102" s="12"/>
      <c r="C2102" s="72"/>
      <c r="D2102" s="56"/>
      <c r="E2102" s="56"/>
      <c r="F2102" s="56"/>
      <c r="G2102" s="56"/>
      <c r="H2102" s="56"/>
      <c r="I2102" s="56"/>
      <c r="J2102" s="56"/>
      <c r="K2102" s="56"/>
      <c r="L2102" s="56"/>
      <c r="M2102" s="56"/>
      <c r="N2102" s="56"/>
      <c r="O2102" s="56"/>
      <c r="P2102" s="13"/>
    </row>
    <row r="2103" spans="1:16" ht="37.5" customHeight="1" x14ac:dyDescent="0.2">
      <c r="A2103" s="71"/>
      <c r="B2103" s="12"/>
      <c r="C2103" s="72"/>
      <c r="D2103" s="56"/>
      <c r="E2103" s="56"/>
      <c r="F2103" s="56"/>
      <c r="G2103" s="56"/>
      <c r="H2103" s="56"/>
      <c r="I2103" s="56"/>
      <c r="J2103" s="56"/>
      <c r="K2103" s="56"/>
      <c r="L2103" s="56"/>
      <c r="M2103" s="56"/>
      <c r="N2103" s="56"/>
      <c r="O2103" s="56"/>
      <c r="P2103" s="13"/>
    </row>
    <row r="2104" spans="1:16" ht="37.5" customHeight="1" x14ac:dyDescent="0.2">
      <c r="A2104" s="71"/>
      <c r="B2104" s="12"/>
      <c r="C2104" s="72"/>
      <c r="D2104" s="56"/>
      <c r="E2104" s="56"/>
      <c r="F2104" s="56"/>
      <c r="G2104" s="56"/>
      <c r="H2104" s="56"/>
      <c r="I2104" s="56"/>
      <c r="J2104" s="56"/>
      <c r="K2104" s="56"/>
      <c r="L2104" s="56"/>
      <c r="M2104" s="56"/>
      <c r="N2104" s="56"/>
      <c r="O2104" s="56"/>
      <c r="P2104" s="13"/>
    </row>
    <row r="2105" spans="1:16" ht="37.5" customHeight="1" thickBot="1" x14ac:dyDescent="0.25">
      <c r="A2105" s="73"/>
      <c r="B2105" s="14"/>
      <c r="C2105" s="74"/>
      <c r="D2105" s="57"/>
      <c r="E2105" s="57"/>
      <c r="F2105" s="57"/>
      <c r="G2105" s="57"/>
      <c r="H2105" s="57"/>
      <c r="I2105" s="57"/>
      <c r="J2105" s="57"/>
      <c r="K2105" s="57"/>
      <c r="L2105" s="57"/>
      <c r="M2105" s="57"/>
      <c r="N2105" s="57"/>
      <c r="O2105" s="57"/>
      <c r="P2105" s="15"/>
    </row>
    <row r="2106" spans="1:16" ht="37.5" customHeight="1" x14ac:dyDescent="0.2">
      <c r="A2106" s="75" t="s">
        <v>1796</v>
      </c>
      <c r="B2106" s="10"/>
      <c r="C2106" s="76" t="s">
        <v>1797</v>
      </c>
      <c r="D2106" s="55"/>
      <c r="E2106" s="55"/>
      <c r="F2106" s="55"/>
      <c r="G2106" s="55"/>
      <c r="H2106" s="55"/>
      <c r="I2106" s="55"/>
      <c r="J2106" s="55"/>
      <c r="K2106" s="55"/>
      <c r="L2106" s="55"/>
      <c r="M2106" s="55"/>
      <c r="N2106" s="55"/>
      <c r="O2106" s="55"/>
      <c r="P2106" s="11"/>
    </row>
    <row r="2107" spans="1:16" ht="37.5" customHeight="1" x14ac:dyDescent="0.2">
      <c r="A2107" s="71"/>
      <c r="B2107" s="12"/>
      <c r="C2107" s="72"/>
      <c r="D2107" s="56"/>
      <c r="E2107" s="56"/>
      <c r="F2107" s="56"/>
      <c r="G2107" s="56"/>
      <c r="H2107" s="56"/>
      <c r="I2107" s="56"/>
      <c r="J2107" s="56"/>
      <c r="K2107" s="56"/>
      <c r="L2107" s="56"/>
      <c r="M2107" s="56"/>
      <c r="N2107" s="56"/>
      <c r="O2107" s="56"/>
      <c r="P2107" s="13"/>
    </row>
    <row r="2108" spans="1:16" ht="37.5" customHeight="1" x14ac:dyDescent="0.2">
      <c r="A2108" s="71"/>
      <c r="B2108" s="12"/>
      <c r="C2108" s="72"/>
      <c r="D2108" s="56"/>
      <c r="E2108" s="56"/>
      <c r="F2108" s="56"/>
      <c r="G2108" s="56"/>
      <c r="H2108" s="56"/>
      <c r="I2108" s="56"/>
      <c r="J2108" s="56"/>
      <c r="K2108" s="56"/>
      <c r="L2108" s="56"/>
      <c r="M2108" s="56"/>
      <c r="N2108" s="56"/>
      <c r="O2108" s="56"/>
      <c r="P2108" s="13"/>
    </row>
    <row r="2109" spans="1:16" ht="37.5" customHeight="1" x14ac:dyDescent="0.2">
      <c r="A2109" s="71"/>
      <c r="B2109" s="12"/>
      <c r="C2109" s="72"/>
      <c r="D2109" s="56"/>
      <c r="E2109" s="56"/>
      <c r="F2109" s="56"/>
      <c r="G2109" s="56"/>
      <c r="H2109" s="56"/>
      <c r="I2109" s="56"/>
      <c r="J2109" s="56"/>
      <c r="K2109" s="56"/>
      <c r="L2109" s="56"/>
      <c r="M2109" s="56"/>
      <c r="N2109" s="56"/>
      <c r="O2109" s="56"/>
      <c r="P2109" s="13"/>
    </row>
    <row r="2110" spans="1:16" ht="37.5" customHeight="1" x14ac:dyDescent="0.2">
      <c r="A2110" s="71"/>
      <c r="B2110" s="12"/>
      <c r="C2110" s="72"/>
      <c r="D2110" s="56"/>
      <c r="E2110" s="56"/>
      <c r="F2110" s="56"/>
      <c r="G2110" s="56"/>
      <c r="H2110" s="56"/>
      <c r="I2110" s="56"/>
      <c r="J2110" s="56"/>
      <c r="K2110" s="56"/>
      <c r="L2110" s="56"/>
      <c r="M2110" s="56"/>
      <c r="N2110" s="56"/>
      <c r="O2110" s="56"/>
      <c r="P2110" s="13"/>
    </row>
    <row r="2111" spans="1:16" ht="37.5" customHeight="1" x14ac:dyDescent="0.2">
      <c r="A2111" s="71" t="s">
        <v>1798</v>
      </c>
      <c r="B2111" s="12"/>
      <c r="C2111" s="72" t="s">
        <v>1799</v>
      </c>
      <c r="D2111" s="56"/>
      <c r="E2111" s="56"/>
      <c r="F2111" s="56"/>
      <c r="G2111" s="56"/>
      <c r="H2111" s="56"/>
      <c r="I2111" s="56"/>
      <c r="J2111" s="56"/>
      <c r="K2111" s="56"/>
      <c r="L2111" s="56"/>
      <c r="M2111" s="56"/>
      <c r="N2111" s="56"/>
      <c r="O2111" s="56"/>
      <c r="P2111" s="13"/>
    </row>
    <row r="2112" spans="1:16" ht="37.5" customHeight="1" x14ac:dyDescent="0.2">
      <c r="A2112" s="71"/>
      <c r="B2112" s="12"/>
      <c r="C2112" s="72"/>
      <c r="D2112" s="56"/>
      <c r="E2112" s="56"/>
      <c r="F2112" s="56"/>
      <c r="G2112" s="56"/>
      <c r="H2112" s="56"/>
      <c r="I2112" s="56"/>
      <c r="J2112" s="56"/>
      <c r="K2112" s="56"/>
      <c r="L2112" s="56"/>
      <c r="M2112" s="56"/>
      <c r="N2112" s="56"/>
      <c r="O2112" s="56"/>
      <c r="P2112" s="13"/>
    </row>
    <row r="2113" spans="1:16" ht="37.5" customHeight="1" x14ac:dyDescent="0.2">
      <c r="A2113" s="71"/>
      <c r="B2113" s="12"/>
      <c r="C2113" s="72"/>
      <c r="D2113" s="56"/>
      <c r="E2113" s="56"/>
      <c r="F2113" s="56"/>
      <c r="G2113" s="56"/>
      <c r="H2113" s="56"/>
      <c r="I2113" s="56"/>
      <c r="J2113" s="56"/>
      <c r="K2113" s="56"/>
      <c r="L2113" s="56"/>
      <c r="M2113" s="56"/>
      <c r="N2113" s="56"/>
      <c r="O2113" s="56"/>
      <c r="P2113" s="13"/>
    </row>
    <row r="2114" spans="1:16" ht="37.5" customHeight="1" x14ac:dyDescent="0.2">
      <c r="A2114" s="71"/>
      <c r="B2114" s="12"/>
      <c r="C2114" s="72"/>
      <c r="D2114" s="56"/>
      <c r="E2114" s="56"/>
      <c r="F2114" s="56"/>
      <c r="G2114" s="56"/>
      <c r="H2114" s="56"/>
      <c r="I2114" s="56"/>
      <c r="J2114" s="56"/>
      <c r="K2114" s="56"/>
      <c r="L2114" s="56"/>
      <c r="M2114" s="56"/>
      <c r="N2114" s="56"/>
      <c r="O2114" s="56"/>
      <c r="P2114" s="13"/>
    </row>
    <row r="2115" spans="1:16" ht="37.5" customHeight="1" x14ac:dyDescent="0.2">
      <c r="A2115" s="71"/>
      <c r="B2115" s="12"/>
      <c r="C2115" s="72"/>
      <c r="D2115" s="56"/>
      <c r="E2115" s="56"/>
      <c r="F2115" s="56"/>
      <c r="G2115" s="56"/>
      <c r="H2115" s="56"/>
      <c r="I2115" s="56"/>
      <c r="J2115" s="56"/>
      <c r="K2115" s="56"/>
      <c r="L2115" s="56"/>
      <c r="M2115" s="56"/>
      <c r="N2115" s="56"/>
      <c r="O2115" s="56"/>
      <c r="P2115" s="13"/>
    </row>
    <row r="2116" spans="1:16" ht="37.5" customHeight="1" x14ac:dyDescent="0.2">
      <c r="A2116" s="71" t="s">
        <v>1800</v>
      </c>
      <c r="B2116" s="12"/>
      <c r="C2116" s="72" t="s">
        <v>1801</v>
      </c>
      <c r="D2116" s="56"/>
      <c r="E2116" s="56"/>
      <c r="F2116" s="56"/>
      <c r="G2116" s="56"/>
      <c r="H2116" s="56"/>
      <c r="I2116" s="56"/>
      <c r="J2116" s="56"/>
      <c r="K2116" s="56"/>
      <c r="L2116" s="56"/>
      <c r="M2116" s="56"/>
      <c r="N2116" s="56"/>
      <c r="O2116" s="56"/>
      <c r="P2116" s="13"/>
    </row>
    <row r="2117" spans="1:16" ht="37.5" customHeight="1" x14ac:dyDescent="0.2">
      <c r="A2117" s="71"/>
      <c r="B2117" s="12"/>
      <c r="C2117" s="72"/>
      <c r="D2117" s="56"/>
      <c r="E2117" s="56"/>
      <c r="F2117" s="56"/>
      <c r="G2117" s="56"/>
      <c r="H2117" s="56"/>
      <c r="I2117" s="56"/>
      <c r="J2117" s="56"/>
      <c r="K2117" s="56"/>
      <c r="L2117" s="56"/>
      <c r="M2117" s="56"/>
      <c r="N2117" s="56"/>
      <c r="O2117" s="56"/>
      <c r="P2117" s="13"/>
    </row>
    <row r="2118" spans="1:16" ht="37.5" customHeight="1" x14ac:dyDescent="0.2">
      <c r="A2118" s="71"/>
      <c r="B2118" s="12"/>
      <c r="C2118" s="72"/>
      <c r="D2118" s="56"/>
      <c r="E2118" s="56"/>
      <c r="F2118" s="56"/>
      <c r="G2118" s="56"/>
      <c r="H2118" s="56"/>
      <c r="I2118" s="56"/>
      <c r="J2118" s="56"/>
      <c r="K2118" s="56"/>
      <c r="L2118" s="56"/>
      <c r="M2118" s="56"/>
      <c r="N2118" s="56"/>
      <c r="O2118" s="56"/>
      <c r="P2118" s="13"/>
    </row>
    <row r="2119" spans="1:16" ht="37.5" customHeight="1" x14ac:dyDescent="0.2">
      <c r="A2119" s="71"/>
      <c r="B2119" s="12"/>
      <c r="C2119" s="72"/>
      <c r="D2119" s="56"/>
      <c r="E2119" s="56"/>
      <c r="F2119" s="56"/>
      <c r="G2119" s="56"/>
      <c r="H2119" s="56"/>
      <c r="I2119" s="56"/>
      <c r="J2119" s="56"/>
      <c r="K2119" s="56"/>
      <c r="L2119" s="56"/>
      <c r="M2119" s="56"/>
      <c r="N2119" s="56"/>
      <c r="O2119" s="56"/>
      <c r="P2119" s="13"/>
    </row>
    <row r="2120" spans="1:16" ht="37.5" customHeight="1" x14ac:dyDescent="0.2">
      <c r="A2120" s="71"/>
      <c r="B2120" s="12"/>
      <c r="C2120" s="72"/>
      <c r="D2120" s="56"/>
      <c r="E2120" s="56"/>
      <c r="F2120" s="56"/>
      <c r="G2120" s="56"/>
      <c r="H2120" s="56"/>
      <c r="I2120" s="56"/>
      <c r="J2120" s="56"/>
      <c r="K2120" s="56"/>
      <c r="L2120" s="56"/>
      <c r="M2120" s="56"/>
      <c r="N2120" s="56"/>
      <c r="O2120" s="56"/>
      <c r="P2120" s="13"/>
    </row>
    <row r="2121" spans="1:16" ht="37.5" customHeight="1" x14ac:dyDescent="0.2">
      <c r="A2121" s="71" t="s">
        <v>1802</v>
      </c>
      <c r="B2121" s="12"/>
      <c r="C2121" s="72" t="s">
        <v>1803</v>
      </c>
      <c r="D2121" s="56"/>
      <c r="E2121" s="56"/>
      <c r="F2121" s="56"/>
      <c r="G2121" s="56"/>
      <c r="H2121" s="56"/>
      <c r="I2121" s="56"/>
      <c r="J2121" s="56"/>
      <c r="K2121" s="56"/>
      <c r="L2121" s="56"/>
      <c r="M2121" s="56"/>
      <c r="N2121" s="56"/>
      <c r="O2121" s="56"/>
      <c r="P2121" s="13"/>
    </row>
    <row r="2122" spans="1:16" ht="37.5" customHeight="1" x14ac:dyDescent="0.2">
      <c r="A2122" s="71"/>
      <c r="B2122" s="12"/>
      <c r="C2122" s="72"/>
      <c r="D2122" s="56"/>
      <c r="E2122" s="56"/>
      <c r="F2122" s="56"/>
      <c r="G2122" s="56"/>
      <c r="H2122" s="56"/>
      <c r="I2122" s="56"/>
      <c r="J2122" s="56"/>
      <c r="K2122" s="56"/>
      <c r="L2122" s="56"/>
      <c r="M2122" s="56"/>
      <c r="N2122" s="56"/>
      <c r="O2122" s="56"/>
      <c r="P2122" s="13"/>
    </row>
    <row r="2123" spans="1:16" ht="37.5" customHeight="1" x14ac:dyDescent="0.2">
      <c r="A2123" s="71"/>
      <c r="B2123" s="12"/>
      <c r="C2123" s="72"/>
      <c r="D2123" s="56"/>
      <c r="E2123" s="56"/>
      <c r="F2123" s="56"/>
      <c r="G2123" s="56"/>
      <c r="H2123" s="56"/>
      <c r="I2123" s="56"/>
      <c r="J2123" s="56"/>
      <c r="K2123" s="56"/>
      <c r="L2123" s="56"/>
      <c r="M2123" s="56"/>
      <c r="N2123" s="56"/>
      <c r="O2123" s="56"/>
      <c r="P2123" s="13"/>
    </row>
    <row r="2124" spans="1:16" ht="37.5" customHeight="1" x14ac:dyDescent="0.2">
      <c r="A2124" s="71"/>
      <c r="B2124" s="12"/>
      <c r="C2124" s="72"/>
      <c r="D2124" s="56"/>
      <c r="E2124" s="56"/>
      <c r="F2124" s="56"/>
      <c r="G2124" s="56"/>
      <c r="H2124" s="56"/>
      <c r="I2124" s="56"/>
      <c r="J2124" s="56"/>
      <c r="K2124" s="56"/>
      <c r="L2124" s="56"/>
      <c r="M2124" s="56"/>
      <c r="N2124" s="56"/>
      <c r="O2124" s="56"/>
      <c r="P2124" s="13"/>
    </row>
    <row r="2125" spans="1:16" ht="37.5" customHeight="1" x14ac:dyDescent="0.2">
      <c r="A2125" s="71"/>
      <c r="B2125" s="12"/>
      <c r="C2125" s="72"/>
      <c r="D2125" s="56"/>
      <c r="E2125" s="56"/>
      <c r="F2125" s="56"/>
      <c r="G2125" s="56"/>
      <c r="H2125" s="56"/>
      <c r="I2125" s="56"/>
      <c r="J2125" s="56"/>
      <c r="K2125" s="56"/>
      <c r="L2125" s="56"/>
      <c r="M2125" s="56"/>
      <c r="N2125" s="56"/>
      <c r="O2125" s="56"/>
      <c r="P2125" s="13"/>
    </row>
    <row r="2126" spans="1:16" ht="37.5" customHeight="1" x14ac:dyDescent="0.2">
      <c r="A2126" s="71" t="s">
        <v>1804</v>
      </c>
      <c r="B2126" s="12"/>
      <c r="C2126" s="72" t="s">
        <v>1805</v>
      </c>
      <c r="D2126" s="56"/>
      <c r="E2126" s="56"/>
      <c r="F2126" s="56"/>
      <c r="G2126" s="56"/>
      <c r="H2126" s="56"/>
      <c r="I2126" s="56"/>
      <c r="J2126" s="56"/>
      <c r="K2126" s="56"/>
      <c r="L2126" s="56"/>
      <c r="M2126" s="56"/>
      <c r="N2126" s="56"/>
      <c r="O2126" s="56"/>
      <c r="P2126" s="13"/>
    </row>
    <row r="2127" spans="1:16" ht="37.5" customHeight="1" x14ac:dyDescent="0.2">
      <c r="A2127" s="71"/>
      <c r="B2127" s="12"/>
      <c r="C2127" s="72"/>
      <c r="D2127" s="56"/>
      <c r="E2127" s="56"/>
      <c r="F2127" s="56"/>
      <c r="G2127" s="56"/>
      <c r="H2127" s="56"/>
      <c r="I2127" s="56"/>
      <c r="J2127" s="56"/>
      <c r="K2127" s="56"/>
      <c r="L2127" s="56"/>
      <c r="M2127" s="56"/>
      <c r="N2127" s="56"/>
      <c r="O2127" s="56"/>
      <c r="P2127" s="13"/>
    </row>
    <row r="2128" spans="1:16" ht="37.5" customHeight="1" x14ac:dyDescent="0.2">
      <c r="A2128" s="71"/>
      <c r="B2128" s="12"/>
      <c r="C2128" s="72"/>
      <c r="D2128" s="56"/>
      <c r="E2128" s="56"/>
      <c r="F2128" s="56"/>
      <c r="G2128" s="56"/>
      <c r="H2128" s="56"/>
      <c r="I2128" s="56"/>
      <c r="J2128" s="56"/>
      <c r="K2128" s="56"/>
      <c r="L2128" s="56"/>
      <c r="M2128" s="56"/>
      <c r="N2128" s="56"/>
      <c r="O2128" s="56"/>
      <c r="P2128" s="13"/>
    </row>
    <row r="2129" spans="1:16" ht="37.5" customHeight="1" x14ac:dyDescent="0.2">
      <c r="A2129" s="71"/>
      <c r="B2129" s="12"/>
      <c r="C2129" s="72"/>
      <c r="D2129" s="56"/>
      <c r="E2129" s="56"/>
      <c r="F2129" s="56"/>
      <c r="G2129" s="56"/>
      <c r="H2129" s="56"/>
      <c r="I2129" s="56"/>
      <c r="J2129" s="56"/>
      <c r="K2129" s="56"/>
      <c r="L2129" s="56"/>
      <c r="M2129" s="56"/>
      <c r="N2129" s="56"/>
      <c r="O2129" s="56"/>
      <c r="P2129" s="13"/>
    </row>
    <row r="2130" spans="1:16" ht="37.5" customHeight="1" thickBot="1" x14ac:dyDescent="0.25">
      <c r="A2130" s="73"/>
      <c r="B2130" s="14"/>
      <c r="C2130" s="74"/>
      <c r="D2130" s="57"/>
      <c r="E2130" s="57"/>
      <c r="F2130" s="57"/>
      <c r="G2130" s="57"/>
      <c r="H2130" s="57"/>
      <c r="I2130" s="57"/>
      <c r="J2130" s="57"/>
      <c r="K2130" s="57"/>
      <c r="L2130" s="57"/>
      <c r="M2130" s="57"/>
      <c r="N2130" s="57"/>
      <c r="O2130" s="57"/>
      <c r="P2130" s="15"/>
    </row>
    <row r="2131" spans="1:16" ht="37.5" customHeight="1" x14ac:dyDescent="0.2">
      <c r="A2131" s="75" t="s">
        <v>1806</v>
      </c>
      <c r="B2131" s="10"/>
      <c r="C2131" s="76" t="s">
        <v>1807</v>
      </c>
      <c r="D2131" s="55"/>
      <c r="E2131" s="55"/>
      <c r="F2131" s="55"/>
      <c r="G2131" s="55"/>
      <c r="H2131" s="55"/>
      <c r="I2131" s="55"/>
      <c r="J2131" s="55"/>
      <c r="K2131" s="55"/>
      <c r="L2131" s="55"/>
      <c r="M2131" s="55"/>
      <c r="N2131" s="55"/>
      <c r="O2131" s="55"/>
      <c r="P2131" s="11"/>
    </row>
    <row r="2132" spans="1:16" ht="37.5" customHeight="1" x14ac:dyDescent="0.2">
      <c r="A2132" s="71"/>
      <c r="B2132" s="12"/>
      <c r="C2132" s="72"/>
      <c r="D2132" s="56"/>
      <c r="E2132" s="56"/>
      <c r="F2132" s="56"/>
      <c r="G2132" s="56"/>
      <c r="H2132" s="56"/>
      <c r="I2132" s="56"/>
      <c r="J2132" s="56"/>
      <c r="K2132" s="56"/>
      <c r="L2132" s="56"/>
      <c r="M2132" s="56"/>
      <c r="N2132" s="56"/>
      <c r="O2132" s="56"/>
      <c r="P2132" s="13"/>
    </row>
    <row r="2133" spans="1:16" ht="37.5" customHeight="1" x14ac:dyDescent="0.2">
      <c r="A2133" s="71"/>
      <c r="B2133" s="12"/>
      <c r="C2133" s="72"/>
      <c r="D2133" s="56"/>
      <c r="E2133" s="56"/>
      <c r="F2133" s="56"/>
      <c r="G2133" s="56"/>
      <c r="H2133" s="56"/>
      <c r="I2133" s="56"/>
      <c r="J2133" s="56"/>
      <c r="K2133" s="56"/>
      <c r="L2133" s="56"/>
      <c r="M2133" s="56"/>
      <c r="N2133" s="56"/>
      <c r="O2133" s="56"/>
      <c r="P2133" s="13"/>
    </row>
    <row r="2134" spans="1:16" ht="37.5" customHeight="1" x14ac:dyDescent="0.2">
      <c r="A2134" s="71"/>
      <c r="B2134" s="12"/>
      <c r="C2134" s="72"/>
      <c r="D2134" s="56"/>
      <c r="E2134" s="56"/>
      <c r="F2134" s="56"/>
      <c r="G2134" s="56"/>
      <c r="H2134" s="56"/>
      <c r="I2134" s="56"/>
      <c r="J2134" s="56"/>
      <c r="K2134" s="56"/>
      <c r="L2134" s="56"/>
      <c r="M2134" s="56"/>
      <c r="N2134" s="56"/>
      <c r="O2134" s="56"/>
      <c r="P2134" s="13"/>
    </row>
    <row r="2135" spans="1:16" ht="37.5" customHeight="1" x14ac:dyDescent="0.2">
      <c r="A2135" s="71"/>
      <c r="B2135" s="12"/>
      <c r="C2135" s="72"/>
      <c r="D2135" s="56"/>
      <c r="E2135" s="56"/>
      <c r="F2135" s="56"/>
      <c r="G2135" s="56"/>
      <c r="H2135" s="56"/>
      <c r="I2135" s="56"/>
      <c r="J2135" s="56"/>
      <c r="K2135" s="56"/>
      <c r="L2135" s="56"/>
      <c r="M2135" s="56"/>
      <c r="N2135" s="56"/>
      <c r="O2135" s="56"/>
      <c r="P2135" s="13"/>
    </row>
    <row r="2136" spans="1:16" ht="37.5" customHeight="1" x14ac:dyDescent="0.2">
      <c r="A2136" s="71" t="s">
        <v>1808</v>
      </c>
      <c r="B2136" s="12"/>
      <c r="C2136" s="72" t="s">
        <v>1809</v>
      </c>
      <c r="D2136" s="56"/>
      <c r="E2136" s="56"/>
      <c r="F2136" s="56"/>
      <c r="G2136" s="56"/>
      <c r="H2136" s="56"/>
      <c r="I2136" s="56"/>
      <c r="J2136" s="56"/>
      <c r="K2136" s="56"/>
      <c r="L2136" s="56"/>
      <c r="M2136" s="56"/>
      <c r="N2136" s="56"/>
      <c r="O2136" s="56"/>
      <c r="P2136" s="13"/>
    </row>
    <row r="2137" spans="1:16" ht="37.5" customHeight="1" x14ac:dyDescent="0.2">
      <c r="A2137" s="71"/>
      <c r="B2137" s="12"/>
      <c r="C2137" s="72"/>
      <c r="D2137" s="56"/>
      <c r="E2137" s="56"/>
      <c r="F2137" s="56"/>
      <c r="G2137" s="56"/>
      <c r="H2137" s="56"/>
      <c r="I2137" s="56"/>
      <c r="J2137" s="56"/>
      <c r="K2137" s="56"/>
      <c r="L2137" s="56"/>
      <c r="M2137" s="56"/>
      <c r="N2137" s="56"/>
      <c r="O2137" s="56"/>
      <c r="P2137" s="13"/>
    </row>
    <row r="2138" spans="1:16" ht="37.5" customHeight="1" x14ac:dyDescent="0.2">
      <c r="A2138" s="71"/>
      <c r="B2138" s="12"/>
      <c r="C2138" s="72"/>
      <c r="D2138" s="56"/>
      <c r="E2138" s="56"/>
      <c r="F2138" s="56"/>
      <c r="G2138" s="56"/>
      <c r="H2138" s="56"/>
      <c r="I2138" s="56"/>
      <c r="J2138" s="56"/>
      <c r="K2138" s="56"/>
      <c r="L2138" s="56"/>
      <c r="M2138" s="56"/>
      <c r="N2138" s="56"/>
      <c r="O2138" s="56"/>
      <c r="P2138" s="13"/>
    </row>
    <row r="2139" spans="1:16" ht="37.5" customHeight="1" x14ac:dyDescent="0.2">
      <c r="A2139" s="71"/>
      <c r="B2139" s="12"/>
      <c r="C2139" s="72"/>
      <c r="D2139" s="56"/>
      <c r="E2139" s="56"/>
      <c r="F2139" s="56"/>
      <c r="G2139" s="56"/>
      <c r="H2139" s="56"/>
      <c r="I2139" s="56"/>
      <c r="J2139" s="56"/>
      <c r="K2139" s="56"/>
      <c r="L2139" s="56"/>
      <c r="M2139" s="56"/>
      <c r="N2139" s="56"/>
      <c r="O2139" s="56"/>
      <c r="P2139" s="13"/>
    </row>
    <row r="2140" spans="1:16" ht="37.5" customHeight="1" x14ac:dyDescent="0.2">
      <c r="A2140" s="71"/>
      <c r="B2140" s="12"/>
      <c r="C2140" s="72"/>
      <c r="D2140" s="56"/>
      <c r="E2140" s="56"/>
      <c r="F2140" s="56"/>
      <c r="G2140" s="56"/>
      <c r="H2140" s="56"/>
      <c r="I2140" s="56"/>
      <c r="J2140" s="56"/>
      <c r="K2140" s="56"/>
      <c r="L2140" s="56"/>
      <c r="M2140" s="56"/>
      <c r="N2140" s="56"/>
      <c r="O2140" s="56"/>
      <c r="P2140" s="13"/>
    </row>
    <row r="2141" spans="1:16" ht="37.5" customHeight="1" x14ac:dyDescent="0.2">
      <c r="A2141" s="71" t="s">
        <v>1810</v>
      </c>
      <c r="B2141" s="12"/>
      <c r="C2141" s="72" t="s">
        <v>1811</v>
      </c>
      <c r="D2141" s="56"/>
      <c r="E2141" s="56"/>
      <c r="F2141" s="56"/>
      <c r="G2141" s="56"/>
      <c r="H2141" s="56"/>
      <c r="I2141" s="56"/>
      <c r="J2141" s="56"/>
      <c r="K2141" s="56"/>
      <c r="L2141" s="56"/>
      <c r="M2141" s="56"/>
      <c r="N2141" s="56"/>
      <c r="O2141" s="56"/>
      <c r="P2141" s="13"/>
    </row>
    <row r="2142" spans="1:16" ht="37.5" customHeight="1" x14ac:dyDescent="0.2">
      <c r="A2142" s="71"/>
      <c r="B2142" s="12"/>
      <c r="C2142" s="72"/>
      <c r="D2142" s="56"/>
      <c r="E2142" s="56"/>
      <c r="F2142" s="56"/>
      <c r="G2142" s="56"/>
      <c r="H2142" s="56"/>
      <c r="I2142" s="56"/>
      <c r="J2142" s="56"/>
      <c r="K2142" s="56"/>
      <c r="L2142" s="56"/>
      <c r="M2142" s="56"/>
      <c r="N2142" s="56"/>
      <c r="O2142" s="56"/>
      <c r="P2142" s="13"/>
    </row>
    <row r="2143" spans="1:16" ht="37.5" customHeight="1" x14ac:dyDescent="0.2">
      <c r="A2143" s="71"/>
      <c r="B2143" s="12"/>
      <c r="C2143" s="72"/>
      <c r="D2143" s="56"/>
      <c r="E2143" s="56"/>
      <c r="F2143" s="56"/>
      <c r="G2143" s="56"/>
      <c r="H2143" s="56"/>
      <c r="I2143" s="56"/>
      <c r="J2143" s="56"/>
      <c r="K2143" s="56"/>
      <c r="L2143" s="56"/>
      <c r="M2143" s="56"/>
      <c r="N2143" s="56"/>
      <c r="O2143" s="56"/>
      <c r="P2143" s="13"/>
    </row>
    <row r="2144" spans="1:16" ht="37.5" customHeight="1" x14ac:dyDescent="0.2">
      <c r="A2144" s="71"/>
      <c r="B2144" s="12"/>
      <c r="C2144" s="72"/>
      <c r="D2144" s="56"/>
      <c r="E2144" s="56"/>
      <c r="F2144" s="56"/>
      <c r="G2144" s="56"/>
      <c r="H2144" s="56"/>
      <c r="I2144" s="56"/>
      <c r="J2144" s="56"/>
      <c r="K2144" s="56"/>
      <c r="L2144" s="56"/>
      <c r="M2144" s="56"/>
      <c r="N2144" s="56"/>
      <c r="O2144" s="56"/>
      <c r="P2144" s="13"/>
    </row>
    <row r="2145" spans="1:16" ht="37.5" customHeight="1" x14ac:dyDescent="0.2">
      <c r="A2145" s="71"/>
      <c r="B2145" s="12"/>
      <c r="C2145" s="72"/>
      <c r="D2145" s="56"/>
      <c r="E2145" s="56"/>
      <c r="F2145" s="56"/>
      <c r="G2145" s="56"/>
      <c r="H2145" s="56"/>
      <c r="I2145" s="56"/>
      <c r="J2145" s="56"/>
      <c r="K2145" s="56"/>
      <c r="L2145" s="56"/>
      <c r="M2145" s="56"/>
      <c r="N2145" s="56"/>
      <c r="O2145" s="56"/>
      <c r="P2145" s="13"/>
    </row>
    <row r="2146" spans="1:16" ht="37.5" customHeight="1" x14ac:dyDescent="0.2">
      <c r="A2146" s="71" t="s">
        <v>1812</v>
      </c>
      <c r="B2146" s="12"/>
      <c r="C2146" s="72" t="s">
        <v>1813</v>
      </c>
      <c r="D2146" s="56"/>
      <c r="E2146" s="56"/>
      <c r="F2146" s="56"/>
      <c r="G2146" s="56"/>
      <c r="H2146" s="56"/>
      <c r="I2146" s="56"/>
      <c r="J2146" s="56"/>
      <c r="K2146" s="56"/>
      <c r="L2146" s="56"/>
      <c r="M2146" s="56"/>
      <c r="N2146" s="56"/>
      <c r="O2146" s="56"/>
      <c r="P2146" s="13"/>
    </row>
    <row r="2147" spans="1:16" ht="37.5" customHeight="1" x14ac:dyDescent="0.2">
      <c r="A2147" s="71"/>
      <c r="B2147" s="12"/>
      <c r="C2147" s="72"/>
      <c r="D2147" s="56"/>
      <c r="E2147" s="56"/>
      <c r="F2147" s="56"/>
      <c r="G2147" s="56"/>
      <c r="H2147" s="56"/>
      <c r="I2147" s="56"/>
      <c r="J2147" s="56"/>
      <c r="K2147" s="56"/>
      <c r="L2147" s="56"/>
      <c r="M2147" s="56"/>
      <c r="N2147" s="56"/>
      <c r="O2147" s="56"/>
      <c r="P2147" s="13"/>
    </row>
    <row r="2148" spans="1:16" ht="37.5" customHeight="1" x14ac:dyDescent="0.2">
      <c r="A2148" s="71"/>
      <c r="B2148" s="12"/>
      <c r="C2148" s="72"/>
      <c r="D2148" s="56"/>
      <c r="E2148" s="56"/>
      <c r="F2148" s="56"/>
      <c r="G2148" s="56"/>
      <c r="H2148" s="56"/>
      <c r="I2148" s="56"/>
      <c r="J2148" s="56"/>
      <c r="K2148" s="56"/>
      <c r="L2148" s="56"/>
      <c r="M2148" s="56"/>
      <c r="N2148" s="56"/>
      <c r="O2148" s="56"/>
      <c r="P2148" s="13"/>
    </row>
    <row r="2149" spans="1:16" ht="37.5" customHeight="1" x14ac:dyDescent="0.2">
      <c r="A2149" s="71"/>
      <c r="B2149" s="12"/>
      <c r="C2149" s="72"/>
      <c r="D2149" s="56"/>
      <c r="E2149" s="56"/>
      <c r="F2149" s="56"/>
      <c r="G2149" s="56"/>
      <c r="H2149" s="56"/>
      <c r="I2149" s="56"/>
      <c r="J2149" s="56"/>
      <c r="K2149" s="56"/>
      <c r="L2149" s="56"/>
      <c r="M2149" s="56"/>
      <c r="N2149" s="56"/>
      <c r="O2149" s="56"/>
      <c r="P2149" s="13"/>
    </row>
    <row r="2150" spans="1:16" ht="37.5" customHeight="1" x14ac:dyDescent="0.2">
      <c r="A2150" s="71"/>
      <c r="B2150" s="12"/>
      <c r="C2150" s="72"/>
      <c r="D2150" s="56"/>
      <c r="E2150" s="56"/>
      <c r="F2150" s="56"/>
      <c r="G2150" s="56"/>
      <c r="H2150" s="56"/>
      <c r="I2150" s="56"/>
      <c r="J2150" s="56"/>
      <c r="K2150" s="56"/>
      <c r="L2150" s="56"/>
      <c r="M2150" s="56"/>
      <c r="N2150" s="56"/>
      <c r="O2150" s="56"/>
      <c r="P2150" s="13"/>
    </row>
    <row r="2151" spans="1:16" ht="37.5" customHeight="1" x14ac:dyDescent="0.2">
      <c r="A2151" s="71" t="s">
        <v>1814</v>
      </c>
      <c r="B2151" s="12"/>
      <c r="C2151" s="72" t="s">
        <v>1815</v>
      </c>
      <c r="D2151" s="56"/>
      <c r="E2151" s="56"/>
      <c r="F2151" s="56"/>
      <c r="G2151" s="56"/>
      <c r="H2151" s="56"/>
      <c r="I2151" s="56"/>
      <c r="J2151" s="56"/>
      <c r="K2151" s="56"/>
      <c r="L2151" s="56"/>
      <c r="M2151" s="56"/>
      <c r="N2151" s="56"/>
      <c r="O2151" s="56"/>
      <c r="P2151" s="13"/>
    </row>
    <row r="2152" spans="1:16" ht="37.5" customHeight="1" x14ac:dyDescent="0.2">
      <c r="A2152" s="71"/>
      <c r="B2152" s="12"/>
      <c r="C2152" s="72"/>
      <c r="D2152" s="56"/>
      <c r="E2152" s="56"/>
      <c r="F2152" s="56"/>
      <c r="G2152" s="56"/>
      <c r="H2152" s="56"/>
      <c r="I2152" s="56"/>
      <c r="J2152" s="56"/>
      <c r="K2152" s="56"/>
      <c r="L2152" s="56"/>
      <c r="M2152" s="56"/>
      <c r="N2152" s="56"/>
      <c r="O2152" s="56"/>
      <c r="P2152" s="13"/>
    </row>
    <row r="2153" spans="1:16" ht="37.5" customHeight="1" x14ac:dyDescent="0.2">
      <c r="A2153" s="71"/>
      <c r="B2153" s="12"/>
      <c r="C2153" s="72"/>
      <c r="D2153" s="56"/>
      <c r="E2153" s="56"/>
      <c r="F2153" s="56"/>
      <c r="G2153" s="56"/>
      <c r="H2153" s="56"/>
      <c r="I2153" s="56"/>
      <c r="J2153" s="56"/>
      <c r="K2153" s="56"/>
      <c r="L2153" s="56"/>
      <c r="M2153" s="56"/>
      <c r="N2153" s="56"/>
      <c r="O2153" s="56"/>
      <c r="P2153" s="13"/>
    </row>
    <row r="2154" spans="1:16" ht="37.5" customHeight="1" x14ac:dyDescent="0.2">
      <c r="A2154" s="71"/>
      <c r="B2154" s="12"/>
      <c r="C2154" s="72"/>
      <c r="D2154" s="56"/>
      <c r="E2154" s="56"/>
      <c r="F2154" s="56"/>
      <c r="G2154" s="56"/>
      <c r="H2154" s="56"/>
      <c r="I2154" s="56"/>
      <c r="J2154" s="56"/>
      <c r="K2154" s="56"/>
      <c r="L2154" s="56"/>
      <c r="M2154" s="56"/>
      <c r="N2154" s="56"/>
      <c r="O2154" s="56"/>
      <c r="P2154" s="13"/>
    </row>
    <row r="2155" spans="1:16" ht="37.5" customHeight="1" thickBot="1" x14ac:dyDescent="0.25">
      <c r="A2155" s="73"/>
      <c r="B2155" s="14"/>
      <c r="C2155" s="74"/>
      <c r="D2155" s="57"/>
      <c r="E2155" s="57"/>
      <c r="F2155" s="57"/>
      <c r="G2155" s="57"/>
      <c r="H2155" s="57"/>
      <c r="I2155" s="57"/>
      <c r="J2155" s="57"/>
      <c r="K2155" s="57"/>
      <c r="L2155" s="57"/>
      <c r="M2155" s="57"/>
      <c r="N2155" s="57"/>
      <c r="O2155" s="57"/>
      <c r="P2155" s="15"/>
    </row>
    <row r="2156" spans="1:16" ht="37.5" customHeight="1" x14ac:dyDescent="0.2">
      <c r="A2156" s="75" t="s">
        <v>1816</v>
      </c>
      <c r="B2156" s="10"/>
      <c r="C2156" s="76" t="s">
        <v>1817</v>
      </c>
      <c r="D2156" s="55"/>
      <c r="E2156" s="55"/>
      <c r="F2156" s="55"/>
      <c r="G2156" s="55"/>
      <c r="H2156" s="55"/>
      <c r="I2156" s="55"/>
      <c r="J2156" s="55"/>
      <c r="K2156" s="55"/>
      <c r="L2156" s="55"/>
      <c r="M2156" s="55"/>
      <c r="N2156" s="55"/>
      <c r="O2156" s="55"/>
      <c r="P2156" s="11"/>
    </row>
    <row r="2157" spans="1:16" ht="37.5" customHeight="1" x14ac:dyDescent="0.2">
      <c r="A2157" s="71"/>
      <c r="B2157" s="12"/>
      <c r="C2157" s="72"/>
      <c r="D2157" s="56"/>
      <c r="E2157" s="56"/>
      <c r="F2157" s="56"/>
      <c r="G2157" s="56"/>
      <c r="H2157" s="56"/>
      <c r="I2157" s="56"/>
      <c r="J2157" s="56"/>
      <c r="K2157" s="56"/>
      <c r="L2157" s="56"/>
      <c r="M2157" s="56"/>
      <c r="N2157" s="56"/>
      <c r="O2157" s="56"/>
      <c r="P2157" s="13"/>
    </row>
    <row r="2158" spans="1:16" ht="37.5" customHeight="1" x14ac:dyDescent="0.2">
      <c r="A2158" s="71"/>
      <c r="B2158" s="12"/>
      <c r="C2158" s="72"/>
      <c r="D2158" s="56"/>
      <c r="E2158" s="56"/>
      <c r="F2158" s="56"/>
      <c r="G2158" s="56"/>
      <c r="H2158" s="56"/>
      <c r="I2158" s="56"/>
      <c r="J2158" s="56"/>
      <c r="K2158" s="56"/>
      <c r="L2158" s="56"/>
      <c r="M2158" s="56"/>
      <c r="N2158" s="56"/>
      <c r="O2158" s="56"/>
      <c r="P2158" s="13"/>
    </row>
    <row r="2159" spans="1:16" ht="37.5" customHeight="1" x14ac:dyDescent="0.2">
      <c r="A2159" s="71"/>
      <c r="B2159" s="12"/>
      <c r="C2159" s="72"/>
      <c r="D2159" s="56"/>
      <c r="E2159" s="56"/>
      <c r="F2159" s="56"/>
      <c r="G2159" s="56"/>
      <c r="H2159" s="56"/>
      <c r="I2159" s="56"/>
      <c r="J2159" s="56"/>
      <c r="K2159" s="56"/>
      <c r="L2159" s="56"/>
      <c r="M2159" s="56"/>
      <c r="N2159" s="56"/>
      <c r="O2159" s="56"/>
      <c r="P2159" s="13"/>
    </row>
    <row r="2160" spans="1:16" ht="37.5" customHeight="1" x14ac:dyDescent="0.2">
      <c r="A2160" s="71"/>
      <c r="B2160" s="12"/>
      <c r="C2160" s="72"/>
      <c r="D2160" s="56"/>
      <c r="E2160" s="56"/>
      <c r="F2160" s="56"/>
      <c r="G2160" s="56"/>
      <c r="H2160" s="56"/>
      <c r="I2160" s="56"/>
      <c r="J2160" s="56"/>
      <c r="K2160" s="56"/>
      <c r="L2160" s="56"/>
      <c r="M2160" s="56"/>
      <c r="N2160" s="56"/>
      <c r="O2160" s="56"/>
      <c r="P2160" s="13"/>
    </row>
    <row r="2161" spans="1:16" ht="37.5" customHeight="1" x14ac:dyDescent="0.2">
      <c r="A2161" s="71" t="s">
        <v>1818</v>
      </c>
      <c r="B2161" s="12"/>
      <c r="C2161" s="72" t="s">
        <v>1819</v>
      </c>
      <c r="D2161" s="56"/>
      <c r="E2161" s="56"/>
      <c r="F2161" s="56"/>
      <c r="G2161" s="56"/>
      <c r="H2161" s="56"/>
      <c r="I2161" s="56"/>
      <c r="J2161" s="56"/>
      <c r="K2161" s="56"/>
      <c r="L2161" s="56"/>
      <c r="M2161" s="56"/>
      <c r="N2161" s="56"/>
      <c r="O2161" s="56"/>
      <c r="P2161" s="13"/>
    </row>
    <row r="2162" spans="1:16" ht="37.5" customHeight="1" x14ac:dyDescent="0.2">
      <c r="A2162" s="71"/>
      <c r="B2162" s="12"/>
      <c r="C2162" s="72"/>
      <c r="D2162" s="56"/>
      <c r="E2162" s="56"/>
      <c r="F2162" s="56"/>
      <c r="G2162" s="56"/>
      <c r="H2162" s="56"/>
      <c r="I2162" s="56"/>
      <c r="J2162" s="56"/>
      <c r="K2162" s="56"/>
      <c r="L2162" s="56"/>
      <c r="M2162" s="56"/>
      <c r="N2162" s="56"/>
      <c r="O2162" s="56"/>
      <c r="P2162" s="13"/>
    </row>
    <row r="2163" spans="1:16" ht="37.5" customHeight="1" x14ac:dyDescent="0.2">
      <c r="A2163" s="71"/>
      <c r="B2163" s="12"/>
      <c r="C2163" s="72"/>
      <c r="D2163" s="56"/>
      <c r="E2163" s="56"/>
      <c r="F2163" s="56"/>
      <c r="G2163" s="56"/>
      <c r="H2163" s="56"/>
      <c r="I2163" s="56"/>
      <c r="J2163" s="56"/>
      <c r="K2163" s="56"/>
      <c r="L2163" s="56"/>
      <c r="M2163" s="56"/>
      <c r="N2163" s="56"/>
      <c r="O2163" s="56"/>
      <c r="P2163" s="13"/>
    </row>
    <row r="2164" spans="1:16" ht="37.5" customHeight="1" x14ac:dyDescent="0.2">
      <c r="A2164" s="71"/>
      <c r="B2164" s="12"/>
      <c r="C2164" s="72"/>
      <c r="D2164" s="56"/>
      <c r="E2164" s="56"/>
      <c r="F2164" s="56"/>
      <c r="G2164" s="56"/>
      <c r="H2164" s="56"/>
      <c r="I2164" s="56"/>
      <c r="J2164" s="56"/>
      <c r="K2164" s="56"/>
      <c r="L2164" s="56"/>
      <c r="M2164" s="56"/>
      <c r="N2164" s="56"/>
      <c r="O2164" s="56"/>
      <c r="P2164" s="13"/>
    </row>
    <row r="2165" spans="1:16" ht="37.5" customHeight="1" x14ac:dyDescent="0.2">
      <c r="A2165" s="71"/>
      <c r="B2165" s="12"/>
      <c r="C2165" s="72"/>
      <c r="D2165" s="56"/>
      <c r="E2165" s="56"/>
      <c r="F2165" s="56"/>
      <c r="G2165" s="56"/>
      <c r="H2165" s="56"/>
      <c r="I2165" s="56"/>
      <c r="J2165" s="56"/>
      <c r="K2165" s="56"/>
      <c r="L2165" s="56"/>
      <c r="M2165" s="56"/>
      <c r="N2165" s="56"/>
      <c r="O2165" s="56"/>
      <c r="P2165" s="13"/>
    </row>
    <row r="2166" spans="1:16" ht="37.5" customHeight="1" x14ac:dyDescent="0.2">
      <c r="A2166" s="71" t="s">
        <v>1820</v>
      </c>
      <c r="B2166" s="12"/>
      <c r="C2166" s="72" t="s">
        <v>1821</v>
      </c>
      <c r="D2166" s="56"/>
      <c r="E2166" s="56"/>
      <c r="F2166" s="56"/>
      <c r="G2166" s="56"/>
      <c r="H2166" s="56"/>
      <c r="I2166" s="56"/>
      <c r="J2166" s="56"/>
      <c r="K2166" s="56"/>
      <c r="L2166" s="56"/>
      <c r="M2166" s="56"/>
      <c r="N2166" s="56"/>
      <c r="O2166" s="56"/>
      <c r="P2166" s="13"/>
    </row>
    <row r="2167" spans="1:16" ht="37.5" customHeight="1" x14ac:dyDescent="0.2">
      <c r="A2167" s="71"/>
      <c r="B2167" s="12"/>
      <c r="C2167" s="72"/>
      <c r="D2167" s="56"/>
      <c r="E2167" s="56"/>
      <c r="F2167" s="56"/>
      <c r="G2167" s="56"/>
      <c r="H2167" s="56"/>
      <c r="I2167" s="56"/>
      <c r="J2167" s="56"/>
      <c r="K2167" s="56"/>
      <c r="L2167" s="56"/>
      <c r="M2167" s="56"/>
      <c r="N2167" s="56"/>
      <c r="O2167" s="56"/>
      <c r="P2167" s="13"/>
    </row>
    <row r="2168" spans="1:16" ht="37.5" customHeight="1" x14ac:dyDescent="0.2">
      <c r="A2168" s="71"/>
      <c r="B2168" s="12"/>
      <c r="C2168" s="72"/>
      <c r="D2168" s="56"/>
      <c r="E2168" s="56"/>
      <c r="F2168" s="56"/>
      <c r="G2168" s="56"/>
      <c r="H2168" s="56"/>
      <c r="I2168" s="56"/>
      <c r="J2168" s="56"/>
      <c r="K2168" s="56"/>
      <c r="L2168" s="56"/>
      <c r="M2168" s="56"/>
      <c r="N2168" s="56"/>
      <c r="O2168" s="56"/>
      <c r="P2168" s="13"/>
    </row>
    <row r="2169" spans="1:16" ht="37.5" customHeight="1" x14ac:dyDescent="0.2">
      <c r="A2169" s="71"/>
      <c r="B2169" s="12"/>
      <c r="C2169" s="72"/>
      <c r="D2169" s="56"/>
      <c r="E2169" s="56"/>
      <c r="F2169" s="56"/>
      <c r="G2169" s="56"/>
      <c r="H2169" s="56"/>
      <c r="I2169" s="56"/>
      <c r="J2169" s="56"/>
      <c r="K2169" s="56"/>
      <c r="L2169" s="56"/>
      <c r="M2169" s="56"/>
      <c r="N2169" s="56"/>
      <c r="O2169" s="56"/>
      <c r="P2169" s="13"/>
    </row>
    <row r="2170" spans="1:16" ht="37.5" customHeight="1" x14ac:dyDescent="0.2">
      <c r="A2170" s="71"/>
      <c r="B2170" s="12"/>
      <c r="C2170" s="72"/>
      <c r="D2170" s="56"/>
      <c r="E2170" s="56"/>
      <c r="F2170" s="56"/>
      <c r="G2170" s="56"/>
      <c r="H2170" s="56"/>
      <c r="I2170" s="56"/>
      <c r="J2170" s="56"/>
      <c r="K2170" s="56"/>
      <c r="L2170" s="56"/>
      <c r="M2170" s="56"/>
      <c r="N2170" s="56"/>
      <c r="O2170" s="56"/>
      <c r="P2170" s="13"/>
    </row>
    <row r="2171" spans="1:16" ht="37.5" customHeight="1" x14ac:dyDescent="0.2">
      <c r="A2171" s="71" t="s">
        <v>1822</v>
      </c>
      <c r="B2171" s="12"/>
      <c r="C2171" s="72" t="s">
        <v>1823</v>
      </c>
      <c r="D2171" s="56"/>
      <c r="E2171" s="56"/>
      <c r="F2171" s="56"/>
      <c r="G2171" s="56"/>
      <c r="H2171" s="56"/>
      <c r="I2171" s="56"/>
      <c r="J2171" s="56"/>
      <c r="K2171" s="56"/>
      <c r="L2171" s="56"/>
      <c r="M2171" s="56"/>
      <c r="N2171" s="56"/>
      <c r="O2171" s="56"/>
      <c r="P2171" s="13"/>
    </row>
    <row r="2172" spans="1:16" ht="37.5" customHeight="1" x14ac:dyDescent="0.2">
      <c r="A2172" s="71"/>
      <c r="B2172" s="12"/>
      <c r="C2172" s="72"/>
      <c r="D2172" s="56"/>
      <c r="E2172" s="56"/>
      <c r="F2172" s="56"/>
      <c r="G2172" s="56"/>
      <c r="H2172" s="56"/>
      <c r="I2172" s="56"/>
      <c r="J2172" s="56"/>
      <c r="K2172" s="56"/>
      <c r="L2172" s="56"/>
      <c r="M2172" s="56"/>
      <c r="N2172" s="56"/>
      <c r="O2172" s="56"/>
      <c r="P2172" s="13"/>
    </row>
    <row r="2173" spans="1:16" ht="37.5" customHeight="1" x14ac:dyDescent="0.2">
      <c r="A2173" s="71"/>
      <c r="B2173" s="12"/>
      <c r="C2173" s="72"/>
      <c r="D2173" s="56"/>
      <c r="E2173" s="56"/>
      <c r="F2173" s="56"/>
      <c r="G2173" s="56"/>
      <c r="H2173" s="56"/>
      <c r="I2173" s="56"/>
      <c r="J2173" s="56"/>
      <c r="K2173" s="56"/>
      <c r="L2173" s="56"/>
      <c r="M2173" s="56"/>
      <c r="N2173" s="56"/>
      <c r="O2173" s="56"/>
      <c r="P2173" s="13"/>
    </row>
    <row r="2174" spans="1:16" ht="37.5" customHeight="1" x14ac:dyDescent="0.2">
      <c r="A2174" s="71"/>
      <c r="B2174" s="12"/>
      <c r="C2174" s="72"/>
      <c r="D2174" s="56"/>
      <c r="E2174" s="56"/>
      <c r="F2174" s="56"/>
      <c r="G2174" s="56"/>
      <c r="H2174" s="56"/>
      <c r="I2174" s="56"/>
      <c r="J2174" s="56"/>
      <c r="K2174" s="56"/>
      <c r="L2174" s="56"/>
      <c r="M2174" s="56"/>
      <c r="N2174" s="56"/>
      <c r="O2174" s="56"/>
      <c r="P2174" s="13"/>
    </row>
    <row r="2175" spans="1:16" ht="37.5" customHeight="1" x14ac:dyDescent="0.2">
      <c r="A2175" s="71"/>
      <c r="B2175" s="12"/>
      <c r="C2175" s="72"/>
      <c r="D2175" s="56"/>
      <c r="E2175" s="56"/>
      <c r="F2175" s="56"/>
      <c r="G2175" s="56"/>
      <c r="H2175" s="56"/>
      <c r="I2175" s="56"/>
      <c r="J2175" s="56"/>
      <c r="K2175" s="56"/>
      <c r="L2175" s="56"/>
      <c r="M2175" s="56"/>
      <c r="N2175" s="56"/>
      <c r="O2175" s="56"/>
      <c r="P2175" s="13"/>
    </row>
    <row r="2176" spans="1:16" ht="37.5" customHeight="1" x14ac:dyDescent="0.2">
      <c r="A2176" s="71" t="s">
        <v>1824</v>
      </c>
      <c r="B2176" s="12"/>
      <c r="C2176" s="72" t="s">
        <v>1825</v>
      </c>
      <c r="D2176" s="56"/>
      <c r="E2176" s="56"/>
      <c r="F2176" s="56"/>
      <c r="G2176" s="56"/>
      <c r="H2176" s="56"/>
      <c r="I2176" s="56"/>
      <c r="J2176" s="56"/>
      <c r="K2176" s="56"/>
      <c r="L2176" s="56"/>
      <c r="M2176" s="56"/>
      <c r="N2176" s="56"/>
      <c r="O2176" s="56"/>
      <c r="P2176" s="13"/>
    </row>
    <row r="2177" spans="1:16" ht="37.5" customHeight="1" x14ac:dyDescent="0.2">
      <c r="A2177" s="71"/>
      <c r="B2177" s="12"/>
      <c r="C2177" s="72"/>
      <c r="D2177" s="56"/>
      <c r="E2177" s="56"/>
      <c r="F2177" s="56"/>
      <c r="G2177" s="56"/>
      <c r="H2177" s="56"/>
      <c r="I2177" s="56"/>
      <c r="J2177" s="56"/>
      <c r="K2177" s="56"/>
      <c r="L2177" s="56"/>
      <c r="M2177" s="56"/>
      <c r="N2177" s="56"/>
      <c r="O2177" s="56"/>
      <c r="P2177" s="13"/>
    </row>
    <row r="2178" spans="1:16" ht="37.5" customHeight="1" x14ac:dyDescent="0.2">
      <c r="A2178" s="71"/>
      <c r="B2178" s="12"/>
      <c r="C2178" s="72"/>
      <c r="D2178" s="56"/>
      <c r="E2178" s="56"/>
      <c r="F2178" s="56"/>
      <c r="G2178" s="56"/>
      <c r="H2178" s="56"/>
      <c r="I2178" s="56"/>
      <c r="J2178" s="56"/>
      <c r="K2178" s="56"/>
      <c r="L2178" s="56"/>
      <c r="M2178" s="56"/>
      <c r="N2178" s="56"/>
      <c r="O2178" s="56"/>
      <c r="P2178" s="13"/>
    </row>
    <row r="2179" spans="1:16" ht="37.5" customHeight="1" x14ac:dyDescent="0.2">
      <c r="A2179" s="71"/>
      <c r="B2179" s="12"/>
      <c r="C2179" s="72"/>
      <c r="D2179" s="56"/>
      <c r="E2179" s="56"/>
      <c r="F2179" s="56"/>
      <c r="G2179" s="56"/>
      <c r="H2179" s="56"/>
      <c r="I2179" s="56"/>
      <c r="J2179" s="56"/>
      <c r="K2179" s="56"/>
      <c r="L2179" s="56"/>
      <c r="M2179" s="56"/>
      <c r="N2179" s="56"/>
      <c r="O2179" s="56"/>
      <c r="P2179" s="13"/>
    </row>
    <row r="2180" spans="1:16" ht="37.5" customHeight="1" thickBot="1" x14ac:dyDescent="0.25">
      <c r="A2180" s="73"/>
      <c r="B2180" s="14"/>
      <c r="C2180" s="74"/>
      <c r="D2180" s="57"/>
      <c r="E2180" s="57"/>
      <c r="F2180" s="57"/>
      <c r="G2180" s="57"/>
      <c r="H2180" s="57"/>
      <c r="I2180" s="57"/>
      <c r="J2180" s="57"/>
      <c r="K2180" s="57"/>
      <c r="L2180" s="57"/>
      <c r="M2180" s="57"/>
      <c r="N2180" s="57"/>
      <c r="O2180" s="57"/>
      <c r="P2180" s="15"/>
    </row>
    <row r="2181" spans="1:16" ht="37.5" customHeight="1" x14ac:dyDescent="0.2">
      <c r="A2181" s="75" t="s">
        <v>1826</v>
      </c>
      <c r="B2181" s="10"/>
      <c r="C2181" s="76" t="s">
        <v>1827</v>
      </c>
      <c r="D2181" s="55"/>
      <c r="E2181" s="55"/>
      <c r="F2181" s="55"/>
      <c r="G2181" s="55"/>
      <c r="H2181" s="55"/>
      <c r="I2181" s="55"/>
      <c r="J2181" s="55"/>
      <c r="K2181" s="55"/>
      <c r="L2181" s="55"/>
      <c r="M2181" s="55"/>
      <c r="N2181" s="55"/>
      <c r="O2181" s="55"/>
      <c r="P2181" s="11"/>
    </row>
    <row r="2182" spans="1:16" ht="37.5" customHeight="1" x14ac:dyDescent="0.2">
      <c r="A2182" s="71"/>
      <c r="B2182" s="12"/>
      <c r="C2182" s="72"/>
      <c r="D2182" s="56"/>
      <c r="E2182" s="56"/>
      <c r="F2182" s="56"/>
      <c r="G2182" s="56"/>
      <c r="H2182" s="56"/>
      <c r="I2182" s="56"/>
      <c r="J2182" s="56"/>
      <c r="K2182" s="56"/>
      <c r="L2182" s="56"/>
      <c r="M2182" s="56"/>
      <c r="N2182" s="56"/>
      <c r="O2182" s="56"/>
      <c r="P2182" s="13"/>
    </row>
    <row r="2183" spans="1:16" ht="37.5" customHeight="1" x14ac:dyDescent="0.2">
      <c r="A2183" s="71"/>
      <c r="B2183" s="12"/>
      <c r="C2183" s="72"/>
      <c r="D2183" s="56"/>
      <c r="E2183" s="56"/>
      <c r="F2183" s="56"/>
      <c r="G2183" s="56"/>
      <c r="H2183" s="56"/>
      <c r="I2183" s="56"/>
      <c r="J2183" s="56"/>
      <c r="K2183" s="56"/>
      <c r="L2183" s="56"/>
      <c r="M2183" s="56"/>
      <c r="N2183" s="56"/>
      <c r="O2183" s="56"/>
      <c r="P2183" s="13"/>
    </row>
    <row r="2184" spans="1:16" ht="37.5" customHeight="1" x14ac:dyDescent="0.2">
      <c r="A2184" s="71"/>
      <c r="B2184" s="12"/>
      <c r="C2184" s="72"/>
      <c r="D2184" s="56"/>
      <c r="E2184" s="56"/>
      <c r="F2184" s="56"/>
      <c r="G2184" s="56"/>
      <c r="H2184" s="56"/>
      <c r="I2184" s="56"/>
      <c r="J2184" s="56"/>
      <c r="K2184" s="56"/>
      <c r="L2184" s="56"/>
      <c r="M2184" s="56"/>
      <c r="N2184" s="56"/>
      <c r="O2184" s="56"/>
      <c r="P2184" s="13"/>
    </row>
    <row r="2185" spans="1:16" ht="37.5" customHeight="1" x14ac:dyDescent="0.2">
      <c r="A2185" s="71"/>
      <c r="B2185" s="12"/>
      <c r="C2185" s="72"/>
      <c r="D2185" s="56"/>
      <c r="E2185" s="56"/>
      <c r="F2185" s="56"/>
      <c r="G2185" s="56"/>
      <c r="H2185" s="56"/>
      <c r="I2185" s="56"/>
      <c r="J2185" s="56"/>
      <c r="K2185" s="56"/>
      <c r="L2185" s="56"/>
      <c r="M2185" s="56"/>
      <c r="N2185" s="56"/>
      <c r="O2185" s="56"/>
      <c r="P2185" s="13"/>
    </row>
    <row r="2186" spans="1:16" ht="37.5" customHeight="1" x14ac:dyDescent="0.2">
      <c r="A2186" s="71" t="s">
        <v>1828</v>
      </c>
      <c r="B2186" s="12"/>
      <c r="C2186" s="72" t="s">
        <v>1829</v>
      </c>
      <c r="D2186" s="56"/>
      <c r="E2186" s="56"/>
      <c r="F2186" s="56"/>
      <c r="G2186" s="56"/>
      <c r="H2186" s="56"/>
      <c r="I2186" s="56"/>
      <c r="J2186" s="56"/>
      <c r="K2186" s="56"/>
      <c r="L2186" s="56"/>
      <c r="M2186" s="56"/>
      <c r="N2186" s="56"/>
      <c r="O2186" s="56"/>
      <c r="P2186" s="13"/>
    </row>
    <row r="2187" spans="1:16" ht="37.5" customHeight="1" x14ac:dyDescent="0.2">
      <c r="A2187" s="71"/>
      <c r="B2187" s="12"/>
      <c r="C2187" s="72"/>
      <c r="D2187" s="56"/>
      <c r="E2187" s="56"/>
      <c r="F2187" s="56"/>
      <c r="G2187" s="56"/>
      <c r="H2187" s="56"/>
      <c r="I2187" s="56"/>
      <c r="J2187" s="56"/>
      <c r="K2187" s="56"/>
      <c r="L2187" s="56"/>
      <c r="M2187" s="56"/>
      <c r="N2187" s="56"/>
      <c r="O2187" s="56"/>
      <c r="P2187" s="13"/>
    </row>
    <row r="2188" spans="1:16" ht="37.5" customHeight="1" x14ac:dyDescent="0.2">
      <c r="A2188" s="71"/>
      <c r="B2188" s="12"/>
      <c r="C2188" s="72"/>
      <c r="D2188" s="56"/>
      <c r="E2188" s="56"/>
      <c r="F2188" s="56"/>
      <c r="G2188" s="56"/>
      <c r="H2188" s="56"/>
      <c r="I2188" s="56"/>
      <c r="J2188" s="56"/>
      <c r="K2188" s="56"/>
      <c r="L2188" s="56"/>
      <c r="M2188" s="56"/>
      <c r="N2188" s="56"/>
      <c r="O2188" s="56"/>
      <c r="P2188" s="13"/>
    </row>
    <row r="2189" spans="1:16" ht="37.5" customHeight="1" x14ac:dyDescent="0.2">
      <c r="A2189" s="71"/>
      <c r="B2189" s="12"/>
      <c r="C2189" s="72"/>
      <c r="D2189" s="56"/>
      <c r="E2189" s="56"/>
      <c r="F2189" s="56"/>
      <c r="G2189" s="56"/>
      <c r="H2189" s="56"/>
      <c r="I2189" s="56"/>
      <c r="J2189" s="56"/>
      <c r="K2189" s="56"/>
      <c r="L2189" s="56"/>
      <c r="M2189" s="56"/>
      <c r="N2189" s="56"/>
      <c r="O2189" s="56"/>
      <c r="P2189" s="13"/>
    </row>
    <row r="2190" spans="1:16" ht="37.5" customHeight="1" x14ac:dyDescent="0.2">
      <c r="A2190" s="71"/>
      <c r="B2190" s="12"/>
      <c r="C2190" s="72"/>
      <c r="D2190" s="56"/>
      <c r="E2190" s="56"/>
      <c r="F2190" s="56"/>
      <c r="G2190" s="56"/>
      <c r="H2190" s="56"/>
      <c r="I2190" s="56"/>
      <c r="J2190" s="56"/>
      <c r="K2190" s="56"/>
      <c r="L2190" s="56"/>
      <c r="M2190" s="56"/>
      <c r="N2190" s="56"/>
      <c r="O2190" s="56"/>
      <c r="P2190" s="13"/>
    </row>
    <row r="2191" spans="1:16" ht="37.5" customHeight="1" x14ac:dyDescent="0.2">
      <c r="A2191" s="71" t="s">
        <v>1830</v>
      </c>
      <c r="B2191" s="12"/>
      <c r="C2191" s="72" t="s">
        <v>1831</v>
      </c>
      <c r="D2191" s="56"/>
      <c r="E2191" s="56"/>
      <c r="F2191" s="56"/>
      <c r="G2191" s="56"/>
      <c r="H2191" s="56"/>
      <c r="I2191" s="56"/>
      <c r="J2191" s="56"/>
      <c r="K2191" s="56"/>
      <c r="L2191" s="56"/>
      <c r="M2191" s="56"/>
      <c r="N2191" s="56"/>
      <c r="O2191" s="56"/>
      <c r="P2191" s="13"/>
    </row>
    <row r="2192" spans="1:16" ht="37.5" customHeight="1" x14ac:dyDescent="0.2">
      <c r="A2192" s="71"/>
      <c r="B2192" s="12"/>
      <c r="C2192" s="72"/>
      <c r="D2192" s="56"/>
      <c r="E2192" s="56"/>
      <c r="F2192" s="56"/>
      <c r="G2192" s="56"/>
      <c r="H2192" s="56"/>
      <c r="I2192" s="56"/>
      <c r="J2192" s="56"/>
      <c r="K2192" s="56"/>
      <c r="L2192" s="56"/>
      <c r="M2192" s="56"/>
      <c r="N2192" s="56"/>
      <c r="O2192" s="56"/>
      <c r="P2192" s="13"/>
    </row>
    <row r="2193" spans="1:16" ht="37.5" customHeight="1" x14ac:dyDescent="0.2">
      <c r="A2193" s="71"/>
      <c r="B2193" s="12"/>
      <c r="C2193" s="72"/>
      <c r="D2193" s="56"/>
      <c r="E2193" s="56"/>
      <c r="F2193" s="56"/>
      <c r="G2193" s="56"/>
      <c r="H2193" s="56"/>
      <c r="I2193" s="56"/>
      <c r="J2193" s="56"/>
      <c r="K2193" s="56"/>
      <c r="L2193" s="56"/>
      <c r="M2193" s="56"/>
      <c r="N2193" s="56"/>
      <c r="O2193" s="56"/>
      <c r="P2193" s="13"/>
    </row>
    <row r="2194" spans="1:16" ht="37.5" customHeight="1" x14ac:dyDescent="0.2">
      <c r="A2194" s="71"/>
      <c r="B2194" s="12"/>
      <c r="C2194" s="72"/>
      <c r="D2194" s="56"/>
      <c r="E2194" s="56"/>
      <c r="F2194" s="56"/>
      <c r="G2194" s="56"/>
      <c r="H2194" s="56"/>
      <c r="I2194" s="56"/>
      <c r="J2194" s="56"/>
      <c r="K2194" s="56"/>
      <c r="L2194" s="56"/>
      <c r="M2194" s="56"/>
      <c r="N2194" s="56"/>
      <c r="O2194" s="56"/>
      <c r="P2194" s="13"/>
    </row>
    <row r="2195" spans="1:16" ht="37.5" customHeight="1" x14ac:dyDescent="0.2">
      <c r="A2195" s="71"/>
      <c r="B2195" s="12"/>
      <c r="C2195" s="72"/>
      <c r="D2195" s="56"/>
      <c r="E2195" s="56"/>
      <c r="F2195" s="56"/>
      <c r="G2195" s="56"/>
      <c r="H2195" s="56"/>
      <c r="I2195" s="56"/>
      <c r="J2195" s="56"/>
      <c r="K2195" s="56"/>
      <c r="L2195" s="56"/>
      <c r="M2195" s="56"/>
      <c r="N2195" s="56"/>
      <c r="O2195" s="56"/>
      <c r="P2195" s="13"/>
    </row>
    <row r="2196" spans="1:16" ht="37.5" customHeight="1" x14ac:dyDescent="0.2">
      <c r="A2196" s="71" t="s">
        <v>1832</v>
      </c>
      <c r="B2196" s="12"/>
      <c r="C2196" s="72" t="s">
        <v>1833</v>
      </c>
      <c r="D2196" s="56"/>
      <c r="E2196" s="56"/>
      <c r="F2196" s="56"/>
      <c r="G2196" s="56"/>
      <c r="H2196" s="56"/>
      <c r="I2196" s="56"/>
      <c r="J2196" s="56"/>
      <c r="K2196" s="56"/>
      <c r="L2196" s="56"/>
      <c r="M2196" s="56"/>
      <c r="N2196" s="56"/>
      <c r="O2196" s="56"/>
      <c r="P2196" s="13"/>
    </row>
    <row r="2197" spans="1:16" ht="37.5" customHeight="1" x14ac:dyDescent="0.2">
      <c r="A2197" s="71"/>
      <c r="B2197" s="12"/>
      <c r="C2197" s="72"/>
      <c r="D2197" s="56"/>
      <c r="E2197" s="56"/>
      <c r="F2197" s="56"/>
      <c r="G2197" s="56"/>
      <c r="H2197" s="56"/>
      <c r="I2197" s="56"/>
      <c r="J2197" s="56"/>
      <c r="K2197" s="56"/>
      <c r="L2197" s="56"/>
      <c r="M2197" s="56"/>
      <c r="N2197" s="56"/>
      <c r="O2197" s="56"/>
      <c r="P2197" s="13"/>
    </row>
    <row r="2198" spans="1:16" ht="37.5" customHeight="1" x14ac:dyDescent="0.2">
      <c r="A2198" s="71"/>
      <c r="B2198" s="12"/>
      <c r="C2198" s="72"/>
      <c r="D2198" s="56"/>
      <c r="E2198" s="56"/>
      <c r="F2198" s="56"/>
      <c r="G2198" s="56"/>
      <c r="H2198" s="56"/>
      <c r="I2198" s="56"/>
      <c r="J2198" s="56"/>
      <c r="K2198" s="56"/>
      <c r="L2198" s="56"/>
      <c r="M2198" s="56"/>
      <c r="N2198" s="56"/>
      <c r="O2198" s="56"/>
      <c r="P2198" s="13"/>
    </row>
    <row r="2199" spans="1:16" ht="37.5" customHeight="1" x14ac:dyDescent="0.2">
      <c r="A2199" s="71"/>
      <c r="B2199" s="12"/>
      <c r="C2199" s="72"/>
      <c r="D2199" s="56"/>
      <c r="E2199" s="56"/>
      <c r="F2199" s="56"/>
      <c r="G2199" s="56"/>
      <c r="H2199" s="56"/>
      <c r="I2199" s="56"/>
      <c r="J2199" s="56"/>
      <c r="K2199" s="56"/>
      <c r="L2199" s="56"/>
      <c r="M2199" s="56"/>
      <c r="N2199" s="56"/>
      <c r="O2199" s="56"/>
      <c r="P2199" s="13"/>
    </row>
    <row r="2200" spans="1:16" ht="37.5" customHeight="1" x14ac:dyDescent="0.2">
      <c r="A2200" s="71"/>
      <c r="B2200" s="12"/>
      <c r="C2200" s="72"/>
      <c r="D2200" s="56"/>
      <c r="E2200" s="56"/>
      <c r="F2200" s="56"/>
      <c r="G2200" s="56"/>
      <c r="H2200" s="56"/>
      <c r="I2200" s="56"/>
      <c r="J2200" s="56"/>
      <c r="K2200" s="56"/>
      <c r="L2200" s="56"/>
      <c r="M2200" s="56"/>
      <c r="N2200" s="56"/>
      <c r="O2200" s="56"/>
      <c r="P2200" s="13"/>
    </row>
    <row r="2201" spans="1:16" ht="37.5" customHeight="1" x14ac:dyDescent="0.2">
      <c r="A2201" s="71" t="s">
        <v>1834</v>
      </c>
      <c r="B2201" s="12"/>
      <c r="C2201" s="72" t="s">
        <v>1835</v>
      </c>
      <c r="D2201" s="56"/>
      <c r="E2201" s="56"/>
      <c r="F2201" s="56"/>
      <c r="G2201" s="56"/>
      <c r="H2201" s="56"/>
      <c r="I2201" s="56"/>
      <c r="J2201" s="56"/>
      <c r="K2201" s="56"/>
      <c r="L2201" s="56"/>
      <c r="M2201" s="56"/>
      <c r="N2201" s="56"/>
      <c r="O2201" s="56"/>
      <c r="P2201" s="13"/>
    </row>
    <row r="2202" spans="1:16" ht="37.5" customHeight="1" x14ac:dyDescent="0.2">
      <c r="A2202" s="71"/>
      <c r="B2202" s="12"/>
      <c r="C2202" s="72"/>
      <c r="D2202" s="56"/>
      <c r="E2202" s="56"/>
      <c r="F2202" s="56"/>
      <c r="G2202" s="56"/>
      <c r="H2202" s="56"/>
      <c r="I2202" s="56"/>
      <c r="J2202" s="56"/>
      <c r="K2202" s="56"/>
      <c r="L2202" s="56"/>
      <c r="M2202" s="56"/>
      <c r="N2202" s="56"/>
      <c r="O2202" s="56"/>
      <c r="P2202" s="13"/>
    </row>
    <row r="2203" spans="1:16" ht="37.5" customHeight="1" x14ac:dyDescent="0.2">
      <c r="A2203" s="71"/>
      <c r="B2203" s="12"/>
      <c r="C2203" s="72"/>
      <c r="D2203" s="56"/>
      <c r="E2203" s="56"/>
      <c r="F2203" s="56"/>
      <c r="G2203" s="56"/>
      <c r="H2203" s="56"/>
      <c r="I2203" s="56"/>
      <c r="J2203" s="56"/>
      <c r="K2203" s="56"/>
      <c r="L2203" s="56"/>
      <c r="M2203" s="56"/>
      <c r="N2203" s="56"/>
      <c r="O2203" s="56"/>
      <c r="P2203" s="13"/>
    </row>
    <row r="2204" spans="1:16" ht="37.5" customHeight="1" x14ac:dyDescent="0.2">
      <c r="A2204" s="71"/>
      <c r="B2204" s="12"/>
      <c r="C2204" s="72"/>
      <c r="D2204" s="56"/>
      <c r="E2204" s="56"/>
      <c r="F2204" s="56"/>
      <c r="G2204" s="56"/>
      <c r="H2204" s="56"/>
      <c r="I2204" s="56"/>
      <c r="J2204" s="56"/>
      <c r="K2204" s="56"/>
      <c r="L2204" s="56"/>
      <c r="M2204" s="56"/>
      <c r="N2204" s="56"/>
      <c r="O2204" s="56"/>
      <c r="P2204" s="13"/>
    </row>
    <row r="2205" spans="1:16" ht="37.5" customHeight="1" thickBot="1" x14ac:dyDescent="0.25">
      <c r="A2205" s="73"/>
      <c r="B2205" s="14"/>
      <c r="C2205" s="74"/>
      <c r="D2205" s="57"/>
      <c r="E2205" s="57"/>
      <c r="F2205" s="57"/>
      <c r="G2205" s="57"/>
      <c r="H2205" s="57"/>
      <c r="I2205" s="57"/>
      <c r="J2205" s="57"/>
      <c r="K2205" s="57"/>
      <c r="L2205" s="57"/>
      <c r="M2205" s="57"/>
      <c r="N2205" s="57"/>
      <c r="O2205" s="57"/>
      <c r="P2205" s="15"/>
    </row>
    <row r="2206" spans="1:16" ht="37.5" customHeight="1" x14ac:dyDescent="0.2">
      <c r="A2206" s="75" t="s">
        <v>1836</v>
      </c>
      <c r="B2206" s="10"/>
      <c r="C2206" s="76" t="s">
        <v>1837</v>
      </c>
      <c r="D2206" s="55"/>
      <c r="E2206" s="55"/>
      <c r="F2206" s="55"/>
      <c r="G2206" s="55"/>
      <c r="H2206" s="55"/>
      <c r="I2206" s="55"/>
      <c r="J2206" s="55"/>
      <c r="K2206" s="55"/>
      <c r="L2206" s="55"/>
      <c r="M2206" s="55"/>
      <c r="N2206" s="55"/>
      <c r="O2206" s="55"/>
      <c r="P2206" s="11"/>
    </row>
    <row r="2207" spans="1:16" ht="37.5" customHeight="1" x14ac:dyDescent="0.2">
      <c r="A2207" s="71"/>
      <c r="B2207" s="12"/>
      <c r="C2207" s="72"/>
      <c r="D2207" s="56"/>
      <c r="E2207" s="56"/>
      <c r="F2207" s="56"/>
      <c r="G2207" s="56"/>
      <c r="H2207" s="56"/>
      <c r="I2207" s="56"/>
      <c r="J2207" s="56"/>
      <c r="K2207" s="56"/>
      <c r="L2207" s="56"/>
      <c r="M2207" s="56"/>
      <c r="N2207" s="56"/>
      <c r="O2207" s="56"/>
      <c r="P2207" s="13"/>
    </row>
    <row r="2208" spans="1:16" ht="37.5" customHeight="1" x14ac:dyDescent="0.2">
      <c r="A2208" s="71"/>
      <c r="B2208" s="12"/>
      <c r="C2208" s="72"/>
      <c r="D2208" s="56"/>
      <c r="E2208" s="56"/>
      <c r="F2208" s="56"/>
      <c r="G2208" s="56"/>
      <c r="H2208" s="56"/>
      <c r="I2208" s="56"/>
      <c r="J2208" s="56"/>
      <c r="K2208" s="56"/>
      <c r="L2208" s="56"/>
      <c r="M2208" s="56"/>
      <c r="N2208" s="56"/>
      <c r="O2208" s="56"/>
      <c r="P2208" s="13"/>
    </row>
    <row r="2209" spans="1:16" ht="37.5" customHeight="1" x14ac:dyDescent="0.2">
      <c r="A2209" s="71"/>
      <c r="B2209" s="12"/>
      <c r="C2209" s="72"/>
      <c r="D2209" s="56"/>
      <c r="E2209" s="56"/>
      <c r="F2209" s="56"/>
      <c r="G2209" s="56"/>
      <c r="H2209" s="56"/>
      <c r="I2209" s="56"/>
      <c r="J2209" s="56"/>
      <c r="K2209" s="56"/>
      <c r="L2209" s="56"/>
      <c r="M2209" s="56"/>
      <c r="N2209" s="56"/>
      <c r="O2209" s="56"/>
      <c r="P2209" s="13"/>
    </row>
    <row r="2210" spans="1:16" ht="37.5" customHeight="1" x14ac:dyDescent="0.2">
      <c r="A2210" s="71"/>
      <c r="B2210" s="12"/>
      <c r="C2210" s="72"/>
      <c r="D2210" s="56"/>
      <c r="E2210" s="56"/>
      <c r="F2210" s="56"/>
      <c r="G2210" s="56"/>
      <c r="H2210" s="56"/>
      <c r="I2210" s="56"/>
      <c r="J2210" s="56"/>
      <c r="K2210" s="56"/>
      <c r="L2210" s="56"/>
      <c r="M2210" s="56"/>
      <c r="N2210" s="56"/>
      <c r="O2210" s="56"/>
      <c r="P2210" s="13"/>
    </row>
    <row r="2211" spans="1:16" ht="37.5" customHeight="1" x14ac:dyDescent="0.2">
      <c r="A2211" s="71" t="s">
        <v>1838</v>
      </c>
      <c r="B2211" s="12"/>
      <c r="C2211" s="72" t="s">
        <v>1839</v>
      </c>
      <c r="D2211" s="56"/>
      <c r="E2211" s="56"/>
      <c r="F2211" s="56"/>
      <c r="G2211" s="56"/>
      <c r="H2211" s="56"/>
      <c r="I2211" s="56"/>
      <c r="J2211" s="56"/>
      <c r="K2211" s="56"/>
      <c r="L2211" s="56"/>
      <c r="M2211" s="56"/>
      <c r="N2211" s="56"/>
      <c r="O2211" s="56"/>
      <c r="P2211" s="13"/>
    </row>
    <row r="2212" spans="1:16" ht="37.5" customHeight="1" x14ac:dyDescent="0.2">
      <c r="A2212" s="71"/>
      <c r="B2212" s="12"/>
      <c r="C2212" s="72"/>
      <c r="D2212" s="56"/>
      <c r="E2212" s="56"/>
      <c r="F2212" s="56"/>
      <c r="G2212" s="56"/>
      <c r="H2212" s="56"/>
      <c r="I2212" s="56"/>
      <c r="J2212" s="56"/>
      <c r="K2212" s="56"/>
      <c r="L2212" s="56"/>
      <c r="M2212" s="56"/>
      <c r="N2212" s="56"/>
      <c r="O2212" s="56"/>
      <c r="P2212" s="13"/>
    </row>
    <row r="2213" spans="1:16" ht="37.5" customHeight="1" x14ac:dyDescent="0.2">
      <c r="A2213" s="71"/>
      <c r="B2213" s="12"/>
      <c r="C2213" s="72"/>
      <c r="D2213" s="56"/>
      <c r="E2213" s="56"/>
      <c r="F2213" s="56"/>
      <c r="G2213" s="56"/>
      <c r="H2213" s="56"/>
      <c r="I2213" s="56"/>
      <c r="J2213" s="56"/>
      <c r="K2213" s="56"/>
      <c r="L2213" s="56"/>
      <c r="M2213" s="56"/>
      <c r="N2213" s="56"/>
      <c r="O2213" s="56"/>
      <c r="P2213" s="13"/>
    </row>
    <row r="2214" spans="1:16" ht="37.5" customHeight="1" x14ac:dyDescent="0.2">
      <c r="A2214" s="71"/>
      <c r="B2214" s="12"/>
      <c r="C2214" s="72"/>
      <c r="D2214" s="56"/>
      <c r="E2214" s="56"/>
      <c r="F2214" s="56"/>
      <c r="G2214" s="56"/>
      <c r="H2214" s="56"/>
      <c r="I2214" s="56"/>
      <c r="J2214" s="56"/>
      <c r="K2214" s="56"/>
      <c r="L2214" s="56"/>
      <c r="M2214" s="56"/>
      <c r="N2214" s="56"/>
      <c r="O2214" s="56"/>
      <c r="P2214" s="13"/>
    </row>
    <row r="2215" spans="1:16" ht="37.5" customHeight="1" x14ac:dyDescent="0.2">
      <c r="A2215" s="71"/>
      <c r="B2215" s="12"/>
      <c r="C2215" s="72"/>
      <c r="D2215" s="56"/>
      <c r="E2215" s="56"/>
      <c r="F2215" s="56"/>
      <c r="G2215" s="56"/>
      <c r="H2215" s="56"/>
      <c r="I2215" s="56"/>
      <c r="J2215" s="56"/>
      <c r="K2215" s="56"/>
      <c r="L2215" s="56"/>
      <c r="M2215" s="56"/>
      <c r="N2215" s="56"/>
      <c r="O2215" s="56"/>
      <c r="P2215" s="13"/>
    </row>
    <row r="2216" spans="1:16" ht="37.5" customHeight="1" x14ac:dyDescent="0.2">
      <c r="A2216" s="71" t="s">
        <v>1840</v>
      </c>
      <c r="B2216" s="12"/>
      <c r="C2216" s="72" t="s">
        <v>1841</v>
      </c>
      <c r="D2216" s="56"/>
      <c r="E2216" s="56"/>
      <c r="F2216" s="56"/>
      <c r="G2216" s="56"/>
      <c r="H2216" s="56"/>
      <c r="I2216" s="56"/>
      <c r="J2216" s="56"/>
      <c r="K2216" s="56"/>
      <c r="L2216" s="56"/>
      <c r="M2216" s="56"/>
      <c r="N2216" s="56"/>
      <c r="O2216" s="56"/>
      <c r="P2216" s="13"/>
    </row>
    <row r="2217" spans="1:16" ht="37.5" customHeight="1" x14ac:dyDescent="0.2">
      <c r="A2217" s="71"/>
      <c r="B2217" s="12"/>
      <c r="C2217" s="72"/>
      <c r="D2217" s="56"/>
      <c r="E2217" s="56"/>
      <c r="F2217" s="56"/>
      <c r="G2217" s="56"/>
      <c r="H2217" s="56"/>
      <c r="I2217" s="56"/>
      <c r="J2217" s="56"/>
      <c r="K2217" s="56"/>
      <c r="L2217" s="56"/>
      <c r="M2217" s="56"/>
      <c r="N2217" s="56"/>
      <c r="O2217" s="56"/>
      <c r="P2217" s="13"/>
    </row>
    <row r="2218" spans="1:16" ht="37.5" customHeight="1" x14ac:dyDescent="0.2">
      <c r="A2218" s="71"/>
      <c r="B2218" s="12"/>
      <c r="C2218" s="72"/>
      <c r="D2218" s="56"/>
      <c r="E2218" s="56"/>
      <c r="F2218" s="56"/>
      <c r="G2218" s="56"/>
      <c r="H2218" s="56"/>
      <c r="I2218" s="56"/>
      <c r="J2218" s="56"/>
      <c r="K2218" s="56"/>
      <c r="L2218" s="56"/>
      <c r="M2218" s="56"/>
      <c r="N2218" s="56"/>
      <c r="O2218" s="56"/>
      <c r="P2218" s="13"/>
    </row>
    <row r="2219" spans="1:16" ht="37.5" customHeight="1" x14ac:dyDescent="0.2">
      <c r="A2219" s="71"/>
      <c r="B2219" s="12"/>
      <c r="C2219" s="72"/>
      <c r="D2219" s="56"/>
      <c r="E2219" s="56"/>
      <c r="F2219" s="56"/>
      <c r="G2219" s="56"/>
      <c r="H2219" s="56"/>
      <c r="I2219" s="56"/>
      <c r="J2219" s="56"/>
      <c r="K2219" s="56"/>
      <c r="L2219" s="56"/>
      <c r="M2219" s="56"/>
      <c r="N2219" s="56"/>
      <c r="O2219" s="56"/>
      <c r="P2219" s="13"/>
    </row>
    <row r="2220" spans="1:16" ht="37.5" customHeight="1" x14ac:dyDescent="0.2">
      <c r="A2220" s="71"/>
      <c r="B2220" s="12"/>
      <c r="C2220" s="72"/>
      <c r="D2220" s="56"/>
      <c r="E2220" s="56"/>
      <c r="F2220" s="56"/>
      <c r="G2220" s="56"/>
      <c r="H2220" s="56"/>
      <c r="I2220" s="56"/>
      <c r="J2220" s="56"/>
      <c r="K2220" s="56"/>
      <c r="L2220" s="56"/>
      <c r="M2220" s="56"/>
      <c r="N2220" s="56"/>
      <c r="O2220" s="56"/>
      <c r="P2220" s="13"/>
    </row>
    <row r="2221" spans="1:16" ht="37.5" customHeight="1" x14ac:dyDescent="0.2">
      <c r="A2221" s="71" t="s">
        <v>1842</v>
      </c>
      <c r="B2221" s="12"/>
      <c r="C2221" s="72" t="s">
        <v>1843</v>
      </c>
      <c r="D2221" s="56"/>
      <c r="E2221" s="56"/>
      <c r="F2221" s="56"/>
      <c r="G2221" s="56"/>
      <c r="H2221" s="56"/>
      <c r="I2221" s="56"/>
      <c r="J2221" s="56"/>
      <c r="K2221" s="56"/>
      <c r="L2221" s="56"/>
      <c r="M2221" s="56"/>
      <c r="N2221" s="56"/>
      <c r="O2221" s="56"/>
      <c r="P2221" s="13"/>
    </row>
    <row r="2222" spans="1:16" ht="37.5" customHeight="1" x14ac:dyDescent="0.2">
      <c r="A2222" s="71"/>
      <c r="B2222" s="12"/>
      <c r="C2222" s="72"/>
      <c r="D2222" s="56"/>
      <c r="E2222" s="56"/>
      <c r="F2222" s="56"/>
      <c r="G2222" s="56"/>
      <c r="H2222" s="56"/>
      <c r="I2222" s="56"/>
      <c r="J2222" s="56"/>
      <c r="K2222" s="56"/>
      <c r="L2222" s="56"/>
      <c r="M2222" s="56"/>
      <c r="N2222" s="56"/>
      <c r="O2222" s="56"/>
      <c r="P2222" s="13"/>
    </row>
    <row r="2223" spans="1:16" ht="37.5" customHeight="1" x14ac:dyDescent="0.2">
      <c r="A2223" s="71"/>
      <c r="B2223" s="12"/>
      <c r="C2223" s="72"/>
      <c r="D2223" s="56"/>
      <c r="E2223" s="56"/>
      <c r="F2223" s="56"/>
      <c r="G2223" s="56"/>
      <c r="H2223" s="56"/>
      <c r="I2223" s="56"/>
      <c r="J2223" s="56"/>
      <c r="K2223" s="56"/>
      <c r="L2223" s="56"/>
      <c r="M2223" s="56"/>
      <c r="N2223" s="56"/>
      <c r="O2223" s="56"/>
      <c r="P2223" s="13"/>
    </row>
    <row r="2224" spans="1:16" ht="37.5" customHeight="1" x14ac:dyDescent="0.2">
      <c r="A2224" s="71"/>
      <c r="B2224" s="12"/>
      <c r="C2224" s="72"/>
      <c r="D2224" s="56"/>
      <c r="E2224" s="56"/>
      <c r="F2224" s="56"/>
      <c r="G2224" s="56"/>
      <c r="H2224" s="56"/>
      <c r="I2224" s="56"/>
      <c r="J2224" s="56"/>
      <c r="K2224" s="56"/>
      <c r="L2224" s="56"/>
      <c r="M2224" s="56"/>
      <c r="N2224" s="56"/>
      <c r="O2224" s="56"/>
      <c r="P2224" s="13"/>
    </row>
    <row r="2225" spans="1:16" ht="37.5" customHeight="1" x14ac:dyDescent="0.2">
      <c r="A2225" s="71"/>
      <c r="B2225" s="12"/>
      <c r="C2225" s="72"/>
      <c r="D2225" s="56"/>
      <c r="E2225" s="56"/>
      <c r="F2225" s="56"/>
      <c r="G2225" s="56"/>
      <c r="H2225" s="56"/>
      <c r="I2225" s="56"/>
      <c r="J2225" s="56"/>
      <c r="K2225" s="56"/>
      <c r="L2225" s="56"/>
      <c r="M2225" s="56"/>
      <c r="N2225" s="56"/>
      <c r="O2225" s="56"/>
      <c r="P2225" s="13"/>
    </row>
    <row r="2226" spans="1:16" ht="37.5" customHeight="1" x14ac:dyDescent="0.2">
      <c r="A2226" s="71" t="s">
        <v>1844</v>
      </c>
      <c r="B2226" s="12"/>
      <c r="C2226" s="72" t="s">
        <v>1845</v>
      </c>
      <c r="D2226" s="56"/>
      <c r="E2226" s="56"/>
      <c r="F2226" s="56"/>
      <c r="G2226" s="56"/>
      <c r="H2226" s="56"/>
      <c r="I2226" s="56"/>
      <c r="J2226" s="56"/>
      <c r="K2226" s="56"/>
      <c r="L2226" s="56"/>
      <c r="M2226" s="56"/>
      <c r="N2226" s="56"/>
      <c r="O2226" s="56"/>
      <c r="P2226" s="13"/>
    </row>
    <row r="2227" spans="1:16" ht="37.5" customHeight="1" x14ac:dyDescent="0.2">
      <c r="A2227" s="71"/>
      <c r="B2227" s="12"/>
      <c r="C2227" s="72"/>
      <c r="D2227" s="56"/>
      <c r="E2227" s="56"/>
      <c r="F2227" s="56"/>
      <c r="G2227" s="56"/>
      <c r="H2227" s="56"/>
      <c r="I2227" s="56"/>
      <c r="J2227" s="56"/>
      <c r="K2227" s="56"/>
      <c r="L2227" s="56"/>
      <c r="M2227" s="56"/>
      <c r="N2227" s="56"/>
      <c r="O2227" s="56"/>
      <c r="P2227" s="13"/>
    </row>
    <row r="2228" spans="1:16" ht="37.5" customHeight="1" x14ac:dyDescent="0.2">
      <c r="A2228" s="71"/>
      <c r="B2228" s="12"/>
      <c r="C2228" s="72"/>
      <c r="D2228" s="56"/>
      <c r="E2228" s="56"/>
      <c r="F2228" s="56"/>
      <c r="G2228" s="56"/>
      <c r="H2228" s="56"/>
      <c r="I2228" s="56"/>
      <c r="J2228" s="56"/>
      <c r="K2228" s="56"/>
      <c r="L2228" s="56"/>
      <c r="M2228" s="56"/>
      <c r="N2228" s="56"/>
      <c r="O2228" s="56"/>
      <c r="P2228" s="13"/>
    </row>
    <row r="2229" spans="1:16" ht="37.5" customHeight="1" x14ac:dyDescent="0.2">
      <c r="A2229" s="71"/>
      <c r="B2229" s="12"/>
      <c r="C2229" s="72"/>
      <c r="D2229" s="56"/>
      <c r="E2229" s="56"/>
      <c r="F2229" s="56"/>
      <c r="G2229" s="56"/>
      <c r="H2229" s="56"/>
      <c r="I2229" s="56"/>
      <c r="J2229" s="56"/>
      <c r="K2229" s="56"/>
      <c r="L2229" s="56"/>
      <c r="M2229" s="56"/>
      <c r="N2229" s="56"/>
      <c r="O2229" s="56"/>
      <c r="P2229" s="13"/>
    </row>
    <row r="2230" spans="1:16" ht="37.5" customHeight="1" thickBot="1" x14ac:dyDescent="0.25">
      <c r="A2230" s="73"/>
      <c r="B2230" s="14"/>
      <c r="C2230" s="74"/>
      <c r="D2230" s="57"/>
      <c r="E2230" s="57"/>
      <c r="F2230" s="57"/>
      <c r="G2230" s="57"/>
      <c r="H2230" s="57"/>
      <c r="I2230" s="57"/>
      <c r="J2230" s="57"/>
      <c r="K2230" s="57"/>
      <c r="L2230" s="57"/>
      <c r="M2230" s="57"/>
      <c r="N2230" s="57"/>
      <c r="O2230" s="57"/>
      <c r="P2230" s="15"/>
    </row>
    <row r="2231" spans="1:16" ht="37.5" customHeight="1" x14ac:dyDescent="0.2">
      <c r="A2231" s="75" t="s">
        <v>1846</v>
      </c>
      <c r="B2231" s="10"/>
      <c r="C2231" s="76" t="s">
        <v>1847</v>
      </c>
      <c r="D2231" s="55"/>
      <c r="E2231" s="55"/>
      <c r="F2231" s="55"/>
      <c r="G2231" s="55"/>
      <c r="H2231" s="55"/>
      <c r="I2231" s="55"/>
      <c r="J2231" s="55"/>
      <c r="K2231" s="55"/>
      <c r="L2231" s="55"/>
      <c r="M2231" s="55"/>
      <c r="N2231" s="55"/>
      <c r="O2231" s="55"/>
      <c r="P2231" s="11"/>
    </row>
    <row r="2232" spans="1:16" ht="37.5" customHeight="1" x14ac:dyDescent="0.2">
      <c r="A2232" s="71"/>
      <c r="B2232" s="12"/>
      <c r="C2232" s="72"/>
      <c r="D2232" s="56"/>
      <c r="E2232" s="56"/>
      <c r="F2232" s="56"/>
      <c r="G2232" s="56"/>
      <c r="H2232" s="56"/>
      <c r="I2232" s="56"/>
      <c r="J2232" s="56"/>
      <c r="K2232" s="56"/>
      <c r="L2232" s="56"/>
      <c r="M2232" s="56"/>
      <c r="N2232" s="56"/>
      <c r="O2232" s="56"/>
      <c r="P2232" s="13"/>
    </row>
    <row r="2233" spans="1:16" ht="37.5" customHeight="1" x14ac:dyDescent="0.2">
      <c r="A2233" s="71"/>
      <c r="B2233" s="12"/>
      <c r="C2233" s="72"/>
      <c r="D2233" s="56"/>
      <c r="E2233" s="56"/>
      <c r="F2233" s="56"/>
      <c r="G2233" s="56"/>
      <c r="H2233" s="56"/>
      <c r="I2233" s="56"/>
      <c r="J2233" s="56"/>
      <c r="K2233" s="56"/>
      <c r="L2233" s="56"/>
      <c r="M2233" s="56"/>
      <c r="N2233" s="56"/>
      <c r="O2233" s="56"/>
      <c r="P2233" s="13"/>
    </row>
    <row r="2234" spans="1:16" ht="37.5" customHeight="1" x14ac:dyDescent="0.2">
      <c r="A2234" s="71"/>
      <c r="B2234" s="12"/>
      <c r="C2234" s="72"/>
      <c r="D2234" s="56"/>
      <c r="E2234" s="56"/>
      <c r="F2234" s="56"/>
      <c r="G2234" s="56"/>
      <c r="H2234" s="56"/>
      <c r="I2234" s="56"/>
      <c r="J2234" s="56"/>
      <c r="K2234" s="56"/>
      <c r="L2234" s="56"/>
      <c r="M2234" s="56"/>
      <c r="N2234" s="56"/>
      <c r="O2234" s="56"/>
      <c r="P2234" s="13"/>
    </row>
    <row r="2235" spans="1:16" ht="37.5" customHeight="1" x14ac:dyDescent="0.2">
      <c r="A2235" s="71"/>
      <c r="B2235" s="12"/>
      <c r="C2235" s="72"/>
      <c r="D2235" s="56"/>
      <c r="E2235" s="56"/>
      <c r="F2235" s="56"/>
      <c r="G2235" s="56"/>
      <c r="H2235" s="56"/>
      <c r="I2235" s="56"/>
      <c r="J2235" s="56"/>
      <c r="K2235" s="56"/>
      <c r="L2235" s="56"/>
      <c r="M2235" s="56"/>
      <c r="N2235" s="56"/>
      <c r="O2235" s="56"/>
      <c r="P2235" s="13"/>
    </row>
    <row r="2236" spans="1:16" ht="37.5" customHeight="1" x14ac:dyDescent="0.2">
      <c r="A2236" s="71" t="s">
        <v>1848</v>
      </c>
      <c r="B2236" s="12"/>
      <c r="C2236" s="72" t="s">
        <v>1849</v>
      </c>
      <c r="D2236" s="56"/>
      <c r="E2236" s="56"/>
      <c r="F2236" s="56"/>
      <c r="G2236" s="56"/>
      <c r="H2236" s="56"/>
      <c r="I2236" s="56"/>
      <c r="J2236" s="56"/>
      <c r="K2236" s="56"/>
      <c r="L2236" s="56"/>
      <c r="M2236" s="56"/>
      <c r="N2236" s="56"/>
      <c r="O2236" s="56"/>
      <c r="P2236" s="13"/>
    </row>
    <row r="2237" spans="1:16" ht="37.5" customHeight="1" x14ac:dyDescent="0.2">
      <c r="A2237" s="71"/>
      <c r="B2237" s="12"/>
      <c r="C2237" s="72"/>
      <c r="D2237" s="56"/>
      <c r="E2237" s="56"/>
      <c r="F2237" s="56"/>
      <c r="G2237" s="56"/>
      <c r="H2237" s="56"/>
      <c r="I2237" s="56"/>
      <c r="J2237" s="56"/>
      <c r="K2237" s="56"/>
      <c r="L2237" s="56"/>
      <c r="M2237" s="56"/>
      <c r="N2237" s="56"/>
      <c r="O2237" s="56"/>
      <c r="P2237" s="13"/>
    </row>
    <row r="2238" spans="1:16" ht="37.5" customHeight="1" x14ac:dyDescent="0.2">
      <c r="A2238" s="71"/>
      <c r="B2238" s="12"/>
      <c r="C2238" s="72"/>
      <c r="D2238" s="56"/>
      <c r="E2238" s="56"/>
      <c r="F2238" s="56"/>
      <c r="G2238" s="56"/>
      <c r="H2238" s="56"/>
      <c r="I2238" s="56"/>
      <c r="J2238" s="56"/>
      <c r="K2238" s="56"/>
      <c r="L2238" s="56"/>
      <c r="M2238" s="56"/>
      <c r="N2238" s="56"/>
      <c r="O2238" s="56"/>
      <c r="P2238" s="13"/>
    </row>
    <row r="2239" spans="1:16" ht="37.5" customHeight="1" x14ac:dyDescent="0.2">
      <c r="A2239" s="71"/>
      <c r="B2239" s="12"/>
      <c r="C2239" s="72"/>
      <c r="D2239" s="56"/>
      <c r="E2239" s="56"/>
      <c r="F2239" s="56"/>
      <c r="G2239" s="56"/>
      <c r="H2239" s="56"/>
      <c r="I2239" s="56"/>
      <c r="J2239" s="56"/>
      <c r="K2239" s="56"/>
      <c r="L2239" s="56"/>
      <c r="M2239" s="56"/>
      <c r="N2239" s="56"/>
      <c r="O2239" s="56"/>
      <c r="P2239" s="13"/>
    </row>
    <row r="2240" spans="1:16" ht="37.5" customHeight="1" x14ac:dyDescent="0.2">
      <c r="A2240" s="71"/>
      <c r="B2240" s="12"/>
      <c r="C2240" s="72"/>
      <c r="D2240" s="56"/>
      <c r="E2240" s="56"/>
      <c r="F2240" s="56"/>
      <c r="G2240" s="56"/>
      <c r="H2240" s="56"/>
      <c r="I2240" s="56"/>
      <c r="J2240" s="56"/>
      <c r="K2240" s="56"/>
      <c r="L2240" s="56"/>
      <c r="M2240" s="56"/>
      <c r="N2240" s="56"/>
      <c r="O2240" s="56"/>
      <c r="P2240" s="13"/>
    </row>
    <row r="2241" spans="1:16" ht="37.5" customHeight="1" x14ac:dyDescent="0.2">
      <c r="A2241" s="71" t="s">
        <v>1850</v>
      </c>
      <c r="B2241" s="12"/>
      <c r="C2241" s="72" t="s">
        <v>1851</v>
      </c>
      <c r="D2241" s="56"/>
      <c r="E2241" s="56"/>
      <c r="F2241" s="56"/>
      <c r="G2241" s="56"/>
      <c r="H2241" s="56"/>
      <c r="I2241" s="56"/>
      <c r="J2241" s="56"/>
      <c r="K2241" s="56"/>
      <c r="L2241" s="56"/>
      <c r="M2241" s="56"/>
      <c r="N2241" s="56"/>
      <c r="O2241" s="56"/>
      <c r="P2241" s="13"/>
    </row>
    <row r="2242" spans="1:16" ht="37.5" customHeight="1" x14ac:dyDescent="0.2">
      <c r="A2242" s="71"/>
      <c r="B2242" s="12"/>
      <c r="C2242" s="72"/>
      <c r="D2242" s="56"/>
      <c r="E2242" s="56"/>
      <c r="F2242" s="56"/>
      <c r="G2242" s="56"/>
      <c r="H2242" s="56"/>
      <c r="I2242" s="56"/>
      <c r="J2242" s="56"/>
      <c r="K2242" s="56"/>
      <c r="L2242" s="56"/>
      <c r="M2242" s="56"/>
      <c r="N2242" s="56"/>
      <c r="O2242" s="56"/>
      <c r="P2242" s="13"/>
    </row>
    <row r="2243" spans="1:16" ht="37.5" customHeight="1" x14ac:dyDescent="0.2">
      <c r="A2243" s="71"/>
      <c r="B2243" s="12"/>
      <c r="C2243" s="72"/>
      <c r="D2243" s="56"/>
      <c r="E2243" s="56"/>
      <c r="F2243" s="56"/>
      <c r="G2243" s="56"/>
      <c r="H2243" s="56"/>
      <c r="I2243" s="56"/>
      <c r="J2243" s="56"/>
      <c r="K2243" s="56"/>
      <c r="L2243" s="56"/>
      <c r="M2243" s="56"/>
      <c r="N2243" s="56"/>
      <c r="O2243" s="56"/>
      <c r="P2243" s="13"/>
    </row>
    <row r="2244" spans="1:16" ht="37.5" customHeight="1" x14ac:dyDescent="0.2">
      <c r="A2244" s="71"/>
      <c r="B2244" s="12"/>
      <c r="C2244" s="72"/>
      <c r="D2244" s="56"/>
      <c r="E2244" s="56"/>
      <c r="F2244" s="56"/>
      <c r="G2244" s="56"/>
      <c r="H2244" s="56"/>
      <c r="I2244" s="56"/>
      <c r="J2244" s="56"/>
      <c r="K2244" s="56"/>
      <c r="L2244" s="56"/>
      <c r="M2244" s="56"/>
      <c r="N2244" s="56"/>
      <c r="O2244" s="56"/>
      <c r="P2244" s="13"/>
    </row>
    <row r="2245" spans="1:16" ht="37.5" customHeight="1" x14ac:dyDescent="0.2">
      <c r="A2245" s="71"/>
      <c r="B2245" s="12"/>
      <c r="C2245" s="72"/>
      <c r="D2245" s="56"/>
      <c r="E2245" s="56"/>
      <c r="F2245" s="56"/>
      <c r="G2245" s="56"/>
      <c r="H2245" s="56"/>
      <c r="I2245" s="56"/>
      <c r="J2245" s="56"/>
      <c r="K2245" s="56"/>
      <c r="L2245" s="56"/>
      <c r="M2245" s="56"/>
      <c r="N2245" s="56"/>
      <c r="O2245" s="56"/>
      <c r="P2245" s="13"/>
    </row>
    <row r="2246" spans="1:16" ht="37.5" customHeight="1" x14ac:dyDescent="0.2">
      <c r="A2246" s="71" t="s">
        <v>1852</v>
      </c>
      <c r="B2246" s="12"/>
      <c r="C2246" s="72" t="s">
        <v>1853</v>
      </c>
      <c r="D2246" s="56"/>
      <c r="E2246" s="56"/>
      <c r="F2246" s="56"/>
      <c r="G2246" s="56"/>
      <c r="H2246" s="56"/>
      <c r="I2246" s="56"/>
      <c r="J2246" s="56"/>
      <c r="K2246" s="56"/>
      <c r="L2246" s="56"/>
      <c r="M2246" s="56"/>
      <c r="N2246" s="56"/>
      <c r="O2246" s="56"/>
      <c r="P2246" s="13"/>
    </row>
    <row r="2247" spans="1:16" ht="37.5" customHeight="1" x14ac:dyDescent="0.2">
      <c r="A2247" s="71"/>
      <c r="B2247" s="12"/>
      <c r="C2247" s="72"/>
      <c r="D2247" s="56"/>
      <c r="E2247" s="56"/>
      <c r="F2247" s="56"/>
      <c r="G2247" s="56"/>
      <c r="H2247" s="56"/>
      <c r="I2247" s="56"/>
      <c r="J2247" s="56"/>
      <c r="K2247" s="56"/>
      <c r="L2247" s="56"/>
      <c r="M2247" s="56"/>
      <c r="N2247" s="56"/>
      <c r="O2247" s="56"/>
      <c r="P2247" s="13"/>
    </row>
    <row r="2248" spans="1:16" ht="37.5" customHeight="1" x14ac:dyDescent="0.2">
      <c r="A2248" s="71"/>
      <c r="B2248" s="12"/>
      <c r="C2248" s="72"/>
      <c r="D2248" s="56"/>
      <c r="E2248" s="56"/>
      <c r="F2248" s="56"/>
      <c r="G2248" s="56"/>
      <c r="H2248" s="56"/>
      <c r="I2248" s="56"/>
      <c r="J2248" s="56"/>
      <c r="K2248" s="56"/>
      <c r="L2248" s="56"/>
      <c r="M2248" s="56"/>
      <c r="N2248" s="56"/>
      <c r="O2248" s="56"/>
      <c r="P2248" s="13"/>
    </row>
    <row r="2249" spans="1:16" ht="37.5" customHeight="1" x14ac:dyDescent="0.2">
      <c r="A2249" s="71"/>
      <c r="B2249" s="12"/>
      <c r="C2249" s="72"/>
      <c r="D2249" s="56"/>
      <c r="E2249" s="56"/>
      <c r="F2249" s="56"/>
      <c r="G2249" s="56"/>
      <c r="H2249" s="56"/>
      <c r="I2249" s="56"/>
      <c r="J2249" s="56"/>
      <c r="K2249" s="56"/>
      <c r="L2249" s="56"/>
      <c r="M2249" s="56"/>
      <c r="N2249" s="56"/>
      <c r="O2249" s="56"/>
      <c r="P2249" s="13"/>
    </row>
    <row r="2250" spans="1:16" ht="37.5" customHeight="1" x14ac:dyDescent="0.2">
      <c r="A2250" s="71"/>
      <c r="B2250" s="12"/>
      <c r="C2250" s="72"/>
      <c r="D2250" s="56"/>
      <c r="E2250" s="56"/>
      <c r="F2250" s="56"/>
      <c r="G2250" s="56"/>
      <c r="H2250" s="56"/>
      <c r="I2250" s="56"/>
      <c r="J2250" s="56"/>
      <c r="K2250" s="56"/>
      <c r="L2250" s="56"/>
      <c r="M2250" s="56"/>
      <c r="N2250" s="56"/>
      <c r="O2250" s="56"/>
      <c r="P2250" s="13"/>
    </row>
    <row r="2251" spans="1:16" ht="37.5" customHeight="1" x14ac:dyDescent="0.2">
      <c r="A2251" s="71" t="s">
        <v>1854</v>
      </c>
      <c r="B2251" s="12"/>
      <c r="C2251" s="72" t="s">
        <v>1855</v>
      </c>
      <c r="D2251" s="56"/>
      <c r="E2251" s="56"/>
      <c r="F2251" s="56"/>
      <c r="G2251" s="56"/>
      <c r="H2251" s="56"/>
      <c r="I2251" s="56"/>
      <c r="J2251" s="56"/>
      <c r="K2251" s="56"/>
      <c r="L2251" s="56"/>
      <c r="M2251" s="56"/>
      <c r="N2251" s="56"/>
      <c r="O2251" s="56"/>
      <c r="P2251" s="13"/>
    </row>
    <row r="2252" spans="1:16" ht="37.5" customHeight="1" x14ac:dyDescent="0.2">
      <c r="A2252" s="71"/>
      <c r="B2252" s="12"/>
      <c r="C2252" s="72"/>
      <c r="D2252" s="56"/>
      <c r="E2252" s="56"/>
      <c r="F2252" s="56"/>
      <c r="G2252" s="56"/>
      <c r="H2252" s="56"/>
      <c r="I2252" s="56"/>
      <c r="J2252" s="56"/>
      <c r="K2252" s="56"/>
      <c r="L2252" s="56"/>
      <c r="M2252" s="56"/>
      <c r="N2252" s="56"/>
      <c r="O2252" s="56"/>
      <c r="P2252" s="13"/>
    </row>
    <row r="2253" spans="1:16" ht="37.5" customHeight="1" x14ac:dyDescent="0.2">
      <c r="A2253" s="71"/>
      <c r="B2253" s="12"/>
      <c r="C2253" s="72"/>
      <c r="D2253" s="56"/>
      <c r="E2253" s="56"/>
      <c r="F2253" s="56"/>
      <c r="G2253" s="56"/>
      <c r="H2253" s="56"/>
      <c r="I2253" s="56"/>
      <c r="J2253" s="56"/>
      <c r="K2253" s="56"/>
      <c r="L2253" s="56"/>
      <c r="M2253" s="56"/>
      <c r="N2253" s="56"/>
      <c r="O2253" s="56"/>
      <c r="P2253" s="13"/>
    </row>
    <row r="2254" spans="1:16" ht="37.5" customHeight="1" x14ac:dyDescent="0.2">
      <c r="A2254" s="71"/>
      <c r="B2254" s="12"/>
      <c r="C2254" s="72"/>
      <c r="D2254" s="56"/>
      <c r="E2254" s="56"/>
      <c r="F2254" s="56"/>
      <c r="G2254" s="56"/>
      <c r="H2254" s="56"/>
      <c r="I2254" s="56"/>
      <c r="J2254" s="56"/>
      <c r="K2254" s="56"/>
      <c r="L2254" s="56"/>
      <c r="M2254" s="56"/>
      <c r="N2254" s="56"/>
      <c r="O2254" s="56"/>
      <c r="P2254" s="13"/>
    </row>
    <row r="2255" spans="1:16" ht="37.5" customHeight="1" thickBot="1" x14ac:dyDescent="0.25">
      <c r="A2255" s="73"/>
      <c r="B2255" s="14"/>
      <c r="C2255" s="74"/>
      <c r="D2255" s="57"/>
      <c r="E2255" s="57"/>
      <c r="F2255" s="57"/>
      <c r="G2255" s="57"/>
      <c r="H2255" s="57"/>
      <c r="I2255" s="57"/>
      <c r="J2255" s="57"/>
      <c r="K2255" s="57"/>
      <c r="L2255" s="57"/>
      <c r="M2255" s="57"/>
      <c r="N2255" s="57"/>
      <c r="O2255" s="57"/>
      <c r="P2255" s="15"/>
    </row>
    <row r="2256" spans="1:16" ht="37.5" customHeight="1" x14ac:dyDescent="0.2">
      <c r="A2256" s="75" t="s">
        <v>1856</v>
      </c>
      <c r="B2256" s="10"/>
      <c r="C2256" s="76" t="s">
        <v>1857</v>
      </c>
      <c r="D2256" s="55"/>
      <c r="E2256" s="55"/>
      <c r="F2256" s="55"/>
      <c r="G2256" s="55"/>
      <c r="H2256" s="55"/>
      <c r="I2256" s="55"/>
      <c r="J2256" s="55"/>
      <c r="K2256" s="55"/>
      <c r="L2256" s="55"/>
      <c r="M2256" s="55"/>
      <c r="N2256" s="55"/>
      <c r="O2256" s="55"/>
      <c r="P2256" s="11"/>
    </row>
    <row r="2257" spans="1:16" ht="37.5" customHeight="1" x14ac:dyDescent="0.2">
      <c r="A2257" s="71"/>
      <c r="B2257" s="12"/>
      <c r="C2257" s="72"/>
      <c r="D2257" s="56"/>
      <c r="E2257" s="56"/>
      <c r="F2257" s="56"/>
      <c r="G2257" s="56"/>
      <c r="H2257" s="56"/>
      <c r="I2257" s="56"/>
      <c r="J2257" s="56"/>
      <c r="K2257" s="56"/>
      <c r="L2257" s="56"/>
      <c r="M2257" s="56"/>
      <c r="N2257" s="56"/>
      <c r="O2257" s="56"/>
      <c r="P2257" s="13"/>
    </row>
    <row r="2258" spans="1:16" ht="37.5" customHeight="1" x14ac:dyDescent="0.2">
      <c r="A2258" s="71"/>
      <c r="B2258" s="12"/>
      <c r="C2258" s="72"/>
      <c r="D2258" s="56"/>
      <c r="E2258" s="56"/>
      <c r="F2258" s="56"/>
      <c r="G2258" s="56"/>
      <c r="H2258" s="56"/>
      <c r="I2258" s="56"/>
      <c r="J2258" s="56"/>
      <c r="K2258" s="56"/>
      <c r="L2258" s="56"/>
      <c r="M2258" s="56"/>
      <c r="N2258" s="56"/>
      <c r="O2258" s="56"/>
      <c r="P2258" s="13"/>
    </row>
    <row r="2259" spans="1:16" ht="37.5" customHeight="1" x14ac:dyDescent="0.2">
      <c r="A2259" s="71"/>
      <c r="B2259" s="12"/>
      <c r="C2259" s="72"/>
      <c r="D2259" s="56"/>
      <c r="E2259" s="56"/>
      <c r="F2259" s="56"/>
      <c r="G2259" s="56"/>
      <c r="H2259" s="56"/>
      <c r="I2259" s="56"/>
      <c r="J2259" s="56"/>
      <c r="K2259" s="56"/>
      <c r="L2259" s="56"/>
      <c r="M2259" s="56"/>
      <c r="N2259" s="56"/>
      <c r="O2259" s="56"/>
      <c r="P2259" s="13"/>
    </row>
    <row r="2260" spans="1:16" ht="37.5" customHeight="1" x14ac:dyDescent="0.2">
      <c r="A2260" s="71"/>
      <c r="B2260" s="12"/>
      <c r="C2260" s="72"/>
      <c r="D2260" s="56"/>
      <c r="E2260" s="56"/>
      <c r="F2260" s="56"/>
      <c r="G2260" s="56"/>
      <c r="H2260" s="56"/>
      <c r="I2260" s="56"/>
      <c r="J2260" s="56"/>
      <c r="K2260" s="56"/>
      <c r="L2260" s="56"/>
      <c r="M2260" s="56"/>
      <c r="N2260" s="56"/>
      <c r="O2260" s="56"/>
      <c r="P2260" s="13"/>
    </row>
    <row r="2261" spans="1:16" ht="37.5" customHeight="1" x14ac:dyDescent="0.2">
      <c r="A2261" s="71" t="s">
        <v>1858</v>
      </c>
      <c r="B2261" s="12"/>
      <c r="C2261" s="72" t="s">
        <v>1859</v>
      </c>
      <c r="D2261" s="56"/>
      <c r="E2261" s="56"/>
      <c r="F2261" s="56"/>
      <c r="G2261" s="56"/>
      <c r="H2261" s="56"/>
      <c r="I2261" s="56"/>
      <c r="J2261" s="56"/>
      <c r="K2261" s="56"/>
      <c r="L2261" s="56"/>
      <c r="M2261" s="56"/>
      <c r="N2261" s="56"/>
      <c r="O2261" s="56"/>
      <c r="P2261" s="13"/>
    </row>
    <row r="2262" spans="1:16" ht="37.5" customHeight="1" x14ac:dyDescent="0.2">
      <c r="A2262" s="71"/>
      <c r="B2262" s="12"/>
      <c r="C2262" s="72"/>
      <c r="D2262" s="56"/>
      <c r="E2262" s="56"/>
      <c r="F2262" s="56"/>
      <c r="G2262" s="56"/>
      <c r="H2262" s="56"/>
      <c r="I2262" s="56"/>
      <c r="J2262" s="56"/>
      <c r="K2262" s="56"/>
      <c r="L2262" s="56"/>
      <c r="M2262" s="56"/>
      <c r="N2262" s="56"/>
      <c r="O2262" s="56"/>
      <c r="P2262" s="13"/>
    </row>
    <row r="2263" spans="1:16" ht="37.5" customHeight="1" x14ac:dyDescent="0.2">
      <c r="A2263" s="71"/>
      <c r="B2263" s="12"/>
      <c r="C2263" s="72"/>
      <c r="D2263" s="56"/>
      <c r="E2263" s="56"/>
      <c r="F2263" s="56"/>
      <c r="G2263" s="56"/>
      <c r="H2263" s="56"/>
      <c r="I2263" s="56"/>
      <c r="J2263" s="56"/>
      <c r="K2263" s="56"/>
      <c r="L2263" s="56"/>
      <c r="M2263" s="56"/>
      <c r="N2263" s="56"/>
      <c r="O2263" s="56"/>
      <c r="P2263" s="13"/>
    </row>
    <row r="2264" spans="1:16" ht="37.5" customHeight="1" x14ac:dyDescent="0.2">
      <c r="A2264" s="71"/>
      <c r="B2264" s="12"/>
      <c r="C2264" s="72"/>
      <c r="D2264" s="56"/>
      <c r="E2264" s="56"/>
      <c r="F2264" s="56"/>
      <c r="G2264" s="56"/>
      <c r="H2264" s="56"/>
      <c r="I2264" s="56"/>
      <c r="J2264" s="56"/>
      <c r="K2264" s="56"/>
      <c r="L2264" s="56"/>
      <c r="M2264" s="56"/>
      <c r="N2264" s="56"/>
      <c r="O2264" s="56"/>
      <c r="P2264" s="13"/>
    </row>
    <row r="2265" spans="1:16" ht="37.5" customHeight="1" x14ac:dyDescent="0.2">
      <c r="A2265" s="71"/>
      <c r="B2265" s="12"/>
      <c r="C2265" s="72"/>
      <c r="D2265" s="56"/>
      <c r="E2265" s="56"/>
      <c r="F2265" s="56"/>
      <c r="G2265" s="56"/>
      <c r="H2265" s="56"/>
      <c r="I2265" s="56"/>
      <c r="J2265" s="56"/>
      <c r="K2265" s="56"/>
      <c r="L2265" s="56"/>
      <c r="M2265" s="56"/>
      <c r="N2265" s="56"/>
      <c r="O2265" s="56"/>
      <c r="P2265" s="13"/>
    </row>
    <row r="2266" spans="1:16" ht="37.5" customHeight="1" x14ac:dyDescent="0.2">
      <c r="A2266" s="71" t="s">
        <v>1860</v>
      </c>
      <c r="B2266" s="12"/>
      <c r="C2266" s="72" t="s">
        <v>1861</v>
      </c>
      <c r="D2266" s="56"/>
      <c r="E2266" s="56"/>
      <c r="F2266" s="56"/>
      <c r="G2266" s="56"/>
      <c r="H2266" s="56"/>
      <c r="I2266" s="56"/>
      <c r="J2266" s="56"/>
      <c r="K2266" s="56"/>
      <c r="L2266" s="56"/>
      <c r="M2266" s="56"/>
      <c r="N2266" s="56"/>
      <c r="O2266" s="56"/>
      <c r="P2266" s="13"/>
    </row>
    <row r="2267" spans="1:16" ht="37.5" customHeight="1" x14ac:dyDescent="0.2">
      <c r="A2267" s="71"/>
      <c r="B2267" s="12"/>
      <c r="C2267" s="72"/>
      <c r="D2267" s="56"/>
      <c r="E2267" s="56"/>
      <c r="F2267" s="56"/>
      <c r="G2267" s="56"/>
      <c r="H2267" s="56"/>
      <c r="I2267" s="56"/>
      <c r="J2267" s="56"/>
      <c r="K2267" s="56"/>
      <c r="L2267" s="56"/>
      <c r="M2267" s="56"/>
      <c r="N2267" s="56"/>
      <c r="O2267" s="56"/>
      <c r="P2267" s="13"/>
    </row>
    <row r="2268" spans="1:16" ht="37.5" customHeight="1" x14ac:dyDescent="0.2">
      <c r="A2268" s="71"/>
      <c r="B2268" s="12"/>
      <c r="C2268" s="72"/>
      <c r="D2268" s="56"/>
      <c r="E2268" s="56"/>
      <c r="F2268" s="56"/>
      <c r="G2268" s="56"/>
      <c r="H2268" s="56"/>
      <c r="I2268" s="56"/>
      <c r="J2268" s="56"/>
      <c r="K2268" s="56"/>
      <c r="L2268" s="56"/>
      <c r="M2268" s="56"/>
      <c r="N2268" s="56"/>
      <c r="O2268" s="56"/>
      <c r="P2268" s="13"/>
    </row>
    <row r="2269" spans="1:16" ht="37.5" customHeight="1" x14ac:dyDescent="0.2">
      <c r="A2269" s="71"/>
      <c r="B2269" s="12"/>
      <c r="C2269" s="72"/>
      <c r="D2269" s="56"/>
      <c r="E2269" s="56"/>
      <c r="F2269" s="56"/>
      <c r="G2269" s="56"/>
      <c r="H2269" s="56"/>
      <c r="I2269" s="56"/>
      <c r="J2269" s="56"/>
      <c r="K2269" s="56"/>
      <c r="L2269" s="56"/>
      <c r="M2269" s="56"/>
      <c r="N2269" s="56"/>
      <c r="O2269" s="56"/>
      <c r="P2269" s="13"/>
    </row>
    <row r="2270" spans="1:16" ht="37.5" customHeight="1" x14ac:dyDescent="0.2">
      <c r="A2270" s="71"/>
      <c r="B2270" s="12"/>
      <c r="C2270" s="72"/>
      <c r="D2270" s="56"/>
      <c r="E2270" s="56"/>
      <c r="F2270" s="56"/>
      <c r="G2270" s="56"/>
      <c r="H2270" s="56"/>
      <c r="I2270" s="56"/>
      <c r="J2270" s="56"/>
      <c r="K2270" s="56"/>
      <c r="L2270" s="56"/>
      <c r="M2270" s="56"/>
      <c r="N2270" s="56"/>
      <c r="O2270" s="56"/>
      <c r="P2270" s="13"/>
    </row>
    <row r="2271" spans="1:16" ht="37.5" customHeight="1" x14ac:dyDescent="0.2">
      <c r="A2271" s="71" t="s">
        <v>1862</v>
      </c>
      <c r="B2271" s="12"/>
      <c r="C2271" s="72" t="s">
        <v>1863</v>
      </c>
      <c r="D2271" s="56"/>
      <c r="E2271" s="56"/>
      <c r="F2271" s="56"/>
      <c r="G2271" s="56"/>
      <c r="H2271" s="56"/>
      <c r="I2271" s="56"/>
      <c r="J2271" s="56"/>
      <c r="K2271" s="56"/>
      <c r="L2271" s="56"/>
      <c r="M2271" s="56"/>
      <c r="N2271" s="56"/>
      <c r="O2271" s="56"/>
      <c r="P2271" s="13"/>
    </row>
    <row r="2272" spans="1:16" ht="37.5" customHeight="1" x14ac:dyDescent="0.2">
      <c r="A2272" s="71"/>
      <c r="B2272" s="12"/>
      <c r="C2272" s="72"/>
      <c r="D2272" s="56"/>
      <c r="E2272" s="56"/>
      <c r="F2272" s="56"/>
      <c r="G2272" s="56"/>
      <c r="H2272" s="56"/>
      <c r="I2272" s="56"/>
      <c r="J2272" s="56"/>
      <c r="K2272" s="56"/>
      <c r="L2272" s="56"/>
      <c r="M2272" s="56"/>
      <c r="N2272" s="56"/>
      <c r="O2272" s="56"/>
      <c r="P2272" s="13"/>
    </row>
    <row r="2273" spans="1:16" ht="37.5" customHeight="1" x14ac:dyDescent="0.2">
      <c r="A2273" s="71"/>
      <c r="B2273" s="12"/>
      <c r="C2273" s="72"/>
      <c r="D2273" s="56"/>
      <c r="E2273" s="56"/>
      <c r="F2273" s="56"/>
      <c r="G2273" s="56"/>
      <c r="H2273" s="56"/>
      <c r="I2273" s="56"/>
      <c r="J2273" s="56"/>
      <c r="K2273" s="56"/>
      <c r="L2273" s="56"/>
      <c r="M2273" s="56"/>
      <c r="N2273" s="56"/>
      <c r="O2273" s="56"/>
      <c r="P2273" s="13"/>
    </row>
    <row r="2274" spans="1:16" ht="37.5" customHeight="1" x14ac:dyDescent="0.2">
      <c r="A2274" s="71"/>
      <c r="B2274" s="12"/>
      <c r="C2274" s="72"/>
      <c r="D2274" s="56"/>
      <c r="E2274" s="56"/>
      <c r="F2274" s="56"/>
      <c r="G2274" s="56"/>
      <c r="H2274" s="56"/>
      <c r="I2274" s="56"/>
      <c r="J2274" s="56"/>
      <c r="K2274" s="56"/>
      <c r="L2274" s="56"/>
      <c r="M2274" s="56"/>
      <c r="N2274" s="56"/>
      <c r="O2274" s="56"/>
      <c r="P2274" s="13"/>
    </row>
    <row r="2275" spans="1:16" ht="37.5" customHeight="1" x14ac:dyDescent="0.2">
      <c r="A2275" s="71"/>
      <c r="B2275" s="12"/>
      <c r="C2275" s="72"/>
      <c r="D2275" s="56"/>
      <c r="E2275" s="56"/>
      <c r="F2275" s="56"/>
      <c r="G2275" s="56"/>
      <c r="H2275" s="56"/>
      <c r="I2275" s="56"/>
      <c r="J2275" s="56"/>
      <c r="K2275" s="56"/>
      <c r="L2275" s="56"/>
      <c r="M2275" s="56"/>
      <c r="N2275" s="56"/>
      <c r="O2275" s="56"/>
      <c r="P2275" s="13"/>
    </row>
    <row r="2276" spans="1:16" ht="37.5" customHeight="1" x14ac:dyDescent="0.2">
      <c r="A2276" s="71" t="s">
        <v>1864</v>
      </c>
      <c r="B2276" s="12"/>
      <c r="C2276" s="72" t="s">
        <v>1865</v>
      </c>
      <c r="D2276" s="56"/>
      <c r="E2276" s="56"/>
      <c r="F2276" s="56"/>
      <c r="G2276" s="56"/>
      <c r="H2276" s="56"/>
      <c r="I2276" s="56"/>
      <c r="J2276" s="56"/>
      <c r="K2276" s="56"/>
      <c r="L2276" s="56"/>
      <c r="M2276" s="56"/>
      <c r="N2276" s="56"/>
      <c r="O2276" s="56"/>
      <c r="P2276" s="13"/>
    </row>
    <row r="2277" spans="1:16" ht="37.5" customHeight="1" x14ac:dyDescent="0.2">
      <c r="A2277" s="71"/>
      <c r="B2277" s="12"/>
      <c r="C2277" s="72"/>
      <c r="D2277" s="56"/>
      <c r="E2277" s="56"/>
      <c r="F2277" s="56"/>
      <c r="G2277" s="56"/>
      <c r="H2277" s="56"/>
      <c r="I2277" s="56"/>
      <c r="J2277" s="56"/>
      <c r="K2277" s="56"/>
      <c r="L2277" s="56"/>
      <c r="M2277" s="56"/>
      <c r="N2277" s="56"/>
      <c r="O2277" s="56"/>
      <c r="P2277" s="13"/>
    </row>
    <row r="2278" spans="1:16" ht="37.5" customHeight="1" x14ac:dyDescent="0.2">
      <c r="A2278" s="71"/>
      <c r="B2278" s="12"/>
      <c r="C2278" s="72"/>
      <c r="D2278" s="56"/>
      <c r="E2278" s="56"/>
      <c r="F2278" s="56"/>
      <c r="G2278" s="56"/>
      <c r="H2278" s="56"/>
      <c r="I2278" s="56"/>
      <c r="J2278" s="56"/>
      <c r="K2278" s="56"/>
      <c r="L2278" s="56"/>
      <c r="M2278" s="56"/>
      <c r="N2278" s="56"/>
      <c r="O2278" s="56"/>
      <c r="P2278" s="13"/>
    </row>
    <row r="2279" spans="1:16" ht="37.5" customHeight="1" x14ac:dyDescent="0.2">
      <c r="A2279" s="71"/>
      <c r="B2279" s="12"/>
      <c r="C2279" s="72"/>
      <c r="D2279" s="56"/>
      <c r="E2279" s="56"/>
      <c r="F2279" s="56"/>
      <c r="G2279" s="56"/>
      <c r="H2279" s="56"/>
      <c r="I2279" s="56"/>
      <c r="J2279" s="56"/>
      <c r="K2279" s="56"/>
      <c r="L2279" s="56"/>
      <c r="M2279" s="56"/>
      <c r="N2279" s="56"/>
      <c r="O2279" s="56"/>
      <c r="P2279" s="13"/>
    </row>
    <row r="2280" spans="1:16" ht="37.5" customHeight="1" thickBot="1" x14ac:dyDescent="0.25">
      <c r="A2280" s="73"/>
      <c r="B2280" s="14"/>
      <c r="C2280" s="74"/>
      <c r="D2280" s="57"/>
      <c r="E2280" s="57"/>
      <c r="F2280" s="57"/>
      <c r="G2280" s="57"/>
      <c r="H2280" s="57"/>
      <c r="I2280" s="57"/>
      <c r="J2280" s="57"/>
      <c r="K2280" s="57"/>
      <c r="L2280" s="57"/>
      <c r="M2280" s="57"/>
      <c r="N2280" s="57"/>
      <c r="O2280" s="57"/>
      <c r="P2280" s="15"/>
    </row>
    <row r="2281" spans="1:16" ht="37.5" customHeight="1" x14ac:dyDescent="0.2">
      <c r="A2281" s="75" t="s">
        <v>1866</v>
      </c>
      <c r="B2281" s="10"/>
      <c r="C2281" s="76" t="s">
        <v>1867</v>
      </c>
      <c r="D2281" s="55"/>
      <c r="E2281" s="55"/>
      <c r="F2281" s="55"/>
      <c r="G2281" s="55"/>
      <c r="H2281" s="55"/>
      <c r="I2281" s="55"/>
      <c r="J2281" s="55"/>
      <c r="K2281" s="55"/>
      <c r="L2281" s="55"/>
      <c r="M2281" s="55"/>
      <c r="N2281" s="55"/>
      <c r="O2281" s="55"/>
      <c r="P2281" s="11"/>
    </row>
    <row r="2282" spans="1:16" ht="37.5" customHeight="1" x14ac:dyDescent="0.2">
      <c r="A2282" s="71"/>
      <c r="B2282" s="12"/>
      <c r="C2282" s="72"/>
      <c r="D2282" s="56"/>
      <c r="E2282" s="56"/>
      <c r="F2282" s="56"/>
      <c r="G2282" s="56"/>
      <c r="H2282" s="56"/>
      <c r="I2282" s="56"/>
      <c r="J2282" s="56"/>
      <c r="K2282" s="56"/>
      <c r="L2282" s="56"/>
      <c r="M2282" s="56"/>
      <c r="N2282" s="56"/>
      <c r="O2282" s="56"/>
      <c r="P2282" s="13"/>
    </row>
    <row r="2283" spans="1:16" ht="37.5" customHeight="1" x14ac:dyDescent="0.2">
      <c r="A2283" s="71"/>
      <c r="B2283" s="12"/>
      <c r="C2283" s="72"/>
      <c r="D2283" s="56"/>
      <c r="E2283" s="56"/>
      <c r="F2283" s="56"/>
      <c r="G2283" s="56"/>
      <c r="H2283" s="56"/>
      <c r="I2283" s="56"/>
      <c r="J2283" s="56"/>
      <c r="K2283" s="56"/>
      <c r="L2283" s="56"/>
      <c r="M2283" s="56"/>
      <c r="N2283" s="56"/>
      <c r="O2283" s="56"/>
      <c r="P2283" s="13"/>
    </row>
    <row r="2284" spans="1:16" ht="37.5" customHeight="1" x14ac:dyDescent="0.2">
      <c r="A2284" s="71"/>
      <c r="B2284" s="12"/>
      <c r="C2284" s="72"/>
      <c r="D2284" s="56"/>
      <c r="E2284" s="56"/>
      <c r="F2284" s="56"/>
      <c r="G2284" s="56"/>
      <c r="H2284" s="56"/>
      <c r="I2284" s="56"/>
      <c r="J2284" s="56"/>
      <c r="K2284" s="56"/>
      <c r="L2284" s="56"/>
      <c r="M2284" s="56"/>
      <c r="N2284" s="56"/>
      <c r="O2284" s="56"/>
      <c r="P2284" s="13"/>
    </row>
    <row r="2285" spans="1:16" ht="37.5" customHeight="1" x14ac:dyDescent="0.2">
      <c r="A2285" s="71"/>
      <c r="B2285" s="12"/>
      <c r="C2285" s="72"/>
      <c r="D2285" s="56"/>
      <c r="E2285" s="56"/>
      <c r="F2285" s="56"/>
      <c r="G2285" s="56"/>
      <c r="H2285" s="56"/>
      <c r="I2285" s="56"/>
      <c r="J2285" s="56"/>
      <c r="K2285" s="56"/>
      <c r="L2285" s="56"/>
      <c r="M2285" s="56"/>
      <c r="N2285" s="56"/>
      <c r="O2285" s="56"/>
      <c r="P2285" s="13"/>
    </row>
    <row r="2286" spans="1:16" ht="37.5" customHeight="1" x14ac:dyDescent="0.2">
      <c r="A2286" s="71" t="s">
        <v>1868</v>
      </c>
      <c r="B2286" s="12"/>
      <c r="C2286" s="72" t="s">
        <v>1869</v>
      </c>
      <c r="D2286" s="56"/>
      <c r="E2286" s="56"/>
      <c r="F2286" s="56"/>
      <c r="G2286" s="56"/>
      <c r="H2286" s="56"/>
      <c r="I2286" s="56"/>
      <c r="J2286" s="56"/>
      <c r="K2286" s="56"/>
      <c r="L2286" s="56"/>
      <c r="M2286" s="56"/>
      <c r="N2286" s="56"/>
      <c r="O2286" s="56"/>
      <c r="P2286" s="13"/>
    </row>
    <row r="2287" spans="1:16" ht="37.5" customHeight="1" x14ac:dyDescent="0.2">
      <c r="A2287" s="71"/>
      <c r="B2287" s="12"/>
      <c r="C2287" s="72"/>
      <c r="D2287" s="56"/>
      <c r="E2287" s="56"/>
      <c r="F2287" s="56"/>
      <c r="G2287" s="56"/>
      <c r="H2287" s="56"/>
      <c r="I2287" s="56"/>
      <c r="J2287" s="56"/>
      <c r="K2287" s="56"/>
      <c r="L2287" s="56"/>
      <c r="M2287" s="56"/>
      <c r="N2287" s="56"/>
      <c r="O2287" s="56"/>
      <c r="P2287" s="13"/>
    </row>
    <row r="2288" spans="1:16" ht="37.5" customHeight="1" x14ac:dyDescent="0.2">
      <c r="A2288" s="71"/>
      <c r="B2288" s="12"/>
      <c r="C2288" s="72"/>
      <c r="D2288" s="56"/>
      <c r="E2288" s="56"/>
      <c r="F2288" s="56"/>
      <c r="G2288" s="56"/>
      <c r="H2288" s="56"/>
      <c r="I2288" s="56"/>
      <c r="J2288" s="56"/>
      <c r="K2288" s="56"/>
      <c r="L2288" s="56"/>
      <c r="M2288" s="56"/>
      <c r="N2288" s="56"/>
      <c r="O2288" s="56"/>
      <c r="P2288" s="13"/>
    </row>
    <row r="2289" spans="1:16" ht="37.5" customHeight="1" x14ac:dyDescent="0.2">
      <c r="A2289" s="71"/>
      <c r="B2289" s="12"/>
      <c r="C2289" s="72"/>
      <c r="D2289" s="56"/>
      <c r="E2289" s="56"/>
      <c r="F2289" s="56"/>
      <c r="G2289" s="56"/>
      <c r="H2289" s="56"/>
      <c r="I2289" s="56"/>
      <c r="J2289" s="56"/>
      <c r="K2289" s="56"/>
      <c r="L2289" s="56"/>
      <c r="M2289" s="56"/>
      <c r="N2289" s="56"/>
      <c r="O2289" s="56"/>
      <c r="P2289" s="13"/>
    </row>
    <row r="2290" spans="1:16" ht="37.5" customHeight="1" x14ac:dyDescent="0.2">
      <c r="A2290" s="71"/>
      <c r="B2290" s="12"/>
      <c r="C2290" s="72"/>
      <c r="D2290" s="56"/>
      <c r="E2290" s="56"/>
      <c r="F2290" s="56"/>
      <c r="G2290" s="56"/>
      <c r="H2290" s="56"/>
      <c r="I2290" s="56"/>
      <c r="J2290" s="56"/>
      <c r="K2290" s="56"/>
      <c r="L2290" s="56"/>
      <c r="M2290" s="56"/>
      <c r="N2290" s="56"/>
      <c r="O2290" s="56"/>
      <c r="P2290" s="13"/>
    </row>
    <row r="2291" spans="1:16" ht="37.5" customHeight="1" x14ac:dyDescent="0.2">
      <c r="A2291" s="71" t="s">
        <v>1870</v>
      </c>
      <c r="B2291" s="12"/>
      <c r="C2291" s="72" t="s">
        <v>1871</v>
      </c>
      <c r="D2291" s="56"/>
      <c r="E2291" s="56"/>
      <c r="F2291" s="56"/>
      <c r="G2291" s="56"/>
      <c r="H2291" s="56"/>
      <c r="I2291" s="56"/>
      <c r="J2291" s="56"/>
      <c r="K2291" s="56"/>
      <c r="L2291" s="56"/>
      <c r="M2291" s="56"/>
      <c r="N2291" s="56"/>
      <c r="O2291" s="56"/>
      <c r="P2291" s="13"/>
    </row>
    <row r="2292" spans="1:16" ht="37.5" customHeight="1" x14ac:dyDescent="0.2">
      <c r="A2292" s="71"/>
      <c r="B2292" s="12"/>
      <c r="C2292" s="72"/>
      <c r="D2292" s="56"/>
      <c r="E2292" s="56"/>
      <c r="F2292" s="56"/>
      <c r="G2292" s="56"/>
      <c r="H2292" s="56"/>
      <c r="I2292" s="56"/>
      <c r="J2292" s="56"/>
      <c r="K2292" s="56"/>
      <c r="L2292" s="56"/>
      <c r="M2292" s="56"/>
      <c r="N2292" s="56"/>
      <c r="O2292" s="56"/>
      <c r="P2292" s="13"/>
    </row>
    <row r="2293" spans="1:16" ht="37.5" customHeight="1" x14ac:dyDescent="0.2">
      <c r="A2293" s="71"/>
      <c r="B2293" s="12"/>
      <c r="C2293" s="72"/>
      <c r="D2293" s="56"/>
      <c r="E2293" s="56"/>
      <c r="F2293" s="56"/>
      <c r="G2293" s="56"/>
      <c r="H2293" s="56"/>
      <c r="I2293" s="56"/>
      <c r="J2293" s="56"/>
      <c r="K2293" s="56"/>
      <c r="L2293" s="56"/>
      <c r="M2293" s="56"/>
      <c r="N2293" s="56"/>
      <c r="O2293" s="56"/>
      <c r="P2293" s="13"/>
    </row>
    <row r="2294" spans="1:16" ht="37.5" customHeight="1" x14ac:dyDescent="0.2">
      <c r="A2294" s="71"/>
      <c r="B2294" s="12"/>
      <c r="C2294" s="72"/>
      <c r="D2294" s="56"/>
      <c r="E2294" s="56"/>
      <c r="F2294" s="56"/>
      <c r="G2294" s="56"/>
      <c r="H2294" s="56"/>
      <c r="I2294" s="56"/>
      <c r="J2294" s="56"/>
      <c r="K2294" s="56"/>
      <c r="L2294" s="56"/>
      <c r="M2294" s="56"/>
      <c r="N2294" s="56"/>
      <c r="O2294" s="56"/>
      <c r="P2294" s="13"/>
    </row>
    <row r="2295" spans="1:16" ht="37.5" customHeight="1" x14ac:dyDescent="0.2">
      <c r="A2295" s="71"/>
      <c r="B2295" s="12"/>
      <c r="C2295" s="72"/>
      <c r="D2295" s="56"/>
      <c r="E2295" s="56"/>
      <c r="F2295" s="56"/>
      <c r="G2295" s="56"/>
      <c r="H2295" s="56"/>
      <c r="I2295" s="56"/>
      <c r="J2295" s="56"/>
      <c r="K2295" s="56"/>
      <c r="L2295" s="56"/>
      <c r="M2295" s="56"/>
      <c r="N2295" s="56"/>
      <c r="O2295" s="56"/>
      <c r="P2295" s="13"/>
    </row>
    <row r="2296" spans="1:16" ht="37.5" customHeight="1" x14ac:dyDescent="0.2">
      <c r="A2296" s="71" t="s">
        <v>1872</v>
      </c>
      <c r="B2296" s="12"/>
      <c r="C2296" s="72" t="s">
        <v>1873</v>
      </c>
      <c r="D2296" s="56"/>
      <c r="E2296" s="56"/>
      <c r="F2296" s="56"/>
      <c r="G2296" s="56"/>
      <c r="H2296" s="56"/>
      <c r="I2296" s="56"/>
      <c r="J2296" s="56"/>
      <c r="K2296" s="56"/>
      <c r="L2296" s="56"/>
      <c r="M2296" s="56"/>
      <c r="N2296" s="56"/>
      <c r="O2296" s="56"/>
      <c r="P2296" s="13"/>
    </row>
    <row r="2297" spans="1:16" ht="37.5" customHeight="1" x14ac:dyDescent="0.2">
      <c r="A2297" s="71"/>
      <c r="B2297" s="12"/>
      <c r="C2297" s="72"/>
      <c r="D2297" s="56"/>
      <c r="E2297" s="56"/>
      <c r="F2297" s="56"/>
      <c r="G2297" s="56"/>
      <c r="H2297" s="56"/>
      <c r="I2297" s="56"/>
      <c r="J2297" s="56"/>
      <c r="K2297" s="56"/>
      <c r="L2297" s="56"/>
      <c r="M2297" s="56"/>
      <c r="N2297" s="56"/>
      <c r="O2297" s="56"/>
      <c r="P2297" s="13"/>
    </row>
    <row r="2298" spans="1:16" ht="37.5" customHeight="1" x14ac:dyDescent="0.2">
      <c r="A2298" s="71"/>
      <c r="B2298" s="12"/>
      <c r="C2298" s="72"/>
      <c r="D2298" s="56"/>
      <c r="E2298" s="56"/>
      <c r="F2298" s="56"/>
      <c r="G2298" s="56"/>
      <c r="H2298" s="56"/>
      <c r="I2298" s="56"/>
      <c r="J2298" s="56"/>
      <c r="K2298" s="56"/>
      <c r="L2298" s="56"/>
      <c r="M2298" s="56"/>
      <c r="N2298" s="56"/>
      <c r="O2298" s="56"/>
      <c r="P2298" s="13"/>
    </row>
    <row r="2299" spans="1:16" ht="37.5" customHeight="1" x14ac:dyDescent="0.2">
      <c r="A2299" s="71"/>
      <c r="B2299" s="12"/>
      <c r="C2299" s="72"/>
      <c r="D2299" s="56"/>
      <c r="E2299" s="56"/>
      <c r="F2299" s="56"/>
      <c r="G2299" s="56"/>
      <c r="H2299" s="56"/>
      <c r="I2299" s="56"/>
      <c r="J2299" s="56"/>
      <c r="K2299" s="56"/>
      <c r="L2299" s="56"/>
      <c r="M2299" s="56"/>
      <c r="N2299" s="56"/>
      <c r="O2299" s="56"/>
      <c r="P2299" s="13"/>
    </row>
    <row r="2300" spans="1:16" ht="37.5" customHeight="1" x14ac:dyDescent="0.2">
      <c r="A2300" s="71"/>
      <c r="B2300" s="12"/>
      <c r="C2300" s="72"/>
      <c r="D2300" s="56"/>
      <c r="E2300" s="56"/>
      <c r="F2300" s="56"/>
      <c r="G2300" s="56"/>
      <c r="H2300" s="56"/>
      <c r="I2300" s="56"/>
      <c r="J2300" s="56"/>
      <c r="K2300" s="56"/>
      <c r="L2300" s="56"/>
      <c r="M2300" s="56"/>
      <c r="N2300" s="56"/>
      <c r="O2300" s="56"/>
      <c r="P2300" s="13"/>
    </row>
    <row r="2301" spans="1:16" ht="37.5" customHeight="1" x14ac:dyDescent="0.2">
      <c r="A2301" s="71" t="s">
        <v>1874</v>
      </c>
      <c r="B2301" s="12"/>
      <c r="C2301" s="72" t="s">
        <v>1875</v>
      </c>
      <c r="D2301" s="56"/>
      <c r="E2301" s="56"/>
      <c r="F2301" s="56"/>
      <c r="G2301" s="56"/>
      <c r="H2301" s="56"/>
      <c r="I2301" s="56"/>
      <c r="J2301" s="56"/>
      <c r="K2301" s="56"/>
      <c r="L2301" s="56"/>
      <c r="M2301" s="56"/>
      <c r="N2301" s="56"/>
      <c r="O2301" s="56"/>
      <c r="P2301" s="13"/>
    </row>
    <row r="2302" spans="1:16" ht="37.5" customHeight="1" x14ac:dyDescent="0.2">
      <c r="A2302" s="71"/>
      <c r="B2302" s="12"/>
      <c r="C2302" s="72"/>
      <c r="D2302" s="56"/>
      <c r="E2302" s="56"/>
      <c r="F2302" s="56"/>
      <c r="G2302" s="56"/>
      <c r="H2302" s="56"/>
      <c r="I2302" s="56"/>
      <c r="J2302" s="56"/>
      <c r="K2302" s="56"/>
      <c r="L2302" s="56"/>
      <c r="M2302" s="56"/>
      <c r="N2302" s="56"/>
      <c r="O2302" s="56"/>
      <c r="P2302" s="13"/>
    </row>
    <row r="2303" spans="1:16" ht="37.5" customHeight="1" x14ac:dyDescent="0.2">
      <c r="A2303" s="71"/>
      <c r="B2303" s="12"/>
      <c r="C2303" s="72"/>
      <c r="D2303" s="56"/>
      <c r="E2303" s="56"/>
      <c r="F2303" s="56"/>
      <c r="G2303" s="56"/>
      <c r="H2303" s="56"/>
      <c r="I2303" s="56"/>
      <c r="J2303" s="56"/>
      <c r="K2303" s="56"/>
      <c r="L2303" s="56"/>
      <c r="M2303" s="56"/>
      <c r="N2303" s="56"/>
      <c r="O2303" s="56"/>
      <c r="P2303" s="13"/>
    </row>
    <row r="2304" spans="1:16" ht="37.5" customHeight="1" x14ac:dyDescent="0.2">
      <c r="A2304" s="71"/>
      <c r="B2304" s="12"/>
      <c r="C2304" s="72"/>
      <c r="D2304" s="56"/>
      <c r="E2304" s="56"/>
      <c r="F2304" s="56"/>
      <c r="G2304" s="56"/>
      <c r="H2304" s="56"/>
      <c r="I2304" s="56"/>
      <c r="J2304" s="56"/>
      <c r="K2304" s="56"/>
      <c r="L2304" s="56"/>
      <c r="M2304" s="56"/>
      <c r="N2304" s="56"/>
      <c r="O2304" s="56"/>
      <c r="P2304" s="13"/>
    </row>
    <row r="2305" spans="1:16" ht="37.5" customHeight="1" thickBot="1" x14ac:dyDescent="0.25">
      <c r="A2305" s="73"/>
      <c r="B2305" s="14"/>
      <c r="C2305" s="74"/>
      <c r="D2305" s="57"/>
      <c r="E2305" s="57"/>
      <c r="F2305" s="57"/>
      <c r="G2305" s="57"/>
      <c r="H2305" s="57"/>
      <c r="I2305" s="57"/>
      <c r="J2305" s="57"/>
      <c r="K2305" s="57"/>
      <c r="L2305" s="57"/>
      <c r="M2305" s="57"/>
      <c r="N2305" s="57"/>
      <c r="O2305" s="57"/>
      <c r="P2305" s="15"/>
    </row>
    <row r="2306" spans="1:16" ht="37.5" customHeight="1" x14ac:dyDescent="0.2">
      <c r="A2306" s="75" t="s">
        <v>1876</v>
      </c>
      <c r="B2306" s="10"/>
      <c r="C2306" s="76" t="s">
        <v>1877</v>
      </c>
      <c r="D2306" s="55"/>
      <c r="E2306" s="55"/>
      <c r="F2306" s="55"/>
      <c r="G2306" s="55"/>
      <c r="H2306" s="55"/>
      <c r="I2306" s="55"/>
      <c r="J2306" s="55"/>
      <c r="K2306" s="55"/>
      <c r="L2306" s="55"/>
      <c r="M2306" s="55"/>
      <c r="N2306" s="55"/>
      <c r="O2306" s="55"/>
      <c r="P2306" s="11"/>
    </row>
    <row r="2307" spans="1:16" ht="37.5" customHeight="1" x14ac:dyDescent="0.2">
      <c r="A2307" s="71"/>
      <c r="B2307" s="12"/>
      <c r="C2307" s="72"/>
      <c r="D2307" s="56"/>
      <c r="E2307" s="56"/>
      <c r="F2307" s="56"/>
      <c r="G2307" s="56"/>
      <c r="H2307" s="56"/>
      <c r="I2307" s="56"/>
      <c r="J2307" s="56"/>
      <c r="K2307" s="56"/>
      <c r="L2307" s="56"/>
      <c r="M2307" s="56"/>
      <c r="N2307" s="56"/>
      <c r="O2307" s="56"/>
      <c r="P2307" s="13"/>
    </row>
    <row r="2308" spans="1:16" ht="37.5" customHeight="1" x14ac:dyDescent="0.2">
      <c r="A2308" s="71"/>
      <c r="B2308" s="12"/>
      <c r="C2308" s="72"/>
      <c r="D2308" s="56"/>
      <c r="E2308" s="56"/>
      <c r="F2308" s="56"/>
      <c r="G2308" s="56"/>
      <c r="H2308" s="56"/>
      <c r="I2308" s="56"/>
      <c r="J2308" s="56"/>
      <c r="K2308" s="56"/>
      <c r="L2308" s="56"/>
      <c r="M2308" s="56"/>
      <c r="N2308" s="56"/>
      <c r="O2308" s="56"/>
      <c r="P2308" s="13"/>
    </row>
    <row r="2309" spans="1:16" ht="37.5" customHeight="1" x14ac:dyDescent="0.2">
      <c r="A2309" s="71"/>
      <c r="B2309" s="12"/>
      <c r="C2309" s="72"/>
      <c r="D2309" s="56"/>
      <c r="E2309" s="56"/>
      <c r="F2309" s="56"/>
      <c r="G2309" s="56"/>
      <c r="H2309" s="56"/>
      <c r="I2309" s="56"/>
      <c r="J2309" s="56"/>
      <c r="K2309" s="56"/>
      <c r="L2309" s="56"/>
      <c r="M2309" s="56"/>
      <c r="N2309" s="56"/>
      <c r="O2309" s="56"/>
      <c r="P2309" s="13"/>
    </row>
    <row r="2310" spans="1:16" ht="37.5" customHeight="1" x14ac:dyDescent="0.2">
      <c r="A2310" s="71"/>
      <c r="B2310" s="12"/>
      <c r="C2310" s="72"/>
      <c r="D2310" s="56"/>
      <c r="E2310" s="56"/>
      <c r="F2310" s="56"/>
      <c r="G2310" s="56"/>
      <c r="H2310" s="56"/>
      <c r="I2310" s="56"/>
      <c r="J2310" s="56"/>
      <c r="K2310" s="56"/>
      <c r="L2310" s="56"/>
      <c r="M2310" s="56"/>
      <c r="N2310" s="56"/>
      <c r="O2310" s="56"/>
      <c r="P2310" s="13"/>
    </row>
    <row r="2311" spans="1:16" ht="37.5" customHeight="1" x14ac:dyDescent="0.2">
      <c r="A2311" s="71" t="s">
        <v>1878</v>
      </c>
      <c r="B2311" s="12"/>
      <c r="C2311" s="72" t="s">
        <v>1879</v>
      </c>
      <c r="D2311" s="56"/>
      <c r="E2311" s="56"/>
      <c r="F2311" s="56"/>
      <c r="G2311" s="56"/>
      <c r="H2311" s="56"/>
      <c r="I2311" s="56"/>
      <c r="J2311" s="56"/>
      <c r="K2311" s="56"/>
      <c r="L2311" s="56"/>
      <c r="M2311" s="56"/>
      <c r="N2311" s="56"/>
      <c r="O2311" s="56"/>
      <c r="P2311" s="13"/>
    </row>
    <row r="2312" spans="1:16" ht="37.5" customHeight="1" x14ac:dyDescent="0.2">
      <c r="A2312" s="71"/>
      <c r="B2312" s="12"/>
      <c r="C2312" s="72"/>
      <c r="D2312" s="56"/>
      <c r="E2312" s="56"/>
      <c r="F2312" s="56"/>
      <c r="G2312" s="56"/>
      <c r="H2312" s="56"/>
      <c r="I2312" s="56"/>
      <c r="J2312" s="56"/>
      <c r="K2312" s="56"/>
      <c r="L2312" s="56"/>
      <c r="M2312" s="56"/>
      <c r="N2312" s="56"/>
      <c r="O2312" s="56"/>
      <c r="P2312" s="13"/>
    </row>
    <row r="2313" spans="1:16" ht="37.5" customHeight="1" x14ac:dyDescent="0.2">
      <c r="A2313" s="71"/>
      <c r="B2313" s="12"/>
      <c r="C2313" s="72"/>
      <c r="D2313" s="56"/>
      <c r="E2313" s="56"/>
      <c r="F2313" s="56"/>
      <c r="G2313" s="56"/>
      <c r="H2313" s="56"/>
      <c r="I2313" s="56"/>
      <c r="J2313" s="56"/>
      <c r="K2313" s="56"/>
      <c r="L2313" s="56"/>
      <c r="M2313" s="56"/>
      <c r="N2313" s="56"/>
      <c r="O2313" s="56"/>
      <c r="P2313" s="13"/>
    </row>
    <row r="2314" spans="1:16" ht="37.5" customHeight="1" x14ac:dyDescent="0.2">
      <c r="A2314" s="71"/>
      <c r="B2314" s="12"/>
      <c r="C2314" s="72"/>
      <c r="D2314" s="56"/>
      <c r="E2314" s="56"/>
      <c r="F2314" s="56"/>
      <c r="G2314" s="56"/>
      <c r="H2314" s="56"/>
      <c r="I2314" s="56"/>
      <c r="J2314" s="56"/>
      <c r="K2314" s="56"/>
      <c r="L2314" s="56"/>
      <c r="M2314" s="56"/>
      <c r="N2314" s="56"/>
      <c r="O2314" s="56"/>
      <c r="P2314" s="13"/>
    </row>
    <row r="2315" spans="1:16" ht="37.5" customHeight="1" x14ac:dyDescent="0.2">
      <c r="A2315" s="71"/>
      <c r="B2315" s="12"/>
      <c r="C2315" s="72"/>
      <c r="D2315" s="56"/>
      <c r="E2315" s="56"/>
      <c r="F2315" s="56"/>
      <c r="G2315" s="56"/>
      <c r="H2315" s="56"/>
      <c r="I2315" s="56"/>
      <c r="J2315" s="56"/>
      <c r="K2315" s="56"/>
      <c r="L2315" s="56"/>
      <c r="M2315" s="56"/>
      <c r="N2315" s="56"/>
      <c r="O2315" s="56"/>
      <c r="P2315" s="13"/>
    </row>
    <row r="2316" spans="1:16" ht="37.5" customHeight="1" x14ac:dyDescent="0.2">
      <c r="A2316" s="71" t="s">
        <v>1880</v>
      </c>
      <c r="B2316" s="12"/>
      <c r="C2316" s="72" t="s">
        <v>1881</v>
      </c>
      <c r="D2316" s="56"/>
      <c r="E2316" s="56"/>
      <c r="F2316" s="56"/>
      <c r="G2316" s="56"/>
      <c r="H2316" s="56"/>
      <c r="I2316" s="56"/>
      <c r="J2316" s="56"/>
      <c r="K2316" s="56"/>
      <c r="L2316" s="56"/>
      <c r="M2316" s="56"/>
      <c r="N2316" s="56"/>
      <c r="O2316" s="56"/>
      <c r="P2316" s="13"/>
    </row>
    <row r="2317" spans="1:16" ht="37.5" customHeight="1" x14ac:dyDescent="0.2">
      <c r="A2317" s="71"/>
      <c r="B2317" s="12"/>
      <c r="C2317" s="72"/>
      <c r="D2317" s="56"/>
      <c r="E2317" s="56"/>
      <c r="F2317" s="56"/>
      <c r="G2317" s="56"/>
      <c r="H2317" s="56"/>
      <c r="I2317" s="56"/>
      <c r="J2317" s="56"/>
      <c r="K2317" s="56"/>
      <c r="L2317" s="56"/>
      <c r="M2317" s="56"/>
      <c r="N2317" s="56"/>
      <c r="O2317" s="56"/>
      <c r="P2317" s="13"/>
    </row>
    <row r="2318" spans="1:16" ht="37.5" customHeight="1" x14ac:dyDescent="0.2">
      <c r="A2318" s="71"/>
      <c r="B2318" s="12"/>
      <c r="C2318" s="72"/>
      <c r="D2318" s="56"/>
      <c r="E2318" s="56"/>
      <c r="F2318" s="56"/>
      <c r="G2318" s="56"/>
      <c r="H2318" s="56"/>
      <c r="I2318" s="56"/>
      <c r="J2318" s="56"/>
      <c r="K2318" s="56"/>
      <c r="L2318" s="56"/>
      <c r="M2318" s="56"/>
      <c r="N2318" s="56"/>
      <c r="O2318" s="56"/>
      <c r="P2318" s="13"/>
    </row>
    <row r="2319" spans="1:16" ht="37.5" customHeight="1" x14ac:dyDescent="0.2">
      <c r="A2319" s="71"/>
      <c r="B2319" s="12"/>
      <c r="C2319" s="72"/>
      <c r="D2319" s="56"/>
      <c r="E2319" s="56"/>
      <c r="F2319" s="56"/>
      <c r="G2319" s="56"/>
      <c r="H2319" s="56"/>
      <c r="I2319" s="56"/>
      <c r="J2319" s="56"/>
      <c r="K2319" s="56"/>
      <c r="L2319" s="56"/>
      <c r="M2319" s="56"/>
      <c r="N2319" s="56"/>
      <c r="O2319" s="56"/>
      <c r="P2319" s="13"/>
    </row>
    <row r="2320" spans="1:16" ht="37.5" customHeight="1" x14ac:dyDescent="0.2">
      <c r="A2320" s="71"/>
      <c r="B2320" s="12"/>
      <c r="C2320" s="72"/>
      <c r="D2320" s="56"/>
      <c r="E2320" s="56"/>
      <c r="F2320" s="56"/>
      <c r="G2320" s="56"/>
      <c r="H2320" s="56"/>
      <c r="I2320" s="56"/>
      <c r="J2320" s="56"/>
      <c r="K2320" s="56"/>
      <c r="L2320" s="56"/>
      <c r="M2320" s="56"/>
      <c r="N2320" s="56"/>
      <c r="O2320" s="56"/>
      <c r="P2320" s="13"/>
    </row>
    <row r="2321" spans="1:16" ht="37.5" customHeight="1" x14ac:dyDescent="0.2">
      <c r="A2321" s="71" t="s">
        <v>1882</v>
      </c>
      <c r="B2321" s="12"/>
      <c r="C2321" s="72" t="s">
        <v>1883</v>
      </c>
      <c r="D2321" s="56"/>
      <c r="E2321" s="56"/>
      <c r="F2321" s="56"/>
      <c r="G2321" s="56"/>
      <c r="H2321" s="56"/>
      <c r="I2321" s="56"/>
      <c r="J2321" s="56"/>
      <c r="K2321" s="56"/>
      <c r="L2321" s="56"/>
      <c r="M2321" s="56"/>
      <c r="N2321" s="56"/>
      <c r="O2321" s="56"/>
      <c r="P2321" s="13"/>
    </row>
    <row r="2322" spans="1:16" ht="37.5" customHeight="1" x14ac:dyDescent="0.2">
      <c r="A2322" s="71"/>
      <c r="B2322" s="12"/>
      <c r="C2322" s="72"/>
      <c r="D2322" s="56"/>
      <c r="E2322" s="56"/>
      <c r="F2322" s="56"/>
      <c r="G2322" s="56"/>
      <c r="H2322" s="56"/>
      <c r="I2322" s="56"/>
      <c r="J2322" s="56"/>
      <c r="K2322" s="56"/>
      <c r="L2322" s="56"/>
      <c r="M2322" s="56"/>
      <c r="N2322" s="56"/>
      <c r="O2322" s="56"/>
      <c r="P2322" s="13"/>
    </row>
    <row r="2323" spans="1:16" ht="37.5" customHeight="1" x14ac:dyDescent="0.2">
      <c r="A2323" s="71"/>
      <c r="B2323" s="12"/>
      <c r="C2323" s="72"/>
      <c r="D2323" s="56"/>
      <c r="E2323" s="56"/>
      <c r="F2323" s="56"/>
      <c r="G2323" s="56"/>
      <c r="H2323" s="56"/>
      <c r="I2323" s="56"/>
      <c r="J2323" s="56"/>
      <c r="K2323" s="56"/>
      <c r="L2323" s="56"/>
      <c r="M2323" s="56"/>
      <c r="N2323" s="56"/>
      <c r="O2323" s="56"/>
      <c r="P2323" s="13"/>
    </row>
    <row r="2324" spans="1:16" ht="37.5" customHeight="1" x14ac:dyDescent="0.2">
      <c r="A2324" s="71"/>
      <c r="B2324" s="12"/>
      <c r="C2324" s="72"/>
      <c r="D2324" s="56"/>
      <c r="E2324" s="56"/>
      <c r="F2324" s="56"/>
      <c r="G2324" s="56"/>
      <c r="H2324" s="56"/>
      <c r="I2324" s="56"/>
      <c r="J2324" s="56"/>
      <c r="K2324" s="56"/>
      <c r="L2324" s="56"/>
      <c r="M2324" s="56"/>
      <c r="N2324" s="56"/>
      <c r="O2324" s="56"/>
      <c r="P2324" s="13"/>
    </row>
    <row r="2325" spans="1:16" ht="37.5" customHeight="1" x14ac:dyDescent="0.2">
      <c r="A2325" s="71"/>
      <c r="B2325" s="12"/>
      <c r="C2325" s="72"/>
      <c r="D2325" s="56"/>
      <c r="E2325" s="56"/>
      <c r="F2325" s="56"/>
      <c r="G2325" s="56"/>
      <c r="H2325" s="56"/>
      <c r="I2325" s="56"/>
      <c r="J2325" s="56"/>
      <c r="K2325" s="56"/>
      <c r="L2325" s="56"/>
      <c r="M2325" s="56"/>
      <c r="N2325" s="56"/>
      <c r="O2325" s="56"/>
      <c r="P2325" s="13"/>
    </row>
    <row r="2326" spans="1:16" ht="37.5" customHeight="1" x14ac:dyDescent="0.2">
      <c r="A2326" s="71" t="s">
        <v>1884</v>
      </c>
      <c r="B2326" s="12"/>
      <c r="C2326" s="72" t="s">
        <v>1885</v>
      </c>
      <c r="D2326" s="56"/>
      <c r="E2326" s="56"/>
      <c r="F2326" s="56"/>
      <c r="G2326" s="56"/>
      <c r="H2326" s="56"/>
      <c r="I2326" s="56"/>
      <c r="J2326" s="56"/>
      <c r="K2326" s="56"/>
      <c r="L2326" s="56"/>
      <c r="M2326" s="56"/>
      <c r="N2326" s="56"/>
      <c r="O2326" s="56"/>
      <c r="P2326" s="13"/>
    </row>
    <row r="2327" spans="1:16" ht="37.5" customHeight="1" x14ac:dyDescent="0.2">
      <c r="A2327" s="71"/>
      <c r="B2327" s="12"/>
      <c r="C2327" s="72"/>
      <c r="D2327" s="56"/>
      <c r="E2327" s="56"/>
      <c r="F2327" s="56"/>
      <c r="G2327" s="56"/>
      <c r="H2327" s="56"/>
      <c r="I2327" s="56"/>
      <c r="J2327" s="56"/>
      <c r="K2327" s="56"/>
      <c r="L2327" s="56"/>
      <c r="M2327" s="56"/>
      <c r="N2327" s="56"/>
      <c r="O2327" s="56"/>
      <c r="P2327" s="13"/>
    </row>
    <row r="2328" spans="1:16" ht="37.5" customHeight="1" x14ac:dyDescent="0.2">
      <c r="A2328" s="71"/>
      <c r="B2328" s="12"/>
      <c r="C2328" s="72"/>
      <c r="D2328" s="56"/>
      <c r="E2328" s="56"/>
      <c r="F2328" s="56"/>
      <c r="G2328" s="56"/>
      <c r="H2328" s="56"/>
      <c r="I2328" s="56"/>
      <c r="J2328" s="56"/>
      <c r="K2328" s="56"/>
      <c r="L2328" s="56"/>
      <c r="M2328" s="56"/>
      <c r="N2328" s="56"/>
      <c r="O2328" s="56"/>
      <c r="P2328" s="13"/>
    </row>
    <row r="2329" spans="1:16" ht="37.5" customHeight="1" x14ac:dyDescent="0.2">
      <c r="A2329" s="71"/>
      <c r="B2329" s="12"/>
      <c r="C2329" s="72"/>
      <c r="D2329" s="56"/>
      <c r="E2329" s="56"/>
      <c r="F2329" s="56"/>
      <c r="G2329" s="56"/>
      <c r="H2329" s="56"/>
      <c r="I2329" s="56"/>
      <c r="J2329" s="56"/>
      <c r="K2329" s="56"/>
      <c r="L2329" s="56"/>
      <c r="M2329" s="56"/>
      <c r="N2329" s="56"/>
      <c r="O2329" s="56"/>
      <c r="P2329" s="13"/>
    </row>
    <row r="2330" spans="1:16" ht="37.5" customHeight="1" thickBot="1" x14ac:dyDescent="0.25">
      <c r="A2330" s="73"/>
      <c r="B2330" s="14"/>
      <c r="C2330" s="74"/>
      <c r="D2330" s="57"/>
      <c r="E2330" s="57"/>
      <c r="F2330" s="57"/>
      <c r="G2330" s="57"/>
      <c r="H2330" s="57"/>
      <c r="I2330" s="57"/>
      <c r="J2330" s="57"/>
      <c r="K2330" s="57"/>
      <c r="L2330" s="57"/>
      <c r="M2330" s="57"/>
      <c r="N2330" s="57"/>
      <c r="O2330" s="57"/>
      <c r="P2330" s="15"/>
    </row>
    <row r="2331" spans="1:16" ht="37.5" customHeight="1" x14ac:dyDescent="0.2">
      <c r="A2331" s="75" t="s">
        <v>1886</v>
      </c>
      <c r="B2331" s="10"/>
      <c r="C2331" s="76" t="s">
        <v>1887</v>
      </c>
      <c r="D2331" s="55"/>
      <c r="E2331" s="55"/>
      <c r="F2331" s="55"/>
      <c r="G2331" s="55"/>
      <c r="H2331" s="55"/>
      <c r="I2331" s="55"/>
      <c r="J2331" s="55"/>
      <c r="K2331" s="55"/>
      <c r="L2331" s="55"/>
      <c r="M2331" s="55"/>
      <c r="N2331" s="55"/>
      <c r="O2331" s="55"/>
      <c r="P2331" s="11"/>
    </row>
    <row r="2332" spans="1:16" ht="37.5" customHeight="1" x14ac:dyDescent="0.2">
      <c r="A2332" s="71"/>
      <c r="B2332" s="12"/>
      <c r="C2332" s="72"/>
      <c r="D2332" s="56"/>
      <c r="E2332" s="56"/>
      <c r="F2332" s="56"/>
      <c r="G2332" s="56"/>
      <c r="H2332" s="56"/>
      <c r="I2332" s="56"/>
      <c r="J2332" s="56"/>
      <c r="K2332" s="56"/>
      <c r="L2332" s="56"/>
      <c r="M2332" s="56"/>
      <c r="N2332" s="56"/>
      <c r="O2332" s="56"/>
      <c r="P2332" s="13"/>
    </row>
    <row r="2333" spans="1:16" ht="37.5" customHeight="1" x14ac:dyDescent="0.2">
      <c r="A2333" s="71"/>
      <c r="B2333" s="12"/>
      <c r="C2333" s="72"/>
      <c r="D2333" s="56"/>
      <c r="E2333" s="56"/>
      <c r="F2333" s="56"/>
      <c r="G2333" s="56"/>
      <c r="H2333" s="56"/>
      <c r="I2333" s="56"/>
      <c r="J2333" s="56"/>
      <c r="K2333" s="56"/>
      <c r="L2333" s="56"/>
      <c r="M2333" s="56"/>
      <c r="N2333" s="56"/>
      <c r="O2333" s="56"/>
      <c r="P2333" s="13"/>
    </row>
    <row r="2334" spans="1:16" ht="37.5" customHeight="1" x14ac:dyDescent="0.2">
      <c r="A2334" s="71"/>
      <c r="B2334" s="12"/>
      <c r="C2334" s="72"/>
      <c r="D2334" s="56"/>
      <c r="E2334" s="56"/>
      <c r="F2334" s="56"/>
      <c r="G2334" s="56"/>
      <c r="H2334" s="56"/>
      <c r="I2334" s="56"/>
      <c r="J2334" s="56"/>
      <c r="K2334" s="56"/>
      <c r="L2334" s="56"/>
      <c r="M2334" s="56"/>
      <c r="N2334" s="56"/>
      <c r="O2334" s="56"/>
      <c r="P2334" s="13"/>
    </row>
    <row r="2335" spans="1:16" ht="37.5" customHeight="1" x14ac:dyDescent="0.2">
      <c r="A2335" s="71"/>
      <c r="B2335" s="12"/>
      <c r="C2335" s="72"/>
      <c r="D2335" s="56"/>
      <c r="E2335" s="56"/>
      <c r="F2335" s="56"/>
      <c r="G2335" s="56"/>
      <c r="H2335" s="56"/>
      <c r="I2335" s="56"/>
      <c r="J2335" s="56"/>
      <c r="K2335" s="56"/>
      <c r="L2335" s="56"/>
      <c r="M2335" s="56"/>
      <c r="N2335" s="56"/>
      <c r="O2335" s="56"/>
      <c r="P2335" s="13"/>
    </row>
    <row r="2336" spans="1:16" ht="37.5" customHeight="1" x14ac:dyDescent="0.2">
      <c r="A2336" s="71" t="s">
        <v>1888</v>
      </c>
      <c r="B2336" s="12"/>
      <c r="C2336" s="72" t="s">
        <v>1889</v>
      </c>
      <c r="D2336" s="56"/>
      <c r="E2336" s="56"/>
      <c r="F2336" s="56"/>
      <c r="G2336" s="56"/>
      <c r="H2336" s="56"/>
      <c r="I2336" s="56"/>
      <c r="J2336" s="56"/>
      <c r="K2336" s="56"/>
      <c r="L2336" s="56"/>
      <c r="M2336" s="56"/>
      <c r="N2336" s="56"/>
      <c r="O2336" s="56"/>
      <c r="P2336" s="13"/>
    </row>
    <row r="2337" spans="1:16" ht="37.5" customHeight="1" x14ac:dyDescent="0.2">
      <c r="A2337" s="71"/>
      <c r="B2337" s="12"/>
      <c r="C2337" s="72"/>
      <c r="D2337" s="56"/>
      <c r="E2337" s="56"/>
      <c r="F2337" s="56"/>
      <c r="G2337" s="56"/>
      <c r="H2337" s="56"/>
      <c r="I2337" s="56"/>
      <c r="J2337" s="56"/>
      <c r="K2337" s="56"/>
      <c r="L2337" s="56"/>
      <c r="M2337" s="56"/>
      <c r="N2337" s="56"/>
      <c r="O2337" s="56"/>
      <c r="P2337" s="13"/>
    </row>
    <row r="2338" spans="1:16" ht="37.5" customHeight="1" x14ac:dyDescent="0.2">
      <c r="A2338" s="71"/>
      <c r="B2338" s="12"/>
      <c r="C2338" s="72"/>
      <c r="D2338" s="56"/>
      <c r="E2338" s="56"/>
      <c r="F2338" s="56"/>
      <c r="G2338" s="56"/>
      <c r="H2338" s="56"/>
      <c r="I2338" s="56"/>
      <c r="J2338" s="56"/>
      <c r="K2338" s="56"/>
      <c r="L2338" s="56"/>
      <c r="M2338" s="56"/>
      <c r="N2338" s="56"/>
      <c r="O2338" s="56"/>
      <c r="P2338" s="13"/>
    </row>
    <row r="2339" spans="1:16" ht="37.5" customHeight="1" x14ac:dyDescent="0.2">
      <c r="A2339" s="71"/>
      <c r="B2339" s="12"/>
      <c r="C2339" s="72"/>
      <c r="D2339" s="56"/>
      <c r="E2339" s="56"/>
      <c r="F2339" s="56"/>
      <c r="G2339" s="56"/>
      <c r="H2339" s="56"/>
      <c r="I2339" s="56"/>
      <c r="J2339" s="56"/>
      <c r="K2339" s="56"/>
      <c r="L2339" s="56"/>
      <c r="M2339" s="56"/>
      <c r="N2339" s="56"/>
      <c r="O2339" s="56"/>
      <c r="P2339" s="13"/>
    </row>
    <row r="2340" spans="1:16" ht="37.5" customHeight="1" x14ac:dyDescent="0.2">
      <c r="A2340" s="71"/>
      <c r="B2340" s="12"/>
      <c r="C2340" s="72"/>
      <c r="D2340" s="56"/>
      <c r="E2340" s="56"/>
      <c r="F2340" s="56"/>
      <c r="G2340" s="56"/>
      <c r="H2340" s="56"/>
      <c r="I2340" s="56"/>
      <c r="J2340" s="56"/>
      <c r="K2340" s="56"/>
      <c r="L2340" s="56"/>
      <c r="M2340" s="56"/>
      <c r="N2340" s="56"/>
      <c r="O2340" s="56"/>
      <c r="P2340" s="13"/>
    </row>
    <row r="2341" spans="1:16" ht="37.5" customHeight="1" x14ac:dyDescent="0.2">
      <c r="A2341" s="71" t="s">
        <v>1890</v>
      </c>
      <c r="B2341" s="12"/>
      <c r="C2341" s="72" t="s">
        <v>1891</v>
      </c>
      <c r="D2341" s="56"/>
      <c r="E2341" s="56"/>
      <c r="F2341" s="56"/>
      <c r="G2341" s="56"/>
      <c r="H2341" s="56"/>
      <c r="I2341" s="56"/>
      <c r="J2341" s="56"/>
      <c r="K2341" s="56"/>
      <c r="L2341" s="56"/>
      <c r="M2341" s="56"/>
      <c r="N2341" s="56"/>
      <c r="O2341" s="56"/>
      <c r="P2341" s="13"/>
    </row>
    <row r="2342" spans="1:16" ht="37.5" customHeight="1" x14ac:dyDescent="0.2">
      <c r="A2342" s="71"/>
      <c r="B2342" s="12"/>
      <c r="C2342" s="72"/>
      <c r="D2342" s="56"/>
      <c r="E2342" s="56"/>
      <c r="F2342" s="56"/>
      <c r="G2342" s="56"/>
      <c r="H2342" s="56"/>
      <c r="I2342" s="56"/>
      <c r="J2342" s="56"/>
      <c r="K2342" s="56"/>
      <c r="L2342" s="56"/>
      <c r="M2342" s="56"/>
      <c r="N2342" s="56"/>
      <c r="O2342" s="56"/>
      <c r="P2342" s="13"/>
    </row>
    <row r="2343" spans="1:16" ht="37.5" customHeight="1" x14ac:dyDescent="0.2">
      <c r="A2343" s="71"/>
      <c r="B2343" s="12"/>
      <c r="C2343" s="72"/>
      <c r="D2343" s="56"/>
      <c r="E2343" s="56"/>
      <c r="F2343" s="56"/>
      <c r="G2343" s="56"/>
      <c r="H2343" s="56"/>
      <c r="I2343" s="56"/>
      <c r="J2343" s="56"/>
      <c r="K2343" s="56"/>
      <c r="L2343" s="56"/>
      <c r="M2343" s="56"/>
      <c r="N2343" s="56"/>
      <c r="O2343" s="56"/>
      <c r="P2343" s="13"/>
    </row>
    <row r="2344" spans="1:16" ht="37.5" customHeight="1" x14ac:dyDescent="0.2">
      <c r="A2344" s="71"/>
      <c r="B2344" s="12"/>
      <c r="C2344" s="72"/>
      <c r="D2344" s="56"/>
      <c r="E2344" s="56"/>
      <c r="F2344" s="56"/>
      <c r="G2344" s="56"/>
      <c r="H2344" s="56"/>
      <c r="I2344" s="56"/>
      <c r="J2344" s="56"/>
      <c r="K2344" s="56"/>
      <c r="L2344" s="56"/>
      <c r="M2344" s="56"/>
      <c r="N2344" s="56"/>
      <c r="O2344" s="56"/>
      <c r="P2344" s="13"/>
    </row>
    <row r="2345" spans="1:16" ht="37.5" customHeight="1" x14ac:dyDescent="0.2">
      <c r="A2345" s="71"/>
      <c r="B2345" s="12"/>
      <c r="C2345" s="72"/>
      <c r="D2345" s="56"/>
      <c r="E2345" s="56"/>
      <c r="F2345" s="56"/>
      <c r="G2345" s="56"/>
      <c r="H2345" s="56"/>
      <c r="I2345" s="56"/>
      <c r="J2345" s="56"/>
      <c r="K2345" s="56"/>
      <c r="L2345" s="56"/>
      <c r="M2345" s="56"/>
      <c r="N2345" s="56"/>
      <c r="O2345" s="56"/>
      <c r="P2345" s="13"/>
    </row>
    <row r="2346" spans="1:16" ht="37.5" customHeight="1" x14ac:dyDescent="0.2">
      <c r="A2346" s="71" t="s">
        <v>1892</v>
      </c>
      <c r="B2346" s="12"/>
      <c r="C2346" s="72" t="s">
        <v>1893</v>
      </c>
      <c r="D2346" s="56"/>
      <c r="E2346" s="56"/>
      <c r="F2346" s="56"/>
      <c r="G2346" s="56"/>
      <c r="H2346" s="56"/>
      <c r="I2346" s="56"/>
      <c r="J2346" s="56"/>
      <c r="K2346" s="56"/>
      <c r="L2346" s="56"/>
      <c r="M2346" s="56"/>
      <c r="N2346" s="56"/>
      <c r="O2346" s="56"/>
      <c r="P2346" s="13"/>
    </row>
    <row r="2347" spans="1:16" ht="37.5" customHeight="1" x14ac:dyDescent="0.2">
      <c r="A2347" s="71"/>
      <c r="B2347" s="12"/>
      <c r="C2347" s="72"/>
      <c r="D2347" s="56"/>
      <c r="E2347" s="56"/>
      <c r="F2347" s="56"/>
      <c r="G2347" s="56"/>
      <c r="H2347" s="56"/>
      <c r="I2347" s="56"/>
      <c r="J2347" s="56"/>
      <c r="K2347" s="56"/>
      <c r="L2347" s="56"/>
      <c r="M2347" s="56"/>
      <c r="N2347" s="56"/>
      <c r="O2347" s="56"/>
      <c r="P2347" s="13"/>
    </row>
    <row r="2348" spans="1:16" ht="37.5" customHeight="1" x14ac:dyDescent="0.2">
      <c r="A2348" s="71"/>
      <c r="B2348" s="12"/>
      <c r="C2348" s="72"/>
      <c r="D2348" s="56"/>
      <c r="E2348" s="56"/>
      <c r="F2348" s="56"/>
      <c r="G2348" s="56"/>
      <c r="H2348" s="56"/>
      <c r="I2348" s="56"/>
      <c r="J2348" s="56"/>
      <c r="K2348" s="56"/>
      <c r="L2348" s="56"/>
      <c r="M2348" s="56"/>
      <c r="N2348" s="56"/>
      <c r="O2348" s="56"/>
      <c r="P2348" s="13"/>
    </row>
    <row r="2349" spans="1:16" ht="37.5" customHeight="1" x14ac:dyDescent="0.2">
      <c r="A2349" s="71"/>
      <c r="B2349" s="12"/>
      <c r="C2349" s="72"/>
      <c r="D2349" s="56"/>
      <c r="E2349" s="56"/>
      <c r="F2349" s="56"/>
      <c r="G2349" s="56"/>
      <c r="H2349" s="56"/>
      <c r="I2349" s="56"/>
      <c r="J2349" s="56"/>
      <c r="K2349" s="56"/>
      <c r="L2349" s="56"/>
      <c r="M2349" s="56"/>
      <c r="N2349" s="56"/>
      <c r="O2349" s="56"/>
      <c r="P2349" s="13"/>
    </row>
    <row r="2350" spans="1:16" ht="37.5" customHeight="1" x14ac:dyDescent="0.2">
      <c r="A2350" s="71"/>
      <c r="B2350" s="12"/>
      <c r="C2350" s="72"/>
      <c r="D2350" s="56"/>
      <c r="E2350" s="56"/>
      <c r="F2350" s="56"/>
      <c r="G2350" s="56"/>
      <c r="H2350" s="56"/>
      <c r="I2350" s="56"/>
      <c r="J2350" s="56"/>
      <c r="K2350" s="56"/>
      <c r="L2350" s="56"/>
      <c r="M2350" s="56"/>
      <c r="N2350" s="56"/>
      <c r="O2350" s="56"/>
      <c r="P2350" s="13"/>
    </row>
    <row r="2351" spans="1:16" ht="37.5" customHeight="1" x14ac:dyDescent="0.2">
      <c r="A2351" s="71" t="s">
        <v>1894</v>
      </c>
      <c r="B2351" s="12"/>
      <c r="C2351" s="72" t="s">
        <v>1895</v>
      </c>
      <c r="D2351" s="56"/>
      <c r="E2351" s="56"/>
      <c r="F2351" s="56"/>
      <c r="G2351" s="56"/>
      <c r="H2351" s="56"/>
      <c r="I2351" s="56"/>
      <c r="J2351" s="56"/>
      <c r="K2351" s="56"/>
      <c r="L2351" s="56"/>
      <c r="M2351" s="56"/>
      <c r="N2351" s="56"/>
      <c r="O2351" s="56"/>
      <c r="P2351" s="13"/>
    </row>
    <row r="2352" spans="1:16" ht="37.5" customHeight="1" x14ac:dyDescent="0.2">
      <c r="A2352" s="71"/>
      <c r="B2352" s="12"/>
      <c r="C2352" s="72"/>
      <c r="D2352" s="56"/>
      <c r="E2352" s="56"/>
      <c r="F2352" s="56"/>
      <c r="G2352" s="56"/>
      <c r="H2352" s="56"/>
      <c r="I2352" s="56"/>
      <c r="J2352" s="56"/>
      <c r="K2352" s="56"/>
      <c r="L2352" s="56"/>
      <c r="M2352" s="56"/>
      <c r="N2352" s="56"/>
      <c r="O2352" s="56"/>
      <c r="P2352" s="13"/>
    </row>
    <row r="2353" spans="1:16" ht="37.5" customHeight="1" x14ac:dyDescent="0.2">
      <c r="A2353" s="71"/>
      <c r="B2353" s="12"/>
      <c r="C2353" s="72"/>
      <c r="D2353" s="56"/>
      <c r="E2353" s="56"/>
      <c r="F2353" s="56"/>
      <c r="G2353" s="56"/>
      <c r="H2353" s="56"/>
      <c r="I2353" s="56"/>
      <c r="J2353" s="56"/>
      <c r="K2353" s="56"/>
      <c r="L2353" s="56"/>
      <c r="M2353" s="56"/>
      <c r="N2353" s="56"/>
      <c r="O2353" s="56"/>
      <c r="P2353" s="13"/>
    </row>
    <row r="2354" spans="1:16" ht="37.5" customHeight="1" x14ac:dyDescent="0.2">
      <c r="A2354" s="71"/>
      <c r="B2354" s="12"/>
      <c r="C2354" s="72"/>
      <c r="D2354" s="56"/>
      <c r="E2354" s="56"/>
      <c r="F2354" s="56"/>
      <c r="G2354" s="56"/>
      <c r="H2354" s="56"/>
      <c r="I2354" s="56"/>
      <c r="J2354" s="56"/>
      <c r="K2354" s="56"/>
      <c r="L2354" s="56"/>
      <c r="M2354" s="56"/>
      <c r="N2354" s="56"/>
      <c r="O2354" s="56"/>
      <c r="P2354" s="13"/>
    </row>
    <row r="2355" spans="1:16" ht="37.5" customHeight="1" thickBot="1" x14ac:dyDescent="0.25">
      <c r="A2355" s="73"/>
      <c r="B2355" s="14"/>
      <c r="C2355" s="74"/>
      <c r="D2355" s="57"/>
      <c r="E2355" s="57"/>
      <c r="F2355" s="57"/>
      <c r="G2355" s="57"/>
      <c r="H2355" s="57"/>
      <c r="I2355" s="57"/>
      <c r="J2355" s="57"/>
      <c r="K2355" s="57"/>
      <c r="L2355" s="57"/>
      <c r="M2355" s="57"/>
      <c r="N2355" s="57"/>
      <c r="O2355" s="57"/>
      <c r="P2355" s="15"/>
    </row>
    <row r="2356" spans="1:16" ht="37.5" customHeight="1" x14ac:dyDescent="0.2">
      <c r="A2356" s="75" t="s">
        <v>1896</v>
      </c>
      <c r="B2356" s="10"/>
      <c r="C2356" s="76" t="s">
        <v>1897</v>
      </c>
      <c r="D2356" s="55"/>
      <c r="E2356" s="55"/>
      <c r="F2356" s="55"/>
      <c r="G2356" s="55"/>
      <c r="H2356" s="55"/>
      <c r="I2356" s="55"/>
      <c r="J2356" s="55"/>
      <c r="K2356" s="55"/>
      <c r="L2356" s="55"/>
      <c r="M2356" s="55"/>
      <c r="N2356" s="55"/>
      <c r="O2356" s="55"/>
      <c r="P2356" s="11"/>
    </row>
    <row r="2357" spans="1:16" ht="37.5" customHeight="1" x14ac:dyDescent="0.2">
      <c r="A2357" s="71"/>
      <c r="B2357" s="12"/>
      <c r="C2357" s="72"/>
      <c r="D2357" s="56"/>
      <c r="E2357" s="56"/>
      <c r="F2357" s="56"/>
      <c r="G2357" s="56"/>
      <c r="H2357" s="56"/>
      <c r="I2357" s="56"/>
      <c r="J2357" s="56"/>
      <c r="K2357" s="56"/>
      <c r="L2357" s="56"/>
      <c r="M2357" s="56"/>
      <c r="N2357" s="56"/>
      <c r="O2357" s="56"/>
      <c r="P2357" s="13"/>
    </row>
    <row r="2358" spans="1:16" ht="37.5" customHeight="1" x14ac:dyDescent="0.2">
      <c r="A2358" s="71"/>
      <c r="B2358" s="12"/>
      <c r="C2358" s="72"/>
      <c r="D2358" s="56"/>
      <c r="E2358" s="56"/>
      <c r="F2358" s="56"/>
      <c r="G2358" s="56"/>
      <c r="H2358" s="56"/>
      <c r="I2358" s="56"/>
      <c r="J2358" s="56"/>
      <c r="K2358" s="56"/>
      <c r="L2358" s="56"/>
      <c r="M2358" s="56"/>
      <c r="N2358" s="56"/>
      <c r="O2358" s="56"/>
      <c r="P2358" s="13"/>
    </row>
    <row r="2359" spans="1:16" ht="37.5" customHeight="1" x14ac:dyDescent="0.2">
      <c r="A2359" s="71"/>
      <c r="B2359" s="12"/>
      <c r="C2359" s="72"/>
      <c r="D2359" s="56"/>
      <c r="E2359" s="56"/>
      <c r="F2359" s="56"/>
      <c r="G2359" s="56"/>
      <c r="H2359" s="56"/>
      <c r="I2359" s="56"/>
      <c r="J2359" s="56"/>
      <c r="K2359" s="56"/>
      <c r="L2359" s="56"/>
      <c r="M2359" s="56"/>
      <c r="N2359" s="56"/>
      <c r="O2359" s="56"/>
      <c r="P2359" s="13"/>
    </row>
    <row r="2360" spans="1:16" ht="37.5" customHeight="1" x14ac:dyDescent="0.2">
      <c r="A2360" s="71"/>
      <c r="B2360" s="12"/>
      <c r="C2360" s="72"/>
      <c r="D2360" s="56"/>
      <c r="E2360" s="56"/>
      <c r="F2360" s="56"/>
      <c r="G2360" s="56"/>
      <c r="H2360" s="56"/>
      <c r="I2360" s="56"/>
      <c r="J2360" s="56"/>
      <c r="K2360" s="56"/>
      <c r="L2360" s="56"/>
      <c r="M2360" s="56"/>
      <c r="N2360" s="56"/>
      <c r="O2360" s="56"/>
      <c r="P2360" s="13"/>
    </row>
    <row r="2361" spans="1:16" ht="37.5" customHeight="1" x14ac:dyDescent="0.2">
      <c r="A2361" s="71" t="s">
        <v>1898</v>
      </c>
      <c r="B2361" s="12"/>
      <c r="C2361" s="72" t="s">
        <v>1899</v>
      </c>
      <c r="D2361" s="56"/>
      <c r="E2361" s="56"/>
      <c r="F2361" s="56"/>
      <c r="G2361" s="56"/>
      <c r="H2361" s="56"/>
      <c r="I2361" s="56"/>
      <c r="J2361" s="56"/>
      <c r="K2361" s="56"/>
      <c r="L2361" s="56"/>
      <c r="M2361" s="56"/>
      <c r="N2361" s="56"/>
      <c r="O2361" s="56"/>
      <c r="P2361" s="13"/>
    </row>
    <row r="2362" spans="1:16" ht="37.5" customHeight="1" x14ac:dyDescent="0.2">
      <c r="A2362" s="71"/>
      <c r="B2362" s="12"/>
      <c r="C2362" s="72"/>
      <c r="D2362" s="56"/>
      <c r="E2362" s="56"/>
      <c r="F2362" s="56"/>
      <c r="G2362" s="56"/>
      <c r="H2362" s="56"/>
      <c r="I2362" s="56"/>
      <c r="J2362" s="56"/>
      <c r="K2362" s="56"/>
      <c r="L2362" s="56"/>
      <c r="M2362" s="56"/>
      <c r="N2362" s="56"/>
      <c r="O2362" s="56"/>
      <c r="P2362" s="13"/>
    </row>
    <row r="2363" spans="1:16" ht="37.5" customHeight="1" x14ac:dyDescent="0.2">
      <c r="A2363" s="71"/>
      <c r="B2363" s="12"/>
      <c r="C2363" s="72"/>
      <c r="D2363" s="56"/>
      <c r="E2363" s="56"/>
      <c r="F2363" s="56"/>
      <c r="G2363" s="56"/>
      <c r="H2363" s="56"/>
      <c r="I2363" s="56"/>
      <c r="J2363" s="56"/>
      <c r="K2363" s="56"/>
      <c r="L2363" s="56"/>
      <c r="M2363" s="56"/>
      <c r="N2363" s="56"/>
      <c r="O2363" s="56"/>
      <c r="P2363" s="13"/>
    </row>
    <row r="2364" spans="1:16" ht="37.5" customHeight="1" x14ac:dyDescent="0.2">
      <c r="A2364" s="71"/>
      <c r="B2364" s="12"/>
      <c r="C2364" s="72"/>
      <c r="D2364" s="56"/>
      <c r="E2364" s="56"/>
      <c r="F2364" s="56"/>
      <c r="G2364" s="56"/>
      <c r="H2364" s="56"/>
      <c r="I2364" s="56"/>
      <c r="J2364" s="56"/>
      <c r="K2364" s="56"/>
      <c r="L2364" s="56"/>
      <c r="M2364" s="56"/>
      <c r="N2364" s="56"/>
      <c r="O2364" s="56"/>
      <c r="P2364" s="13"/>
    </row>
    <row r="2365" spans="1:16" ht="37.5" customHeight="1" x14ac:dyDescent="0.2">
      <c r="A2365" s="71"/>
      <c r="B2365" s="12"/>
      <c r="C2365" s="72"/>
      <c r="D2365" s="56"/>
      <c r="E2365" s="56"/>
      <c r="F2365" s="56"/>
      <c r="G2365" s="56"/>
      <c r="H2365" s="56"/>
      <c r="I2365" s="56"/>
      <c r="J2365" s="56"/>
      <c r="K2365" s="56"/>
      <c r="L2365" s="56"/>
      <c r="M2365" s="56"/>
      <c r="N2365" s="56"/>
      <c r="O2365" s="56"/>
      <c r="P2365" s="13"/>
    </row>
    <row r="2366" spans="1:16" ht="37.5" customHeight="1" x14ac:dyDescent="0.2">
      <c r="A2366" s="71" t="s">
        <v>1900</v>
      </c>
      <c r="B2366" s="12"/>
      <c r="C2366" s="72" t="s">
        <v>1901</v>
      </c>
      <c r="D2366" s="56"/>
      <c r="E2366" s="56"/>
      <c r="F2366" s="56"/>
      <c r="G2366" s="56"/>
      <c r="H2366" s="56"/>
      <c r="I2366" s="56"/>
      <c r="J2366" s="56"/>
      <c r="K2366" s="56"/>
      <c r="L2366" s="56"/>
      <c r="M2366" s="56"/>
      <c r="N2366" s="56"/>
      <c r="O2366" s="56"/>
      <c r="P2366" s="13"/>
    </row>
    <row r="2367" spans="1:16" ht="37.5" customHeight="1" x14ac:dyDescent="0.2">
      <c r="A2367" s="71"/>
      <c r="B2367" s="12"/>
      <c r="C2367" s="72"/>
      <c r="D2367" s="56"/>
      <c r="E2367" s="56"/>
      <c r="F2367" s="56"/>
      <c r="G2367" s="56"/>
      <c r="H2367" s="56"/>
      <c r="I2367" s="56"/>
      <c r="J2367" s="56"/>
      <c r="K2367" s="56"/>
      <c r="L2367" s="56"/>
      <c r="M2367" s="56"/>
      <c r="N2367" s="56"/>
      <c r="O2367" s="56"/>
      <c r="P2367" s="13"/>
    </row>
    <row r="2368" spans="1:16" ht="37.5" customHeight="1" x14ac:dyDescent="0.2">
      <c r="A2368" s="71"/>
      <c r="B2368" s="12"/>
      <c r="C2368" s="72"/>
      <c r="D2368" s="56"/>
      <c r="E2368" s="56"/>
      <c r="F2368" s="56"/>
      <c r="G2368" s="56"/>
      <c r="H2368" s="56"/>
      <c r="I2368" s="56"/>
      <c r="J2368" s="56"/>
      <c r="K2368" s="56"/>
      <c r="L2368" s="56"/>
      <c r="M2368" s="56"/>
      <c r="N2368" s="56"/>
      <c r="O2368" s="56"/>
      <c r="P2368" s="13"/>
    </row>
    <row r="2369" spans="1:16" ht="37.5" customHeight="1" x14ac:dyDescent="0.2">
      <c r="A2369" s="71"/>
      <c r="B2369" s="12"/>
      <c r="C2369" s="72"/>
      <c r="D2369" s="56"/>
      <c r="E2369" s="56"/>
      <c r="F2369" s="56"/>
      <c r="G2369" s="56"/>
      <c r="H2369" s="56"/>
      <c r="I2369" s="56"/>
      <c r="J2369" s="56"/>
      <c r="K2369" s="56"/>
      <c r="L2369" s="56"/>
      <c r="M2369" s="56"/>
      <c r="N2369" s="56"/>
      <c r="O2369" s="56"/>
      <c r="P2369" s="13"/>
    </row>
    <row r="2370" spans="1:16" ht="37.5" customHeight="1" x14ac:dyDescent="0.2">
      <c r="A2370" s="71"/>
      <c r="B2370" s="12"/>
      <c r="C2370" s="72"/>
      <c r="D2370" s="56"/>
      <c r="E2370" s="56"/>
      <c r="F2370" s="56"/>
      <c r="G2370" s="56"/>
      <c r="H2370" s="56"/>
      <c r="I2370" s="56"/>
      <c r="J2370" s="56"/>
      <c r="K2370" s="56"/>
      <c r="L2370" s="56"/>
      <c r="M2370" s="56"/>
      <c r="N2370" s="56"/>
      <c r="O2370" s="56"/>
      <c r="P2370" s="13"/>
    </row>
    <row r="2371" spans="1:16" ht="37.5" customHeight="1" x14ac:dyDescent="0.2">
      <c r="A2371" s="71" t="s">
        <v>1902</v>
      </c>
      <c r="B2371" s="12"/>
      <c r="C2371" s="72" t="s">
        <v>1903</v>
      </c>
      <c r="D2371" s="56"/>
      <c r="E2371" s="56"/>
      <c r="F2371" s="56"/>
      <c r="G2371" s="56"/>
      <c r="H2371" s="56"/>
      <c r="I2371" s="56"/>
      <c r="J2371" s="56"/>
      <c r="K2371" s="56"/>
      <c r="L2371" s="56"/>
      <c r="M2371" s="56"/>
      <c r="N2371" s="56"/>
      <c r="O2371" s="56"/>
      <c r="P2371" s="13"/>
    </row>
    <row r="2372" spans="1:16" ht="37.5" customHeight="1" x14ac:dyDescent="0.2">
      <c r="A2372" s="71"/>
      <c r="B2372" s="12"/>
      <c r="C2372" s="72"/>
      <c r="D2372" s="56"/>
      <c r="E2372" s="56"/>
      <c r="F2372" s="56"/>
      <c r="G2372" s="56"/>
      <c r="H2372" s="56"/>
      <c r="I2372" s="56"/>
      <c r="J2372" s="56"/>
      <c r="K2372" s="56"/>
      <c r="L2372" s="56"/>
      <c r="M2372" s="56"/>
      <c r="N2372" s="56"/>
      <c r="O2372" s="56"/>
      <c r="P2372" s="13"/>
    </row>
    <row r="2373" spans="1:16" ht="37.5" customHeight="1" x14ac:dyDescent="0.2">
      <c r="A2373" s="71"/>
      <c r="B2373" s="12"/>
      <c r="C2373" s="72"/>
      <c r="D2373" s="56"/>
      <c r="E2373" s="56"/>
      <c r="F2373" s="56"/>
      <c r="G2373" s="56"/>
      <c r="H2373" s="56"/>
      <c r="I2373" s="56"/>
      <c r="J2373" s="56"/>
      <c r="K2373" s="56"/>
      <c r="L2373" s="56"/>
      <c r="M2373" s="56"/>
      <c r="N2373" s="56"/>
      <c r="O2373" s="56"/>
      <c r="P2373" s="13"/>
    </row>
    <row r="2374" spans="1:16" ht="37.5" customHeight="1" x14ac:dyDescent="0.2">
      <c r="A2374" s="71"/>
      <c r="B2374" s="12"/>
      <c r="C2374" s="72"/>
      <c r="D2374" s="56"/>
      <c r="E2374" s="56"/>
      <c r="F2374" s="56"/>
      <c r="G2374" s="56"/>
      <c r="H2374" s="56"/>
      <c r="I2374" s="56"/>
      <c r="J2374" s="56"/>
      <c r="K2374" s="56"/>
      <c r="L2374" s="56"/>
      <c r="M2374" s="56"/>
      <c r="N2374" s="56"/>
      <c r="O2374" s="56"/>
      <c r="P2374" s="13"/>
    </row>
    <row r="2375" spans="1:16" ht="37.5" customHeight="1" x14ac:dyDescent="0.2">
      <c r="A2375" s="71"/>
      <c r="B2375" s="12"/>
      <c r="C2375" s="72"/>
      <c r="D2375" s="56"/>
      <c r="E2375" s="56"/>
      <c r="F2375" s="56"/>
      <c r="G2375" s="56"/>
      <c r="H2375" s="56"/>
      <c r="I2375" s="56"/>
      <c r="J2375" s="56"/>
      <c r="K2375" s="56"/>
      <c r="L2375" s="56"/>
      <c r="M2375" s="56"/>
      <c r="N2375" s="56"/>
      <c r="O2375" s="56"/>
      <c r="P2375" s="13"/>
    </row>
    <row r="2376" spans="1:16" ht="37.5" customHeight="1" x14ac:dyDescent="0.2">
      <c r="A2376" s="71" t="s">
        <v>1904</v>
      </c>
      <c r="B2376" s="12"/>
      <c r="C2376" s="72" t="s">
        <v>1905</v>
      </c>
      <c r="D2376" s="56"/>
      <c r="E2376" s="56"/>
      <c r="F2376" s="56"/>
      <c r="G2376" s="56"/>
      <c r="H2376" s="56"/>
      <c r="I2376" s="56"/>
      <c r="J2376" s="56"/>
      <c r="K2376" s="56"/>
      <c r="L2376" s="56"/>
      <c r="M2376" s="56"/>
      <c r="N2376" s="56"/>
      <c r="O2376" s="56"/>
      <c r="P2376" s="13"/>
    </row>
    <row r="2377" spans="1:16" ht="37.5" customHeight="1" x14ac:dyDescent="0.2">
      <c r="A2377" s="71"/>
      <c r="B2377" s="12"/>
      <c r="C2377" s="72"/>
      <c r="D2377" s="56"/>
      <c r="E2377" s="56"/>
      <c r="F2377" s="56"/>
      <c r="G2377" s="56"/>
      <c r="H2377" s="56"/>
      <c r="I2377" s="56"/>
      <c r="J2377" s="56"/>
      <c r="K2377" s="56"/>
      <c r="L2377" s="56"/>
      <c r="M2377" s="56"/>
      <c r="N2377" s="56"/>
      <c r="O2377" s="56"/>
      <c r="P2377" s="13"/>
    </row>
    <row r="2378" spans="1:16" ht="37.5" customHeight="1" x14ac:dyDescent="0.2">
      <c r="A2378" s="71"/>
      <c r="B2378" s="12"/>
      <c r="C2378" s="72"/>
      <c r="D2378" s="56"/>
      <c r="E2378" s="56"/>
      <c r="F2378" s="56"/>
      <c r="G2378" s="56"/>
      <c r="H2378" s="56"/>
      <c r="I2378" s="56"/>
      <c r="J2378" s="56"/>
      <c r="K2378" s="56"/>
      <c r="L2378" s="56"/>
      <c r="M2378" s="56"/>
      <c r="N2378" s="56"/>
      <c r="O2378" s="56"/>
      <c r="P2378" s="13"/>
    </row>
    <row r="2379" spans="1:16" ht="37.5" customHeight="1" x14ac:dyDescent="0.2">
      <c r="A2379" s="71"/>
      <c r="B2379" s="12"/>
      <c r="C2379" s="72"/>
      <c r="D2379" s="56"/>
      <c r="E2379" s="56"/>
      <c r="F2379" s="56"/>
      <c r="G2379" s="56"/>
      <c r="H2379" s="56"/>
      <c r="I2379" s="56"/>
      <c r="J2379" s="56"/>
      <c r="K2379" s="56"/>
      <c r="L2379" s="56"/>
      <c r="M2379" s="56"/>
      <c r="N2379" s="56"/>
      <c r="O2379" s="56"/>
      <c r="P2379" s="13"/>
    </row>
    <row r="2380" spans="1:16" ht="37.5" customHeight="1" thickBot="1" x14ac:dyDescent="0.25">
      <c r="A2380" s="73"/>
      <c r="B2380" s="14"/>
      <c r="C2380" s="74"/>
      <c r="D2380" s="57"/>
      <c r="E2380" s="57"/>
      <c r="F2380" s="57"/>
      <c r="G2380" s="57"/>
      <c r="H2380" s="57"/>
      <c r="I2380" s="57"/>
      <c r="J2380" s="57"/>
      <c r="K2380" s="57"/>
      <c r="L2380" s="57"/>
      <c r="M2380" s="57"/>
      <c r="N2380" s="57"/>
      <c r="O2380" s="57"/>
      <c r="P2380" s="15"/>
    </row>
    <row r="2381" spans="1:16" ht="37.5" customHeight="1" x14ac:dyDescent="0.2">
      <c r="A2381" s="75" t="s">
        <v>1906</v>
      </c>
      <c r="B2381" s="10"/>
      <c r="C2381" s="76" t="s">
        <v>1907</v>
      </c>
      <c r="D2381" s="55"/>
      <c r="E2381" s="55"/>
      <c r="F2381" s="55"/>
      <c r="G2381" s="55"/>
      <c r="H2381" s="55"/>
      <c r="I2381" s="55"/>
      <c r="J2381" s="55"/>
      <c r="K2381" s="55"/>
      <c r="L2381" s="55"/>
      <c r="M2381" s="55"/>
      <c r="N2381" s="55"/>
      <c r="O2381" s="55"/>
      <c r="P2381" s="11"/>
    </row>
    <row r="2382" spans="1:16" ht="37.5" customHeight="1" x14ac:dyDescent="0.2">
      <c r="A2382" s="71"/>
      <c r="B2382" s="12"/>
      <c r="C2382" s="72"/>
      <c r="D2382" s="56"/>
      <c r="E2382" s="56"/>
      <c r="F2382" s="56"/>
      <c r="G2382" s="56"/>
      <c r="H2382" s="56"/>
      <c r="I2382" s="56"/>
      <c r="J2382" s="56"/>
      <c r="K2382" s="56"/>
      <c r="L2382" s="56"/>
      <c r="M2382" s="56"/>
      <c r="N2382" s="56"/>
      <c r="O2382" s="56"/>
      <c r="P2382" s="13"/>
    </row>
    <row r="2383" spans="1:16" ht="37.5" customHeight="1" x14ac:dyDescent="0.2">
      <c r="A2383" s="71"/>
      <c r="B2383" s="12"/>
      <c r="C2383" s="72"/>
      <c r="D2383" s="56"/>
      <c r="E2383" s="56"/>
      <c r="F2383" s="56"/>
      <c r="G2383" s="56"/>
      <c r="H2383" s="56"/>
      <c r="I2383" s="56"/>
      <c r="J2383" s="56"/>
      <c r="K2383" s="56"/>
      <c r="L2383" s="56"/>
      <c r="M2383" s="56"/>
      <c r="N2383" s="56"/>
      <c r="O2383" s="56"/>
      <c r="P2383" s="13"/>
    </row>
    <row r="2384" spans="1:16" ht="37.5" customHeight="1" x14ac:dyDescent="0.2">
      <c r="A2384" s="71"/>
      <c r="B2384" s="12"/>
      <c r="C2384" s="72"/>
      <c r="D2384" s="56"/>
      <c r="E2384" s="56"/>
      <c r="F2384" s="56"/>
      <c r="G2384" s="56"/>
      <c r="H2384" s="56"/>
      <c r="I2384" s="56"/>
      <c r="J2384" s="56"/>
      <c r="K2384" s="56"/>
      <c r="L2384" s="56"/>
      <c r="M2384" s="56"/>
      <c r="N2384" s="56"/>
      <c r="O2384" s="56"/>
      <c r="P2384" s="13"/>
    </row>
    <row r="2385" spans="1:16" ht="37.5" customHeight="1" x14ac:dyDescent="0.2">
      <c r="A2385" s="71"/>
      <c r="B2385" s="12"/>
      <c r="C2385" s="72"/>
      <c r="D2385" s="56"/>
      <c r="E2385" s="56"/>
      <c r="F2385" s="56"/>
      <c r="G2385" s="56"/>
      <c r="H2385" s="56"/>
      <c r="I2385" s="56"/>
      <c r="J2385" s="56"/>
      <c r="K2385" s="56"/>
      <c r="L2385" s="56"/>
      <c r="M2385" s="56"/>
      <c r="N2385" s="56"/>
      <c r="O2385" s="56"/>
      <c r="P2385" s="13"/>
    </row>
    <row r="2386" spans="1:16" ht="37.5" customHeight="1" x14ac:dyDescent="0.2">
      <c r="A2386" s="71" t="s">
        <v>1908</v>
      </c>
      <c r="B2386" s="12"/>
      <c r="C2386" s="72" t="s">
        <v>1909</v>
      </c>
      <c r="D2386" s="56"/>
      <c r="E2386" s="56"/>
      <c r="F2386" s="56"/>
      <c r="G2386" s="56"/>
      <c r="H2386" s="56"/>
      <c r="I2386" s="56"/>
      <c r="J2386" s="56"/>
      <c r="K2386" s="56"/>
      <c r="L2386" s="56"/>
      <c r="M2386" s="56"/>
      <c r="N2386" s="56"/>
      <c r="O2386" s="56"/>
      <c r="P2386" s="13"/>
    </row>
    <row r="2387" spans="1:16" ht="37.5" customHeight="1" x14ac:dyDescent="0.2">
      <c r="A2387" s="71"/>
      <c r="B2387" s="12"/>
      <c r="C2387" s="72"/>
      <c r="D2387" s="56"/>
      <c r="E2387" s="56"/>
      <c r="F2387" s="56"/>
      <c r="G2387" s="56"/>
      <c r="H2387" s="56"/>
      <c r="I2387" s="56"/>
      <c r="J2387" s="56"/>
      <c r="K2387" s="56"/>
      <c r="L2387" s="56"/>
      <c r="M2387" s="56"/>
      <c r="N2387" s="56"/>
      <c r="O2387" s="56"/>
      <c r="P2387" s="13"/>
    </row>
    <row r="2388" spans="1:16" ht="37.5" customHeight="1" x14ac:dyDescent="0.2">
      <c r="A2388" s="71"/>
      <c r="B2388" s="12"/>
      <c r="C2388" s="72"/>
      <c r="D2388" s="56"/>
      <c r="E2388" s="56"/>
      <c r="F2388" s="56"/>
      <c r="G2388" s="56"/>
      <c r="H2388" s="56"/>
      <c r="I2388" s="56"/>
      <c r="J2388" s="56"/>
      <c r="K2388" s="56"/>
      <c r="L2388" s="56"/>
      <c r="M2388" s="56"/>
      <c r="N2388" s="56"/>
      <c r="O2388" s="56"/>
      <c r="P2388" s="13"/>
    </row>
    <row r="2389" spans="1:16" ht="37.5" customHeight="1" x14ac:dyDescent="0.2">
      <c r="A2389" s="71"/>
      <c r="B2389" s="12"/>
      <c r="C2389" s="72"/>
      <c r="D2389" s="56"/>
      <c r="E2389" s="56"/>
      <c r="F2389" s="56"/>
      <c r="G2389" s="56"/>
      <c r="H2389" s="56"/>
      <c r="I2389" s="56"/>
      <c r="J2389" s="56"/>
      <c r="K2389" s="56"/>
      <c r="L2389" s="56"/>
      <c r="M2389" s="56"/>
      <c r="N2389" s="56"/>
      <c r="O2389" s="56"/>
      <c r="P2389" s="13"/>
    </row>
    <row r="2390" spans="1:16" ht="37.5" customHeight="1" x14ac:dyDescent="0.2">
      <c r="A2390" s="71"/>
      <c r="B2390" s="12"/>
      <c r="C2390" s="72"/>
      <c r="D2390" s="56"/>
      <c r="E2390" s="56"/>
      <c r="F2390" s="56"/>
      <c r="G2390" s="56"/>
      <c r="H2390" s="56"/>
      <c r="I2390" s="56"/>
      <c r="J2390" s="56"/>
      <c r="K2390" s="56"/>
      <c r="L2390" s="56"/>
      <c r="M2390" s="56"/>
      <c r="N2390" s="56"/>
      <c r="O2390" s="56"/>
      <c r="P2390" s="13"/>
    </row>
    <row r="2391" spans="1:16" ht="37.5" customHeight="1" x14ac:dyDescent="0.2">
      <c r="A2391" s="71" t="s">
        <v>1910</v>
      </c>
      <c r="B2391" s="12"/>
      <c r="C2391" s="72" t="s">
        <v>1911</v>
      </c>
      <c r="D2391" s="56"/>
      <c r="E2391" s="56"/>
      <c r="F2391" s="56"/>
      <c r="G2391" s="56"/>
      <c r="H2391" s="56"/>
      <c r="I2391" s="56"/>
      <c r="J2391" s="56"/>
      <c r="K2391" s="56"/>
      <c r="L2391" s="56"/>
      <c r="M2391" s="56"/>
      <c r="N2391" s="56"/>
      <c r="O2391" s="56"/>
      <c r="P2391" s="13"/>
    </row>
    <row r="2392" spans="1:16" ht="37.5" customHeight="1" x14ac:dyDescent="0.2">
      <c r="A2392" s="71"/>
      <c r="B2392" s="12"/>
      <c r="C2392" s="72"/>
      <c r="D2392" s="56"/>
      <c r="E2392" s="56"/>
      <c r="F2392" s="56"/>
      <c r="G2392" s="56"/>
      <c r="H2392" s="56"/>
      <c r="I2392" s="56"/>
      <c r="J2392" s="56"/>
      <c r="K2392" s="56"/>
      <c r="L2392" s="56"/>
      <c r="M2392" s="56"/>
      <c r="N2392" s="56"/>
      <c r="O2392" s="56"/>
      <c r="P2392" s="13"/>
    </row>
    <row r="2393" spans="1:16" ht="37.5" customHeight="1" x14ac:dyDescent="0.2">
      <c r="A2393" s="71"/>
      <c r="B2393" s="12"/>
      <c r="C2393" s="72"/>
      <c r="D2393" s="56"/>
      <c r="E2393" s="56"/>
      <c r="F2393" s="56"/>
      <c r="G2393" s="56"/>
      <c r="H2393" s="56"/>
      <c r="I2393" s="56"/>
      <c r="J2393" s="56"/>
      <c r="K2393" s="56"/>
      <c r="L2393" s="56"/>
      <c r="M2393" s="56"/>
      <c r="N2393" s="56"/>
      <c r="O2393" s="56"/>
      <c r="P2393" s="13"/>
    </row>
    <row r="2394" spans="1:16" ht="37.5" customHeight="1" x14ac:dyDescent="0.2">
      <c r="A2394" s="71"/>
      <c r="B2394" s="12"/>
      <c r="C2394" s="72"/>
      <c r="D2394" s="56"/>
      <c r="E2394" s="56"/>
      <c r="F2394" s="56"/>
      <c r="G2394" s="56"/>
      <c r="H2394" s="56"/>
      <c r="I2394" s="56"/>
      <c r="J2394" s="56"/>
      <c r="K2394" s="56"/>
      <c r="L2394" s="56"/>
      <c r="M2394" s="56"/>
      <c r="N2394" s="56"/>
      <c r="O2394" s="56"/>
      <c r="P2394" s="13"/>
    </row>
    <row r="2395" spans="1:16" ht="37.5" customHeight="1" x14ac:dyDescent="0.2">
      <c r="A2395" s="71"/>
      <c r="B2395" s="12"/>
      <c r="C2395" s="72"/>
      <c r="D2395" s="56"/>
      <c r="E2395" s="56"/>
      <c r="F2395" s="56"/>
      <c r="G2395" s="56"/>
      <c r="H2395" s="56"/>
      <c r="I2395" s="56"/>
      <c r="J2395" s="56"/>
      <c r="K2395" s="56"/>
      <c r="L2395" s="56"/>
      <c r="M2395" s="56"/>
      <c r="N2395" s="56"/>
      <c r="O2395" s="56"/>
      <c r="P2395" s="13"/>
    </row>
    <row r="2396" spans="1:16" ht="37.5" customHeight="1" x14ac:dyDescent="0.2">
      <c r="A2396" s="71" t="s">
        <v>1912</v>
      </c>
      <c r="B2396" s="12"/>
      <c r="C2396" s="72" t="s">
        <v>1913</v>
      </c>
      <c r="D2396" s="56"/>
      <c r="E2396" s="56"/>
      <c r="F2396" s="56"/>
      <c r="G2396" s="56"/>
      <c r="H2396" s="56"/>
      <c r="I2396" s="56"/>
      <c r="J2396" s="56"/>
      <c r="K2396" s="56"/>
      <c r="L2396" s="56"/>
      <c r="M2396" s="56"/>
      <c r="N2396" s="56"/>
      <c r="O2396" s="56"/>
      <c r="P2396" s="13"/>
    </row>
    <row r="2397" spans="1:16" ht="37.5" customHeight="1" x14ac:dyDescent="0.2">
      <c r="A2397" s="71"/>
      <c r="B2397" s="12"/>
      <c r="C2397" s="72"/>
      <c r="D2397" s="56"/>
      <c r="E2397" s="56"/>
      <c r="F2397" s="56"/>
      <c r="G2397" s="56"/>
      <c r="H2397" s="56"/>
      <c r="I2397" s="56"/>
      <c r="J2397" s="56"/>
      <c r="K2397" s="56"/>
      <c r="L2397" s="56"/>
      <c r="M2397" s="56"/>
      <c r="N2397" s="56"/>
      <c r="O2397" s="56"/>
      <c r="P2397" s="13"/>
    </row>
    <row r="2398" spans="1:16" ht="37.5" customHeight="1" x14ac:dyDescent="0.2">
      <c r="A2398" s="71"/>
      <c r="B2398" s="12"/>
      <c r="C2398" s="72"/>
      <c r="D2398" s="56"/>
      <c r="E2398" s="56"/>
      <c r="F2398" s="56"/>
      <c r="G2398" s="56"/>
      <c r="H2398" s="56"/>
      <c r="I2398" s="56"/>
      <c r="J2398" s="56"/>
      <c r="K2398" s="56"/>
      <c r="L2398" s="56"/>
      <c r="M2398" s="56"/>
      <c r="N2398" s="56"/>
      <c r="O2398" s="56"/>
      <c r="P2398" s="13"/>
    </row>
    <row r="2399" spans="1:16" ht="37.5" customHeight="1" x14ac:dyDescent="0.2">
      <c r="A2399" s="71"/>
      <c r="B2399" s="12"/>
      <c r="C2399" s="72"/>
      <c r="D2399" s="56"/>
      <c r="E2399" s="56"/>
      <c r="F2399" s="56"/>
      <c r="G2399" s="56"/>
      <c r="H2399" s="56"/>
      <c r="I2399" s="56"/>
      <c r="J2399" s="56"/>
      <c r="K2399" s="56"/>
      <c r="L2399" s="56"/>
      <c r="M2399" s="56"/>
      <c r="N2399" s="56"/>
      <c r="O2399" s="56"/>
      <c r="P2399" s="13"/>
    </row>
    <row r="2400" spans="1:16" ht="37.5" customHeight="1" x14ac:dyDescent="0.2">
      <c r="A2400" s="71"/>
      <c r="B2400" s="12"/>
      <c r="C2400" s="72"/>
      <c r="D2400" s="56"/>
      <c r="E2400" s="56"/>
      <c r="F2400" s="56"/>
      <c r="G2400" s="56"/>
      <c r="H2400" s="56"/>
      <c r="I2400" s="56"/>
      <c r="J2400" s="56"/>
      <c r="K2400" s="56"/>
      <c r="L2400" s="56"/>
      <c r="M2400" s="56"/>
      <c r="N2400" s="56"/>
      <c r="O2400" s="56"/>
      <c r="P2400" s="13"/>
    </row>
    <row r="2401" spans="1:16" ht="37.5" customHeight="1" x14ac:dyDescent="0.2">
      <c r="A2401" s="71" t="s">
        <v>1914</v>
      </c>
      <c r="B2401" s="12"/>
      <c r="C2401" s="72" t="s">
        <v>1915</v>
      </c>
      <c r="D2401" s="56"/>
      <c r="E2401" s="56"/>
      <c r="F2401" s="56"/>
      <c r="G2401" s="56"/>
      <c r="H2401" s="56"/>
      <c r="I2401" s="56"/>
      <c r="J2401" s="56"/>
      <c r="K2401" s="56"/>
      <c r="L2401" s="56"/>
      <c r="M2401" s="56"/>
      <c r="N2401" s="56"/>
      <c r="O2401" s="56"/>
      <c r="P2401" s="13"/>
    </row>
    <row r="2402" spans="1:16" ht="37.5" customHeight="1" x14ac:dyDescent="0.2">
      <c r="A2402" s="71"/>
      <c r="B2402" s="12"/>
      <c r="C2402" s="72"/>
      <c r="D2402" s="56"/>
      <c r="E2402" s="56"/>
      <c r="F2402" s="56"/>
      <c r="G2402" s="56"/>
      <c r="H2402" s="56"/>
      <c r="I2402" s="56"/>
      <c r="J2402" s="56"/>
      <c r="K2402" s="56"/>
      <c r="L2402" s="56"/>
      <c r="M2402" s="56"/>
      <c r="N2402" s="56"/>
      <c r="O2402" s="56"/>
      <c r="P2402" s="13"/>
    </row>
    <row r="2403" spans="1:16" ht="37.5" customHeight="1" x14ac:dyDescent="0.2">
      <c r="A2403" s="71"/>
      <c r="B2403" s="12"/>
      <c r="C2403" s="72"/>
      <c r="D2403" s="56"/>
      <c r="E2403" s="56"/>
      <c r="F2403" s="56"/>
      <c r="G2403" s="56"/>
      <c r="H2403" s="56"/>
      <c r="I2403" s="56"/>
      <c r="J2403" s="56"/>
      <c r="K2403" s="56"/>
      <c r="L2403" s="56"/>
      <c r="M2403" s="56"/>
      <c r="N2403" s="56"/>
      <c r="O2403" s="56"/>
      <c r="P2403" s="13"/>
    </row>
    <row r="2404" spans="1:16" ht="37.5" customHeight="1" x14ac:dyDescent="0.2">
      <c r="A2404" s="71"/>
      <c r="B2404" s="12"/>
      <c r="C2404" s="72"/>
      <c r="D2404" s="56"/>
      <c r="E2404" s="56"/>
      <c r="F2404" s="56"/>
      <c r="G2404" s="56"/>
      <c r="H2404" s="56"/>
      <c r="I2404" s="56"/>
      <c r="J2404" s="56"/>
      <c r="K2404" s="56"/>
      <c r="L2404" s="56"/>
      <c r="M2404" s="56"/>
      <c r="N2404" s="56"/>
      <c r="O2404" s="56"/>
      <c r="P2404" s="13"/>
    </row>
    <row r="2405" spans="1:16" ht="37.5" customHeight="1" thickBot="1" x14ac:dyDescent="0.25">
      <c r="A2405" s="73"/>
      <c r="B2405" s="14"/>
      <c r="C2405" s="74"/>
      <c r="D2405" s="57"/>
      <c r="E2405" s="57"/>
      <c r="F2405" s="57"/>
      <c r="G2405" s="57"/>
      <c r="H2405" s="57"/>
      <c r="I2405" s="57"/>
      <c r="J2405" s="57"/>
      <c r="K2405" s="57"/>
      <c r="L2405" s="57"/>
      <c r="M2405" s="57"/>
      <c r="N2405" s="57"/>
      <c r="O2405" s="57"/>
      <c r="P2405" s="15"/>
    </row>
    <row r="2406" spans="1:16" ht="37.5" customHeight="1" x14ac:dyDescent="0.2">
      <c r="A2406" s="75" t="s">
        <v>1916</v>
      </c>
      <c r="B2406" s="10"/>
      <c r="C2406" s="76" t="s">
        <v>1917</v>
      </c>
      <c r="D2406" s="55"/>
      <c r="E2406" s="55"/>
      <c r="F2406" s="55"/>
      <c r="G2406" s="55"/>
      <c r="H2406" s="55"/>
      <c r="I2406" s="55"/>
      <c r="J2406" s="55"/>
      <c r="K2406" s="55"/>
      <c r="L2406" s="55"/>
      <c r="M2406" s="55"/>
      <c r="N2406" s="55"/>
      <c r="O2406" s="55"/>
      <c r="P2406" s="11"/>
    </row>
    <row r="2407" spans="1:16" ht="37.5" customHeight="1" x14ac:dyDescent="0.2">
      <c r="A2407" s="71"/>
      <c r="B2407" s="12"/>
      <c r="C2407" s="72"/>
      <c r="D2407" s="56"/>
      <c r="E2407" s="56"/>
      <c r="F2407" s="56"/>
      <c r="G2407" s="56"/>
      <c r="H2407" s="56"/>
      <c r="I2407" s="56"/>
      <c r="J2407" s="56"/>
      <c r="K2407" s="56"/>
      <c r="L2407" s="56"/>
      <c r="M2407" s="56"/>
      <c r="N2407" s="56"/>
      <c r="O2407" s="56"/>
      <c r="P2407" s="13"/>
    </row>
    <row r="2408" spans="1:16" ht="37.5" customHeight="1" x14ac:dyDescent="0.2">
      <c r="A2408" s="71"/>
      <c r="B2408" s="12"/>
      <c r="C2408" s="72"/>
      <c r="D2408" s="56"/>
      <c r="E2408" s="56"/>
      <c r="F2408" s="56"/>
      <c r="G2408" s="56"/>
      <c r="H2408" s="56"/>
      <c r="I2408" s="56"/>
      <c r="J2408" s="56"/>
      <c r="K2408" s="56"/>
      <c r="L2408" s="56"/>
      <c r="M2408" s="56"/>
      <c r="N2408" s="56"/>
      <c r="O2408" s="56"/>
      <c r="P2408" s="13"/>
    </row>
    <row r="2409" spans="1:16" ht="37.5" customHeight="1" x14ac:dyDescent="0.2">
      <c r="A2409" s="71"/>
      <c r="B2409" s="12"/>
      <c r="C2409" s="72"/>
      <c r="D2409" s="56"/>
      <c r="E2409" s="56"/>
      <c r="F2409" s="56"/>
      <c r="G2409" s="56"/>
      <c r="H2409" s="56"/>
      <c r="I2409" s="56"/>
      <c r="J2409" s="56"/>
      <c r="K2409" s="56"/>
      <c r="L2409" s="56"/>
      <c r="M2409" s="56"/>
      <c r="N2409" s="56"/>
      <c r="O2409" s="56"/>
      <c r="P2409" s="13"/>
    </row>
    <row r="2410" spans="1:16" ht="37.5" customHeight="1" x14ac:dyDescent="0.2">
      <c r="A2410" s="71"/>
      <c r="B2410" s="12"/>
      <c r="C2410" s="72"/>
      <c r="D2410" s="56"/>
      <c r="E2410" s="56"/>
      <c r="F2410" s="56"/>
      <c r="G2410" s="56"/>
      <c r="H2410" s="56"/>
      <c r="I2410" s="56"/>
      <c r="J2410" s="56"/>
      <c r="K2410" s="56"/>
      <c r="L2410" s="56"/>
      <c r="M2410" s="56"/>
      <c r="N2410" s="56"/>
      <c r="O2410" s="56"/>
      <c r="P2410" s="13"/>
    </row>
    <row r="2411" spans="1:16" ht="37.5" customHeight="1" x14ac:dyDescent="0.2">
      <c r="A2411" s="71" t="s">
        <v>1918</v>
      </c>
      <c r="B2411" s="12"/>
      <c r="C2411" s="72" t="s">
        <v>1919</v>
      </c>
      <c r="D2411" s="56"/>
      <c r="E2411" s="56"/>
      <c r="F2411" s="56"/>
      <c r="G2411" s="56"/>
      <c r="H2411" s="56"/>
      <c r="I2411" s="56"/>
      <c r="J2411" s="56"/>
      <c r="K2411" s="56"/>
      <c r="L2411" s="56"/>
      <c r="M2411" s="56"/>
      <c r="N2411" s="56"/>
      <c r="O2411" s="56"/>
      <c r="P2411" s="13"/>
    </row>
    <row r="2412" spans="1:16" ht="37.5" customHeight="1" x14ac:dyDescent="0.2">
      <c r="A2412" s="71"/>
      <c r="B2412" s="12"/>
      <c r="C2412" s="72"/>
      <c r="D2412" s="56"/>
      <c r="E2412" s="56"/>
      <c r="F2412" s="56"/>
      <c r="G2412" s="56"/>
      <c r="H2412" s="56"/>
      <c r="I2412" s="56"/>
      <c r="J2412" s="56"/>
      <c r="K2412" s="56"/>
      <c r="L2412" s="56"/>
      <c r="M2412" s="56"/>
      <c r="N2412" s="56"/>
      <c r="O2412" s="56"/>
      <c r="P2412" s="13"/>
    </row>
    <row r="2413" spans="1:16" ht="37.5" customHeight="1" x14ac:dyDescent="0.2">
      <c r="A2413" s="71"/>
      <c r="B2413" s="12"/>
      <c r="C2413" s="72"/>
      <c r="D2413" s="56"/>
      <c r="E2413" s="56"/>
      <c r="F2413" s="56"/>
      <c r="G2413" s="56"/>
      <c r="H2413" s="56"/>
      <c r="I2413" s="56"/>
      <c r="J2413" s="56"/>
      <c r="K2413" s="56"/>
      <c r="L2413" s="56"/>
      <c r="M2413" s="56"/>
      <c r="N2413" s="56"/>
      <c r="O2413" s="56"/>
      <c r="P2413" s="13"/>
    </row>
    <row r="2414" spans="1:16" ht="37.5" customHeight="1" x14ac:dyDescent="0.2">
      <c r="A2414" s="71"/>
      <c r="B2414" s="12"/>
      <c r="C2414" s="72"/>
      <c r="D2414" s="56"/>
      <c r="E2414" s="56"/>
      <c r="F2414" s="56"/>
      <c r="G2414" s="56"/>
      <c r="H2414" s="56"/>
      <c r="I2414" s="56"/>
      <c r="J2414" s="56"/>
      <c r="K2414" s="56"/>
      <c r="L2414" s="56"/>
      <c r="M2414" s="56"/>
      <c r="N2414" s="56"/>
      <c r="O2414" s="56"/>
      <c r="P2414" s="13"/>
    </row>
    <row r="2415" spans="1:16" ht="37.5" customHeight="1" x14ac:dyDescent="0.2">
      <c r="A2415" s="71"/>
      <c r="B2415" s="12"/>
      <c r="C2415" s="72"/>
      <c r="D2415" s="56"/>
      <c r="E2415" s="56"/>
      <c r="F2415" s="56"/>
      <c r="G2415" s="56"/>
      <c r="H2415" s="56"/>
      <c r="I2415" s="56"/>
      <c r="J2415" s="56"/>
      <c r="K2415" s="56"/>
      <c r="L2415" s="56"/>
      <c r="M2415" s="56"/>
      <c r="N2415" s="56"/>
      <c r="O2415" s="56"/>
      <c r="P2415" s="13"/>
    </row>
    <row r="2416" spans="1:16" ht="37.5" customHeight="1" x14ac:dyDescent="0.2">
      <c r="A2416" s="71" t="s">
        <v>1920</v>
      </c>
      <c r="B2416" s="12"/>
      <c r="C2416" s="72" t="s">
        <v>1921</v>
      </c>
      <c r="D2416" s="56"/>
      <c r="E2416" s="56"/>
      <c r="F2416" s="56"/>
      <c r="G2416" s="56"/>
      <c r="H2416" s="56"/>
      <c r="I2416" s="56"/>
      <c r="J2416" s="56"/>
      <c r="K2416" s="56"/>
      <c r="L2416" s="56"/>
      <c r="M2416" s="56"/>
      <c r="N2416" s="56"/>
      <c r="O2416" s="56"/>
      <c r="P2416" s="13"/>
    </row>
    <row r="2417" spans="1:16" ht="37.5" customHeight="1" x14ac:dyDescent="0.2">
      <c r="A2417" s="71"/>
      <c r="B2417" s="12"/>
      <c r="C2417" s="72"/>
      <c r="D2417" s="56"/>
      <c r="E2417" s="56"/>
      <c r="F2417" s="56"/>
      <c r="G2417" s="56"/>
      <c r="H2417" s="56"/>
      <c r="I2417" s="56"/>
      <c r="J2417" s="56"/>
      <c r="K2417" s="56"/>
      <c r="L2417" s="56"/>
      <c r="M2417" s="56"/>
      <c r="N2417" s="56"/>
      <c r="O2417" s="56"/>
      <c r="P2417" s="13"/>
    </row>
    <row r="2418" spans="1:16" ht="37.5" customHeight="1" x14ac:dyDescent="0.2">
      <c r="A2418" s="71"/>
      <c r="B2418" s="12"/>
      <c r="C2418" s="72"/>
      <c r="D2418" s="56"/>
      <c r="E2418" s="56"/>
      <c r="F2418" s="56"/>
      <c r="G2418" s="56"/>
      <c r="H2418" s="56"/>
      <c r="I2418" s="56"/>
      <c r="J2418" s="56"/>
      <c r="K2418" s="56"/>
      <c r="L2418" s="56"/>
      <c r="M2418" s="56"/>
      <c r="N2418" s="56"/>
      <c r="O2418" s="56"/>
      <c r="P2418" s="13"/>
    </row>
    <row r="2419" spans="1:16" ht="37.5" customHeight="1" x14ac:dyDescent="0.2">
      <c r="A2419" s="71"/>
      <c r="B2419" s="12"/>
      <c r="C2419" s="72"/>
      <c r="D2419" s="56"/>
      <c r="E2419" s="56"/>
      <c r="F2419" s="56"/>
      <c r="G2419" s="56"/>
      <c r="H2419" s="56"/>
      <c r="I2419" s="56"/>
      <c r="J2419" s="56"/>
      <c r="K2419" s="56"/>
      <c r="L2419" s="56"/>
      <c r="M2419" s="56"/>
      <c r="N2419" s="56"/>
      <c r="O2419" s="56"/>
      <c r="P2419" s="13"/>
    </row>
    <row r="2420" spans="1:16" ht="37.5" customHeight="1" x14ac:dyDescent="0.2">
      <c r="A2420" s="71"/>
      <c r="B2420" s="12"/>
      <c r="C2420" s="72"/>
      <c r="D2420" s="56"/>
      <c r="E2420" s="56"/>
      <c r="F2420" s="56"/>
      <c r="G2420" s="56"/>
      <c r="H2420" s="56"/>
      <c r="I2420" s="56"/>
      <c r="J2420" s="56"/>
      <c r="K2420" s="56"/>
      <c r="L2420" s="56"/>
      <c r="M2420" s="56"/>
      <c r="N2420" s="56"/>
      <c r="O2420" s="56"/>
      <c r="P2420" s="13"/>
    </row>
    <row r="2421" spans="1:16" ht="37.5" customHeight="1" x14ac:dyDescent="0.2">
      <c r="A2421" s="71" t="s">
        <v>1922</v>
      </c>
      <c r="B2421" s="12"/>
      <c r="C2421" s="72" t="s">
        <v>1923</v>
      </c>
      <c r="D2421" s="56"/>
      <c r="E2421" s="56"/>
      <c r="F2421" s="56"/>
      <c r="G2421" s="56"/>
      <c r="H2421" s="56"/>
      <c r="I2421" s="56"/>
      <c r="J2421" s="56"/>
      <c r="K2421" s="56"/>
      <c r="L2421" s="56"/>
      <c r="M2421" s="56"/>
      <c r="N2421" s="56"/>
      <c r="O2421" s="56"/>
      <c r="P2421" s="13"/>
    </row>
    <row r="2422" spans="1:16" ht="37.5" customHeight="1" x14ac:dyDescent="0.2">
      <c r="A2422" s="71"/>
      <c r="B2422" s="12"/>
      <c r="C2422" s="72"/>
      <c r="D2422" s="56"/>
      <c r="E2422" s="56"/>
      <c r="F2422" s="56"/>
      <c r="G2422" s="56"/>
      <c r="H2422" s="56"/>
      <c r="I2422" s="56"/>
      <c r="J2422" s="56"/>
      <c r="K2422" s="56"/>
      <c r="L2422" s="56"/>
      <c r="M2422" s="56"/>
      <c r="N2422" s="56"/>
      <c r="O2422" s="56"/>
      <c r="P2422" s="13"/>
    </row>
    <row r="2423" spans="1:16" ht="37.5" customHeight="1" x14ac:dyDescent="0.2">
      <c r="A2423" s="71"/>
      <c r="B2423" s="12"/>
      <c r="C2423" s="72"/>
      <c r="D2423" s="56"/>
      <c r="E2423" s="56"/>
      <c r="F2423" s="56"/>
      <c r="G2423" s="56"/>
      <c r="H2423" s="56"/>
      <c r="I2423" s="56"/>
      <c r="J2423" s="56"/>
      <c r="K2423" s="56"/>
      <c r="L2423" s="56"/>
      <c r="M2423" s="56"/>
      <c r="N2423" s="56"/>
      <c r="O2423" s="56"/>
      <c r="P2423" s="13"/>
    </row>
    <row r="2424" spans="1:16" ht="37.5" customHeight="1" x14ac:dyDescent="0.2">
      <c r="A2424" s="71"/>
      <c r="B2424" s="12"/>
      <c r="C2424" s="72"/>
      <c r="D2424" s="56"/>
      <c r="E2424" s="56"/>
      <c r="F2424" s="56"/>
      <c r="G2424" s="56"/>
      <c r="H2424" s="56"/>
      <c r="I2424" s="56"/>
      <c r="J2424" s="56"/>
      <c r="K2424" s="56"/>
      <c r="L2424" s="56"/>
      <c r="M2424" s="56"/>
      <c r="N2424" s="56"/>
      <c r="O2424" s="56"/>
      <c r="P2424" s="13"/>
    </row>
    <row r="2425" spans="1:16" ht="37.5" customHeight="1" x14ac:dyDescent="0.2">
      <c r="A2425" s="71"/>
      <c r="B2425" s="12"/>
      <c r="C2425" s="72"/>
      <c r="D2425" s="56"/>
      <c r="E2425" s="56"/>
      <c r="F2425" s="56"/>
      <c r="G2425" s="56"/>
      <c r="H2425" s="56"/>
      <c r="I2425" s="56"/>
      <c r="J2425" s="56"/>
      <c r="K2425" s="56"/>
      <c r="L2425" s="56"/>
      <c r="M2425" s="56"/>
      <c r="N2425" s="56"/>
      <c r="O2425" s="56"/>
      <c r="P2425" s="13"/>
    </row>
    <row r="2426" spans="1:16" ht="37.5" customHeight="1" x14ac:dyDescent="0.2">
      <c r="A2426" s="71" t="s">
        <v>1924</v>
      </c>
      <c r="B2426" s="12"/>
      <c r="C2426" s="72" t="s">
        <v>1925</v>
      </c>
      <c r="D2426" s="56"/>
      <c r="E2426" s="56"/>
      <c r="F2426" s="56"/>
      <c r="G2426" s="56"/>
      <c r="H2426" s="56"/>
      <c r="I2426" s="56"/>
      <c r="J2426" s="56"/>
      <c r="K2426" s="56"/>
      <c r="L2426" s="56"/>
      <c r="M2426" s="56"/>
      <c r="N2426" s="56"/>
      <c r="O2426" s="56"/>
      <c r="P2426" s="13"/>
    </row>
    <row r="2427" spans="1:16" ht="37.5" customHeight="1" x14ac:dyDescent="0.2">
      <c r="A2427" s="71"/>
      <c r="B2427" s="12"/>
      <c r="C2427" s="72"/>
      <c r="D2427" s="56"/>
      <c r="E2427" s="56"/>
      <c r="F2427" s="56"/>
      <c r="G2427" s="56"/>
      <c r="H2427" s="56"/>
      <c r="I2427" s="56"/>
      <c r="J2427" s="56"/>
      <c r="K2427" s="56"/>
      <c r="L2427" s="56"/>
      <c r="M2427" s="56"/>
      <c r="N2427" s="56"/>
      <c r="O2427" s="56"/>
      <c r="P2427" s="13"/>
    </row>
    <row r="2428" spans="1:16" ht="37.5" customHeight="1" x14ac:dyDescent="0.2">
      <c r="A2428" s="71"/>
      <c r="B2428" s="12"/>
      <c r="C2428" s="72"/>
      <c r="D2428" s="56"/>
      <c r="E2428" s="56"/>
      <c r="F2428" s="56"/>
      <c r="G2428" s="56"/>
      <c r="H2428" s="56"/>
      <c r="I2428" s="56"/>
      <c r="J2428" s="56"/>
      <c r="K2428" s="56"/>
      <c r="L2428" s="56"/>
      <c r="M2428" s="56"/>
      <c r="N2428" s="56"/>
      <c r="O2428" s="56"/>
      <c r="P2428" s="13"/>
    </row>
    <row r="2429" spans="1:16" ht="37.5" customHeight="1" x14ac:dyDescent="0.2">
      <c r="A2429" s="71"/>
      <c r="B2429" s="12"/>
      <c r="C2429" s="72"/>
      <c r="D2429" s="56"/>
      <c r="E2429" s="56"/>
      <c r="F2429" s="56"/>
      <c r="G2429" s="56"/>
      <c r="H2429" s="56"/>
      <c r="I2429" s="56"/>
      <c r="J2429" s="56"/>
      <c r="K2429" s="56"/>
      <c r="L2429" s="56"/>
      <c r="M2429" s="56"/>
      <c r="N2429" s="56"/>
      <c r="O2429" s="56"/>
      <c r="P2429" s="13"/>
    </row>
    <row r="2430" spans="1:16" ht="37.5" customHeight="1" thickBot="1" x14ac:dyDescent="0.25">
      <c r="A2430" s="73"/>
      <c r="B2430" s="14"/>
      <c r="C2430" s="74"/>
      <c r="D2430" s="57"/>
      <c r="E2430" s="57"/>
      <c r="F2430" s="57"/>
      <c r="G2430" s="57"/>
      <c r="H2430" s="57"/>
      <c r="I2430" s="57"/>
      <c r="J2430" s="57"/>
      <c r="K2430" s="57"/>
      <c r="L2430" s="57"/>
      <c r="M2430" s="57"/>
      <c r="N2430" s="57"/>
      <c r="O2430" s="57"/>
      <c r="P2430" s="15"/>
    </row>
    <row r="2431" spans="1:16" ht="37.5" customHeight="1" x14ac:dyDescent="0.2">
      <c r="A2431" s="75" t="s">
        <v>1926</v>
      </c>
      <c r="B2431" s="10"/>
      <c r="C2431" s="76" t="s">
        <v>1927</v>
      </c>
      <c r="D2431" s="55"/>
      <c r="E2431" s="55"/>
      <c r="F2431" s="55"/>
      <c r="G2431" s="55"/>
      <c r="H2431" s="55"/>
      <c r="I2431" s="55"/>
      <c r="J2431" s="55"/>
      <c r="K2431" s="55"/>
      <c r="L2431" s="55"/>
      <c r="M2431" s="55"/>
      <c r="N2431" s="55"/>
      <c r="O2431" s="55"/>
      <c r="P2431" s="11"/>
    </row>
    <row r="2432" spans="1:16" ht="37.5" customHeight="1" x14ac:dyDescent="0.2">
      <c r="A2432" s="71"/>
      <c r="B2432" s="12"/>
      <c r="C2432" s="72"/>
      <c r="D2432" s="56"/>
      <c r="E2432" s="56"/>
      <c r="F2432" s="56"/>
      <c r="G2432" s="56"/>
      <c r="H2432" s="56"/>
      <c r="I2432" s="56"/>
      <c r="J2432" s="56"/>
      <c r="K2432" s="56"/>
      <c r="L2432" s="56"/>
      <c r="M2432" s="56"/>
      <c r="N2432" s="56"/>
      <c r="O2432" s="56"/>
      <c r="P2432" s="13"/>
    </row>
    <row r="2433" spans="1:16" ht="37.5" customHeight="1" x14ac:dyDescent="0.2">
      <c r="A2433" s="71"/>
      <c r="B2433" s="12"/>
      <c r="C2433" s="72"/>
      <c r="D2433" s="56"/>
      <c r="E2433" s="56"/>
      <c r="F2433" s="56"/>
      <c r="G2433" s="56"/>
      <c r="H2433" s="56"/>
      <c r="I2433" s="56"/>
      <c r="J2433" s="56"/>
      <c r="K2433" s="56"/>
      <c r="L2433" s="56"/>
      <c r="M2433" s="56"/>
      <c r="N2433" s="56"/>
      <c r="O2433" s="56"/>
      <c r="P2433" s="13"/>
    </row>
    <row r="2434" spans="1:16" ht="37.5" customHeight="1" x14ac:dyDescent="0.2">
      <c r="A2434" s="71"/>
      <c r="B2434" s="12"/>
      <c r="C2434" s="72"/>
      <c r="D2434" s="56"/>
      <c r="E2434" s="56"/>
      <c r="F2434" s="56"/>
      <c r="G2434" s="56"/>
      <c r="H2434" s="56"/>
      <c r="I2434" s="56"/>
      <c r="J2434" s="56"/>
      <c r="K2434" s="56"/>
      <c r="L2434" s="56"/>
      <c r="M2434" s="56"/>
      <c r="N2434" s="56"/>
      <c r="O2434" s="56"/>
      <c r="P2434" s="13"/>
    </row>
    <row r="2435" spans="1:16" ht="37.5" customHeight="1" x14ac:dyDescent="0.2">
      <c r="A2435" s="71"/>
      <c r="B2435" s="12"/>
      <c r="C2435" s="72"/>
      <c r="D2435" s="56"/>
      <c r="E2435" s="56"/>
      <c r="F2435" s="56"/>
      <c r="G2435" s="56"/>
      <c r="H2435" s="56"/>
      <c r="I2435" s="56"/>
      <c r="J2435" s="56"/>
      <c r="K2435" s="56"/>
      <c r="L2435" s="56"/>
      <c r="M2435" s="56"/>
      <c r="N2435" s="56"/>
      <c r="O2435" s="56"/>
      <c r="P2435" s="13"/>
    </row>
    <row r="2436" spans="1:16" ht="37.5" customHeight="1" x14ac:dyDescent="0.2">
      <c r="A2436" s="71" t="s">
        <v>1928</v>
      </c>
      <c r="B2436" s="12"/>
      <c r="C2436" s="72" t="s">
        <v>1929</v>
      </c>
      <c r="D2436" s="56"/>
      <c r="E2436" s="56"/>
      <c r="F2436" s="56"/>
      <c r="G2436" s="56"/>
      <c r="H2436" s="56"/>
      <c r="I2436" s="56"/>
      <c r="J2436" s="56"/>
      <c r="K2436" s="56"/>
      <c r="L2436" s="56"/>
      <c r="M2436" s="56"/>
      <c r="N2436" s="56"/>
      <c r="O2436" s="56"/>
      <c r="P2436" s="13"/>
    </row>
    <row r="2437" spans="1:16" ht="37.5" customHeight="1" x14ac:dyDescent="0.2">
      <c r="A2437" s="71"/>
      <c r="B2437" s="12"/>
      <c r="C2437" s="72"/>
      <c r="D2437" s="56"/>
      <c r="E2437" s="56"/>
      <c r="F2437" s="56"/>
      <c r="G2437" s="56"/>
      <c r="H2437" s="56"/>
      <c r="I2437" s="56"/>
      <c r="J2437" s="56"/>
      <c r="K2437" s="56"/>
      <c r="L2437" s="56"/>
      <c r="M2437" s="56"/>
      <c r="N2437" s="56"/>
      <c r="O2437" s="56"/>
      <c r="P2437" s="13"/>
    </row>
    <row r="2438" spans="1:16" ht="37.5" customHeight="1" x14ac:dyDescent="0.2">
      <c r="A2438" s="71"/>
      <c r="B2438" s="12"/>
      <c r="C2438" s="72"/>
      <c r="D2438" s="56"/>
      <c r="E2438" s="56"/>
      <c r="F2438" s="56"/>
      <c r="G2438" s="56"/>
      <c r="H2438" s="56"/>
      <c r="I2438" s="56"/>
      <c r="J2438" s="56"/>
      <c r="K2438" s="56"/>
      <c r="L2438" s="56"/>
      <c r="M2438" s="56"/>
      <c r="N2438" s="56"/>
      <c r="O2438" s="56"/>
      <c r="P2438" s="13"/>
    </row>
    <row r="2439" spans="1:16" ht="37.5" customHeight="1" x14ac:dyDescent="0.2">
      <c r="A2439" s="71"/>
      <c r="B2439" s="12"/>
      <c r="C2439" s="72"/>
      <c r="D2439" s="56"/>
      <c r="E2439" s="56"/>
      <c r="F2439" s="56"/>
      <c r="G2439" s="56"/>
      <c r="H2439" s="56"/>
      <c r="I2439" s="56"/>
      <c r="J2439" s="56"/>
      <c r="K2439" s="56"/>
      <c r="L2439" s="56"/>
      <c r="M2439" s="56"/>
      <c r="N2439" s="56"/>
      <c r="O2439" s="56"/>
      <c r="P2439" s="13"/>
    </row>
    <row r="2440" spans="1:16" ht="37.5" customHeight="1" x14ac:dyDescent="0.2">
      <c r="A2440" s="71"/>
      <c r="B2440" s="12"/>
      <c r="C2440" s="72"/>
      <c r="D2440" s="56"/>
      <c r="E2440" s="56"/>
      <c r="F2440" s="56"/>
      <c r="G2440" s="56"/>
      <c r="H2440" s="56"/>
      <c r="I2440" s="56"/>
      <c r="J2440" s="56"/>
      <c r="K2440" s="56"/>
      <c r="L2440" s="56"/>
      <c r="M2440" s="56"/>
      <c r="N2440" s="56"/>
      <c r="O2440" s="56"/>
      <c r="P2440" s="13"/>
    </row>
    <row r="2441" spans="1:16" ht="37.5" customHeight="1" x14ac:dyDescent="0.2">
      <c r="A2441" s="71" t="s">
        <v>1930</v>
      </c>
      <c r="B2441" s="12"/>
      <c r="C2441" s="72" t="s">
        <v>1931</v>
      </c>
      <c r="D2441" s="56"/>
      <c r="E2441" s="56"/>
      <c r="F2441" s="56"/>
      <c r="G2441" s="56"/>
      <c r="H2441" s="56"/>
      <c r="I2441" s="56"/>
      <c r="J2441" s="56"/>
      <c r="K2441" s="56"/>
      <c r="L2441" s="56"/>
      <c r="M2441" s="56"/>
      <c r="N2441" s="56"/>
      <c r="O2441" s="56"/>
      <c r="P2441" s="13"/>
    </row>
    <row r="2442" spans="1:16" ht="37.5" customHeight="1" x14ac:dyDescent="0.2">
      <c r="A2442" s="71"/>
      <c r="B2442" s="12"/>
      <c r="C2442" s="72"/>
      <c r="D2442" s="56"/>
      <c r="E2442" s="56"/>
      <c r="F2442" s="56"/>
      <c r="G2442" s="56"/>
      <c r="H2442" s="56"/>
      <c r="I2442" s="56"/>
      <c r="J2442" s="56"/>
      <c r="K2442" s="56"/>
      <c r="L2442" s="56"/>
      <c r="M2442" s="56"/>
      <c r="N2442" s="56"/>
      <c r="O2442" s="56"/>
      <c r="P2442" s="13"/>
    </row>
    <row r="2443" spans="1:16" ht="37.5" customHeight="1" x14ac:dyDescent="0.2">
      <c r="A2443" s="71"/>
      <c r="B2443" s="12"/>
      <c r="C2443" s="72"/>
      <c r="D2443" s="56"/>
      <c r="E2443" s="56"/>
      <c r="F2443" s="56"/>
      <c r="G2443" s="56"/>
      <c r="H2443" s="56"/>
      <c r="I2443" s="56"/>
      <c r="J2443" s="56"/>
      <c r="K2443" s="56"/>
      <c r="L2443" s="56"/>
      <c r="M2443" s="56"/>
      <c r="N2443" s="56"/>
      <c r="O2443" s="56"/>
      <c r="P2443" s="13"/>
    </row>
    <row r="2444" spans="1:16" ht="37.5" customHeight="1" x14ac:dyDescent="0.2">
      <c r="A2444" s="71"/>
      <c r="B2444" s="12"/>
      <c r="C2444" s="72"/>
      <c r="D2444" s="56"/>
      <c r="E2444" s="56"/>
      <c r="F2444" s="56"/>
      <c r="G2444" s="56"/>
      <c r="H2444" s="56"/>
      <c r="I2444" s="56"/>
      <c r="J2444" s="56"/>
      <c r="K2444" s="56"/>
      <c r="L2444" s="56"/>
      <c r="M2444" s="56"/>
      <c r="N2444" s="56"/>
      <c r="O2444" s="56"/>
      <c r="P2444" s="13"/>
    </row>
    <row r="2445" spans="1:16" ht="37.5" customHeight="1" x14ac:dyDescent="0.2">
      <c r="A2445" s="71"/>
      <c r="B2445" s="12"/>
      <c r="C2445" s="72"/>
      <c r="D2445" s="56"/>
      <c r="E2445" s="56"/>
      <c r="F2445" s="56"/>
      <c r="G2445" s="56"/>
      <c r="H2445" s="56"/>
      <c r="I2445" s="56"/>
      <c r="J2445" s="56"/>
      <c r="K2445" s="56"/>
      <c r="L2445" s="56"/>
      <c r="M2445" s="56"/>
      <c r="N2445" s="56"/>
      <c r="O2445" s="56"/>
      <c r="P2445" s="13"/>
    </row>
    <row r="2446" spans="1:16" ht="37.5" customHeight="1" x14ac:dyDescent="0.2">
      <c r="A2446" s="71" t="s">
        <v>1932</v>
      </c>
      <c r="B2446" s="12"/>
      <c r="C2446" s="72" t="s">
        <v>1933</v>
      </c>
      <c r="D2446" s="56"/>
      <c r="E2446" s="56"/>
      <c r="F2446" s="56"/>
      <c r="G2446" s="56"/>
      <c r="H2446" s="56"/>
      <c r="I2446" s="56"/>
      <c r="J2446" s="56"/>
      <c r="K2446" s="56"/>
      <c r="L2446" s="56"/>
      <c r="M2446" s="56"/>
      <c r="N2446" s="56"/>
      <c r="O2446" s="56"/>
      <c r="P2446" s="13"/>
    </row>
    <row r="2447" spans="1:16" ht="37.5" customHeight="1" x14ac:dyDescent="0.2">
      <c r="A2447" s="71"/>
      <c r="B2447" s="12"/>
      <c r="C2447" s="72"/>
      <c r="D2447" s="56"/>
      <c r="E2447" s="56"/>
      <c r="F2447" s="56"/>
      <c r="G2447" s="56"/>
      <c r="H2447" s="56"/>
      <c r="I2447" s="56"/>
      <c r="J2447" s="56"/>
      <c r="K2447" s="56"/>
      <c r="L2447" s="56"/>
      <c r="M2447" s="56"/>
      <c r="N2447" s="56"/>
      <c r="O2447" s="56"/>
      <c r="P2447" s="13"/>
    </row>
    <row r="2448" spans="1:16" ht="37.5" customHeight="1" x14ac:dyDescent="0.2">
      <c r="A2448" s="71"/>
      <c r="B2448" s="12"/>
      <c r="C2448" s="72"/>
      <c r="D2448" s="56"/>
      <c r="E2448" s="56"/>
      <c r="F2448" s="56"/>
      <c r="G2448" s="56"/>
      <c r="H2448" s="56"/>
      <c r="I2448" s="56"/>
      <c r="J2448" s="56"/>
      <c r="K2448" s="56"/>
      <c r="L2448" s="56"/>
      <c r="M2448" s="56"/>
      <c r="N2448" s="56"/>
      <c r="O2448" s="56"/>
      <c r="P2448" s="13"/>
    </row>
    <row r="2449" spans="1:16" ht="37.5" customHeight="1" x14ac:dyDescent="0.2">
      <c r="A2449" s="71"/>
      <c r="B2449" s="12"/>
      <c r="C2449" s="72"/>
      <c r="D2449" s="56"/>
      <c r="E2449" s="56"/>
      <c r="F2449" s="56"/>
      <c r="G2449" s="56"/>
      <c r="H2449" s="56"/>
      <c r="I2449" s="56"/>
      <c r="J2449" s="56"/>
      <c r="K2449" s="56"/>
      <c r="L2449" s="56"/>
      <c r="M2449" s="56"/>
      <c r="N2449" s="56"/>
      <c r="O2449" s="56"/>
      <c r="P2449" s="13"/>
    </row>
    <row r="2450" spans="1:16" ht="37.5" customHeight="1" x14ac:dyDescent="0.2">
      <c r="A2450" s="71"/>
      <c r="B2450" s="12"/>
      <c r="C2450" s="72"/>
      <c r="D2450" s="56"/>
      <c r="E2450" s="56"/>
      <c r="F2450" s="56"/>
      <c r="G2450" s="56"/>
      <c r="H2450" s="56"/>
      <c r="I2450" s="56"/>
      <c r="J2450" s="56"/>
      <c r="K2450" s="56"/>
      <c r="L2450" s="56"/>
      <c r="M2450" s="56"/>
      <c r="N2450" s="56"/>
      <c r="O2450" s="56"/>
      <c r="P2450" s="13"/>
    </row>
    <row r="2451" spans="1:16" ht="37.5" customHeight="1" x14ac:dyDescent="0.2">
      <c r="A2451" s="71" t="s">
        <v>1934</v>
      </c>
      <c r="B2451" s="12"/>
      <c r="C2451" s="72" t="s">
        <v>1935</v>
      </c>
      <c r="D2451" s="56"/>
      <c r="E2451" s="56"/>
      <c r="F2451" s="56"/>
      <c r="G2451" s="56"/>
      <c r="H2451" s="56"/>
      <c r="I2451" s="56"/>
      <c r="J2451" s="56"/>
      <c r="K2451" s="56"/>
      <c r="L2451" s="56"/>
      <c r="M2451" s="56"/>
      <c r="N2451" s="56"/>
      <c r="O2451" s="56"/>
      <c r="P2451" s="13"/>
    </row>
    <row r="2452" spans="1:16" ht="37.5" customHeight="1" x14ac:dyDescent="0.2">
      <c r="A2452" s="71"/>
      <c r="B2452" s="12"/>
      <c r="C2452" s="72"/>
      <c r="D2452" s="56"/>
      <c r="E2452" s="56"/>
      <c r="F2452" s="56"/>
      <c r="G2452" s="56"/>
      <c r="H2452" s="56"/>
      <c r="I2452" s="56"/>
      <c r="J2452" s="56"/>
      <c r="K2452" s="56"/>
      <c r="L2452" s="56"/>
      <c r="M2452" s="56"/>
      <c r="N2452" s="56"/>
      <c r="O2452" s="56"/>
      <c r="P2452" s="13"/>
    </row>
    <row r="2453" spans="1:16" ht="37.5" customHeight="1" x14ac:dyDescent="0.2">
      <c r="A2453" s="71"/>
      <c r="B2453" s="12"/>
      <c r="C2453" s="72"/>
      <c r="D2453" s="56"/>
      <c r="E2453" s="56"/>
      <c r="F2453" s="56"/>
      <c r="G2453" s="56"/>
      <c r="H2453" s="56"/>
      <c r="I2453" s="56"/>
      <c r="J2453" s="56"/>
      <c r="K2453" s="56"/>
      <c r="L2453" s="56"/>
      <c r="M2453" s="56"/>
      <c r="N2453" s="56"/>
      <c r="O2453" s="56"/>
      <c r="P2453" s="13"/>
    </row>
    <row r="2454" spans="1:16" ht="37.5" customHeight="1" x14ac:dyDescent="0.2">
      <c r="A2454" s="71"/>
      <c r="B2454" s="12"/>
      <c r="C2454" s="72"/>
      <c r="D2454" s="56"/>
      <c r="E2454" s="56"/>
      <c r="F2454" s="56"/>
      <c r="G2454" s="56"/>
      <c r="H2454" s="56"/>
      <c r="I2454" s="56"/>
      <c r="J2454" s="56"/>
      <c r="K2454" s="56"/>
      <c r="L2454" s="56"/>
      <c r="M2454" s="56"/>
      <c r="N2454" s="56"/>
      <c r="O2454" s="56"/>
      <c r="P2454" s="13"/>
    </row>
    <row r="2455" spans="1:16" ht="37.5" customHeight="1" thickBot="1" x14ac:dyDescent="0.25">
      <c r="A2455" s="73"/>
      <c r="B2455" s="14"/>
      <c r="C2455" s="74"/>
      <c r="D2455" s="57"/>
      <c r="E2455" s="57"/>
      <c r="F2455" s="57"/>
      <c r="G2455" s="57"/>
      <c r="H2455" s="57"/>
      <c r="I2455" s="57"/>
      <c r="J2455" s="57"/>
      <c r="K2455" s="57"/>
      <c r="L2455" s="57"/>
      <c r="M2455" s="57"/>
      <c r="N2455" s="57"/>
      <c r="O2455" s="57"/>
      <c r="P2455" s="15"/>
    </row>
    <row r="2456" spans="1:16" ht="37.5" customHeight="1" x14ac:dyDescent="0.2">
      <c r="A2456" s="75" t="s">
        <v>1936</v>
      </c>
      <c r="B2456" s="10"/>
      <c r="C2456" s="76" t="s">
        <v>1937</v>
      </c>
      <c r="D2456" s="55"/>
      <c r="E2456" s="55"/>
      <c r="F2456" s="55"/>
      <c r="G2456" s="55"/>
      <c r="H2456" s="55"/>
      <c r="I2456" s="55"/>
      <c r="J2456" s="55"/>
      <c r="K2456" s="55"/>
      <c r="L2456" s="55"/>
      <c r="M2456" s="55"/>
      <c r="N2456" s="55"/>
      <c r="O2456" s="55"/>
      <c r="P2456" s="11"/>
    </row>
    <row r="2457" spans="1:16" ht="37.5" customHeight="1" x14ac:dyDescent="0.2">
      <c r="A2457" s="71"/>
      <c r="B2457" s="12"/>
      <c r="C2457" s="72"/>
      <c r="D2457" s="56"/>
      <c r="E2457" s="56"/>
      <c r="F2457" s="56"/>
      <c r="G2457" s="56"/>
      <c r="H2457" s="56"/>
      <c r="I2457" s="56"/>
      <c r="J2457" s="56"/>
      <c r="K2457" s="56"/>
      <c r="L2457" s="56"/>
      <c r="M2457" s="56"/>
      <c r="N2457" s="56"/>
      <c r="O2457" s="56"/>
      <c r="P2457" s="13"/>
    </row>
    <row r="2458" spans="1:16" ht="37.5" customHeight="1" x14ac:dyDescent="0.2">
      <c r="A2458" s="71"/>
      <c r="B2458" s="12"/>
      <c r="C2458" s="72"/>
      <c r="D2458" s="56"/>
      <c r="E2458" s="56"/>
      <c r="F2458" s="56"/>
      <c r="G2458" s="56"/>
      <c r="H2458" s="56"/>
      <c r="I2458" s="56"/>
      <c r="J2458" s="56"/>
      <c r="K2458" s="56"/>
      <c r="L2458" s="56"/>
      <c r="M2458" s="56"/>
      <c r="N2458" s="56"/>
      <c r="O2458" s="56"/>
      <c r="P2458" s="13"/>
    </row>
    <row r="2459" spans="1:16" ht="37.5" customHeight="1" x14ac:dyDescent="0.2">
      <c r="A2459" s="71"/>
      <c r="B2459" s="12"/>
      <c r="C2459" s="72"/>
      <c r="D2459" s="56"/>
      <c r="E2459" s="56"/>
      <c r="F2459" s="56"/>
      <c r="G2459" s="56"/>
      <c r="H2459" s="56"/>
      <c r="I2459" s="56"/>
      <c r="J2459" s="56"/>
      <c r="K2459" s="56"/>
      <c r="L2459" s="56"/>
      <c r="M2459" s="56"/>
      <c r="N2459" s="56"/>
      <c r="O2459" s="56"/>
      <c r="P2459" s="13"/>
    </row>
    <row r="2460" spans="1:16" ht="37.5" customHeight="1" x14ac:dyDescent="0.2">
      <c r="A2460" s="71"/>
      <c r="B2460" s="12"/>
      <c r="C2460" s="72"/>
      <c r="D2460" s="56"/>
      <c r="E2460" s="56"/>
      <c r="F2460" s="56"/>
      <c r="G2460" s="56"/>
      <c r="H2460" s="56"/>
      <c r="I2460" s="56"/>
      <c r="J2460" s="56"/>
      <c r="K2460" s="56"/>
      <c r="L2460" s="56"/>
      <c r="M2460" s="56"/>
      <c r="N2460" s="56"/>
      <c r="O2460" s="56"/>
      <c r="P2460" s="13"/>
    </row>
    <row r="2461" spans="1:16" ht="37.5" customHeight="1" x14ac:dyDescent="0.2">
      <c r="A2461" s="71" t="s">
        <v>1938</v>
      </c>
      <c r="B2461" s="12"/>
      <c r="C2461" s="72" t="s">
        <v>1939</v>
      </c>
      <c r="D2461" s="56"/>
      <c r="E2461" s="56"/>
      <c r="F2461" s="56"/>
      <c r="G2461" s="56"/>
      <c r="H2461" s="56"/>
      <c r="I2461" s="56"/>
      <c r="J2461" s="56"/>
      <c r="K2461" s="56"/>
      <c r="L2461" s="56"/>
      <c r="M2461" s="56"/>
      <c r="N2461" s="56"/>
      <c r="O2461" s="56"/>
      <c r="P2461" s="13"/>
    </row>
    <row r="2462" spans="1:16" ht="37.5" customHeight="1" x14ac:dyDescent="0.2">
      <c r="A2462" s="71"/>
      <c r="B2462" s="12"/>
      <c r="C2462" s="72"/>
      <c r="D2462" s="56"/>
      <c r="E2462" s="56"/>
      <c r="F2462" s="56"/>
      <c r="G2462" s="56"/>
      <c r="H2462" s="56"/>
      <c r="I2462" s="56"/>
      <c r="J2462" s="56"/>
      <c r="K2462" s="56"/>
      <c r="L2462" s="56"/>
      <c r="M2462" s="56"/>
      <c r="N2462" s="56"/>
      <c r="O2462" s="56"/>
      <c r="P2462" s="13"/>
    </row>
    <row r="2463" spans="1:16" ht="37.5" customHeight="1" x14ac:dyDescent="0.2">
      <c r="A2463" s="71"/>
      <c r="B2463" s="12"/>
      <c r="C2463" s="72"/>
      <c r="D2463" s="56"/>
      <c r="E2463" s="56"/>
      <c r="F2463" s="56"/>
      <c r="G2463" s="56"/>
      <c r="H2463" s="56"/>
      <c r="I2463" s="56"/>
      <c r="J2463" s="56"/>
      <c r="K2463" s="56"/>
      <c r="L2463" s="56"/>
      <c r="M2463" s="56"/>
      <c r="N2463" s="56"/>
      <c r="O2463" s="56"/>
      <c r="P2463" s="13"/>
    </row>
    <row r="2464" spans="1:16" ht="37.5" customHeight="1" x14ac:dyDescent="0.2">
      <c r="A2464" s="71"/>
      <c r="B2464" s="12"/>
      <c r="C2464" s="72"/>
      <c r="D2464" s="56"/>
      <c r="E2464" s="56"/>
      <c r="F2464" s="56"/>
      <c r="G2464" s="56"/>
      <c r="H2464" s="56"/>
      <c r="I2464" s="56"/>
      <c r="J2464" s="56"/>
      <c r="K2464" s="56"/>
      <c r="L2464" s="56"/>
      <c r="M2464" s="56"/>
      <c r="N2464" s="56"/>
      <c r="O2464" s="56"/>
      <c r="P2464" s="13"/>
    </row>
    <row r="2465" spans="1:16" ht="37.5" customHeight="1" x14ac:dyDescent="0.2">
      <c r="A2465" s="71"/>
      <c r="B2465" s="12"/>
      <c r="C2465" s="72"/>
      <c r="D2465" s="56"/>
      <c r="E2465" s="56"/>
      <c r="F2465" s="56"/>
      <c r="G2465" s="56"/>
      <c r="H2465" s="56"/>
      <c r="I2465" s="56"/>
      <c r="J2465" s="56"/>
      <c r="K2465" s="56"/>
      <c r="L2465" s="56"/>
      <c r="M2465" s="56"/>
      <c r="N2465" s="56"/>
      <c r="O2465" s="56"/>
      <c r="P2465" s="13"/>
    </row>
    <row r="2466" spans="1:16" ht="37.5" customHeight="1" x14ac:dyDescent="0.2">
      <c r="A2466" s="71" t="s">
        <v>1940</v>
      </c>
      <c r="B2466" s="12"/>
      <c r="C2466" s="72" t="s">
        <v>1941</v>
      </c>
      <c r="D2466" s="56"/>
      <c r="E2466" s="56"/>
      <c r="F2466" s="56"/>
      <c r="G2466" s="56"/>
      <c r="H2466" s="56"/>
      <c r="I2466" s="56"/>
      <c r="J2466" s="56"/>
      <c r="K2466" s="56"/>
      <c r="L2466" s="56"/>
      <c r="M2466" s="56"/>
      <c r="N2466" s="56"/>
      <c r="O2466" s="56"/>
      <c r="P2466" s="13"/>
    </row>
    <row r="2467" spans="1:16" ht="37.5" customHeight="1" x14ac:dyDescent="0.2">
      <c r="A2467" s="71"/>
      <c r="B2467" s="12"/>
      <c r="C2467" s="72"/>
      <c r="D2467" s="56"/>
      <c r="E2467" s="56"/>
      <c r="F2467" s="56"/>
      <c r="G2467" s="56"/>
      <c r="H2467" s="56"/>
      <c r="I2467" s="56"/>
      <c r="J2467" s="56"/>
      <c r="K2467" s="56"/>
      <c r="L2467" s="56"/>
      <c r="M2467" s="56"/>
      <c r="N2467" s="56"/>
      <c r="O2467" s="56"/>
      <c r="P2467" s="13"/>
    </row>
    <row r="2468" spans="1:16" ht="37.5" customHeight="1" x14ac:dyDescent="0.2">
      <c r="A2468" s="71"/>
      <c r="B2468" s="12"/>
      <c r="C2468" s="72"/>
      <c r="D2468" s="56"/>
      <c r="E2468" s="56"/>
      <c r="F2468" s="56"/>
      <c r="G2468" s="56"/>
      <c r="H2468" s="56"/>
      <c r="I2468" s="56"/>
      <c r="J2468" s="56"/>
      <c r="K2468" s="56"/>
      <c r="L2468" s="56"/>
      <c r="M2468" s="56"/>
      <c r="N2468" s="56"/>
      <c r="O2468" s="56"/>
      <c r="P2468" s="13"/>
    </row>
    <row r="2469" spans="1:16" ht="37.5" customHeight="1" x14ac:dyDescent="0.2">
      <c r="A2469" s="71"/>
      <c r="B2469" s="12"/>
      <c r="C2469" s="72"/>
      <c r="D2469" s="56"/>
      <c r="E2469" s="56"/>
      <c r="F2469" s="56"/>
      <c r="G2469" s="56"/>
      <c r="H2469" s="56"/>
      <c r="I2469" s="56"/>
      <c r="J2469" s="56"/>
      <c r="K2469" s="56"/>
      <c r="L2469" s="56"/>
      <c r="M2469" s="56"/>
      <c r="N2469" s="56"/>
      <c r="O2469" s="56"/>
      <c r="P2469" s="13"/>
    </row>
    <row r="2470" spans="1:16" ht="37.5" customHeight="1" x14ac:dyDescent="0.2">
      <c r="A2470" s="71"/>
      <c r="B2470" s="12"/>
      <c r="C2470" s="72"/>
      <c r="D2470" s="56"/>
      <c r="E2470" s="56"/>
      <c r="F2470" s="56"/>
      <c r="G2470" s="56"/>
      <c r="H2470" s="56"/>
      <c r="I2470" s="56"/>
      <c r="J2470" s="56"/>
      <c r="K2470" s="56"/>
      <c r="L2470" s="56"/>
      <c r="M2470" s="56"/>
      <c r="N2470" s="56"/>
      <c r="O2470" s="56"/>
      <c r="P2470" s="13"/>
    </row>
    <row r="2471" spans="1:16" ht="37.5" customHeight="1" x14ac:dyDescent="0.2">
      <c r="A2471" s="71" t="s">
        <v>1942</v>
      </c>
      <c r="B2471" s="12"/>
      <c r="C2471" s="72" t="s">
        <v>1943</v>
      </c>
      <c r="D2471" s="56"/>
      <c r="E2471" s="56"/>
      <c r="F2471" s="56"/>
      <c r="G2471" s="56"/>
      <c r="H2471" s="56"/>
      <c r="I2471" s="56"/>
      <c r="J2471" s="56"/>
      <c r="K2471" s="56"/>
      <c r="L2471" s="56"/>
      <c r="M2471" s="56"/>
      <c r="N2471" s="56"/>
      <c r="O2471" s="56"/>
      <c r="P2471" s="13"/>
    </row>
    <row r="2472" spans="1:16" ht="37.5" customHeight="1" x14ac:dyDescent="0.2">
      <c r="A2472" s="71"/>
      <c r="B2472" s="12"/>
      <c r="C2472" s="72"/>
      <c r="D2472" s="56"/>
      <c r="E2472" s="56"/>
      <c r="F2472" s="56"/>
      <c r="G2472" s="56"/>
      <c r="H2472" s="56"/>
      <c r="I2472" s="56"/>
      <c r="J2472" s="56"/>
      <c r="K2472" s="56"/>
      <c r="L2472" s="56"/>
      <c r="M2472" s="56"/>
      <c r="N2472" s="56"/>
      <c r="O2472" s="56"/>
      <c r="P2472" s="13"/>
    </row>
    <row r="2473" spans="1:16" ht="37.5" customHeight="1" x14ac:dyDescent="0.2">
      <c r="A2473" s="71"/>
      <c r="B2473" s="12"/>
      <c r="C2473" s="72"/>
      <c r="D2473" s="56"/>
      <c r="E2473" s="56"/>
      <c r="F2473" s="56"/>
      <c r="G2473" s="56"/>
      <c r="H2473" s="56"/>
      <c r="I2473" s="56"/>
      <c r="J2473" s="56"/>
      <c r="K2473" s="56"/>
      <c r="L2473" s="56"/>
      <c r="M2473" s="56"/>
      <c r="N2473" s="56"/>
      <c r="O2473" s="56"/>
      <c r="P2473" s="13"/>
    </row>
    <row r="2474" spans="1:16" ht="37.5" customHeight="1" x14ac:dyDescent="0.2">
      <c r="A2474" s="71"/>
      <c r="B2474" s="12"/>
      <c r="C2474" s="72"/>
      <c r="D2474" s="56"/>
      <c r="E2474" s="56"/>
      <c r="F2474" s="56"/>
      <c r="G2474" s="56"/>
      <c r="H2474" s="56"/>
      <c r="I2474" s="56"/>
      <c r="J2474" s="56"/>
      <c r="K2474" s="56"/>
      <c r="L2474" s="56"/>
      <c r="M2474" s="56"/>
      <c r="N2474" s="56"/>
      <c r="O2474" s="56"/>
      <c r="P2474" s="13"/>
    </row>
    <row r="2475" spans="1:16" ht="37.5" customHeight="1" x14ac:dyDescent="0.2">
      <c r="A2475" s="71"/>
      <c r="B2475" s="12"/>
      <c r="C2475" s="72"/>
      <c r="D2475" s="56"/>
      <c r="E2475" s="56"/>
      <c r="F2475" s="56"/>
      <c r="G2475" s="56"/>
      <c r="H2475" s="56"/>
      <c r="I2475" s="56"/>
      <c r="J2475" s="56"/>
      <c r="K2475" s="56"/>
      <c r="L2475" s="56"/>
      <c r="M2475" s="56"/>
      <c r="N2475" s="56"/>
      <c r="O2475" s="56"/>
      <c r="P2475" s="13"/>
    </row>
    <row r="2476" spans="1:16" ht="37.5" customHeight="1" x14ac:dyDescent="0.2">
      <c r="A2476" s="71" t="s">
        <v>1944</v>
      </c>
      <c r="B2476" s="12"/>
      <c r="C2476" s="72" t="s">
        <v>1945</v>
      </c>
      <c r="D2476" s="56"/>
      <c r="E2476" s="56"/>
      <c r="F2476" s="56"/>
      <c r="G2476" s="56"/>
      <c r="H2476" s="56"/>
      <c r="I2476" s="56"/>
      <c r="J2476" s="56"/>
      <c r="K2476" s="56"/>
      <c r="L2476" s="56"/>
      <c r="M2476" s="56"/>
      <c r="N2476" s="56"/>
      <c r="O2476" s="56"/>
      <c r="P2476" s="13"/>
    </row>
    <row r="2477" spans="1:16" ht="37.5" customHeight="1" x14ac:dyDescent="0.2">
      <c r="A2477" s="71"/>
      <c r="B2477" s="12"/>
      <c r="C2477" s="72"/>
      <c r="D2477" s="56"/>
      <c r="E2477" s="56"/>
      <c r="F2477" s="56"/>
      <c r="G2477" s="56"/>
      <c r="H2477" s="56"/>
      <c r="I2477" s="56"/>
      <c r="J2477" s="56"/>
      <c r="K2477" s="56"/>
      <c r="L2477" s="56"/>
      <c r="M2477" s="56"/>
      <c r="N2477" s="56"/>
      <c r="O2477" s="56"/>
      <c r="P2477" s="13"/>
    </row>
    <row r="2478" spans="1:16" ht="37.5" customHeight="1" x14ac:dyDescent="0.2">
      <c r="A2478" s="71"/>
      <c r="B2478" s="12"/>
      <c r="C2478" s="72"/>
      <c r="D2478" s="56"/>
      <c r="E2478" s="56"/>
      <c r="F2478" s="56"/>
      <c r="G2478" s="56"/>
      <c r="H2478" s="56"/>
      <c r="I2478" s="56"/>
      <c r="J2478" s="56"/>
      <c r="K2478" s="56"/>
      <c r="L2478" s="56"/>
      <c r="M2478" s="56"/>
      <c r="N2478" s="56"/>
      <c r="O2478" s="56"/>
      <c r="P2478" s="13"/>
    </row>
    <row r="2479" spans="1:16" ht="37.5" customHeight="1" x14ac:dyDescent="0.2">
      <c r="A2479" s="71"/>
      <c r="B2479" s="12"/>
      <c r="C2479" s="72"/>
      <c r="D2479" s="56"/>
      <c r="E2479" s="56"/>
      <c r="F2479" s="56"/>
      <c r="G2479" s="56"/>
      <c r="H2479" s="56"/>
      <c r="I2479" s="56"/>
      <c r="J2479" s="56"/>
      <c r="K2479" s="56"/>
      <c r="L2479" s="56"/>
      <c r="M2479" s="56"/>
      <c r="N2479" s="56"/>
      <c r="O2479" s="56"/>
      <c r="P2479" s="13"/>
    </row>
    <row r="2480" spans="1:16" ht="37.5" customHeight="1" thickBot="1" x14ac:dyDescent="0.25">
      <c r="A2480" s="73"/>
      <c r="B2480" s="14"/>
      <c r="C2480" s="74"/>
      <c r="D2480" s="57"/>
      <c r="E2480" s="57"/>
      <c r="F2480" s="57"/>
      <c r="G2480" s="57"/>
      <c r="H2480" s="57"/>
      <c r="I2480" s="57"/>
      <c r="J2480" s="57"/>
      <c r="K2480" s="57"/>
      <c r="L2480" s="57"/>
      <c r="M2480" s="57"/>
      <c r="N2480" s="57"/>
      <c r="O2480" s="57"/>
      <c r="P2480" s="15"/>
    </row>
    <row r="2481" spans="1:16" ht="37.5" customHeight="1" x14ac:dyDescent="0.2">
      <c r="A2481" s="75" t="s">
        <v>1946</v>
      </c>
      <c r="B2481" s="10"/>
      <c r="C2481" s="76" t="s">
        <v>1947</v>
      </c>
      <c r="D2481" s="55"/>
      <c r="E2481" s="55"/>
      <c r="F2481" s="55"/>
      <c r="G2481" s="55"/>
      <c r="H2481" s="55"/>
      <c r="I2481" s="55"/>
      <c r="J2481" s="55"/>
      <c r="K2481" s="55"/>
      <c r="L2481" s="55"/>
      <c r="M2481" s="55"/>
      <c r="N2481" s="55"/>
      <c r="O2481" s="55"/>
      <c r="P2481" s="11"/>
    </row>
    <row r="2482" spans="1:16" ht="37.5" customHeight="1" x14ac:dyDescent="0.2">
      <c r="A2482" s="71"/>
      <c r="B2482" s="12"/>
      <c r="C2482" s="72"/>
      <c r="D2482" s="56"/>
      <c r="E2482" s="56"/>
      <c r="F2482" s="56"/>
      <c r="G2482" s="56"/>
      <c r="H2482" s="56"/>
      <c r="I2482" s="56"/>
      <c r="J2482" s="56"/>
      <c r="K2482" s="56"/>
      <c r="L2482" s="56"/>
      <c r="M2482" s="56"/>
      <c r="N2482" s="56"/>
      <c r="O2482" s="56"/>
      <c r="P2482" s="13"/>
    </row>
    <row r="2483" spans="1:16" ht="37.5" customHeight="1" x14ac:dyDescent="0.2">
      <c r="A2483" s="71"/>
      <c r="B2483" s="12"/>
      <c r="C2483" s="72"/>
      <c r="D2483" s="56"/>
      <c r="E2483" s="56"/>
      <c r="F2483" s="56"/>
      <c r="G2483" s="56"/>
      <c r="H2483" s="56"/>
      <c r="I2483" s="56"/>
      <c r="J2483" s="56"/>
      <c r="K2483" s="56"/>
      <c r="L2483" s="56"/>
      <c r="M2483" s="56"/>
      <c r="N2483" s="56"/>
      <c r="O2483" s="56"/>
      <c r="P2483" s="13"/>
    </row>
    <row r="2484" spans="1:16" ht="37.5" customHeight="1" x14ac:dyDescent="0.2">
      <c r="A2484" s="71"/>
      <c r="B2484" s="12"/>
      <c r="C2484" s="72"/>
      <c r="D2484" s="56"/>
      <c r="E2484" s="56"/>
      <c r="F2484" s="56"/>
      <c r="G2484" s="56"/>
      <c r="H2484" s="56"/>
      <c r="I2484" s="56"/>
      <c r="J2484" s="56"/>
      <c r="K2484" s="56"/>
      <c r="L2484" s="56"/>
      <c r="M2484" s="56"/>
      <c r="N2484" s="56"/>
      <c r="O2484" s="56"/>
      <c r="P2484" s="13"/>
    </row>
    <row r="2485" spans="1:16" ht="37.5" customHeight="1" x14ac:dyDescent="0.2">
      <c r="A2485" s="71"/>
      <c r="B2485" s="12"/>
      <c r="C2485" s="72"/>
      <c r="D2485" s="56"/>
      <c r="E2485" s="56"/>
      <c r="F2485" s="56"/>
      <c r="G2485" s="56"/>
      <c r="H2485" s="56"/>
      <c r="I2485" s="56"/>
      <c r="J2485" s="56"/>
      <c r="K2485" s="56"/>
      <c r="L2485" s="56"/>
      <c r="M2485" s="56"/>
      <c r="N2485" s="56"/>
      <c r="O2485" s="56"/>
      <c r="P2485" s="13"/>
    </row>
    <row r="2486" spans="1:16" ht="37.5" customHeight="1" x14ac:dyDescent="0.2">
      <c r="A2486" s="71" t="s">
        <v>1948</v>
      </c>
      <c r="B2486" s="12"/>
      <c r="C2486" s="72" t="s">
        <v>1949</v>
      </c>
      <c r="D2486" s="56"/>
      <c r="E2486" s="56"/>
      <c r="F2486" s="56"/>
      <c r="G2486" s="56"/>
      <c r="H2486" s="56"/>
      <c r="I2486" s="56"/>
      <c r="J2486" s="56"/>
      <c r="K2486" s="56"/>
      <c r="L2486" s="56"/>
      <c r="M2486" s="56"/>
      <c r="N2486" s="56"/>
      <c r="O2486" s="56"/>
      <c r="P2486" s="13"/>
    </row>
    <row r="2487" spans="1:16" ht="37.5" customHeight="1" x14ac:dyDescent="0.2">
      <c r="A2487" s="71"/>
      <c r="B2487" s="12"/>
      <c r="C2487" s="72"/>
      <c r="D2487" s="56"/>
      <c r="E2487" s="56"/>
      <c r="F2487" s="56"/>
      <c r="G2487" s="56"/>
      <c r="H2487" s="56"/>
      <c r="I2487" s="56"/>
      <c r="J2487" s="56"/>
      <c r="K2487" s="56"/>
      <c r="L2487" s="56"/>
      <c r="M2487" s="56"/>
      <c r="N2487" s="56"/>
      <c r="O2487" s="56"/>
      <c r="P2487" s="13"/>
    </row>
    <row r="2488" spans="1:16" ht="37.5" customHeight="1" x14ac:dyDescent="0.2">
      <c r="A2488" s="71"/>
      <c r="B2488" s="12"/>
      <c r="C2488" s="72"/>
      <c r="D2488" s="56"/>
      <c r="E2488" s="56"/>
      <c r="F2488" s="56"/>
      <c r="G2488" s="56"/>
      <c r="H2488" s="56"/>
      <c r="I2488" s="56"/>
      <c r="J2488" s="56"/>
      <c r="K2488" s="56"/>
      <c r="L2488" s="56"/>
      <c r="M2488" s="56"/>
      <c r="N2488" s="56"/>
      <c r="O2488" s="56"/>
      <c r="P2488" s="13"/>
    </row>
    <row r="2489" spans="1:16" ht="37.5" customHeight="1" x14ac:dyDescent="0.2">
      <c r="A2489" s="71"/>
      <c r="B2489" s="12"/>
      <c r="C2489" s="72"/>
      <c r="D2489" s="56"/>
      <c r="E2489" s="56"/>
      <c r="F2489" s="56"/>
      <c r="G2489" s="56"/>
      <c r="H2489" s="56"/>
      <c r="I2489" s="56"/>
      <c r="J2489" s="56"/>
      <c r="K2489" s="56"/>
      <c r="L2489" s="56"/>
      <c r="M2489" s="56"/>
      <c r="N2489" s="56"/>
      <c r="O2489" s="56"/>
      <c r="P2489" s="13"/>
    </row>
    <row r="2490" spans="1:16" ht="37.5" customHeight="1" x14ac:dyDescent="0.2">
      <c r="A2490" s="71"/>
      <c r="B2490" s="12"/>
      <c r="C2490" s="72"/>
      <c r="D2490" s="56"/>
      <c r="E2490" s="56"/>
      <c r="F2490" s="56"/>
      <c r="G2490" s="56"/>
      <c r="H2490" s="56"/>
      <c r="I2490" s="56"/>
      <c r="J2490" s="56"/>
      <c r="K2490" s="56"/>
      <c r="L2490" s="56"/>
      <c r="M2490" s="56"/>
      <c r="N2490" s="56"/>
      <c r="O2490" s="56"/>
      <c r="P2490" s="13"/>
    </row>
    <row r="2491" spans="1:16" ht="37.5" customHeight="1" x14ac:dyDescent="0.2">
      <c r="A2491" s="71" t="s">
        <v>1950</v>
      </c>
      <c r="B2491" s="12"/>
      <c r="C2491" s="72" t="s">
        <v>1951</v>
      </c>
      <c r="D2491" s="56"/>
      <c r="E2491" s="56"/>
      <c r="F2491" s="56"/>
      <c r="G2491" s="56"/>
      <c r="H2491" s="56"/>
      <c r="I2491" s="56"/>
      <c r="J2491" s="56"/>
      <c r="K2491" s="56"/>
      <c r="L2491" s="56"/>
      <c r="M2491" s="56"/>
      <c r="N2491" s="56"/>
      <c r="O2491" s="56"/>
      <c r="P2491" s="13"/>
    </row>
    <row r="2492" spans="1:16" ht="37.5" customHeight="1" x14ac:dyDescent="0.2">
      <c r="A2492" s="71"/>
      <c r="B2492" s="12"/>
      <c r="C2492" s="72"/>
      <c r="D2492" s="56"/>
      <c r="E2492" s="56"/>
      <c r="F2492" s="56"/>
      <c r="G2492" s="56"/>
      <c r="H2492" s="56"/>
      <c r="I2492" s="56"/>
      <c r="J2492" s="56"/>
      <c r="K2492" s="56"/>
      <c r="L2492" s="56"/>
      <c r="M2492" s="56"/>
      <c r="N2492" s="56"/>
      <c r="O2492" s="56"/>
      <c r="P2492" s="13"/>
    </row>
    <row r="2493" spans="1:16" ht="37.5" customHeight="1" x14ac:dyDescent="0.2">
      <c r="A2493" s="71"/>
      <c r="B2493" s="12"/>
      <c r="C2493" s="72"/>
      <c r="D2493" s="56"/>
      <c r="E2493" s="56"/>
      <c r="F2493" s="56"/>
      <c r="G2493" s="56"/>
      <c r="H2493" s="56"/>
      <c r="I2493" s="56"/>
      <c r="J2493" s="56"/>
      <c r="K2493" s="56"/>
      <c r="L2493" s="56"/>
      <c r="M2493" s="56"/>
      <c r="N2493" s="56"/>
      <c r="O2493" s="56"/>
      <c r="P2493" s="13"/>
    </row>
    <row r="2494" spans="1:16" ht="37.5" customHeight="1" x14ac:dyDescent="0.2">
      <c r="A2494" s="71"/>
      <c r="B2494" s="12"/>
      <c r="C2494" s="72"/>
      <c r="D2494" s="56"/>
      <c r="E2494" s="56"/>
      <c r="F2494" s="56"/>
      <c r="G2494" s="56"/>
      <c r="H2494" s="56"/>
      <c r="I2494" s="56"/>
      <c r="J2494" s="56"/>
      <c r="K2494" s="56"/>
      <c r="L2494" s="56"/>
      <c r="M2494" s="56"/>
      <c r="N2494" s="56"/>
      <c r="O2494" s="56"/>
      <c r="P2494" s="13"/>
    </row>
    <row r="2495" spans="1:16" ht="37.5" customHeight="1" x14ac:dyDescent="0.2">
      <c r="A2495" s="71"/>
      <c r="B2495" s="12"/>
      <c r="C2495" s="72"/>
      <c r="D2495" s="56"/>
      <c r="E2495" s="56"/>
      <c r="F2495" s="56"/>
      <c r="G2495" s="56"/>
      <c r="H2495" s="56"/>
      <c r="I2495" s="56"/>
      <c r="J2495" s="56"/>
      <c r="K2495" s="56"/>
      <c r="L2495" s="56"/>
      <c r="M2495" s="56"/>
      <c r="N2495" s="56"/>
      <c r="O2495" s="56"/>
      <c r="P2495" s="13"/>
    </row>
    <row r="2496" spans="1:16" ht="37.5" customHeight="1" x14ac:dyDescent="0.2">
      <c r="A2496" s="71" t="s">
        <v>1952</v>
      </c>
      <c r="B2496" s="12"/>
      <c r="C2496" s="72" t="s">
        <v>1953</v>
      </c>
      <c r="D2496" s="56"/>
      <c r="E2496" s="56"/>
      <c r="F2496" s="56"/>
      <c r="G2496" s="56"/>
      <c r="H2496" s="56"/>
      <c r="I2496" s="56"/>
      <c r="J2496" s="56"/>
      <c r="K2496" s="56"/>
      <c r="L2496" s="56"/>
      <c r="M2496" s="56"/>
      <c r="N2496" s="56"/>
      <c r="O2496" s="56"/>
      <c r="P2496" s="13"/>
    </row>
    <row r="2497" spans="1:16" ht="37.5" customHeight="1" x14ac:dyDescent="0.2">
      <c r="A2497" s="71"/>
      <c r="B2497" s="12"/>
      <c r="C2497" s="72"/>
      <c r="D2497" s="56"/>
      <c r="E2497" s="56"/>
      <c r="F2497" s="56"/>
      <c r="G2497" s="56"/>
      <c r="H2497" s="56"/>
      <c r="I2497" s="56"/>
      <c r="J2497" s="56"/>
      <c r="K2497" s="56"/>
      <c r="L2497" s="56"/>
      <c r="M2497" s="56"/>
      <c r="N2497" s="56"/>
      <c r="O2497" s="56"/>
      <c r="P2497" s="13"/>
    </row>
    <row r="2498" spans="1:16" ht="37.5" customHeight="1" x14ac:dyDescent="0.2">
      <c r="A2498" s="71"/>
      <c r="B2498" s="12"/>
      <c r="C2498" s="72"/>
      <c r="D2498" s="56"/>
      <c r="E2498" s="56"/>
      <c r="F2498" s="56"/>
      <c r="G2498" s="56"/>
      <c r="H2498" s="56"/>
      <c r="I2498" s="56"/>
      <c r="J2498" s="56"/>
      <c r="K2498" s="56"/>
      <c r="L2498" s="56"/>
      <c r="M2498" s="56"/>
      <c r="N2498" s="56"/>
      <c r="O2498" s="56"/>
      <c r="P2498" s="13"/>
    </row>
    <row r="2499" spans="1:16" ht="37.5" customHeight="1" x14ac:dyDescent="0.2">
      <c r="A2499" s="71"/>
      <c r="B2499" s="12"/>
      <c r="C2499" s="72"/>
      <c r="D2499" s="56"/>
      <c r="E2499" s="56"/>
      <c r="F2499" s="56"/>
      <c r="G2499" s="56"/>
      <c r="H2499" s="56"/>
      <c r="I2499" s="56"/>
      <c r="J2499" s="56"/>
      <c r="K2499" s="56"/>
      <c r="L2499" s="56"/>
      <c r="M2499" s="56"/>
      <c r="N2499" s="56"/>
      <c r="O2499" s="56"/>
      <c r="P2499" s="13"/>
    </row>
    <row r="2500" spans="1:16" ht="37.5" customHeight="1" x14ac:dyDescent="0.2">
      <c r="A2500" s="71"/>
      <c r="B2500" s="12"/>
      <c r="C2500" s="72"/>
      <c r="D2500" s="56"/>
      <c r="E2500" s="56"/>
      <c r="F2500" s="56"/>
      <c r="G2500" s="56"/>
      <c r="H2500" s="56"/>
      <c r="I2500" s="56"/>
      <c r="J2500" s="56"/>
      <c r="K2500" s="56"/>
      <c r="L2500" s="56"/>
      <c r="M2500" s="56"/>
      <c r="N2500" s="56"/>
      <c r="O2500" s="56"/>
      <c r="P2500" s="13"/>
    </row>
    <row r="2501" spans="1:16" ht="37.5" customHeight="1" x14ac:dyDescent="0.2">
      <c r="A2501" s="71" t="s">
        <v>1954</v>
      </c>
      <c r="B2501" s="12"/>
      <c r="C2501" s="72" t="s">
        <v>1955</v>
      </c>
      <c r="D2501" s="56"/>
      <c r="E2501" s="56"/>
      <c r="F2501" s="56"/>
      <c r="G2501" s="56"/>
      <c r="H2501" s="56"/>
      <c r="I2501" s="56"/>
      <c r="J2501" s="56"/>
      <c r="K2501" s="56"/>
      <c r="L2501" s="56"/>
      <c r="M2501" s="56"/>
      <c r="N2501" s="56"/>
      <c r="O2501" s="56"/>
      <c r="P2501" s="13"/>
    </row>
    <row r="2502" spans="1:16" ht="37.5" customHeight="1" x14ac:dyDescent="0.2">
      <c r="A2502" s="71"/>
      <c r="B2502" s="12"/>
      <c r="C2502" s="72"/>
      <c r="D2502" s="56"/>
      <c r="E2502" s="56"/>
      <c r="F2502" s="56"/>
      <c r="G2502" s="56"/>
      <c r="H2502" s="56"/>
      <c r="I2502" s="56"/>
      <c r="J2502" s="56"/>
      <c r="K2502" s="56"/>
      <c r="L2502" s="56"/>
      <c r="M2502" s="56"/>
      <c r="N2502" s="56"/>
      <c r="O2502" s="56"/>
      <c r="P2502" s="13"/>
    </row>
    <row r="2503" spans="1:16" ht="37.5" customHeight="1" x14ac:dyDescent="0.2">
      <c r="A2503" s="71"/>
      <c r="B2503" s="12"/>
      <c r="C2503" s="72"/>
      <c r="D2503" s="56"/>
      <c r="E2503" s="56"/>
      <c r="F2503" s="56"/>
      <c r="G2503" s="56"/>
      <c r="H2503" s="56"/>
      <c r="I2503" s="56"/>
      <c r="J2503" s="56"/>
      <c r="K2503" s="56"/>
      <c r="L2503" s="56"/>
      <c r="M2503" s="56"/>
      <c r="N2503" s="56"/>
      <c r="O2503" s="56"/>
      <c r="P2503" s="13"/>
    </row>
    <row r="2504" spans="1:16" ht="37.5" customHeight="1" x14ac:dyDescent="0.2">
      <c r="A2504" s="71"/>
      <c r="B2504" s="12"/>
      <c r="C2504" s="72"/>
      <c r="D2504" s="56"/>
      <c r="E2504" s="56"/>
      <c r="F2504" s="56"/>
      <c r="G2504" s="56"/>
      <c r="H2504" s="56"/>
      <c r="I2504" s="56"/>
      <c r="J2504" s="56"/>
      <c r="K2504" s="56"/>
      <c r="L2504" s="56"/>
      <c r="M2504" s="56"/>
      <c r="N2504" s="56"/>
      <c r="O2504" s="56"/>
      <c r="P2504" s="13"/>
    </row>
    <row r="2505" spans="1:16" ht="37.5" customHeight="1" thickBot="1" x14ac:dyDescent="0.25">
      <c r="A2505" s="73"/>
      <c r="B2505" s="14"/>
      <c r="C2505" s="74"/>
      <c r="D2505" s="57"/>
      <c r="E2505" s="57"/>
      <c r="F2505" s="57"/>
      <c r="G2505" s="57"/>
      <c r="H2505" s="57"/>
      <c r="I2505" s="57"/>
      <c r="J2505" s="57"/>
      <c r="K2505" s="57"/>
      <c r="L2505" s="57"/>
      <c r="M2505" s="57"/>
      <c r="N2505" s="57"/>
      <c r="O2505" s="57"/>
      <c r="P2505" s="15"/>
    </row>
    <row r="2506" spans="1:16" ht="37.5" customHeight="1" x14ac:dyDescent="0.2">
      <c r="A2506" s="75" t="s">
        <v>1956</v>
      </c>
      <c r="B2506" s="10"/>
      <c r="C2506" s="76" t="s">
        <v>1957</v>
      </c>
      <c r="D2506" s="55"/>
      <c r="E2506" s="55"/>
      <c r="F2506" s="55"/>
      <c r="G2506" s="55"/>
      <c r="H2506" s="55"/>
      <c r="I2506" s="55"/>
      <c r="J2506" s="55"/>
      <c r="K2506" s="55"/>
      <c r="L2506" s="55"/>
      <c r="M2506" s="55"/>
      <c r="N2506" s="55"/>
      <c r="O2506" s="55"/>
      <c r="P2506" s="11"/>
    </row>
    <row r="2507" spans="1:16" ht="37.5" customHeight="1" x14ac:dyDescent="0.2">
      <c r="A2507" s="71"/>
      <c r="B2507" s="12"/>
      <c r="C2507" s="72"/>
      <c r="D2507" s="56"/>
      <c r="E2507" s="56"/>
      <c r="F2507" s="56"/>
      <c r="G2507" s="56"/>
      <c r="H2507" s="56"/>
      <c r="I2507" s="56"/>
      <c r="J2507" s="56"/>
      <c r="K2507" s="56"/>
      <c r="L2507" s="56"/>
      <c r="M2507" s="56"/>
      <c r="N2507" s="56"/>
      <c r="O2507" s="56"/>
      <c r="P2507" s="13"/>
    </row>
    <row r="2508" spans="1:16" ht="37.5" customHeight="1" x14ac:dyDescent="0.2">
      <c r="A2508" s="71"/>
      <c r="B2508" s="12"/>
      <c r="C2508" s="72"/>
      <c r="D2508" s="56"/>
      <c r="E2508" s="56"/>
      <c r="F2508" s="56"/>
      <c r="G2508" s="56"/>
      <c r="H2508" s="56"/>
      <c r="I2508" s="56"/>
      <c r="J2508" s="56"/>
      <c r="K2508" s="56"/>
      <c r="L2508" s="56"/>
      <c r="M2508" s="56"/>
      <c r="N2508" s="56"/>
      <c r="O2508" s="56"/>
      <c r="P2508" s="13"/>
    </row>
    <row r="2509" spans="1:16" ht="37.5" customHeight="1" x14ac:dyDescent="0.2">
      <c r="A2509" s="71"/>
      <c r="B2509" s="12"/>
      <c r="C2509" s="72"/>
      <c r="D2509" s="56"/>
      <c r="E2509" s="56"/>
      <c r="F2509" s="56"/>
      <c r="G2509" s="56"/>
      <c r="H2509" s="56"/>
      <c r="I2509" s="56"/>
      <c r="J2509" s="56"/>
      <c r="K2509" s="56"/>
      <c r="L2509" s="56"/>
      <c r="M2509" s="56"/>
      <c r="N2509" s="56"/>
      <c r="O2509" s="56"/>
      <c r="P2509" s="13"/>
    </row>
    <row r="2510" spans="1:16" ht="37.5" customHeight="1" x14ac:dyDescent="0.2">
      <c r="A2510" s="71"/>
      <c r="B2510" s="12"/>
      <c r="C2510" s="72"/>
      <c r="D2510" s="56"/>
      <c r="E2510" s="56"/>
      <c r="F2510" s="56"/>
      <c r="G2510" s="56"/>
      <c r="H2510" s="56"/>
      <c r="I2510" s="56"/>
      <c r="J2510" s="56"/>
      <c r="K2510" s="56"/>
      <c r="L2510" s="56"/>
      <c r="M2510" s="56"/>
      <c r="N2510" s="56"/>
      <c r="O2510" s="56"/>
      <c r="P2510" s="13"/>
    </row>
    <row r="2511" spans="1:16" ht="37.5" customHeight="1" x14ac:dyDescent="0.2">
      <c r="A2511" s="71" t="s">
        <v>1958</v>
      </c>
      <c r="B2511" s="12"/>
      <c r="C2511" s="72" t="s">
        <v>1959</v>
      </c>
      <c r="D2511" s="56"/>
      <c r="E2511" s="56"/>
      <c r="F2511" s="56"/>
      <c r="G2511" s="56"/>
      <c r="H2511" s="56"/>
      <c r="I2511" s="56"/>
      <c r="J2511" s="56"/>
      <c r="K2511" s="56"/>
      <c r="L2511" s="56"/>
      <c r="M2511" s="56"/>
      <c r="N2511" s="56"/>
      <c r="O2511" s="56"/>
      <c r="P2511" s="13"/>
    </row>
    <row r="2512" spans="1:16" ht="37.5" customHeight="1" x14ac:dyDescent="0.2">
      <c r="A2512" s="71"/>
      <c r="B2512" s="12"/>
      <c r="C2512" s="72"/>
      <c r="D2512" s="56"/>
      <c r="E2512" s="56"/>
      <c r="F2512" s="56"/>
      <c r="G2512" s="56"/>
      <c r="H2512" s="56"/>
      <c r="I2512" s="56"/>
      <c r="J2512" s="56"/>
      <c r="K2512" s="56"/>
      <c r="L2512" s="56"/>
      <c r="M2512" s="56"/>
      <c r="N2512" s="56"/>
      <c r="O2512" s="56"/>
      <c r="P2512" s="13"/>
    </row>
    <row r="2513" spans="1:16" ht="37.5" customHeight="1" x14ac:dyDescent="0.2">
      <c r="A2513" s="71"/>
      <c r="B2513" s="12"/>
      <c r="C2513" s="72"/>
      <c r="D2513" s="56"/>
      <c r="E2513" s="56"/>
      <c r="F2513" s="56"/>
      <c r="G2513" s="56"/>
      <c r="H2513" s="56"/>
      <c r="I2513" s="56"/>
      <c r="J2513" s="56"/>
      <c r="K2513" s="56"/>
      <c r="L2513" s="56"/>
      <c r="M2513" s="56"/>
      <c r="N2513" s="56"/>
      <c r="O2513" s="56"/>
      <c r="P2513" s="13"/>
    </row>
    <row r="2514" spans="1:16" ht="37.5" customHeight="1" x14ac:dyDescent="0.2">
      <c r="A2514" s="71"/>
      <c r="B2514" s="12"/>
      <c r="C2514" s="72"/>
      <c r="D2514" s="56"/>
      <c r="E2514" s="56"/>
      <c r="F2514" s="56"/>
      <c r="G2514" s="56"/>
      <c r="H2514" s="56"/>
      <c r="I2514" s="56"/>
      <c r="J2514" s="56"/>
      <c r="K2514" s="56"/>
      <c r="L2514" s="56"/>
      <c r="M2514" s="56"/>
      <c r="N2514" s="56"/>
      <c r="O2514" s="56"/>
      <c r="P2514" s="13"/>
    </row>
    <row r="2515" spans="1:16" ht="37.5" customHeight="1" x14ac:dyDescent="0.2">
      <c r="A2515" s="71"/>
      <c r="B2515" s="12"/>
      <c r="C2515" s="72"/>
      <c r="D2515" s="56"/>
      <c r="E2515" s="56"/>
      <c r="F2515" s="56"/>
      <c r="G2515" s="56"/>
      <c r="H2515" s="56"/>
      <c r="I2515" s="56"/>
      <c r="J2515" s="56"/>
      <c r="K2515" s="56"/>
      <c r="L2515" s="56"/>
      <c r="M2515" s="56"/>
      <c r="N2515" s="56"/>
      <c r="O2515" s="56"/>
      <c r="P2515" s="13"/>
    </row>
    <row r="2516" spans="1:16" ht="37.5" customHeight="1" x14ac:dyDescent="0.2">
      <c r="A2516" s="71" t="s">
        <v>1960</v>
      </c>
      <c r="B2516" s="12"/>
      <c r="C2516" s="72" t="s">
        <v>1961</v>
      </c>
      <c r="D2516" s="56"/>
      <c r="E2516" s="56"/>
      <c r="F2516" s="56"/>
      <c r="G2516" s="56"/>
      <c r="H2516" s="56"/>
      <c r="I2516" s="56"/>
      <c r="J2516" s="56"/>
      <c r="K2516" s="56"/>
      <c r="L2516" s="56"/>
      <c r="M2516" s="56"/>
      <c r="N2516" s="56"/>
      <c r="O2516" s="56"/>
      <c r="P2516" s="13"/>
    </row>
    <row r="2517" spans="1:16" ht="37.5" customHeight="1" x14ac:dyDescent="0.2">
      <c r="A2517" s="71"/>
      <c r="B2517" s="12"/>
      <c r="C2517" s="72"/>
      <c r="D2517" s="56"/>
      <c r="E2517" s="56"/>
      <c r="F2517" s="56"/>
      <c r="G2517" s="56"/>
      <c r="H2517" s="56"/>
      <c r="I2517" s="56"/>
      <c r="J2517" s="56"/>
      <c r="K2517" s="56"/>
      <c r="L2517" s="56"/>
      <c r="M2517" s="56"/>
      <c r="N2517" s="56"/>
      <c r="O2517" s="56"/>
      <c r="P2517" s="13"/>
    </row>
    <row r="2518" spans="1:16" ht="37.5" customHeight="1" x14ac:dyDescent="0.2">
      <c r="A2518" s="71"/>
      <c r="B2518" s="12"/>
      <c r="C2518" s="72"/>
      <c r="D2518" s="56"/>
      <c r="E2518" s="56"/>
      <c r="F2518" s="56"/>
      <c r="G2518" s="56"/>
      <c r="H2518" s="56"/>
      <c r="I2518" s="56"/>
      <c r="J2518" s="56"/>
      <c r="K2518" s="56"/>
      <c r="L2518" s="56"/>
      <c r="M2518" s="56"/>
      <c r="N2518" s="56"/>
      <c r="O2518" s="56"/>
      <c r="P2518" s="13"/>
    </row>
    <row r="2519" spans="1:16" ht="37.5" customHeight="1" x14ac:dyDescent="0.2">
      <c r="A2519" s="71"/>
      <c r="B2519" s="12"/>
      <c r="C2519" s="72"/>
      <c r="D2519" s="56"/>
      <c r="E2519" s="56"/>
      <c r="F2519" s="56"/>
      <c r="G2519" s="56"/>
      <c r="H2519" s="56"/>
      <c r="I2519" s="56"/>
      <c r="J2519" s="56"/>
      <c r="K2519" s="56"/>
      <c r="L2519" s="56"/>
      <c r="M2519" s="56"/>
      <c r="N2519" s="56"/>
      <c r="O2519" s="56"/>
      <c r="P2519" s="13"/>
    </row>
    <row r="2520" spans="1:16" ht="37.5" customHeight="1" x14ac:dyDescent="0.2">
      <c r="A2520" s="71"/>
      <c r="B2520" s="12"/>
      <c r="C2520" s="72"/>
      <c r="D2520" s="56"/>
      <c r="E2520" s="56"/>
      <c r="F2520" s="56"/>
      <c r="G2520" s="56"/>
      <c r="H2520" s="56"/>
      <c r="I2520" s="56"/>
      <c r="J2520" s="56"/>
      <c r="K2520" s="56"/>
      <c r="L2520" s="56"/>
      <c r="M2520" s="56"/>
      <c r="N2520" s="56"/>
      <c r="O2520" s="56"/>
      <c r="P2520" s="13"/>
    </row>
    <row r="2521" spans="1:16" ht="37.5" customHeight="1" x14ac:dyDescent="0.2">
      <c r="A2521" s="71" t="s">
        <v>1962</v>
      </c>
      <c r="B2521" s="12"/>
      <c r="C2521" s="72" t="s">
        <v>1963</v>
      </c>
      <c r="D2521" s="56"/>
      <c r="E2521" s="56"/>
      <c r="F2521" s="56"/>
      <c r="G2521" s="56"/>
      <c r="H2521" s="56"/>
      <c r="I2521" s="56"/>
      <c r="J2521" s="56"/>
      <c r="K2521" s="56"/>
      <c r="L2521" s="56"/>
      <c r="M2521" s="56"/>
      <c r="N2521" s="56"/>
      <c r="O2521" s="56"/>
      <c r="P2521" s="13"/>
    </row>
    <row r="2522" spans="1:16" ht="37.5" customHeight="1" x14ac:dyDescent="0.2">
      <c r="A2522" s="71"/>
      <c r="B2522" s="12"/>
      <c r="C2522" s="72"/>
      <c r="D2522" s="56"/>
      <c r="E2522" s="56"/>
      <c r="F2522" s="56"/>
      <c r="G2522" s="56"/>
      <c r="H2522" s="56"/>
      <c r="I2522" s="56"/>
      <c r="J2522" s="56"/>
      <c r="K2522" s="56"/>
      <c r="L2522" s="56"/>
      <c r="M2522" s="56"/>
      <c r="N2522" s="56"/>
      <c r="O2522" s="56"/>
      <c r="P2522" s="13"/>
    </row>
    <row r="2523" spans="1:16" ht="37.5" customHeight="1" x14ac:dyDescent="0.2">
      <c r="A2523" s="71"/>
      <c r="B2523" s="12"/>
      <c r="C2523" s="72"/>
      <c r="D2523" s="56"/>
      <c r="E2523" s="56"/>
      <c r="F2523" s="56"/>
      <c r="G2523" s="56"/>
      <c r="H2523" s="56"/>
      <c r="I2523" s="56"/>
      <c r="J2523" s="56"/>
      <c r="K2523" s="56"/>
      <c r="L2523" s="56"/>
      <c r="M2523" s="56"/>
      <c r="N2523" s="56"/>
      <c r="O2523" s="56"/>
      <c r="P2523" s="13"/>
    </row>
    <row r="2524" spans="1:16" ht="37.5" customHeight="1" x14ac:dyDescent="0.2">
      <c r="A2524" s="71"/>
      <c r="B2524" s="12"/>
      <c r="C2524" s="72"/>
      <c r="D2524" s="56"/>
      <c r="E2524" s="56"/>
      <c r="F2524" s="56"/>
      <c r="G2524" s="56"/>
      <c r="H2524" s="56"/>
      <c r="I2524" s="56"/>
      <c r="J2524" s="56"/>
      <c r="K2524" s="56"/>
      <c r="L2524" s="56"/>
      <c r="M2524" s="56"/>
      <c r="N2524" s="56"/>
      <c r="O2524" s="56"/>
      <c r="P2524" s="13"/>
    </row>
    <row r="2525" spans="1:16" ht="37.5" customHeight="1" x14ac:dyDescent="0.2">
      <c r="A2525" s="71"/>
      <c r="B2525" s="12"/>
      <c r="C2525" s="72"/>
      <c r="D2525" s="56"/>
      <c r="E2525" s="56"/>
      <c r="F2525" s="56"/>
      <c r="G2525" s="56"/>
      <c r="H2525" s="56"/>
      <c r="I2525" s="56"/>
      <c r="J2525" s="56"/>
      <c r="K2525" s="56"/>
      <c r="L2525" s="56"/>
      <c r="M2525" s="56"/>
      <c r="N2525" s="56"/>
      <c r="O2525" s="56"/>
      <c r="P2525" s="13"/>
    </row>
    <row r="2526" spans="1:16" ht="37.5" customHeight="1" x14ac:dyDescent="0.2">
      <c r="A2526" s="71" t="s">
        <v>1964</v>
      </c>
      <c r="B2526" s="12"/>
      <c r="C2526" s="72" t="s">
        <v>1965</v>
      </c>
      <c r="D2526" s="56"/>
      <c r="E2526" s="56"/>
      <c r="F2526" s="56"/>
      <c r="G2526" s="56"/>
      <c r="H2526" s="56"/>
      <c r="I2526" s="56"/>
      <c r="J2526" s="56"/>
      <c r="K2526" s="56"/>
      <c r="L2526" s="56"/>
      <c r="M2526" s="56"/>
      <c r="N2526" s="56"/>
      <c r="O2526" s="56"/>
      <c r="P2526" s="13"/>
    </row>
    <row r="2527" spans="1:16" ht="37.5" customHeight="1" x14ac:dyDescent="0.2">
      <c r="A2527" s="71"/>
      <c r="B2527" s="12"/>
      <c r="C2527" s="72"/>
      <c r="D2527" s="56"/>
      <c r="E2527" s="56"/>
      <c r="F2527" s="56"/>
      <c r="G2527" s="56"/>
      <c r="H2527" s="56"/>
      <c r="I2527" s="56"/>
      <c r="J2527" s="56"/>
      <c r="K2527" s="56"/>
      <c r="L2527" s="56"/>
      <c r="M2527" s="56"/>
      <c r="N2527" s="56"/>
      <c r="O2527" s="56"/>
      <c r="P2527" s="13"/>
    </row>
    <row r="2528" spans="1:16" ht="37.5" customHeight="1" x14ac:dyDescent="0.2">
      <c r="A2528" s="71"/>
      <c r="B2528" s="12"/>
      <c r="C2528" s="72"/>
      <c r="D2528" s="56"/>
      <c r="E2528" s="56"/>
      <c r="F2528" s="56"/>
      <c r="G2528" s="56"/>
      <c r="H2528" s="56"/>
      <c r="I2528" s="56"/>
      <c r="J2528" s="56"/>
      <c r="K2528" s="56"/>
      <c r="L2528" s="56"/>
      <c r="M2528" s="56"/>
      <c r="N2528" s="56"/>
      <c r="O2528" s="56"/>
      <c r="P2528" s="13"/>
    </row>
    <row r="2529" spans="1:16" ht="37.5" customHeight="1" x14ac:dyDescent="0.2">
      <c r="A2529" s="71"/>
      <c r="B2529" s="12"/>
      <c r="C2529" s="72"/>
      <c r="D2529" s="56"/>
      <c r="E2529" s="56"/>
      <c r="F2529" s="56"/>
      <c r="G2529" s="56"/>
      <c r="H2529" s="56"/>
      <c r="I2529" s="56"/>
      <c r="J2529" s="56"/>
      <c r="K2529" s="56"/>
      <c r="L2529" s="56"/>
      <c r="M2529" s="56"/>
      <c r="N2529" s="56"/>
      <c r="O2529" s="56"/>
      <c r="P2529" s="13"/>
    </row>
    <row r="2530" spans="1:16" ht="37.5" customHeight="1" thickBot="1" x14ac:dyDescent="0.25">
      <c r="A2530" s="73"/>
      <c r="B2530" s="14"/>
      <c r="C2530" s="74"/>
      <c r="D2530" s="57"/>
      <c r="E2530" s="57"/>
      <c r="F2530" s="57"/>
      <c r="G2530" s="57"/>
      <c r="H2530" s="57"/>
      <c r="I2530" s="57"/>
      <c r="J2530" s="57"/>
      <c r="K2530" s="57"/>
      <c r="L2530" s="57"/>
      <c r="M2530" s="57"/>
      <c r="N2530" s="57"/>
      <c r="O2530" s="57"/>
      <c r="P2530" s="15"/>
    </row>
    <row r="2531" spans="1:16" ht="37.5" customHeight="1" x14ac:dyDescent="0.2">
      <c r="A2531" s="75" t="s">
        <v>1966</v>
      </c>
      <c r="B2531" s="10"/>
      <c r="C2531" s="76" t="s">
        <v>1967</v>
      </c>
      <c r="D2531" s="55"/>
      <c r="E2531" s="55"/>
      <c r="F2531" s="55"/>
      <c r="G2531" s="55"/>
      <c r="H2531" s="55"/>
      <c r="I2531" s="55"/>
      <c r="J2531" s="55"/>
      <c r="K2531" s="55"/>
      <c r="L2531" s="55"/>
      <c r="M2531" s="55"/>
      <c r="N2531" s="55"/>
      <c r="O2531" s="55"/>
      <c r="P2531" s="11"/>
    </row>
    <row r="2532" spans="1:16" ht="37.5" customHeight="1" x14ac:dyDescent="0.2">
      <c r="A2532" s="71"/>
      <c r="B2532" s="12"/>
      <c r="C2532" s="72"/>
      <c r="D2532" s="56"/>
      <c r="E2532" s="56"/>
      <c r="F2532" s="56"/>
      <c r="G2532" s="56"/>
      <c r="H2532" s="56"/>
      <c r="I2532" s="56"/>
      <c r="J2532" s="56"/>
      <c r="K2532" s="56"/>
      <c r="L2532" s="56"/>
      <c r="M2532" s="56"/>
      <c r="N2532" s="56"/>
      <c r="O2532" s="56"/>
      <c r="P2532" s="13"/>
    </row>
    <row r="2533" spans="1:16" ht="37.5" customHeight="1" x14ac:dyDescent="0.2">
      <c r="A2533" s="71"/>
      <c r="B2533" s="12"/>
      <c r="C2533" s="72"/>
      <c r="D2533" s="56"/>
      <c r="E2533" s="56"/>
      <c r="F2533" s="56"/>
      <c r="G2533" s="56"/>
      <c r="H2533" s="56"/>
      <c r="I2533" s="56"/>
      <c r="J2533" s="56"/>
      <c r="K2533" s="56"/>
      <c r="L2533" s="56"/>
      <c r="M2533" s="56"/>
      <c r="N2533" s="56"/>
      <c r="O2533" s="56"/>
      <c r="P2533" s="13"/>
    </row>
    <row r="2534" spans="1:16" ht="37.5" customHeight="1" x14ac:dyDescent="0.2">
      <c r="A2534" s="71"/>
      <c r="B2534" s="12"/>
      <c r="C2534" s="72"/>
      <c r="D2534" s="56"/>
      <c r="E2534" s="56"/>
      <c r="F2534" s="56"/>
      <c r="G2534" s="56"/>
      <c r="H2534" s="56"/>
      <c r="I2534" s="56"/>
      <c r="J2534" s="56"/>
      <c r="K2534" s="56"/>
      <c r="L2534" s="56"/>
      <c r="M2534" s="56"/>
      <c r="N2534" s="56"/>
      <c r="O2534" s="56"/>
      <c r="P2534" s="13"/>
    </row>
    <row r="2535" spans="1:16" ht="37.5" customHeight="1" x14ac:dyDescent="0.2">
      <c r="A2535" s="71"/>
      <c r="B2535" s="12"/>
      <c r="C2535" s="72"/>
      <c r="D2535" s="56"/>
      <c r="E2535" s="56"/>
      <c r="F2535" s="56"/>
      <c r="G2535" s="56"/>
      <c r="H2535" s="56"/>
      <c r="I2535" s="56"/>
      <c r="J2535" s="56"/>
      <c r="K2535" s="56"/>
      <c r="L2535" s="56"/>
      <c r="M2535" s="56"/>
      <c r="N2535" s="56"/>
      <c r="O2535" s="56"/>
      <c r="P2535" s="13"/>
    </row>
    <row r="2536" spans="1:16" ht="37.5" customHeight="1" x14ac:dyDescent="0.2">
      <c r="A2536" s="71" t="s">
        <v>1968</v>
      </c>
      <c r="B2536" s="12"/>
      <c r="C2536" s="72" t="s">
        <v>1969</v>
      </c>
      <c r="D2536" s="56"/>
      <c r="E2536" s="56"/>
      <c r="F2536" s="56"/>
      <c r="G2536" s="56"/>
      <c r="H2536" s="56"/>
      <c r="I2536" s="56"/>
      <c r="J2536" s="56"/>
      <c r="K2536" s="56"/>
      <c r="L2536" s="56"/>
      <c r="M2536" s="56"/>
      <c r="N2536" s="56"/>
      <c r="O2536" s="56"/>
      <c r="P2536" s="13"/>
    </row>
    <row r="2537" spans="1:16" ht="37.5" customHeight="1" x14ac:dyDescent="0.2">
      <c r="A2537" s="71"/>
      <c r="B2537" s="12"/>
      <c r="C2537" s="72"/>
      <c r="D2537" s="56"/>
      <c r="E2537" s="56"/>
      <c r="F2537" s="56"/>
      <c r="G2537" s="56"/>
      <c r="H2537" s="56"/>
      <c r="I2537" s="56"/>
      <c r="J2537" s="56"/>
      <c r="K2537" s="56"/>
      <c r="L2537" s="56"/>
      <c r="M2537" s="56"/>
      <c r="N2537" s="56"/>
      <c r="O2537" s="56"/>
      <c r="P2537" s="13"/>
    </row>
    <row r="2538" spans="1:16" ht="37.5" customHeight="1" x14ac:dyDescent="0.2">
      <c r="A2538" s="71"/>
      <c r="B2538" s="12"/>
      <c r="C2538" s="72"/>
      <c r="D2538" s="56"/>
      <c r="E2538" s="56"/>
      <c r="F2538" s="56"/>
      <c r="G2538" s="56"/>
      <c r="H2538" s="56"/>
      <c r="I2538" s="56"/>
      <c r="J2538" s="56"/>
      <c r="K2538" s="56"/>
      <c r="L2538" s="56"/>
      <c r="M2538" s="56"/>
      <c r="N2538" s="56"/>
      <c r="O2538" s="56"/>
      <c r="P2538" s="13"/>
    </row>
    <row r="2539" spans="1:16" ht="37.5" customHeight="1" x14ac:dyDescent="0.2">
      <c r="A2539" s="71"/>
      <c r="B2539" s="12"/>
      <c r="C2539" s="72"/>
      <c r="D2539" s="56"/>
      <c r="E2539" s="56"/>
      <c r="F2539" s="56"/>
      <c r="G2539" s="56"/>
      <c r="H2539" s="56"/>
      <c r="I2539" s="56"/>
      <c r="J2539" s="56"/>
      <c r="K2539" s="56"/>
      <c r="L2539" s="56"/>
      <c r="M2539" s="56"/>
      <c r="N2539" s="56"/>
      <c r="O2539" s="56"/>
      <c r="P2539" s="13"/>
    </row>
    <row r="2540" spans="1:16" ht="37.5" customHeight="1" x14ac:dyDescent="0.2">
      <c r="A2540" s="71"/>
      <c r="B2540" s="12"/>
      <c r="C2540" s="72"/>
      <c r="D2540" s="56"/>
      <c r="E2540" s="56"/>
      <c r="F2540" s="56"/>
      <c r="G2540" s="56"/>
      <c r="H2540" s="56"/>
      <c r="I2540" s="56"/>
      <c r="J2540" s="56"/>
      <c r="K2540" s="56"/>
      <c r="L2540" s="56"/>
      <c r="M2540" s="56"/>
      <c r="N2540" s="56"/>
      <c r="O2540" s="56"/>
      <c r="P2540" s="13"/>
    </row>
    <row r="2541" spans="1:16" ht="37.5" customHeight="1" x14ac:dyDescent="0.2">
      <c r="A2541" s="71" t="s">
        <v>1970</v>
      </c>
      <c r="B2541" s="12"/>
      <c r="C2541" s="72" t="s">
        <v>1971</v>
      </c>
      <c r="D2541" s="56"/>
      <c r="E2541" s="56"/>
      <c r="F2541" s="56"/>
      <c r="G2541" s="56"/>
      <c r="H2541" s="56"/>
      <c r="I2541" s="56"/>
      <c r="J2541" s="56"/>
      <c r="K2541" s="56"/>
      <c r="L2541" s="56"/>
      <c r="M2541" s="56"/>
      <c r="N2541" s="56"/>
      <c r="O2541" s="56"/>
      <c r="P2541" s="13"/>
    </row>
    <row r="2542" spans="1:16" ht="37.5" customHeight="1" x14ac:dyDescent="0.2">
      <c r="A2542" s="71"/>
      <c r="B2542" s="12"/>
      <c r="C2542" s="72"/>
      <c r="D2542" s="56"/>
      <c r="E2542" s="56"/>
      <c r="F2542" s="56"/>
      <c r="G2542" s="56"/>
      <c r="H2542" s="56"/>
      <c r="I2542" s="56"/>
      <c r="J2542" s="56"/>
      <c r="K2542" s="56"/>
      <c r="L2542" s="56"/>
      <c r="M2542" s="56"/>
      <c r="N2542" s="56"/>
      <c r="O2542" s="56"/>
      <c r="P2542" s="13"/>
    </row>
    <row r="2543" spans="1:16" ht="37.5" customHeight="1" x14ac:dyDescent="0.2">
      <c r="A2543" s="71"/>
      <c r="B2543" s="12"/>
      <c r="C2543" s="72"/>
      <c r="D2543" s="56"/>
      <c r="E2543" s="56"/>
      <c r="F2543" s="56"/>
      <c r="G2543" s="56"/>
      <c r="H2543" s="56"/>
      <c r="I2543" s="56"/>
      <c r="J2543" s="56"/>
      <c r="K2543" s="56"/>
      <c r="L2543" s="56"/>
      <c r="M2543" s="56"/>
      <c r="N2543" s="56"/>
      <c r="O2543" s="56"/>
      <c r="P2543" s="13"/>
    </row>
    <row r="2544" spans="1:16" ht="37.5" customHeight="1" x14ac:dyDescent="0.2">
      <c r="A2544" s="71"/>
      <c r="B2544" s="12"/>
      <c r="C2544" s="72"/>
      <c r="D2544" s="56"/>
      <c r="E2544" s="56"/>
      <c r="F2544" s="56"/>
      <c r="G2544" s="56"/>
      <c r="H2544" s="56"/>
      <c r="I2544" s="56"/>
      <c r="J2544" s="56"/>
      <c r="K2544" s="56"/>
      <c r="L2544" s="56"/>
      <c r="M2544" s="56"/>
      <c r="N2544" s="56"/>
      <c r="O2544" s="56"/>
      <c r="P2544" s="13"/>
    </row>
    <row r="2545" spans="1:16" ht="37.5" customHeight="1" x14ac:dyDescent="0.2">
      <c r="A2545" s="71"/>
      <c r="B2545" s="12"/>
      <c r="C2545" s="72"/>
      <c r="D2545" s="56"/>
      <c r="E2545" s="56"/>
      <c r="F2545" s="56"/>
      <c r="G2545" s="56"/>
      <c r="H2545" s="56"/>
      <c r="I2545" s="56"/>
      <c r="J2545" s="56"/>
      <c r="K2545" s="56"/>
      <c r="L2545" s="56"/>
      <c r="M2545" s="56"/>
      <c r="N2545" s="56"/>
      <c r="O2545" s="56"/>
      <c r="P2545" s="13"/>
    </row>
    <row r="2546" spans="1:16" ht="37.5" customHeight="1" x14ac:dyDescent="0.2">
      <c r="A2546" s="71" t="s">
        <v>1972</v>
      </c>
      <c r="B2546" s="12"/>
      <c r="C2546" s="72" t="s">
        <v>1973</v>
      </c>
      <c r="D2546" s="56"/>
      <c r="E2546" s="56"/>
      <c r="F2546" s="56"/>
      <c r="G2546" s="56"/>
      <c r="H2546" s="56"/>
      <c r="I2546" s="56"/>
      <c r="J2546" s="56"/>
      <c r="K2546" s="56"/>
      <c r="L2546" s="56"/>
      <c r="M2546" s="56"/>
      <c r="N2546" s="56"/>
      <c r="O2546" s="56"/>
      <c r="P2546" s="13"/>
    </row>
    <row r="2547" spans="1:16" ht="37.5" customHeight="1" x14ac:dyDescent="0.2">
      <c r="A2547" s="71"/>
      <c r="B2547" s="12"/>
      <c r="C2547" s="72"/>
      <c r="D2547" s="56"/>
      <c r="E2547" s="56"/>
      <c r="F2547" s="56"/>
      <c r="G2547" s="56"/>
      <c r="H2547" s="56"/>
      <c r="I2547" s="56"/>
      <c r="J2547" s="56"/>
      <c r="K2547" s="56"/>
      <c r="L2547" s="56"/>
      <c r="M2547" s="56"/>
      <c r="N2547" s="56"/>
      <c r="O2547" s="56"/>
      <c r="P2547" s="13"/>
    </row>
    <row r="2548" spans="1:16" ht="37.5" customHeight="1" x14ac:dyDescent="0.2">
      <c r="A2548" s="71"/>
      <c r="B2548" s="12"/>
      <c r="C2548" s="72"/>
      <c r="D2548" s="56"/>
      <c r="E2548" s="56"/>
      <c r="F2548" s="56"/>
      <c r="G2548" s="56"/>
      <c r="H2548" s="56"/>
      <c r="I2548" s="56"/>
      <c r="J2548" s="56"/>
      <c r="K2548" s="56"/>
      <c r="L2548" s="56"/>
      <c r="M2548" s="56"/>
      <c r="N2548" s="56"/>
      <c r="O2548" s="56"/>
      <c r="P2548" s="13"/>
    </row>
    <row r="2549" spans="1:16" ht="37.5" customHeight="1" x14ac:dyDescent="0.2">
      <c r="A2549" s="71"/>
      <c r="B2549" s="12"/>
      <c r="C2549" s="72"/>
      <c r="D2549" s="56"/>
      <c r="E2549" s="56"/>
      <c r="F2549" s="56"/>
      <c r="G2549" s="56"/>
      <c r="H2549" s="56"/>
      <c r="I2549" s="56"/>
      <c r="J2549" s="56"/>
      <c r="K2549" s="56"/>
      <c r="L2549" s="56"/>
      <c r="M2549" s="56"/>
      <c r="N2549" s="56"/>
      <c r="O2549" s="56"/>
      <c r="P2549" s="13"/>
    </row>
    <row r="2550" spans="1:16" ht="37.5" customHeight="1" x14ac:dyDescent="0.2">
      <c r="A2550" s="71"/>
      <c r="B2550" s="12"/>
      <c r="C2550" s="72"/>
      <c r="D2550" s="56"/>
      <c r="E2550" s="56"/>
      <c r="F2550" s="56"/>
      <c r="G2550" s="56"/>
      <c r="H2550" s="56"/>
      <c r="I2550" s="56"/>
      <c r="J2550" s="56"/>
      <c r="K2550" s="56"/>
      <c r="L2550" s="56"/>
      <c r="M2550" s="56"/>
      <c r="N2550" s="56"/>
      <c r="O2550" s="56"/>
      <c r="P2550" s="13"/>
    </row>
    <row r="2551" spans="1:16" ht="37.5" customHeight="1" x14ac:dyDescent="0.2">
      <c r="A2551" s="71" t="s">
        <v>1974</v>
      </c>
      <c r="B2551" s="12"/>
      <c r="C2551" s="72" t="s">
        <v>1975</v>
      </c>
      <c r="D2551" s="56"/>
      <c r="E2551" s="56"/>
      <c r="F2551" s="56"/>
      <c r="G2551" s="56"/>
      <c r="H2551" s="56"/>
      <c r="I2551" s="56"/>
      <c r="J2551" s="56"/>
      <c r="K2551" s="56"/>
      <c r="L2551" s="56"/>
      <c r="M2551" s="56"/>
      <c r="N2551" s="56"/>
      <c r="O2551" s="56"/>
      <c r="P2551" s="13"/>
    </row>
    <row r="2552" spans="1:16" ht="37.5" customHeight="1" x14ac:dyDescent="0.2">
      <c r="A2552" s="71"/>
      <c r="B2552" s="12"/>
      <c r="C2552" s="72"/>
      <c r="D2552" s="56"/>
      <c r="E2552" s="56"/>
      <c r="F2552" s="56"/>
      <c r="G2552" s="56"/>
      <c r="H2552" s="56"/>
      <c r="I2552" s="56"/>
      <c r="J2552" s="56"/>
      <c r="K2552" s="56"/>
      <c r="L2552" s="56"/>
      <c r="M2552" s="56"/>
      <c r="N2552" s="56"/>
      <c r="O2552" s="56"/>
      <c r="P2552" s="13"/>
    </row>
    <row r="2553" spans="1:16" ht="37.5" customHeight="1" x14ac:dyDescent="0.2">
      <c r="A2553" s="71"/>
      <c r="B2553" s="12"/>
      <c r="C2553" s="72"/>
      <c r="D2553" s="56"/>
      <c r="E2553" s="56"/>
      <c r="F2553" s="56"/>
      <c r="G2553" s="56"/>
      <c r="H2553" s="56"/>
      <c r="I2553" s="56"/>
      <c r="J2553" s="56"/>
      <c r="K2553" s="56"/>
      <c r="L2553" s="56"/>
      <c r="M2553" s="56"/>
      <c r="N2553" s="56"/>
      <c r="O2553" s="56"/>
      <c r="P2553" s="13"/>
    </row>
    <row r="2554" spans="1:16" ht="37.5" customHeight="1" x14ac:dyDescent="0.2">
      <c r="A2554" s="71"/>
      <c r="B2554" s="12"/>
      <c r="C2554" s="72"/>
      <c r="D2554" s="56"/>
      <c r="E2554" s="56"/>
      <c r="F2554" s="56"/>
      <c r="G2554" s="56"/>
      <c r="H2554" s="56"/>
      <c r="I2554" s="56"/>
      <c r="J2554" s="56"/>
      <c r="K2554" s="56"/>
      <c r="L2554" s="56"/>
      <c r="M2554" s="56"/>
      <c r="N2554" s="56"/>
      <c r="O2554" s="56"/>
      <c r="P2554" s="13"/>
    </row>
    <row r="2555" spans="1:16" ht="37.5" customHeight="1" thickBot="1" x14ac:dyDescent="0.25">
      <c r="A2555" s="73"/>
      <c r="B2555" s="14"/>
      <c r="C2555" s="74"/>
      <c r="D2555" s="57"/>
      <c r="E2555" s="57"/>
      <c r="F2555" s="57"/>
      <c r="G2555" s="57"/>
      <c r="H2555" s="57"/>
      <c r="I2555" s="57"/>
      <c r="J2555" s="57"/>
      <c r="K2555" s="57"/>
      <c r="L2555" s="57"/>
      <c r="M2555" s="57"/>
      <c r="N2555" s="57"/>
      <c r="O2555" s="57"/>
      <c r="P2555" s="15"/>
    </row>
    <row r="2556" spans="1:16" ht="37.5" customHeight="1" x14ac:dyDescent="0.2">
      <c r="A2556" s="75" t="s">
        <v>1976</v>
      </c>
      <c r="B2556" s="10"/>
      <c r="C2556" s="76" t="s">
        <v>1977</v>
      </c>
      <c r="D2556" s="55"/>
      <c r="E2556" s="55"/>
      <c r="F2556" s="55"/>
      <c r="G2556" s="55"/>
      <c r="H2556" s="55"/>
      <c r="I2556" s="55"/>
      <c r="J2556" s="55"/>
      <c r="K2556" s="55"/>
      <c r="L2556" s="55"/>
      <c r="M2556" s="55"/>
      <c r="N2556" s="55"/>
      <c r="O2556" s="55"/>
      <c r="P2556" s="11"/>
    </row>
    <row r="2557" spans="1:16" ht="37.5" customHeight="1" x14ac:dyDescent="0.2">
      <c r="A2557" s="71"/>
      <c r="B2557" s="12"/>
      <c r="C2557" s="72"/>
      <c r="D2557" s="56"/>
      <c r="E2557" s="56"/>
      <c r="F2557" s="56"/>
      <c r="G2557" s="56"/>
      <c r="H2557" s="56"/>
      <c r="I2557" s="56"/>
      <c r="J2557" s="56"/>
      <c r="K2557" s="56"/>
      <c r="L2557" s="56"/>
      <c r="M2557" s="56"/>
      <c r="N2557" s="56"/>
      <c r="O2557" s="56"/>
      <c r="P2557" s="13"/>
    </row>
    <row r="2558" spans="1:16" ht="37.5" customHeight="1" x14ac:dyDescent="0.2">
      <c r="A2558" s="71"/>
      <c r="B2558" s="12"/>
      <c r="C2558" s="72"/>
      <c r="D2558" s="56"/>
      <c r="E2558" s="56"/>
      <c r="F2558" s="56"/>
      <c r="G2558" s="56"/>
      <c r="H2558" s="56"/>
      <c r="I2558" s="56"/>
      <c r="J2558" s="56"/>
      <c r="K2558" s="56"/>
      <c r="L2558" s="56"/>
      <c r="M2558" s="56"/>
      <c r="N2558" s="56"/>
      <c r="O2558" s="56"/>
      <c r="P2558" s="13"/>
    </row>
    <row r="2559" spans="1:16" ht="37.5" customHeight="1" x14ac:dyDescent="0.2">
      <c r="A2559" s="71"/>
      <c r="B2559" s="12"/>
      <c r="C2559" s="72"/>
      <c r="D2559" s="56"/>
      <c r="E2559" s="56"/>
      <c r="F2559" s="56"/>
      <c r="G2559" s="56"/>
      <c r="H2559" s="56"/>
      <c r="I2559" s="56"/>
      <c r="J2559" s="56"/>
      <c r="K2559" s="56"/>
      <c r="L2559" s="56"/>
      <c r="M2559" s="56"/>
      <c r="N2559" s="56"/>
      <c r="O2559" s="56"/>
      <c r="P2559" s="13"/>
    </row>
    <row r="2560" spans="1:16" ht="37.5" customHeight="1" x14ac:dyDescent="0.2">
      <c r="A2560" s="71"/>
      <c r="B2560" s="12"/>
      <c r="C2560" s="72"/>
      <c r="D2560" s="56"/>
      <c r="E2560" s="56"/>
      <c r="F2560" s="56"/>
      <c r="G2560" s="56"/>
      <c r="H2560" s="56"/>
      <c r="I2560" s="56"/>
      <c r="J2560" s="56"/>
      <c r="K2560" s="56"/>
      <c r="L2560" s="56"/>
      <c r="M2560" s="56"/>
      <c r="N2560" s="56"/>
      <c r="O2560" s="56"/>
      <c r="P2560" s="13"/>
    </row>
    <row r="2561" spans="1:16" ht="37.5" customHeight="1" x14ac:dyDescent="0.2">
      <c r="A2561" s="71" t="s">
        <v>1978</v>
      </c>
      <c r="B2561" s="12"/>
      <c r="C2561" s="72" t="s">
        <v>1979</v>
      </c>
      <c r="D2561" s="56"/>
      <c r="E2561" s="56"/>
      <c r="F2561" s="56"/>
      <c r="G2561" s="56"/>
      <c r="H2561" s="56"/>
      <c r="I2561" s="56"/>
      <c r="J2561" s="56"/>
      <c r="K2561" s="56"/>
      <c r="L2561" s="56"/>
      <c r="M2561" s="56"/>
      <c r="N2561" s="56"/>
      <c r="O2561" s="56"/>
      <c r="P2561" s="13"/>
    </row>
    <row r="2562" spans="1:16" ht="37.5" customHeight="1" x14ac:dyDescent="0.2">
      <c r="A2562" s="71"/>
      <c r="B2562" s="12"/>
      <c r="C2562" s="72"/>
      <c r="D2562" s="56"/>
      <c r="E2562" s="56"/>
      <c r="F2562" s="56"/>
      <c r="G2562" s="56"/>
      <c r="H2562" s="56"/>
      <c r="I2562" s="56"/>
      <c r="J2562" s="56"/>
      <c r="K2562" s="56"/>
      <c r="L2562" s="56"/>
      <c r="M2562" s="56"/>
      <c r="N2562" s="56"/>
      <c r="O2562" s="56"/>
      <c r="P2562" s="13"/>
    </row>
    <row r="2563" spans="1:16" ht="37.5" customHeight="1" x14ac:dyDescent="0.2">
      <c r="A2563" s="71"/>
      <c r="B2563" s="12"/>
      <c r="C2563" s="72"/>
      <c r="D2563" s="56"/>
      <c r="E2563" s="56"/>
      <c r="F2563" s="56"/>
      <c r="G2563" s="56"/>
      <c r="H2563" s="56"/>
      <c r="I2563" s="56"/>
      <c r="J2563" s="56"/>
      <c r="K2563" s="56"/>
      <c r="L2563" s="56"/>
      <c r="M2563" s="56"/>
      <c r="N2563" s="56"/>
      <c r="O2563" s="56"/>
      <c r="P2563" s="13"/>
    </row>
    <row r="2564" spans="1:16" ht="37.5" customHeight="1" x14ac:dyDescent="0.2">
      <c r="A2564" s="71"/>
      <c r="B2564" s="12"/>
      <c r="C2564" s="72"/>
      <c r="D2564" s="56"/>
      <c r="E2564" s="56"/>
      <c r="F2564" s="56"/>
      <c r="G2564" s="56"/>
      <c r="H2564" s="56"/>
      <c r="I2564" s="56"/>
      <c r="J2564" s="56"/>
      <c r="K2564" s="56"/>
      <c r="L2564" s="56"/>
      <c r="M2564" s="56"/>
      <c r="N2564" s="56"/>
      <c r="O2564" s="56"/>
      <c r="P2564" s="13"/>
    </row>
    <row r="2565" spans="1:16" ht="37.5" customHeight="1" x14ac:dyDescent="0.2">
      <c r="A2565" s="71"/>
      <c r="B2565" s="12"/>
      <c r="C2565" s="72"/>
      <c r="D2565" s="56"/>
      <c r="E2565" s="56"/>
      <c r="F2565" s="56"/>
      <c r="G2565" s="56"/>
      <c r="H2565" s="56"/>
      <c r="I2565" s="56"/>
      <c r="J2565" s="56"/>
      <c r="K2565" s="56"/>
      <c r="L2565" s="56"/>
      <c r="M2565" s="56"/>
      <c r="N2565" s="56"/>
      <c r="O2565" s="56"/>
      <c r="P2565" s="13"/>
    </row>
    <row r="2566" spans="1:16" ht="37.5" customHeight="1" x14ac:dyDescent="0.2">
      <c r="A2566" s="71" t="s">
        <v>1980</v>
      </c>
      <c r="B2566" s="12"/>
      <c r="C2566" s="72" t="s">
        <v>1981</v>
      </c>
      <c r="D2566" s="56"/>
      <c r="E2566" s="56"/>
      <c r="F2566" s="56"/>
      <c r="G2566" s="56"/>
      <c r="H2566" s="56"/>
      <c r="I2566" s="56"/>
      <c r="J2566" s="56"/>
      <c r="K2566" s="56"/>
      <c r="L2566" s="56"/>
      <c r="M2566" s="56"/>
      <c r="N2566" s="56"/>
      <c r="O2566" s="56"/>
      <c r="P2566" s="13"/>
    </row>
    <row r="2567" spans="1:16" ht="37.5" customHeight="1" x14ac:dyDescent="0.2">
      <c r="A2567" s="71"/>
      <c r="B2567" s="12"/>
      <c r="C2567" s="72"/>
      <c r="D2567" s="56"/>
      <c r="E2567" s="56"/>
      <c r="F2567" s="56"/>
      <c r="G2567" s="56"/>
      <c r="H2567" s="56"/>
      <c r="I2567" s="56"/>
      <c r="J2567" s="56"/>
      <c r="K2567" s="56"/>
      <c r="L2567" s="56"/>
      <c r="M2567" s="56"/>
      <c r="N2567" s="56"/>
      <c r="O2567" s="56"/>
      <c r="P2567" s="13"/>
    </row>
    <row r="2568" spans="1:16" ht="37.5" customHeight="1" x14ac:dyDescent="0.2">
      <c r="A2568" s="71"/>
      <c r="B2568" s="12"/>
      <c r="C2568" s="72"/>
      <c r="D2568" s="56"/>
      <c r="E2568" s="56"/>
      <c r="F2568" s="56"/>
      <c r="G2568" s="56"/>
      <c r="H2568" s="56"/>
      <c r="I2568" s="56"/>
      <c r="J2568" s="56"/>
      <c r="K2568" s="56"/>
      <c r="L2568" s="56"/>
      <c r="M2568" s="56"/>
      <c r="N2568" s="56"/>
      <c r="O2568" s="56"/>
      <c r="P2568" s="13"/>
    </row>
    <row r="2569" spans="1:16" ht="37.5" customHeight="1" x14ac:dyDescent="0.2">
      <c r="A2569" s="71"/>
      <c r="B2569" s="12"/>
      <c r="C2569" s="72"/>
      <c r="D2569" s="56"/>
      <c r="E2569" s="56"/>
      <c r="F2569" s="56"/>
      <c r="G2569" s="56"/>
      <c r="H2569" s="56"/>
      <c r="I2569" s="56"/>
      <c r="J2569" s="56"/>
      <c r="K2569" s="56"/>
      <c r="L2569" s="56"/>
      <c r="M2569" s="56"/>
      <c r="N2569" s="56"/>
      <c r="O2569" s="56"/>
      <c r="P2569" s="13"/>
    </row>
    <row r="2570" spans="1:16" ht="37.5" customHeight="1" x14ac:dyDescent="0.2">
      <c r="A2570" s="71"/>
      <c r="B2570" s="12"/>
      <c r="C2570" s="72"/>
      <c r="D2570" s="56"/>
      <c r="E2570" s="56"/>
      <c r="F2570" s="56"/>
      <c r="G2570" s="56"/>
      <c r="H2570" s="56"/>
      <c r="I2570" s="56"/>
      <c r="J2570" s="56"/>
      <c r="K2570" s="56"/>
      <c r="L2570" s="56"/>
      <c r="M2570" s="56"/>
      <c r="N2570" s="56"/>
      <c r="O2570" s="56"/>
      <c r="P2570" s="13"/>
    </row>
    <row r="2571" spans="1:16" ht="37.5" customHeight="1" x14ac:dyDescent="0.2">
      <c r="A2571" s="71" t="s">
        <v>1982</v>
      </c>
      <c r="B2571" s="12"/>
      <c r="C2571" s="72" t="s">
        <v>1983</v>
      </c>
      <c r="D2571" s="56"/>
      <c r="E2571" s="56"/>
      <c r="F2571" s="56"/>
      <c r="G2571" s="56"/>
      <c r="H2571" s="56"/>
      <c r="I2571" s="56"/>
      <c r="J2571" s="56"/>
      <c r="K2571" s="56"/>
      <c r="L2571" s="56"/>
      <c r="M2571" s="56"/>
      <c r="N2571" s="56"/>
      <c r="O2571" s="56"/>
      <c r="P2571" s="13"/>
    </row>
    <row r="2572" spans="1:16" ht="37.5" customHeight="1" x14ac:dyDescent="0.2">
      <c r="A2572" s="71"/>
      <c r="B2572" s="12"/>
      <c r="C2572" s="72"/>
      <c r="D2572" s="56"/>
      <c r="E2572" s="56"/>
      <c r="F2572" s="56"/>
      <c r="G2572" s="56"/>
      <c r="H2572" s="56"/>
      <c r="I2572" s="56"/>
      <c r="J2572" s="56"/>
      <c r="K2572" s="56"/>
      <c r="L2572" s="56"/>
      <c r="M2572" s="56"/>
      <c r="N2572" s="56"/>
      <c r="O2572" s="56"/>
      <c r="P2572" s="13"/>
    </row>
    <row r="2573" spans="1:16" ht="37.5" customHeight="1" x14ac:dyDescent="0.2">
      <c r="A2573" s="71"/>
      <c r="B2573" s="12"/>
      <c r="C2573" s="72"/>
      <c r="D2573" s="56"/>
      <c r="E2573" s="56"/>
      <c r="F2573" s="56"/>
      <c r="G2573" s="56"/>
      <c r="H2573" s="56"/>
      <c r="I2573" s="56"/>
      <c r="J2573" s="56"/>
      <c r="K2573" s="56"/>
      <c r="L2573" s="56"/>
      <c r="M2573" s="56"/>
      <c r="N2573" s="56"/>
      <c r="O2573" s="56"/>
      <c r="P2573" s="13"/>
    </row>
    <row r="2574" spans="1:16" ht="37.5" customHeight="1" x14ac:dyDescent="0.2">
      <c r="A2574" s="71"/>
      <c r="B2574" s="12"/>
      <c r="C2574" s="72"/>
      <c r="D2574" s="56"/>
      <c r="E2574" s="56"/>
      <c r="F2574" s="56"/>
      <c r="G2574" s="56"/>
      <c r="H2574" s="56"/>
      <c r="I2574" s="56"/>
      <c r="J2574" s="56"/>
      <c r="K2574" s="56"/>
      <c r="L2574" s="56"/>
      <c r="M2574" s="56"/>
      <c r="N2574" s="56"/>
      <c r="O2574" s="56"/>
      <c r="P2574" s="13"/>
    </row>
    <row r="2575" spans="1:16" ht="37.5" customHeight="1" x14ac:dyDescent="0.2">
      <c r="A2575" s="71"/>
      <c r="B2575" s="12"/>
      <c r="C2575" s="72"/>
      <c r="D2575" s="56"/>
      <c r="E2575" s="56"/>
      <c r="F2575" s="56"/>
      <c r="G2575" s="56"/>
      <c r="H2575" s="56"/>
      <c r="I2575" s="56"/>
      <c r="J2575" s="56"/>
      <c r="K2575" s="56"/>
      <c r="L2575" s="56"/>
      <c r="M2575" s="56"/>
      <c r="N2575" s="56"/>
      <c r="O2575" s="56"/>
      <c r="P2575" s="13"/>
    </row>
    <row r="2576" spans="1:16" ht="37.5" customHeight="1" x14ac:dyDescent="0.2">
      <c r="A2576" s="71" t="s">
        <v>1984</v>
      </c>
      <c r="B2576" s="12"/>
      <c r="C2576" s="72" t="s">
        <v>1985</v>
      </c>
      <c r="D2576" s="56"/>
      <c r="E2576" s="56"/>
      <c r="F2576" s="56"/>
      <c r="G2576" s="56"/>
      <c r="H2576" s="56"/>
      <c r="I2576" s="56"/>
      <c r="J2576" s="56"/>
      <c r="K2576" s="56"/>
      <c r="L2576" s="56"/>
      <c r="M2576" s="56"/>
      <c r="N2576" s="56"/>
      <c r="O2576" s="56"/>
      <c r="P2576" s="13"/>
    </row>
    <row r="2577" spans="1:16" ht="37.5" customHeight="1" x14ac:dyDescent="0.2">
      <c r="A2577" s="71"/>
      <c r="B2577" s="12"/>
      <c r="C2577" s="72"/>
      <c r="D2577" s="56"/>
      <c r="E2577" s="56"/>
      <c r="F2577" s="56"/>
      <c r="G2577" s="56"/>
      <c r="H2577" s="56"/>
      <c r="I2577" s="56"/>
      <c r="J2577" s="56"/>
      <c r="K2577" s="56"/>
      <c r="L2577" s="56"/>
      <c r="M2577" s="56"/>
      <c r="N2577" s="56"/>
      <c r="O2577" s="56"/>
      <c r="P2577" s="13"/>
    </row>
    <row r="2578" spans="1:16" ht="37.5" customHeight="1" x14ac:dyDescent="0.2">
      <c r="A2578" s="71"/>
      <c r="B2578" s="12"/>
      <c r="C2578" s="72"/>
      <c r="D2578" s="56"/>
      <c r="E2578" s="56"/>
      <c r="F2578" s="56"/>
      <c r="G2578" s="56"/>
      <c r="H2578" s="56"/>
      <c r="I2578" s="56"/>
      <c r="J2578" s="56"/>
      <c r="K2578" s="56"/>
      <c r="L2578" s="56"/>
      <c r="M2578" s="56"/>
      <c r="N2578" s="56"/>
      <c r="O2578" s="56"/>
      <c r="P2578" s="13"/>
    </row>
    <row r="2579" spans="1:16" ht="37.5" customHeight="1" x14ac:dyDescent="0.2">
      <c r="A2579" s="71"/>
      <c r="B2579" s="12"/>
      <c r="C2579" s="72"/>
      <c r="D2579" s="56"/>
      <c r="E2579" s="56"/>
      <c r="F2579" s="56"/>
      <c r="G2579" s="56"/>
      <c r="H2579" s="56"/>
      <c r="I2579" s="56"/>
      <c r="J2579" s="56"/>
      <c r="K2579" s="56"/>
      <c r="L2579" s="56"/>
      <c r="M2579" s="56"/>
      <c r="N2579" s="56"/>
      <c r="O2579" s="56"/>
      <c r="P2579" s="13"/>
    </row>
    <row r="2580" spans="1:16" ht="37.5" customHeight="1" thickBot="1" x14ac:dyDescent="0.25">
      <c r="A2580" s="73"/>
      <c r="B2580" s="14"/>
      <c r="C2580" s="74"/>
      <c r="D2580" s="57"/>
      <c r="E2580" s="57"/>
      <c r="F2580" s="57"/>
      <c r="G2580" s="57"/>
      <c r="H2580" s="57"/>
      <c r="I2580" s="57"/>
      <c r="J2580" s="57"/>
      <c r="K2580" s="57"/>
      <c r="L2580" s="57"/>
      <c r="M2580" s="57"/>
      <c r="N2580" s="57"/>
      <c r="O2580" s="57"/>
      <c r="P2580" s="15"/>
    </row>
    <row r="2581" spans="1:16" ht="37.5" customHeight="1" x14ac:dyDescent="0.2">
      <c r="A2581" s="75" t="s">
        <v>1986</v>
      </c>
      <c r="B2581" s="10"/>
      <c r="C2581" s="76" t="s">
        <v>1987</v>
      </c>
      <c r="D2581" s="55"/>
      <c r="E2581" s="55"/>
      <c r="F2581" s="55"/>
      <c r="G2581" s="55"/>
      <c r="H2581" s="55"/>
      <c r="I2581" s="55"/>
      <c r="J2581" s="55"/>
      <c r="K2581" s="55"/>
      <c r="L2581" s="55"/>
      <c r="M2581" s="55"/>
      <c r="N2581" s="55"/>
      <c r="O2581" s="55"/>
      <c r="P2581" s="11"/>
    </row>
    <row r="2582" spans="1:16" ht="37.5" customHeight="1" x14ac:dyDescent="0.2">
      <c r="A2582" s="71"/>
      <c r="B2582" s="12"/>
      <c r="C2582" s="72"/>
      <c r="D2582" s="56"/>
      <c r="E2582" s="56"/>
      <c r="F2582" s="56"/>
      <c r="G2582" s="56"/>
      <c r="H2582" s="56"/>
      <c r="I2582" s="56"/>
      <c r="J2582" s="56"/>
      <c r="K2582" s="56"/>
      <c r="L2582" s="56"/>
      <c r="M2582" s="56"/>
      <c r="N2582" s="56"/>
      <c r="O2582" s="56"/>
      <c r="P2582" s="13"/>
    </row>
    <row r="2583" spans="1:16" ht="37.5" customHeight="1" x14ac:dyDescent="0.2">
      <c r="A2583" s="71"/>
      <c r="B2583" s="12"/>
      <c r="C2583" s="72"/>
      <c r="D2583" s="56"/>
      <c r="E2583" s="56"/>
      <c r="F2583" s="56"/>
      <c r="G2583" s="56"/>
      <c r="H2583" s="56"/>
      <c r="I2583" s="56"/>
      <c r="J2583" s="56"/>
      <c r="K2583" s="56"/>
      <c r="L2583" s="56"/>
      <c r="M2583" s="56"/>
      <c r="N2583" s="56"/>
      <c r="O2583" s="56"/>
      <c r="P2583" s="13"/>
    </row>
    <row r="2584" spans="1:16" ht="37.5" customHeight="1" x14ac:dyDescent="0.2">
      <c r="A2584" s="71"/>
      <c r="B2584" s="12"/>
      <c r="C2584" s="72"/>
      <c r="D2584" s="56"/>
      <c r="E2584" s="56"/>
      <c r="F2584" s="56"/>
      <c r="G2584" s="56"/>
      <c r="H2584" s="56"/>
      <c r="I2584" s="56"/>
      <c r="J2584" s="56"/>
      <c r="K2584" s="56"/>
      <c r="L2584" s="56"/>
      <c r="M2584" s="56"/>
      <c r="N2584" s="56"/>
      <c r="O2584" s="56"/>
      <c r="P2584" s="13"/>
    </row>
    <row r="2585" spans="1:16" ht="37.5" customHeight="1" x14ac:dyDescent="0.2">
      <c r="A2585" s="71"/>
      <c r="B2585" s="12"/>
      <c r="C2585" s="72"/>
      <c r="D2585" s="56"/>
      <c r="E2585" s="56"/>
      <c r="F2585" s="56"/>
      <c r="G2585" s="56"/>
      <c r="H2585" s="56"/>
      <c r="I2585" s="56"/>
      <c r="J2585" s="56"/>
      <c r="K2585" s="56"/>
      <c r="L2585" s="56"/>
      <c r="M2585" s="56"/>
      <c r="N2585" s="56"/>
      <c r="O2585" s="56"/>
      <c r="P2585" s="13"/>
    </row>
    <row r="2586" spans="1:16" ht="37.5" customHeight="1" x14ac:dyDescent="0.2">
      <c r="A2586" s="71" t="s">
        <v>1988</v>
      </c>
      <c r="B2586" s="12"/>
      <c r="C2586" s="72" t="s">
        <v>1989</v>
      </c>
      <c r="D2586" s="56"/>
      <c r="E2586" s="56"/>
      <c r="F2586" s="56"/>
      <c r="G2586" s="56"/>
      <c r="H2586" s="56"/>
      <c r="I2586" s="56"/>
      <c r="J2586" s="56"/>
      <c r="K2586" s="56"/>
      <c r="L2586" s="56"/>
      <c r="M2586" s="56"/>
      <c r="N2586" s="56"/>
      <c r="O2586" s="56"/>
      <c r="P2586" s="13"/>
    </row>
    <row r="2587" spans="1:16" ht="37.5" customHeight="1" x14ac:dyDescent="0.2">
      <c r="A2587" s="71"/>
      <c r="B2587" s="12"/>
      <c r="C2587" s="72"/>
      <c r="D2587" s="56"/>
      <c r="E2587" s="56"/>
      <c r="F2587" s="56"/>
      <c r="G2587" s="56"/>
      <c r="H2587" s="56"/>
      <c r="I2587" s="56"/>
      <c r="J2587" s="56"/>
      <c r="K2587" s="56"/>
      <c r="L2587" s="56"/>
      <c r="M2587" s="56"/>
      <c r="N2587" s="56"/>
      <c r="O2587" s="56"/>
      <c r="P2587" s="13"/>
    </row>
    <row r="2588" spans="1:16" ht="37.5" customHeight="1" x14ac:dyDescent="0.2">
      <c r="A2588" s="71"/>
      <c r="B2588" s="12"/>
      <c r="C2588" s="72"/>
      <c r="D2588" s="56"/>
      <c r="E2588" s="56"/>
      <c r="F2588" s="56"/>
      <c r="G2588" s="56"/>
      <c r="H2588" s="56"/>
      <c r="I2588" s="56"/>
      <c r="J2588" s="56"/>
      <c r="K2588" s="56"/>
      <c r="L2588" s="56"/>
      <c r="M2588" s="56"/>
      <c r="N2588" s="56"/>
      <c r="O2588" s="56"/>
      <c r="P2588" s="13"/>
    </row>
    <row r="2589" spans="1:16" ht="37.5" customHeight="1" x14ac:dyDescent="0.2">
      <c r="A2589" s="71"/>
      <c r="B2589" s="12"/>
      <c r="C2589" s="72"/>
      <c r="D2589" s="56"/>
      <c r="E2589" s="56"/>
      <c r="F2589" s="56"/>
      <c r="G2589" s="56"/>
      <c r="H2589" s="56"/>
      <c r="I2589" s="56"/>
      <c r="J2589" s="56"/>
      <c r="K2589" s="56"/>
      <c r="L2589" s="56"/>
      <c r="M2589" s="56"/>
      <c r="N2589" s="56"/>
      <c r="O2589" s="56"/>
      <c r="P2589" s="13"/>
    </row>
    <row r="2590" spans="1:16" ht="37.5" customHeight="1" x14ac:dyDescent="0.2">
      <c r="A2590" s="71"/>
      <c r="B2590" s="12"/>
      <c r="C2590" s="72"/>
      <c r="D2590" s="56"/>
      <c r="E2590" s="56"/>
      <c r="F2590" s="56"/>
      <c r="G2590" s="56"/>
      <c r="H2590" s="56"/>
      <c r="I2590" s="56"/>
      <c r="J2590" s="56"/>
      <c r="K2590" s="56"/>
      <c r="L2590" s="56"/>
      <c r="M2590" s="56"/>
      <c r="N2590" s="56"/>
      <c r="O2590" s="56"/>
      <c r="P2590" s="13"/>
    </row>
    <row r="2591" spans="1:16" ht="37.5" customHeight="1" x14ac:dyDescent="0.2">
      <c r="A2591" s="71" t="s">
        <v>1990</v>
      </c>
      <c r="B2591" s="12"/>
      <c r="C2591" s="72" t="s">
        <v>1991</v>
      </c>
      <c r="D2591" s="56"/>
      <c r="E2591" s="56"/>
      <c r="F2591" s="56"/>
      <c r="G2591" s="56"/>
      <c r="H2591" s="56"/>
      <c r="I2591" s="56"/>
      <c r="J2591" s="56"/>
      <c r="K2591" s="56"/>
      <c r="L2591" s="56"/>
      <c r="M2591" s="56"/>
      <c r="N2591" s="56"/>
      <c r="O2591" s="56"/>
      <c r="P2591" s="13"/>
    </row>
    <row r="2592" spans="1:16" ht="37.5" customHeight="1" x14ac:dyDescent="0.2">
      <c r="A2592" s="71"/>
      <c r="B2592" s="12"/>
      <c r="C2592" s="72"/>
      <c r="D2592" s="56"/>
      <c r="E2592" s="56"/>
      <c r="F2592" s="56"/>
      <c r="G2592" s="56"/>
      <c r="H2592" s="56"/>
      <c r="I2592" s="56"/>
      <c r="J2592" s="56"/>
      <c r="K2592" s="56"/>
      <c r="L2592" s="56"/>
      <c r="M2592" s="56"/>
      <c r="N2592" s="56"/>
      <c r="O2592" s="56"/>
      <c r="P2592" s="13"/>
    </row>
    <row r="2593" spans="1:16" ht="37.5" customHeight="1" x14ac:dyDescent="0.2">
      <c r="A2593" s="71"/>
      <c r="B2593" s="12"/>
      <c r="C2593" s="72"/>
      <c r="D2593" s="56"/>
      <c r="E2593" s="56"/>
      <c r="F2593" s="56"/>
      <c r="G2593" s="56"/>
      <c r="H2593" s="56"/>
      <c r="I2593" s="56"/>
      <c r="J2593" s="56"/>
      <c r="K2593" s="56"/>
      <c r="L2593" s="56"/>
      <c r="M2593" s="56"/>
      <c r="N2593" s="56"/>
      <c r="O2593" s="56"/>
      <c r="P2593" s="13"/>
    </row>
    <row r="2594" spans="1:16" ht="37.5" customHeight="1" x14ac:dyDescent="0.2">
      <c r="A2594" s="71"/>
      <c r="B2594" s="12"/>
      <c r="C2594" s="72"/>
      <c r="D2594" s="56"/>
      <c r="E2594" s="56"/>
      <c r="F2594" s="56"/>
      <c r="G2594" s="56"/>
      <c r="H2594" s="56"/>
      <c r="I2594" s="56"/>
      <c r="J2594" s="56"/>
      <c r="K2594" s="56"/>
      <c r="L2594" s="56"/>
      <c r="M2594" s="56"/>
      <c r="N2594" s="56"/>
      <c r="O2594" s="56"/>
      <c r="P2594" s="13"/>
    </row>
    <row r="2595" spans="1:16" ht="37.5" customHeight="1" x14ac:dyDescent="0.2">
      <c r="A2595" s="71"/>
      <c r="B2595" s="12"/>
      <c r="C2595" s="72"/>
      <c r="D2595" s="56"/>
      <c r="E2595" s="56"/>
      <c r="F2595" s="56"/>
      <c r="G2595" s="56"/>
      <c r="H2595" s="56"/>
      <c r="I2595" s="56"/>
      <c r="J2595" s="56"/>
      <c r="K2595" s="56"/>
      <c r="L2595" s="56"/>
      <c r="M2595" s="56"/>
      <c r="N2595" s="56"/>
      <c r="O2595" s="56"/>
      <c r="P2595" s="13"/>
    </row>
    <row r="2596" spans="1:16" ht="37.5" customHeight="1" x14ac:dyDescent="0.2">
      <c r="A2596" s="71" t="s">
        <v>1992</v>
      </c>
      <c r="B2596" s="12"/>
      <c r="C2596" s="72" t="s">
        <v>1993</v>
      </c>
      <c r="D2596" s="56"/>
      <c r="E2596" s="56"/>
      <c r="F2596" s="56"/>
      <c r="G2596" s="56"/>
      <c r="H2596" s="56"/>
      <c r="I2596" s="56"/>
      <c r="J2596" s="56"/>
      <c r="K2596" s="56"/>
      <c r="L2596" s="56"/>
      <c r="M2596" s="56"/>
      <c r="N2596" s="56"/>
      <c r="O2596" s="56"/>
      <c r="P2596" s="13"/>
    </row>
    <row r="2597" spans="1:16" ht="37.5" customHeight="1" x14ac:dyDescent="0.2">
      <c r="A2597" s="71"/>
      <c r="B2597" s="12"/>
      <c r="C2597" s="72"/>
      <c r="D2597" s="56"/>
      <c r="E2597" s="56"/>
      <c r="F2597" s="56"/>
      <c r="G2597" s="56"/>
      <c r="H2597" s="56"/>
      <c r="I2597" s="56"/>
      <c r="J2597" s="56"/>
      <c r="K2597" s="56"/>
      <c r="L2597" s="56"/>
      <c r="M2597" s="56"/>
      <c r="N2597" s="56"/>
      <c r="O2597" s="56"/>
      <c r="P2597" s="13"/>
    </row>
    <row r="2598" spans="1:16" ht="37.5" customHeight="1" x14ac:dyDescent="0.2">
      <c r="A2598" s="71"/>
      <c r="B2598" s="12"/>
      <c r="C2598" s="72"/>
      <c r="D2598" s="56"/>
      <c r="E2598" s="56"/>
      <c r="F2598" s="56"/>
      <c r="G2598" s="56"/>
      <c r="H2598" s="56"/>
      <c r="I2598" s="56"/>
      <c r="J2598" s="56"/>
      <c r="K2598" s="56"/>
      <c r="L2598" s="56"/>
      <c r="M2598" s="56"/>
      <c r="N2598" s="56"/>
      <c r="O2598" s="56"/>
      <c r="P2598" s="13"/>
    </row>
    <row r="2599" spans="1:16" ht="37.5" customHeight="1" x14ac:dyDescent="0.2">
      <c r="A2599" s="71"/>
      <c r="B2599" s="12"/>
      <c r="C2599" s="72"/>
      <c r="D2599" s="56"/>
      <c r="E2599" s="56"/>
      <c r="F2599" s="56"/>
      <c r="G2599" s="56"/>
      <c r="H2599" s="56"/>
      <c r="I2599" s="56"/>
      <c r="J2599" s="56"/>
      <c r="K2599" s="56"/>
      <c r="L2599" s="56"/>
      <c r="M2599" s="56"/>
      <c r="N2599" s="56"/>
      <c r="O2599" s="56"/>
      <c r="P2599" s="13"/>
    </row>
    <row r="2600" spans="1:16" ht="37.5" customHeight="1" x14ac:dyDescent="0.2">
      <c r="A2600" s="71"/>
      <c r="B2600" s="12"/>
      <c r="C2600" s="72"/>
      <c r="D2600" s="56"/>
      <c r="E2600" s="56"/>
      <c r="F2600" s="56"/>
      <c r="G2600" s="56"/>
      <c r="H2600" s="56"/>
      <c r="I2600" s="56"/>
      <c r="J2600" s="56"/>
      <c r="K2600" s="56"/>
      <c r="L2600" s="56"/>
      <c r="M2600" s="56"/>
      <c r="N2600" s="56"/>
      <c r="O2600" s="56"/>
      <c r="P2600" s="13"/>
    </row>
    <row r="2601" spans="1:16" ht="37.5" customHeight="1" x14ac:dyDescent="0.2">
      <c r="A2601" s="71" t="s">
        <v>1994</v>
      </c>
      <c r="B2601" s="12"/>
      <c r="C2601" s="72" t="s">
        <v>1995</v>
      </c>
      <c r="D2601" s="56"/>
      <c r="E2601" s="56"/>
      <c r="F2601" s="56"/>
      <c r="G2601" s="56"/>
      <c r="H2601" s="56"/>
      <c r="I2601" s="56"/>
      <c r="J2601" s="56"/>
      <c r="K2601" s="56"/>
      <c r="L2601" s="56"/>
      <c r="M2601" s="56"/>
      <c r="N2601" s="56"/>
      <c r="O2601" s="56"/>
      <c r="P2601" s="13"/>
    </row>
    <row r="2602" spans="1:16" ht="37.5" customHeight="1" x14ac:dyDescent="0.2">
      <c r="A2602" s="71"/>
      <c r="B2602" s="12"/>
      <c r="C2602" s="72"/>
      <c r="D2602" s="56"/>
      <c r="E2602" s="56"/>
      <c r="F2602" s="56"/>
      <c r="G2602" s="56"/>
      <c r="H2602" s="56"/>
      <c r="I2602" s="56"/>
      <c r="J2602" s="56"/>
      <c r="K2602" s="56"/>
      <c r="L2602" s="56"/>
      <c r="M2602" s="56"/>
      <c r="N2602" s="56"/>
      <c r="O2602" s="56"/>
      <c r="P2602" s="13"/>
    </row>
    <row r="2603" spans="1:16" ht="37.5" customHeight="1" x14ac:dyDescent="0.2">
      <c r="A2603" s="71"/>
      <c r="B2603" s="12"/>
      <c r="C2603" s="72"/>
      <c r="D2603" s="56"/>
      <c r="E2603" s="56"/>
      <c r="F2603" s="56"/>
      <c r="G2603" s="56"/>
      <c r="H2603" s="56"/>
      <c r="I2603" s="56"/>
      <c r="J2603" s="56"/>
      <c r="K2603" s="56"/>
      <c r="L2603" s="56"/>
      <c r="M2603" s="56"/>
      <c r="N2603" s="56"/>
      <c r="O2603" s="56"/>
      <c r="P2603" s="13"/>
    </row>
    <row r="2604" spans="1:16" ht="37.5" customHeight="1" x14ac:dyDescent="0.2">
      <c r="A2604" s="71"/>
      <c r="B2604" s="12"/>
      <c r="C2604" s="72"/>
      <c r="D2604" s="56"/>
      <c r="E2604" s="56"/>
      <c r="F2604" s="56"/>
      <c r="G2604" s="56"/>
      <c r="H2604" s="56"/>
      <c r="I2604" s="56"/>
      <c r="J2604" s="56"/>
      <c r="K2604" s="56"/>
      <c r="L2604" s="56"/>
      <c r="M2604" s="56"/>
      <c r="N2604" s="56"/>
      <c r="O2604" s="56"/>
      <c r="P2604" s="13"/>
    </row>
    <row r="2605" spans="1:16" ht="37.5" customHeight="1" thickBot="1" x14ac:dyDescent="0.25">
      <c r="A2605" s="73"/>
      <c r="B2605" s="14"/>
      <c r="C2605" s="74"/>
      <c r="D2605" s="57"/>
      <c r="E2605" s="57"/>
      <c r="F2605" s="57"/>
      <c r="G2605" s="57"/>
      <c r="H2605" s="57"/>
      <c r="I2605" s="57"/>
      <c r="J2605" s="57"/>
      <c r="K2605" s="57"/>
      <c r="L2605" s="57"/>
      <c r="M2605" s="57"/>
      <c r="N2605" s="57"/>
      <c r="O2605" s="57"/>
      <c r="P2605" s="15"/>
    </row>
    <row r="2606" spans="1:16" ht="37.5" customHeight="1" x14ac:dyDescent="0.2">
      <c r="A2606" s="75" t="s">
        <v>1996</v>
      </c>
      <c r="B2606" s="10"/>
      <c r="C2606" s="76" t="s">
        <v>1997</v>
      </c>
      <c r="D2606" s="55"/>
      <c r="E2606" s="55"/>
      <c r="F2606" s="55"/>
      <c r="G2606" s="55"/>
      <c r="H2606" s="55"/>
      <c r="I2606" s="55"/>
      <c r="J2606" s="55"/>
      <c r="K2606" s="55"/>
      <c r="L2606" s="55"/>
      <c r="M2606" s="55"/>
      <c r="N2606" s="55"/>
      <c r="O2606" s="55"/>
      <c r="P2606" s="11"/>
    </row>
    <row r="2607" spans="1:16" ht="37.5" customHeight="1" x14ac:dyDescent="0.2">
      <c r="A2607" s="71"/>
      <c r="B2607" s="12"/>
      <c r="C2607" s="72"/>
      <c r="D2607" s="56"/>
      <c r="E2607" s="56"/>
      <c r="F2607" s="56"/>
      <c r="G2607" s="56"/>
      <c r="H2607" s="56"/>
      <c r="I2607" s="56"/>
      <c r="J2607" s="56"/>
      <c r="K2607" s="56"/>
      <c r="L2607" s="56"/>
      <c r="M2607" s="56"/>
      <c r="N2607" s="56"/>
      <c r="O2607" s="56"/>
      <c r="P2607" s="13"/>
    </row>
    <row r="2608" spans="1:16" ht="37.5" customHeight="1" x14ac:dyDescent="0.2">
      <c r="A2608" s="71"/>
      <c r="B2608" s="12"/>
      <c r="C2608" s="72"/>
      <c r="D2608" s="56"/>
      <c r="E2608" s="56"/>
      <c r="F2608" s="56"/>
      <c r="G2608" s="56"/>
      <c r="H2608" s="56"/>
      <c r="I2608" s="56"/>
      <c r="J2608" s="56"/>
      <c r="K2608" s="56"/>
      <c r="L2608" s="56"/>
      <c r="M2608" s="56"/>
      <c r="N2608" s="56"/>
      <c r="O2608" s="56"/>
      <c r="P2608" s="13"/>
    </row>
    <row r="2609" spans="1:16" ht="37.5" customHeight="1" x14ac:dyDescent="0.2">
      <c r="A2609" s="71"/>
      <c r="B2609" s="12"/>
      <c r="C2609" s="72"/>
      <c r="D2609" s="56"/>
      <c r="E2609" s="56"/>
      <c r="F2609" s="56"/>
      <c r="G2609" s="56"/>
      <c r="H2609" s="56"/>
      <c r="I2609" s="56"/>
      <c r="J2609" s="56"/>
      <c r="K2609" s="56"/>
      <c r="L2609" s="56"/>
      <c r="M2609" s="56"/>
      <c r="N2609" s="56"/>
      <c r="O2609" s="56"/>
      <c r="P2609" s="13"/>
    </row>
    <row r="2610" spans="1:16" ht="37.5" customHeight="1" x14ac:dyDescent="0.2">
      <c r="A2610" s="71"/>
      <c r="B2610" s="12"/>
      <c r="C2610" s="72"/>
      <c r="D2610" s="56"/>
      <c r="E2610" s="56"/>
      <c r="F2610" s="56"/>
      <c r="G2610" s="56"/>
      <c r="H2610" s="56"/>
      <c r="I2610" s="56"/>
      <c r="J2610" s="56"/>
      <c r="K2610" s="56"/>
      <c r="L2610" s="56"/>
      <c r="M2610" s="56"/>
      <c r="N2610" s="56"/>
      <c r="O2610" s="56"/>
      <c r="P2610" s="13"/>
    </row>
    <row r="2611" spans="1:16" ht="37.5" customHeight="1" x14ac:dyDescent="0.2">
      <c r="A2611" s="71" t="s">
        <v>1998</v>
      </c>
      <c r="B2611" s="12"/>
      <c r="C2611" s="72" t="s">
        <v>1999</v>
      </c>
      <c r="D2611" s="56"/>
      <c r="E2611" s="56"/>
      <c r="F2611" s="56"/>
      <c r="G2611" s="56"/>
      <c r="H2611" s="56"/>
      <c r="I2611" s="56"/>
      <c r="J2611" s="56"/>
      <c r="K2611" s="56"/>
      <c r="L2611" s="56"/>
      <c r="M2611" s="56"/>
      <c r="N2611" s="56"/>
      <c r="O2611" s="56"/>
      <c r="P2611" s="13"/>
    </row>
    <row r="2612" spans="1:16" ht="37.5" customHeight="1" x14ac:dyDescent="0.2">
      <c r="A2612" s="71"/>
      <c r="B2612" s="12"/>
      <c r="C2612" s="72"/>
      <c r="D2612" s="56"/>
      <c r="E2612" s="56"/>
      <c r="F2612" s="56"/>
      <c r="G2612" s="56"/>
      <c r="H2612" s="56"/>
      <c r="I2612" s="56"/>
      <c r="J2612" s="56"/>
      <c r="K2612" s="56"/>
      <c r="L2612" s="56"/>
      <c r="M2612" s="56"/>
      <c r="N2612" s="56"/>
      <c r="O2612" s="56"/>
      <c r="P2612" s="13"/>
    </row>
    <row r="2613" spans="1:16" ht="37.5" customHeight="1" x14ac:dyDescent="0.2">
      <c r="A2613" s="71"/>
      <c r="B2613" s="12"/>
      <c r="C2613" s="72"/>
      <c r="D2613" s="56"/>
      <c r="E2613" s="56"/>
      <c r="F2613" s="56"/>
      <c r="G2613" s="56"/>
      <c r="H2613" s="56"/>
      <c r="I2613" s="56"/>
      <c r="J2613" s="56"/>
      <c r="K2613" s="56"/>
      <c r="L2613" s="56"/>
      <c r="M2613" s="56"/>
      <c r="N2613" s="56"/>
      <c r="O2613" s="56"/>
      <c r="P2613" s="13"/>
    </row>
    <row r="2614" spans="1:16" ht="37.5" customHeight="1" x14ac:dyDescent="0.2">
      <c r="A2614" s="71"/>
      <c r="B2614" s="12"/>
      <c r="C2614" s="72"/>
      <c r="D2614" s="56"/>
      <c r="E2614" s="56"/>
      <c r="F2614" s="56"/>
      <c r="G2614" s="56"/>
      <c r="H2614" s="56"/>
      <c r="I2614" s="56"/>
      <c r="J2614" s="56"/>
      <c r="K2614" s="56"/>
      <c r="L2614" s="56"/>
      <c r="M2614" s="56"/>
      <c r="N2614" s="56"/>
      <c r="O2614" s="56"/>
      <c r="P2614" s="13"/>
    </row>
    <row r="2615" spans="1:16" ht="37.5" customHeight="1" x14ac:dyDescent="0.2">
      <c r="A2615" s="71"/>
      <c r="B2615" s="12"/>
      <c r="C2615" s="72"/>
      <c r="D2615" s="56"/>
      <c r="E2615" s="56"/>
      <c r="F2615" s="56"/>
      <c r="G2615" s="56"/>
      <c r="H2615" s="56"/>
      <c r="I2615" s="56"/>
      <c r="J2615" s="56"/>
      <c r="K2615" s="56"/>
      <c r="L2615" s="56"/>
      <c r="M2615" s="56"/>
      <c r="N2615" s="56"/>
      <c r="O2615" s="56"/>
      <c r="P2615" s="13"/>
    </row>
    <row r="2616" spans="1:16" ht="37.5" customHeight="1" x14ac:dyDescent="0.2">
      <c r="A2616" s="71" t="s">
        <v>2000</v>
      </c>
      <c r="B2616" s="12"/>
      <c r="C2616" s="72" t="s">
        <v>2001</v>
      </c>
      <c r="D2616" s="56"/>
      <c r="E2616" s="56"/>
      <c r="F2616" s="56"/>
      <c r="G2616" s="56"/>
      <c r="H2616" s="56"/>
      <c r="I2616" s="56"/>
      <c r="J2616" s="56"/>
      <c r="K2616" s="56"/>
      <c r="L2616" s="56"/>
      <c r="M2616" s="56"/>
      <c r="N2616" s="56"/>
      <c r="O2616" s="56"/>
      <c r="P2616" s="13"/>
    </row>
    <row r="2617" spans="1:16" ht="37.5" customHeight="1" x14ac:dyDescent="0.2">
      <c r="A2617" s="71"/>
      <c r="B2617" s="12"/>
      <c r="C2617" s="72"/>
      <c r="D2617" s="56"/>
      <c r="E2617" s="56"/>
      <c r="F2617" s="56"/>
      <c r="G2617" s="56"/>
      <c r="H2617" s="56"/>
      <c r="I2617" s="56"/>
      <c r="J2617" s="56"/>
      <c r="K2617" s="56"/>
      <c r="L2617" s="56"/>
      <c r="M2617" s="56"/>
      <c r="N2617" s="56"/>
      <c r="O2617" s="56"/>
      <c r="P2617" s="13"/>
    </row>
    <row r="2618" spans="1:16" ht="37.5" customHeight="1" x14ac:dyDescent="0.2">
      <c r="A2618" s="71"/>
      <c r="B2618" s="12"/>
      <c r="C2618" s="72"/>
      <c r="D2618" s="56"/>
      <c r="E2618" s="56"/>
      <c r="F2618" s="56"/>
      <c r="G2618" s="56"/>
      <c r="H2618" s="56"/>
      <c r="I2618" s="56"/>
      <c r="J2618" s="56"/>
      <c r="K2618" s="56"/>
      <c r="L2618" s="56"/>
      <c r="M2618" s="56"/>
      <c r="N2618" s="56"/>
      <c r="O2618" s="56"/>
      <c r="P2618" s="13"/>
    </row>
    <row r="2619" spans="1:16" ht="37.5" customHeight="1" x14ac:dyDescent="0.2">
      <c r="A2619" s="71"/>
      <c r="B2619" s="12"/>
      <c r="C2619" s="72"/>
      <c r="D2619" s="56"/>
      <c r="E2619" s="56"/>
      <c r="F2619" s="56"/>
      <c r="G2619" s="56"/>
      <c r="H2619" s="56"/>
      <c r="I2619" s="56"/>
      <c r="J2619" s="56"/>
      <c r="K2619" s="56"/>
      <c r="L2619" s="56"/>
      <c r="M2619" s="56"/>
      <c r="N2619" s="56"/>
      <c r="O2619" s="56"/>
      <c r="P2619" s="13"/>
    </row>
    <row r="2620" spans="1:16" ht="37.5" customHeight="1" x14ac:dyDescent="0.2">
      <c r="A2620" s="71"/>
      <c r="B2620" s="12"/>
      <c r="C2620" s="72"/>
      <c r="D2620" s="56"/>
      <c r="E2620" s="56"/>
      <c r="F2620" s="56"/>
      <c r="G2620" s="56"/>
      <c r="H2620" s="56"/>
      <c r="I2620" s="56"/>
      <c r="J2620" s="56"/>
      <c r="K2620" s="56"/>
      <c r="L2620" s="56"/>
      <c r="M2620" s="56"/>
      <c r="N2620" s="56"/>
      <c r="O2620" s="56"/>
      <c r="P2620" s="13"/>
    </row>
    <row r="2621" spans="1:16" ht="37.5" customHeight="1" x14ac:dyDescent="0.2">
      <c r="A2621" s="71" t="s">
        <v>2002</v>
      </c>
      <c r="B2621" s="12"/>
      <c r="C2621" s="72" t="s">
        <v>2003</v>
      </c>
      <c r="D2621" s="56"/>
      <c r="E2621" s="56"/>
      <c r="F2621" s="56"/>
      <c r="G2621" s="56"/>
      <c r="H2621" s="56"/>
      <c r="I2621" s="56"/>
      <c r="J2621" s="56"/>
      <c r="K2621" s="56"/>
      <c r="L2621" s="56"/>
      <c r="M2621" s="56"/>
      <c r="N2621" s="56"/>
      <c r="O2621" s="56"/>
      <c r="P2621" s="13"/>
    </row>
    <row r="2622" spans="1:16" ht="37.5" customHeight="1" x14ac:dyDescent="0.2">
      <c r="A2622" s="71"/>
      <c r="B2622" s="12"/>
      <c r="C2622" s="72"/>
      <c r="D2622" s="56"/>
      <c r="E2622" s="56"/>
      <c r="F2622" s="56"/>
      <c r="G2622" s="56"/>
      <c r="H2622" s="56"/>
      <c r="I2622" s="56"/>
      <c r="J2622" s="56"/>
      <c r="K2622" s="56"/>
      <c r="L2622" s="56"/>
      <c r="M2622" s="56"/>
      <c r="N2622" s="56"/>
      <c r="O2622" s="56"/>
      <c r="P2622" s="13"/>
    </row>
    <row r="2623" spans="1:16" ht="37.5" customHeight="1" x14ac:dyDescent="0.2">
      <c r="A2623" s="71"/>
      <c r="B2623" s="12"/>
      <c r="C2623" s="72"/>
      <c r="D2623" s="56"/>
      <c r="E2623" s="56"/>
      <c r="F2623" s="56"/>
      <c r="G2623" s="56"/>
      <c r="H2623" s="56"/>
      <c r="I2623" s="56"/>
      <c r="J2623" s="56"/>
      <c r="K2623" s="56"/>
      <c r="L2623" s="56"/>
      <c r="M2623" s="56"/>
      <c r="N2623" s="56"/>
      <c r="O2623" s="56"/>
      <c r="P2623" s="13"/>
    </row>
    <row r="2624" spans="1:16" ht="37.5" customHeight="1" x14ac:dyDescent="0.2">
      <c r="A2624" s="71"/>
      <c r="B2624" s="12"/>
      <c r="C2624" s="72"/>
      <c r="D2624" s="56"/>
      <c r="E2624" s="56"/>
      <c r="F2624" s="56"/>
      <c r="G2624" s="56"/>
      <c r="H2624" s="56"/>
      <c r="I2624" s="56"/>
      <c r="J2624" s="56"/>
      <c r="K2624" s="56"/>
      <c r="L2624" s="56"/>
      <c r="M2624" s="56"/>
      <c r="N2624" s="56"/>
      <c r="O2624" s="56"/>
      <c r="P2624" s="13"/>
    </row>
    <row r="2625" spans="1:16" ht="37.5" customHeight="1" x14ac:dyDescent="0.2">
      <c r="A2625" s="71"/>
      <c r="B2625" s="12"/>
      <c r="C2625" s="72"/>
      <c r="D2625" s="56"/>
      <c r="E2625" s="56"/>
      <c r="F2625" s="56"/>
      <c r="G2625" s="56"/>
      <c r="H2625" s="56"/>
      <c r="I2625" s="56"/>
      <c r="J2625" s="56"/>
      <c r="K2625" s="56"/>
      <c r="L2625" s="56"/>
      <c r="M2625" s="56"/>
      <c r="N2625" s="56"/>
      <c r="O2625" s="56"/>
      <c r="P2625" s="13"/>
    </row>
    <row r="2626" spans="1:16" ht="37.5" customHeight="1" x14ac:dyDescent="0.2">
      <c r="A2626" s="71" t="s">
        <v>2004</v>
      </c>
      <c r="B2626" s="12"/>
      <c r="C2626" s="72" t="s">
        <v>2005</v>
      </c>
      <c r="D2626" s="56"/>
      <c r="E2626" s="56"/>
      <c r="F2626" s="56"/>
      <c r="G2626" s="56"/>
      <c r="H2626" s="56"/>
      <c r="I2626" s="56"/>
      <c r="J2626" s="56"/>
      <c r="K2626" s="56"/>
      <c r="L2626" s="56"/>
      <c r="M2626" s="56"/>
      <c r="N2626" s="56"/>
      <c r="O2626" s="56"/>
      <c r="P2626" s="13"/>
    </row>
    <row r="2627" spans="1:16" ht="37.5" customHeight="1" x14ac:dyDescent="0.2">
      <c r="A2627" s="71"/>
      <c r="B2627" s="12"/>
      <c r="C2627" s="72"/>
      <c r="D2627" s="56"/>
      <c r="E2627" s="56"/>
      <c r="F2627" s="56"/>
      <c r="G2627" s="56"/>
      <c r="H2627" s="56"/>
      <c r="I2627" s="56"/>
      <c r="J2627" s="56"/>
      <c r="K2627" s="56"/>
      <c r="L2627" s="56"/>
      <c r="M2627" s="56"/>
      <c r="N2627" s="56"/>
      <c r="O2627" s="56"/>
      <c r="P2627" s="13"/>
    </row>
    <row r="2628" spans="1:16" ht="37.5" customHeight="1" x14ac:dyDescent="0.2">
      <c r="A2628" s="71"/>
      <c r="B2628" s="12"/>
      <c r="C2628" s="72"/>
      <c r="D2628" s="56"/>
      <c r="E2628" s="56"/>
      <c r="F2628" s="56"/>
      <c r="G2628" s="56"/>
      <c r="H2628" s="56"/>
      <c r="I2628" s="56"/>
      <c r="J2628" s="56"/>
      <c r="K2628" s="56"/>
      <c r="L2628" s="56"/>
      <c r="M2628" s="56"/>
      <c r="N2628" s="56"/>
      <c r="O2628" s="56"/>
      <c r="P2628" s="13"/>
    </row>
    <row r="2629" spans="1:16" ht="37.5" customHeight="1" x14ac:dyDescent="0.2">
      <c r="A2629" s="71"/>
      <c r="B2629" s="12"/>
      <c r="C2629" s="72"/>
      <c r="D2629" s="56"/>
      <c r="E2629" s="56"/>
      <c r="F2629" s="56"/>
      <c r="G2629" s="56"/>
      <c r="H2629" s="56"/>
      <c r="I2629" s="56"/>
      <c r="J2629" s="56"/>
      <c r="K2629" s="56"/>
      <c r="L2629" s="56"/>
      <c r="M2629" s="56"/>
      <c r="N2629" s="56"/>
      <c r="O2629" s="56"/>
      <c r="P2629" s="13"/>
    </row>
    <row r="2630" spans="1:16" ht="37.5" customHeight="1" thickBot="1" x14ac:dyDescent="0.25">
      <c r="A2630" s="73"/>
      <c r="B2630" s="14"/>
      <c r="C2630" s="74"/>
      <c r="D2630" s="57"/>
      <c r="E2630" s="57"/>
      <c r="F2630" s="57"/>
      <c r="G2630" s="57"/>
      <c r="H2630" s="57"/>
      <c r="I2630" s="57"/>
      <c r="J2630" s="57"/>
      <c r="K2630" s="57"/>
      <c r="L2630" s="57"/>
      <c r="M2630" s="57"/>
      <c r="N2630" s="57"/>
      <c r="O2630" s="57"/>
      <c r="P2630" s="15"/>
    </row>
    <row r="2631" spans="1:16" ht="37.5" customHeight="1" x14ac:dyDescent="0.2">
      <c r="A2631" s="75" t="s">
        <v>2006</v>
      </c>
      <c r="B2631" s="10"/>
      <c r="C2631" s="76" t="s">
        <v>2007</v>
      </c>
      <c r="D2631" s="55"/>
      <c r="E2631" s="55"/>
      <c r="F2631" s="55"/>
      <c r="G2631" s="55"/>
      <c r="H2631" s="55"/>
      <c r="I2631" s="55"/>
      <c r="J2631" s="55"/>
      <c r="K2631" s="55"/>
      <c r="L2631" s="55"/>
      <c r="M2631" s="55"/>
      <c r="N2631" s="55"/>
      <c r="O2631" s="55"/>
      <c r="P2631" s="11"/>
    </row>
    <row r="2632" spans="1:16" ht="37.5" customHeight="1" x14ac:dyDescent="0.2">
      <c r="A2632" s="71"/>
      <c r="B2632" s="12"/>
      <c r="C2632" s="72"/>
      <c r="D2632" s="56"/>
      <c r="E2632" s="56"/>
      <c r="F2632" s="56"/>
      <c r="G2632" s="56"/>
      <c r="H2632" s="56"/>
      <c r="I2632" s="56"/>
      <c r="J2632" s="56"/>
      <c r="K2632" s="56"/>
      <c r="L2632" s="56"/>
      <c r="M2632" s="56"/>
      <c r="N2632" s="56"/>
      <c r="O2632" s="56"/>
      <c r="P2632" s="13"/>
    </row>
    <row r="2633" spans="1:16" ht="37.5" customHeight="1" x14ac:dyDescent="0.2">
      <c r="A2633" s="71"/>
      <c r="B2633" s="12"/>
      <c r="C2633" s="72"/>
      <c r="D2633" s="56"/>
      <c r="E2633" s="56"/>
      <c r="F2633" s="56"/>
      <c r="G2633" s="56"/>
      <c r="H2633" s="56"/>
      <c r="I2633" s="56"/>
      <c r="J2633" s="56"/>
      <c r="K2633" s="56"/>
      <c r="L2633" s="56"/>
      <c r="M2633" s="56"/>
      <c r="N2633" s="56"/>
      <c r="O2633" s="56"/>
      <c r="P2633" s="13"/>
    </row>
    <row r="2634" spans="1:16" ht="37.5" customHeight="1" x14ac:dyDescent="0.2">
      <c r="A2634" s="71"/>
      <c r="B2634" s="12"/>
      <c r="C2634" s="72"/>
      <c r="D2634" s="56"/>
      <c r="E2634" s="56"/>
      <c r="F2634" s="56"/>
      <c r="G2634" s="56"/>
      <c r="H2634" s="56"/>
      <c r="I2634" s="56"/>
      <c r="J2634" s="56"/>
      <c r="K2634" s="56"/>
      <c r="L2634" s="56"/>
      <c r="M2634" s="56"/>
      <c r="N2634" s="56"/>
      <c r="O2634" s="56"/>
      <c r="P2634" s="13"/>
    </row>
    <row r="2635" spans="1:16" ht="37.5" customHeight="1" x14ac:dyDescent="0.2">
      <c r="A2635" s="71"/>
      <c r="B2635" s="12"/>
      <c r="C2635" s="72"/>
      <c r="D2635" s="56"/>
      <c r="E2635" s="56"/>
      <c r="F2635" s="56"/>
      <c r="G2635" s="56"/>
      <c r="H2635" s="56"/>
      <c r="I2635" s="56"/>
      <c r="J2635" s="56"/>
      <c r="K2635" s="56"/>
      <c r="L2635" s="56"/>
      <c r="M2635" s="56"/>
      <c r="N2635" s="56"/>
      <c r="O2635" s="56"/>
      <c r="P2635" s="13"/>
    </row>
    <row r="2636" spans="1:16" ht="37.5" customHeight="1" x14ac:dyDescent="0.2">
      <c r="A2636" s="71" t="s">
        <v>2008</v>
      </c>
      <c r="B2636" s="12"/>
      <c r="C2636" s="72" t="s">
        <v>2009</v>
      </c>
      <c r="D2636" s="56"/>
      <c r="E2636" s="56"/>
      <c r="F2636" s="56"/>
      <c r="G2636" s="56"/>
      <c r="H2636" s="56"/>
      <c r="I2636" s="56"/>
      <c r="J2636" s="56"/>
      <c r="K2636" s="56"/>
      <c r="L2636" s="56"/>
      <c r="M2636" s="56"/>
      <c r="N2636" s="56"/>
      <c r="O2636" s="56"/>
      <c r="P2636" s="13"/>
    </row>
    <row r="2637" spans="1:16" ht="37.5" customHeight="1" x14ac:dyDescent="0.2">
      <c r="A2637" s="71"/>
      <c r="B2637" s="12"/>
      <c r="C2637" s="72"/>
      <c r="D2637" s="56"/>
      <c r="E2637" s="56"/>
      <c r="F2637" s="56"/>
      <c r="G2637" s="56"/>
      <c r="H2637" s="56"/>
      <c r="I2637" s="56"/>
      <c r="J2637" s="56"/>
      <c r="K2637" s="56"/>
      <c r="L2637" s="56"/>
      <c r="M2637" s="56"/>
      <c r="N2637" s="56"/>
      <c r="O2637" s="56"/>
      <c r="P2637" s="13"/>
    </row>
    <row r="2638" spans="1:16" ht="37.5" customHeight="1" x14ac:dyDescent="0.2">
      <c r="A2638" s="71"/>
      <c r="B2638" s="12"/>
      <c r="C2638" s="72"/>
      <c r="D2638" s="56"/>
      <c r="E2638" s="56"/>
      <c r="F2638" s="56"/>
      <c r="G2638" s="56"/>
      <c r="H2638" s="56"/>
      <c r="I2638" s="56"/>
      <c r="J2638" s="56"/>
      <c r="K2638" s="56"/>
      <c r="L2638" s="56"/>
      <c r="M2638" s="56"/>
      <c r="N2638" s="56"/>
      <c r="O2638" s="56"/>
      <c r="P2638" s="13"/>
    </row>
    <row r="2639" spans="1:16" ht="37.5" customHeight="1" x14ac:dyDescent="0.2">
      <c r="A2639" s="71"/>
      <c r="B2639" s="12"/>
      <c r="C2639" s="72"/>
      <c r="D2639" s="56"/>
      <c r="E2639" s="56"/>
      <c r="F2639" s="56"/>
      <c r="G2639" s="56"/>
      <c r="H2639" s="56"/>
      <c r="I2639" s="56"/>
      <c r="J2639" s="56"/>
      <c r="K2639" s="56"/>
      <c r="L2639" s="56"/>
      <c r="M2639" s="56"/>
      <c r="N2639" s="56"/>
      <c r="O2639" s="56"/>
      <c r="P2639" s="13"/>
    </row>
    <row r="2640" spans="1:16" ht="37.5" customHeight="1" x14ac:dyDescent="0.2">
      <c r="A2640" s="71"/>
      <c r="B2640" s="12"/>
      <c r="C2640" s="72"/>
      <c r="D2640" s="56"/>
      <c r="E2640" s="56"/>
      <c r="F2640" s="56"/>
      <c r="G2640" s="56"/>
      <c r="H2640" s="56"/>
      <c r="I2640" s="56"/>
      <c r="J2640" s="56"/>
      <c r="K2640" s="56"/>
      <c r="L2640" s="56"/>
      <c r="M2640" s="56"/>
      <c r="N2640" s="56"/>
      <c r="O2640" s="56"/>
      <c r="P2640" s="13"/>
    </row>
    <row r="2641" spans="1:16" ht="37.5" customHeight="1" x14ac:dyDescent="0.2">
      <c r="A2641" s="71" t="s">
        <v>2010</v>
      </c>
      <c r="B2641" s="12"/>
      <c r="C2641" s="72" t="s">
        <v>2011</v>
      </c>
      <c r="D2641" s="56"/>
      <c r="E2641" s="56"/>
      <c r="F2641" s="56"/>
      <c r="G2641" s="56"/>
      <c r="H2641" s="56"/>
      <c r="I2641" s="56"/>
      <c r="J2641" s="56"/>
      <c r="K2641" s="56"/>
      <c r="L2641" s="56"/>
      <c r="M2641" s="56"/>
      <c r="N2641" s="56"/>
      <c r="O2641" s="56"/>
      <c r="P2641" s="13"/>
    </row>
    <row r="2642" spans="1:16" ht="37.5" customHeight="1" x14ac:dyDescent="0.2">
      <c r="A2642" s="71"/>
      <c r="B2642" s="12"/>
      <c r="C2642" s="72"/>
      <c r="D2642" s="56"/>
      <c r="E2642" s="56"/>
      <c r="F2642" s="56"/>
      <c r="G2642" s="56"/>
      <c r="H2642" s="56"/>
      <c r="I2642" s="56"/>
      <c r="J2642" s="56"/>
      <c r="K2642" s="56"/>
      <c r="L2642" s="56"/>
      <c r="M2642" s="56"/>
      <c r="N2642" s="56"/>
      <c r="O2642" s="56"/>
      <c r="P2642" s="13"/>
    </row>
    <row r="2643" spans="1:16" ht="37.5" customHeight="1" x14ac:dyDescent="0.2">
      <c r="A2643" s="71"/>
      <c r="B2643" s="12"/>
      <c r="C2643" s="72"/>
      <c r="D2643" s="56"/>
      <c r="E2643" s="56"/>
      <c r="F2643" s="56"/>
      <c r="G2643" s="56"/>
      <c r="H2643" s="56"/>
      <c r="I2643" s="56"/>
      <c r="J2643" s="56"/>
      <c r="K2643" s="56"/>
      <c r="L2643" s="56"/>
      <c r="M2643" s="56"/>
      <c r="N2643" s="56"/>
      <c r="O2643" s="56"/>
      <c r="P2643" s="13"/>
    </row>
    <row r="2644" spans="1:16" ht="37.5" customHeight="1" x14ac:dyDescent="0.2">
      <c r="A2644" s="71"/>
      <c r="B2644" s="12"/>
      <c r="C2644" s="72"/>
      <c r="D2644" s="56"/>
      <c r="E2644" s="56"/>
      <c r="F2644" s="56"/>
      <c r="G2644" s="56"/>
      <c r="H2644" s="56"/>
      <c r="I2644" s="56"/>
      <c r="J2644" s="56"/>
      <c r="K2644" s="56"/>
      <c r="L2644" s="56"/>
      <c r="M2644" s="56"/>
      <c r="N2644" s="56"/>
      <c r="O2644" s="56"/>
      <c r="P2644" s="13"/>
    </row>
    <row r="2645" spans="1:16" ht="37.5" customHeight="1" x14ac:dyDescent="0.2">
      <c r="A2645" s="71"/>
      <c r="B2645" s="12"/>
      <c r="C2645" s="72"/>
      <c r="D2645" s="56"/>
      <c r="E2645" s="56"/>
      <c r="F2645" s="56"/>
      <c r="G2645" s="56"/>
      <c r="H2645" s="56"/>
      <c r="I2645" s="56"/>
      <c r="J2645" s="56"/>
      <c r="K2645" s="56"/>
      <c r="L2645" s="56"/>
      <c r="M2645" s="56"/>
      <c r="N2645" s="56"/>
      <c r="O2645" s="56"/>
      <c r="P2645" s="13"/>
    </row>
    <row r="2646" spans="1:16" ht="37.5" customHeight="1" x14ac:dyDescent="0.2">
      <c r="A2646" s="71" t="s">
        <v>2012</v>
      </c>
      <c r="B2646" s="12"/>
      <c r="C2646" s="72" t="s">
        <v>2013</v>
      </c>
      <c r="D2646" s="56"/>
      <c r="E2646" s="56"/>
      <c r="F2646" s="56"/>
      <c r="G2646" s="56"/>
      <c r="H2646" s="56"/>
      <c r="I2646" s="56"/>
      <c r="J2646" s="56"/>
      <c r="K2646" s="56"/>
      <c r="L2646" s="56"/>
      <c r="M2646" s="56"/>
      <c r="N2646" s="56"/>
      <c r="O2646" s="56"/>
      <c r="P2646" s="13"/>
    </row>
    <row r="2647" spans="1:16" ht="37.5" customHeight="1" x14ac:dyDescent="0.2">
      <c r="A2647" s="71"/>
      <c r="B2647" s="12"/>
      <c r="C2647" s="72"/>
      <c r="D2647" s="56"/>
      <c r="E2647" s="56"/>
      <c r="F2647" s="56"/>
      <c r="G2647" s="56"/>
      <c r="H2647" s="56"/>
      <c r="I2647" s="56"/>
      <c r="J2647" s="56"/>
      <c r="K2647" s="56"/>
      <c r="L2647" s="56"/>
      <c r="M2647" s="56"/>
      <c r="N2647" s="56"/>
      <c r="O2647" s="56"/>
      <c r="P2647" s="13"/>
    </row>
    <row r="2648" spans="1:16" ht="37.5" customHeight="1" x14ac:dyDescent="0.2">
      <c r="A2648" s="71"/>
      <c r="B2648" s="12"/>
      <c r="C2648" s="72"/>
      <c r="D2648" s="56"/>
      <c r="E2648" s="56"/>
      <c r="F2648" s="56"/>
      <c r="G2648" s="56"/>
      <c r="H2648" s="56"/>
      <c r="I2648" s="56"/>
      <c r="J2648" s="56"/>
      <c r="K2648" s="56"/>
      <c r="L2648" s="56"/>
      <c r="M2648" s="56"/>
      <c r="N2648" s="56"/>
      <c r="O2648" s="56"/>
      <c r="P2648" s="13"/>
    </row>
    <row r="2649" spans="1:16" ht="37.5" customHeight="1" x14ac:dyDescent="0.2">
      <c r="A2649" s="71"/>
      <c r="B2649" s="12"/>
      <c r="C2649" s="72"/>
      <c r="D2649" s="56"/>
      <c r="E2649" s="56"/>
      <c r="F2649" s="56"/>
      <c r="G2649" s="56"/>
      <c r="H2649" s="56"/>
      <c r="I2649" s="56"/>
      <c r="J2649" s="56"/>
      <c r="K2649" s="56"/>
      <c r="L2649" s="56"/>
      <c r="M2649" s="56"/>
      <c r="N2649" s="56"/>
      <c r="O2649" s="56"/>
      <c r="P2649" s="13"/>
    </row>
    <row r="2650" spans="1:16" ht="37.5" customHeight="1" x14ac:dyDescent="0.2">
      <c r="A2650" s="71"/>
      <c r="B2650" s="12"/>
      <c r="C2650" s="72"/>
      <c r="D2650" s="56"/>
      <c r="E2650" s="56"/>
      <c r="F2650" s="56"/>
      <c r="G2650" s="56"/>
      <c r="H2650" s="56"/>
      <c r="I2650" s="56"/>
      <c r="J2650" s="56"/>
      <c r="K2650" s="56"/>
      <c r="L2650" s="56"/>
      <c r="M2650" s="56"/>
      <c r="N2650" s="56"/>
      <c r="O2650" s="56"/>
      <c r="P2650" s="13"/>
    </row>
    <row r="2651" spans="1:16" ht="37.5" customHeight="1" x14ac:dyDescent="0.2">
      <c r="A2651" s="71" t="s">
        <v>2014</v>
      </c>
      <c r="B2651" s="12"/>
      <c r="C2651" s="72" t="s">
        <v>2015</v>
      </c>
      <c r="D2651" s="56"/>
      <c r="E2651" s="56"/>
      <c r="F2651" s="56"/>
      <c r="G2651" s="56"/>
      <c r="H2651" s="56"/>
      <c r="I2651" s="56"/>
      <c r="J2651" s="56"/>
      <c r="K2651" s="56"/>
      <c r="L2651" s="56"/>
      <c r="M2651" s="56"/>
      <c r="N2651" s="56"/>
      <c r="O2651" s="56"/>
      <c r="P2651" s="13"/>
    </row>
    <row r="2652" spans="1:16" ht="37.5" customHeight="1" x14ac:dyDescent="0.2">
      <c r="A2652" s="71"/>
      <c r="B2652" s="12"/>
      <c r="C2652" s="72"/>
      <c r="D2652" s="56"/>
      <c r="E2652" s="56"/>
      <c r="F2652" s="56"/>
      <c r="G2652" s="56"/>
      <c r="H2652" s="56"/>
      <c r="I2652" s="56"/>
      <c r="J2652" s="56"/>
      <c r="K2652" s="56"/>
      <c r="L2652" s="56"/>
      <c r="M2652" s="56"/>
      <c r="N2652" s="56"/>
      <c r="O2652" s="56"/>
      <c r="P2652" s="13"/>
    </row>
    <row r="2653" spans="1:16" ht="37.5" customHeight="1" x14ac:dyDescent="0.2">
      <c r="A2653" s="71"/>
      <c r="B2653" s="12"/>
      <c r="C2653" s="72"/>
      <c r="D2653" s="56"/>
      <c r="E2653" s="56"/>
      <c r="F2653" s="56"/>
      <c r="G2653" s="56"/>
      <c r="H2653" s="56"/>
      <c r="I2653" s="56"/>
      <c r="J2653" s="56"/>
      <c r="K2653" s="56"/>
      <c r="L2653" s="56"/>
      <c r="M2653" s="56"/>
      <c r="N2653" s="56"/>
      <c r="O2653" s="56"/>
      <c r="P2653" s="13"/>
    </row>
    <row r="2654" spans="1:16" ht="37.5" customHeight="1" x14ac:dyDescent="0.2">
      <c r="A2654" s="71"/>
      <c r="B2654" s="12"/>
      <c r="C2654" s="72"/>
      <c r="D2654" s="56"/>
      <c r="E2654" s="56"/>
      <c r="F2654" s="56"/>
      <c r="G2654" s="56"/>
      <c r="H2654" s="56"/>
      <c r="I2654" s="56"/>
      <c r="J2654" s="56"/>
      <c r="K2654" s="56"/>
      <c r="L2654" s="56"/>
      <c r="M2654" s="56"/>
      <c r="N2654" s="56"/>
      <c r="O2654" s="56"/>
      <c r="P2654" s="13"/>
    </row>
    <row r="2655" spans="1:16" ht="37.5" customHeight="1" thickBot="1" x14ac:dyDescent="0.25">
      <c r="A2655" s="73"/>
      <c r="B2655" s="14"/>
      <c r="C2655" s="74"/>
      <c r="D2655" s="57"/>
      <c r="E2655" s="57"/>
      <c r="F2655" s="57"/>
      <c r="G2655" s="57"/>
      <c r="H2655" s="57"/>
      <c r="I2655" s="57"/>
      <c r="J2655" s="57"/>
      <c r="K2655" s="57"/>
      <c r="L2655" s="57"/>
      <c r="M2655" s="57"/>
      <c r="N2655" s="57"/>
      <c r="O2655" s="57"/>
      <c r="P2655" s="15"/>
    </row>
    <row r="2656" spans="1:16" ht="37.5" customHeight="1" x14ac:dyDescent="0.2">
      <c r="A2656" s="75" t="s">
        <v>2016</v>
      </c>
      <c r="B2656" s="10"/>
      <c r="C2656" s="76" t="s">
        <v>2017</v>
      </c>
      <c r="D2656" s="55"/>
      <c r="E2656" s="55"/>
      <c r="F2656" s="55"/>
      <c r="G2656" s="55"/>
      <c r="H2656" s="55"/>
      <c r="I2656" s="55"/>
      <c r="J2656" s="55"/>
      <c r="K2656" s="55"/>
      <c r="L2656" s="55"/>
      <c r="M2656" s="55"/>
      <c r="N2656" s="55"/>
      <c r="O2656" s="55"/>
      <c r="P2656" s="11"/>
    </row>
    <row r="2657" spans="1:16" ht="37.5" customHeight="1" x14ac:dyDescent="0.2">
      <c r="A2657" s="71"/>
      <c r="B2657" s="12"/>
      <c r="C2657" s="72"/>
      <c r="D2657" s="56"/>
      <c r="E2657" s="56"/>
      <c r="F2657" s="56"/>
      <c r="G2657" s="56"/>
      <c r="H2657" s="56"/>
      <c r="I2657" s="56"/>
      <c r="J2657" s="56"/>
      <c r="K2657" s="56"/>
      <c r="L2657" s="56"/>
      <c r="M2657" s="56"/>
      <c r="N2657" s="56"/>
      <c r="O2657" s="56"/>
      <c r="P2657" s="13"/>
    </row>
    <row r="2658" spans="1:16" ht="37.5" customHeight="1" x14ac:dyDescent="0.2">
      <c r="A2658" s="71"/>
      <c r="B2658" s="12"/>
      <c r="C2658" s="72"/>
      <c r="D2658" s="56"/>
      <c r="E2658" s="56"/>
      <c r="F2658" s="56"/>
      <c r="G2658" s="56"/>
      <c r="H2658" s="56"/>
      <c r="I2658" s="56"/>
      <c r="J2658" s="56"/>
      <c r="K2658" s="56"/>
      <c r="L2658" s="56"/>
      <c r="M2658" s="56"/>
      <c r="N2658" s="56"/>
      <c r="O2658" s="56"/>
      <c r="P2658" s="13"/>
    </row>
    <row r="2659" spans="1:16" ht="37.5" customHeight="1" x14ac:dyDescent="0.2">
      <c r="A2659" s="71"/>
      <c r="B2659" s="12"/>
      <c r="C2659" s="72"/>
      <c r="D2659" s="56"/>
      <c r="E2659" s="56"/>
      <c r="F2659" s="56"/>
      <c r="G2659" s="56"/>
      <c r="H2659" s="56"/>
      <c r="I2659" s="56"/>
      <c r="J2659" s="56"/>
      <c r="K2659" s="56"/>
      <c r="L2659" s="56"/>
      <c r="M2659" s="56"/>
      <c r="N2659" s="56"/>
      <c r="O2659" s="56"/>
      <c r="P2659" s="13"/>
    </row>
    <row r="2660" spans="1:16" ht="37.5" customHeight="1" x14ac:dyDescent="0.2">
      <c r="A2660" s="71"/>
      <c r="B2660" s="12"/>
      <c r="C2660" s="72"/>
      <c r="D2660" s="56"/>
      <c r="E2660" s="56"/>
      <c r="F2660" s="56"/>
      <c r="G2660" s="56"/>
      <c r="H2660" s="56"/>
      <c r="I2660" s="56"/>
      <c r="J2660" s="56"/>
      <c r="K2660" s="56"/>
      <c r="L2660" s="56"/>
      <c r="M2660" s="56"/>
      <c r="N2660" s="56"/>
      <c r="O2660" s="56"/>
      <c r="P2660" s="13"/>
    </row>
    <row r="2661" spans="1:16" ht="37.5" customHeight="1" x14ac:dyDescent="0.2">
      <c r="A2661" s="71" t="s">
        <v>2018</v>
      </c>
      <c r="B2661" s="12"/>
      <c r="C2661" s="72" t="s">
        <v>2019</v>
      </c>
      <c r="D2661" s="56"/>
      <c r="E2661" s="56"/>
      <c r="F2661" s="56"/>
      <c r="G2661" s="56"/>
      <c r="H2661" s="56"/>
      <c r="I2661" s="56"/>
      <c r="J2661" s="56"/>
      <c r="K2661" s="56"/>
      <c r="L2661" s="56"/>
      <c r="M2661" s="56"/>
      <c r="N2661" s="56"/>
      <c r="O2661" s="56"/>
      <c r="P2661" s="13"/>
    </row>
    <row r="2662" spans="1:16" ht="37.5" customHeight="1" x14ac:dyDescent="0.2">
      <c r="A2662" s="71"/>
      <c r="B2662" s="12"/>
      <c r="C2662" s="72"/>
      <c r="D2662" s="56"/>
      <c r="E2662" s="56"/>
      <c r="F2662" s="56"/>
      <c r="G2662" s="56"/>
      <c r="H2662" s="56"/>
      <c r="I2662" s="56"/>
      <c r="J2662" s="56"/>
      <c r="K2662" s="56"/>
      <c r="L2662" s="56"/>
      <c r="M2662" s="56"/>
      <c r="N2662" s="56"/>
      <c r="O2662" s="56"/>
      <c r="P2662" s="13"/>
    </row>
    <row r="2663" spans="1:16" ht="37.5" customHeight="1" x14ac:dyDescent="0.2">
      <c r="A2663" s="71"/>
      <c r="B2663" s="12"/>
      <c r="C2663" s="72"/>
      <c r="D2663" s="56"/>
      <c r="E2663" s="56"/>
      <c r="F2663" s="56"/>
      <c r="G2663" s="56"/>
      <c r="H2663" s="56"/>
      <c r="I2663" s="56"/>
      <c r="J2663" s="56"/>
      <c r="K2663" s="56"/>
      <c r="L2663" s="56"/>
      <c r="M2663" s="56"/>
      <c r="N2663" s="56"/>
      <c r="O2663" s="56"/>
      <c r="P2663" s="13"/>
    </row>
    <row r="2664" spans="1:16" ht="37.5" customHeight="1" x14ac:dyDescent="0.2">
      <c r="A2664" s="71"/>
      <c r="B2664" s="12"/>
      <c r="C2664" s="72"/>
      <c r="D2664" s="56"/>
      <c r="E2664" s="56"/>
      <c r="F2664" s="56"/>
      <c r="G2664" s="56"/>
      <c r="H2664" s="56"/>
      <c r="I2664" s="56"/>
      <c r="J2664" s="56"/>
      <c r="K2664" s="56"/>
      <c r="L2664" s="56"/>
      <c r="M2664" s="56"/>
      <c r="N2664" s="56"/>
      <c r="O2664" s="56"/>
      <c r="P2664" s="13"/>
    </row>
    <row r="2665" spans="1:16" ht="37.5" customHeight="1" x14ac:dyDescent="0.2">
      <c r="A2665" s="71"/>
      <c r="B2665" s="12"/>
      <c r="C2665" s="72"/>
      <c r="D2665" s="56"/>
      <c r="E2665" s="56"/>
      <c r="F2665" s="56"/>
      <c r="G2665" s="56"/>
      <c r="H2665" s="56"/>
      <c r="I2665" s="56"/>
      <c r="J2665" s="56"/>
      <c r="K2665" s="56"/>
      <c r="L2665" s="56"/>
      <c r="M2665" s="56"/>
      <c r="N2665" s="56"/>
      <c r="O2665" s="56"/>
      <c r="P2665" s="13"/>
    </row>
    <row r="2666" spans="1:16" ht="37.5" customHeight="1" x14ac:dyDescent="0.2">
      <c r="A2666" s="71" t="s">
        <v>2020</v>
      </c>
      <c r="B2666" s="12"/>
      <c r="C2666" s="72" t="s">
        <v>2021</v>
      </c>
      <c r="D2666" s="56"/>
      <c r="E2666" s="56"/>
      <c r="F2666" s="56"/>
      <c r="G2666" s="56"/>
      <c r="H2666" s="56"/>
      <c r="I2666" s="56"/>
      <c r="J2666" s="56"/>
      <c r="K2666" s="56"/>
      <c r="L2666" s="56"/>
      <c r="M2666" s="56"/>
      <c r="N2666" s="56"/>
      <c r="O2666" s="56"/>
      <c r="P2666" s="13"/>
    </row>
    <row r="2667" spans="1:16" ht="37.5" customHeight="1" x14ac:dyDescent="0.2">
      <c r="A2667" s="71"/>
      <c r="B2667" s="12"/>
      <c r="C2667" s="72"/>
      <c r="D2667" s="56"/>
      <c r="E2667" s="56"/>
      <c r="F2667" s="56"/>
      <c r="G2667" s="56"/>
      <c r="H2667" s="56"/>
      <c r="I2667" s="56"/>
      <c r="J2667" s="56"/>
      <c r="K2667" s="56"/>
      <c r="L2667" s="56"/>
      <c r="M2667" s="56"/>
      <c r="N2667" s="56"/>
      <c r="O2667" s="56"/>
      <c r="P2667" s="13"/>
    </row>
    <row r="2668" spans="1:16" ht="37.5" customHeight="1" x14ac:dyDescent="0.2">
      <c r="A2668" s="71"/>
      <c r="B2668" s="12"/>
      <c r="C2668" s="72"/>
      <c r="D2668" s="56"/>
      <c r="E2668" s="56"/>
      <c r="F2668" s="56"/>
      <c r="G2668" s="56"/>
      <c r="H2668" s="56"/>
      <c r="I2668" s="56"/>
      <c r="J2668" s="56"/>
      <c r="K2668" s="56"/>
      <c r="L2668" s="56"/>
      <c r="M2668" s="56"/>
      <c r="N2668" s="56"/>
      <c r="O2668" s="56"/>
      <c r="P2668" s="13"/>
    </row>
    <row r="2669" spans="1:16" ht="37.5" customHeight="1" x14ac:dyDescent="0.2">
      <c r="A2669" s="71"/>
      <c r="B2669" s="12"/>
      <c r="C2669" s="72"/>
      <c r="D2669" s="56"/>
      <c r="E2669" s="56"/>
      <c r="F2669" s="56"/>
      <c r="G2669" s="56"/>
      <c r="H2669" s="56"/>
      <c r="I2669" s="56"/>
      <c r="J2669" s="56"/>
      <c r="K2669" s="56"/>
      <c r="L2669" s="56"/>
      <c r="M2669" s="56"/>
      <c r="N2669" s="56"/>
      <c r="O2669" s="56"/>
      <c r="P2669" s="13"/>
    </row>
    <row r="2670" spans="1:16" ht="37.5" customHeight="1" x14ac:dyDescent="0.2">
      <c r="A2670" s="71"/>
      <c r="B2670" s="12"/>
      <c r="C2670" s="72"/>
      <c r="D2670" s="56"/>
      <c r="E2670" s="56"/>
      <c r="F2670" s="56"/>
      <c r="G2670" s="56"/>
      <c r="H2670" s="56"/>
      <c r="I2670" s="56"/>
      <c r="J2670" s="56"/>
      <c r="K2670" s="56"/>
      <c r="L2670" s="56"/>
      <c r="M2670" s="56"/>
      <c r="N2670" s="56"/>
      <c r="O2670" s="56"/>
      <c r="P2670" s="13"/>
    </row>
    <row r="2671" spans="1:16" ht="37.5" customHeight="1" x14ac:dyDescent="0.2">
      <c r="A2671" s="71" t="s">
        <v>2022</v>
      </c>
      <c r="B2671" s="12"/>
      <c r="C2671" s="72" t="s">
        <v>2023</v>
      </c>
      <c r="D2671" s="56"/>
      <c r="E2671" s="56"/>
      <c r="F2671" s="56"/>
      <c r="G2671" s="56"/>
      <c r="H2671" s="56"/>
      <c r="I2671" s="56"/>
      <c r="J2671" s="56"/>
      <c r="K2671" s="56"/>
      <c r="L2671" s="56"/>
      <c r="M2671" s="56"/>
      <c r="N2671" s="56"/>
      <c r="O2671" s="56"/>
      <c r="P2671" s="13"/>
    </row>
    <row r="2672" spans="1:16" ht="37.5" customHeight="1" x14ac:dyDescent="0.2">
      <c r="A2672" s="71"/>
      <c r="B2672" s="12"/>
      <c r="C2672" s="72"/>
      <c r="D2672" s="56"/>
      <c r="E2672" s="56"/>
      <c r="F2672" s="56"/>
      <c r="G2672" s="56"/>
      <c r="H2672" s="56"/>
      <c r="I2672" s="56"/>
      <c r="J2672" s="56"/>
      <c r="K2672" s="56"/>
      <c r="L2672" s="56"/>
      <c r="M2672" s="56"/>
      <c r="N2672" s="56"/>
      <c r="O2672" s="56"/>
      <c r="P2672" s="13"/>
    </row>
    <row r="2673" spans="1:16" ht="37.5" customHeight="1" x14ac:dyDescent="0.2">
      <c r="A2673" s="71"/>
      <c r="B2673" s="12"/>
      <c r="C2673" s="72"/>
      <c r="D2673" s="56"/>
      <c r="E2673" s="56"/>
      <c r="F2673" s="56"/>
      <c r="G2673" s="56"/>
      <c r="H2673" s="56"/>
      <c r="I2673" s="56"/>
      <c r="J2673" s="56"/>
      <c r="K2673" s="56"/>
      <c r="L2673" s="56"/>
      <c r="M2673" s="56"/>
      <c r="N2673" s="56"/>
      <c r="O2673" s="56"/>
      <c r="P2673" s="13"/>
    </row>
    <row r="2674" spans="1:16" ht="37.5" customHeight="1" x14ac:dyDescent="0.2">
      <c r="A2674" s="71"/>
      <c r="B2674" s="12"/>
      <c r="C2674" s="72"/>
      <c r="D2674" s="56"/>
      <c r="E2674" s="56"/>
      <c r="F2674" s="56"/>
      <c r="G2674" s="56"/>
      <c r="H2674" s="56"/>
      <c r="I2674" s="56"/>
      <c r="J2674" s="56"/>
      <c r="K2674" s="56"/>
      <c r="L2674" s="56"/>
      <c r="M2674" s="56"/>
      <c r="N2674" s="56"/>
      <c r="O2674" s="56"/>
      <c r="P2674" s="13"/>
    </row>
    <row r="2675" spans="1:16" ht="37.5" customHeight="1" x14ac:dyDescent="0.2">
      <c r="A2675" s="71"/>
      <c r="B2675" s="12"/>
      <c r="C2675" s="72"/>
      <c r="D2675" s="56"/>
      <c r="E2675" s="56"/>
      <c r="F2675" s="56"/>
      <c r="G2675" s="56"/>
      <c r="H2675" s="56"/>
      <c r="I2675" s="56"/>
      <c r="J2675" s="56"/>
      <c r="K2675" s="56"/>
      <c r="L2675" s="56"/>
      <c r="M2675" s="56"/>
      <c r="N2675" s="56"/>
      <c r="O2675" s="56"/>
      <c r="P2675" s="13"/>
    </row>
    <row r="2676" spans="1:16" ht="37.5" customHeight="1" x14ac:dyDescent="0.2">
      <c r="A2676" s="71" t="s">
        <v>2024</v>
      </c>
      <c r="B2676" s="12"/>
      <c r="C2676" s="72" t="s">
        <v>2025</v>
      </c>
      <c r="D2676" s="56"/>
      <c r="E2676" s="56"/>
      <c r="F2676" s="56"/>
      <c r="G2676" s="56"/>
      <c r="H2676" s="56"/>
      <c r="I2676" s="56"/>
      <c r="J2676" s="56"/>
      <c r="K2676" s="56"/>
      <c r="L2676" s="56"/>
      <c r="M2676" s="56"/>
      <c r="N2676" s="56"/>
      <c r="O2676" s="56"/>
      <c r="P2676" s="13"/>
    </row>
    <row r="2677" spans="1:16" ht="37.5" customHeight="1" x14ac:dyDescent="0.2">
      <c r="A2677" s="71"/>
      <c r="B2677" s="12"/>
      <c r="C2677" s="72"/>
      <c r="D2677" s="56"/>
      <c r="E2677" s="56"/>
      <c r="F2677" s="56"/>
      <c r="G2677" s="56"/>
      <c r="H2677" s="56"/>
      <c r="I2677" s="56"/>
      <c r="J2677" s="56"/>
      <c r="K2677" s="56"/>
      <c r="L2677" s="56"/>
      <c r="M2677" s="56"/>
      <c r="N2677" s="56"/>
      <c r="O2677" s="56"/>
      <c r="P2677" s="13"/>
    </row>
    <row r="2678" spans="1:16" ht="37.5" customHeight="1" x14ac:dyDescent="0.2">
      <c r="A2678" s="71"/>
      <c r="B2678" s="12"/>
      <c r="C2678" s="72"/>
      <c r="D2678" s="56"/>
      <c r="E2678" s="56"/>
      <c r="F2678" s="56"/>
      <c r="G2678" s="56"/>
      <c r="H2678" s="56"/>
      <c r="I2678" s="56"/>
      <c r="J2678" s="56"/>
      <c r="K2678" s="56"/>
      <c r="L2678" s="56"/>
      <c r="M2678" s="56"/>
      <c r="N2678" s="56"/>
      <c r="O2678" s="56"/>
      <c r="P2678" s="13"/>
    </row>
    <row r="2679" spans="1:16" ht="37.5" customHeight="1" x14ac:dyDescent="0.2">
      <c r="A2679" s="71"/>
      <c r="B2679" s="12"/>
      <c r="C2679" s="72"/>
      <c r="D2679" s="56"/>
      <c r="E2679" s="56"/>
      <c r="F2679" s="56"/>
      <c r="G2679" s="56"/>
      <c r="H2679" s="56"/>
      <c r="I2679" s="56"/>
      <c r="J2679" s="56"/>
      <c r="K2679" s="56"/>
      <c r="L2679" s="56"/>
      <c r="M2679" s="56"/>
      <c r="N2679" s="56"/>
      <c r="O2679" s="56"/>
      <c r="P2679" s="13"/>
    </row>
    <row r="2680" spans="1:16" ht="37.5" customHeight="1" thickBot="1" x14ac:dyDescent="0.25">
      <c r="A2680" s="73"/>
      <c r="B2680" s="14"/>
      <c r="C2680" s="74"/>
      <c r="D2680" s="57"/>
      <c r="E2680" s="57"/>
      <c r="F2680" s="57"/>
      <c r="G2680" s="57"/>
      <c r="H2680" s="57"/>
      <c r="I2680" s="57"/>
      <c r="J2680" s="57"/>
      <c r="K2680" s="57"/>
      <c r="L2680" s="57"/>
      <c r="M2680" s="57"/>
      <c r="N2680" s="57"/>
      <c r="O2680" s="57"/>
      <c r="P2680" s="15"/>
    </row>
    <row r="2681" spans="1:16" ht="37.5" customHeight="1" x14ac:dyDescent="0.2">
      <c r="A2681" s="75" t="s">
        <v>2026</v>
      </c>
      <c r="B2681" s="10"/>
      <c r="C2681" s="76" t="s">
        <v>2027</v>
      </c>
      <c r="D2681" s="55"/>
      <c r="E2681" s="55"/>
      <c r="F2681" s="55"/>
      <c r="G2681" s="55"/>
      <c r="H2681" s="55"/>
      <c r="I2681" s="55"/>
      <c r="J2681" s="55"/>
      <c r="K2681" s="55"/>
      <c r="L2681" s="55"/>
      <c r="M2681" s="55"/>
      <c r="N2681" s="55"/>
      <c r="O2681" s="55"/>
      <c r="P2681" s="11"/>
    </row>
    <row r="2682" spans="1:16" ht="37.5" customHeight="1" x14ac:dyDescent="0.2">
      <c r="A2682" s="71"/>
      <c r="B2682" s="12"/>
      <c r="C2682" s="72"/>
      <c r="D2682" s="56"/>
      <c r="E2682" s="56"/>
      <c r="F2682" s="56"/>
      <c r="G2682" s="56"/>
      <c r="H2682" s="56"/>
      <c r="I2682" s="56"/>
      <c r="J2682" s="56"/>
      <c r="K2682" s="56"/>
      <c r="L2682" s="56"/>
      <c r="M2682" s="56"/>
      <c r="N2682" s="56"/>
      <c r="O2682" s="56"/>
      <c r="P2682" s="13"/>
    </row>
    <row r="2683" spans="1:16" ht="37.5" customHeight="1" x14ac:dyDescent="0.2">
      <c r="A2683" s="71"/>
      <c r="B2683" s="12"/>
      <c r="C2683" s="72"/>
      <c r="D2683" s="56"/>
      <c r="E2683" s="56"/>
      <c r="F2683" s="56"/>
      <c r="G2683" s="56"/>
      <c r="H2683" s="56"/>
      <c r="I2683" s="56"/>
      <c r="J2683" s="56"/>
      <c r="K2683" s="56"/>
      <c r="L2683" s="56"/>
      <c r="M2683" s="56"/>
      <c r="N2683" s="56"/>
      <c r="O2683" s="56"/>
      <c r="P2683" s="13"/>
    </row>
    <row r="2684" spans="1:16" ht="37.5" customHeight="1" x14ac:dyDescent="0.2">
      <c r="A2684" s="71"/>
      <c r="B2684" s="12"/>
      <c r="C2684" s="72"/>
      <c r="D2684" s="56"/>
      <c r="E2684" s="56"/>
      <c r="F2684" s="56"/>
      <c r="G2684" s="56"/>
      <c r="H2684" s="56"/>
      <c r="I2684" s="56"/>
      <c r="J2684" s="56"/>
      <c r="K2684" s="56"/>
      <c r="L2684" s="56"/>
      <c r="M2684" s="56"/>
      <c r="N2684" s="56"/>
      <c r="O2684" s="56"/>
      <c r="P2684" s="13"/>
    </row>
    <row r="2685" spans="1:16" ht="37.5" customHeight="1" x14ac:dyDescent="0.2">
      <c r="A2685" s="71"/>
      <c r="B2685" s="12"/>
      <c r="C2685" s="72"/>
      <c r="D2685" s="56"/>
      <c r="E2685" s="56"/>
      <c r="F2685" s="56"/>
      <c r="G2685" s="56"/>
      <c r="H2685" s="56"/>
      <c r="I2685" s="56"/>
      <c r="J2685" s="56"/>
      <c r="K2685" s="56"/>
      <c r="L2685" s="56"/>
      <c r="M2685" s="56"/>
      <c r="N2685" s="56"/>
      <c r="O2685" s="56"/>
      <c r="P2685" s="13"/>
    </row>
    <row r="2686" spans="1:16" ht="37.5" customHeight="1" x14ac:dyDescent="0.2">
      <c r="A2686" s="71" t="s">
        <v>2028</v>
      </c>
      <c r="B2686" s="12"/>
      <c r="C2686" s="72" t="s">
        <v>2029</v>
      </c>
      <c r="D2686" s="56"/>
      <c r="E2686" s="56"/>
      <c r="F2686" s="56"/>
      <c r="G2686" s="56"/>
      <c r="H2686" s="56"/>
      <c r="I2686" s="56"/>
      <c r="J2686" s="56"/>
      <c r="K2686" s="56"/>
      <c r="L2686" s="56"/>
      <c r="M2686" s="56"/>
      <c r="N2686" s="56"/>
      <c r="O2686" s="56"/>
      <c r="P2686" s="13"/>
    </row>
    <row r="2687" spans="1:16" ht="37.5" customHeight="1" x14ac:dyDescent="0.2">
      <c r="A2687" s="71"/>
      <c r="B2687" s="12"/>
      <c r="C2687" s="72"/>
      <c r="D2687" s="56"/>
      <c r="E2687" s="56"/>
      <c r="F2687" s="56"/>
      <c r="G2687" s="56"/>
      <c r="H2687" s="56"/>
      <c r="I2687" s="56"/>
      <c r="J2687" s="56"/>
      <c r="K2687" s="56"/>
      <c r="L2687" s="56"/>
      <c r="M2687" s="56"/>
      <c r="N2687" s="56"/>
      <c r="O2687" s="56"/>
      <c r="P2687" s="13"/>
    </row>
    <row r="2688" spans="1:16" ht="37.5" customHeight="1" x14ac:dyDescent="0.2">
      <c r="A2688" s="71"/>
      <c r="B2688" s="12"/>
      <c r="C2688" s="72"/>
      <c r="D2688" s="56"/>
      <c r="E2688" s="56"/>
      <c r="F2688" s="56"/>
      <c r="G2688" s="56"/>
      <c r="H2688" s="56"/>
      <c r="I2688" s="56"/>
      <c r="J2688" s="56"/>
      <c r="K2688" s="56"/>
      <c r="L2688" s="56"/>
      <c r="M2688" s="56"/>
      <c r="N2688" s="56"/>
      <c r="O2688" s="56"/>
      <c r="P2688" s="13"/>
    </row>
    <row r="2689" spans="1:16" ht="37.5" customHeight="1" x14ac:dyDescent="0.2">
      <c r="A2689" s="71"/>
      <c r="B2689" s="12"/>
      <c r="C2689" s="72"/>
      <c r="D2689" s="56"/>
      <c r="E2689" s="56"/>
      <c r="F2689" s="56"/>
      <c r="G2689" s="56"/>
      <c r="H2689" s="56"/>
      <c r="I2689" s="56"/>
      <c r="J2689" s="56"/>
      <c r="K2689" s="56"/>
      <c r="L2689" s="56"/>
      <c r="M2689" s="56"/>
      <c r="N2689" s="56"/>
      <c r="O2689" s="56"/>
      <c r="P2689" s="13"/>
    </row>
    <row r="2690" spans="1:16" ht="37.5" customHeight="1" x14ac:dyDescent="0.2">
      <c r="A2690" s="71"/>
      <c r="B2690" s="12"/>
      <c r="C2690" s="72"/>
      <c r="D2690" s="56"/>
      <c r="E2690" s="56"/>
      <c r="F2690" s="56"/>
      <c r="G2690" s="56"/>
      <c r="H2690" s="56"/>
      <c r="I2690" s="56"/>
      <c r="J2690" s="56"/>
      <c r="K2690" s="56"/>
      <c r="L2690" s="56"/>
      <c r="M2690" s="56"/>
      <c r="N2690" s="56"/>
      <c r="O2690" s="56"/>
      <c r="P2690" s="13"/>
    </row>
    <row r="2691" spans="1:16" ht="37.5" customHeight="1" x14ac:dyDescent="0.2">
      <c r="A2691" s="71" t="s">
        <v>2030</v>
      </c>
      <c r="B2691" s="12"/>
      <c r="C2691" s="72" t="s">
        <v>2031</v>
      </c>
      <c r="D2691" s="56"/>
      <c r="E2691" s="56"/>
      <c r="F2691" s="56"/>
      <c r="G2691" s="56"/>
      <c r="H2691" s="56"/>
      <c r="I2691" s="56"/>
      <c r="J2691" s="56"/>
      <c r="K2691" s="56"/>
      <c r="L2691" s="56"/>
      <c r="M2691" s="56"/>
      <c r="N2691" s="56"/>
      <c r="O2691" s="56"/>
      <c r="P2691" s="13"/>
    </row>
    <row r="2692" spans="1:16" ht="37.5" customHeight="1" x14ac:dyDescent="0.2">
      <c r="A2692" s="71"/>
      <c r="B2692" s="12"/>
      <c r="C2692" s="72"/>
      <c r="D2692" s="56"/>
      <c r="E2692" s="56"/>
      <c r="F2692" s="56"/>
      <c r="G2692" s="56"/>
      <c r="H2692" s="56"/>
      <c r="I2692" s="56"/>
      <c r="J2692" s="56"/>
      <c r="K2692" s="56"/>
      <c r="L2692" s="56"/>
      <c r="M2692" s="56"/>
      <c r="N2692" s="56"/>
      <c r="O2692" s="56"/>
      <c r="P2692" s="13"/>
    </row>
    <row r="2693" spans="1:16" ht="37.5" customHeight="1" x14ac:dyDescent="0.2">
      <c r="A2693" s="71"/>
      <c r="B2693" s="12"/>
      <c r="C2693" s="72"/>
      <c r="D2693" s="56"/>
      <c r="E2693" s="56"/>
      <c r="F2693" s="56"/>
      <c r="G2693" s="56"/>
      <c r="H2693" s="56"/>
      <c r="I2693" s="56"/>
      <c r="J2693" s="56"/>
      <c r="K2693" s="56"/>
      <c r="L2693" s="56"/>
      <c r="M2693" s="56"/>
      <c r="N2693" s="56"/>
      <c r="O2693" s="56"/>
      <c r="P2693" s="13"/>
    </row>
    <row r="2694" spans="1:16" ht="37.5" customHeight="1" x14ac:dyDescent="0.2">
      <c r="A2694" s="71"/>
      <c r="B2694" s="12"/>
      <c r="C2694" s="72"/>
      <c r="D2694" s="56"/>
      <c r="E2694" s="56"/>
      <c r="F2694" s="56"/>
      <c r="G2694" s="56"/>
      <c r="H2694" s="56"/>
      <c r="I2694" s="56"/>
      <c r="J2694" s="56"/>
      <c r="K2694" s="56"/>
      <c r="L2694" s="56"/>
      <c r="M2694" s="56"/>
      <c r="N2694" s="56"/>
      <c r="O2694" s="56"/>
      <c r="P2694" s="13"/>
    </row>
    <row r="2695" spans="1:16" ht="37.5" customHeight="1" x14ac:dyDescent="0.2">
      <c r="A2695" s="71"/>
      <c r="B2695" s="12"/>
      <c r="C2695" s="72"/>
      <c r="D2695" s="56"/>
      <c r="E2695" s="56"/>
      <c r="F2695" s="56"/>
      <c r="G2695" s="56"/>
      <c r="H2695" s="56"/>
      <c r="I2695" s="56"/>
      <c r="J2695" s="56"/>
      <c r="K2695" s="56"/>
      <c r="L2695" s="56"/>
      <c r="M2695" s="56"/>
      <c r="N2695" s="56"/>
      <c r="O2695" s="56"/>
      <c r="P2695" s="13"/>
    </row>
    <row r="2696" spans="1:16" ht="37.5" customHeight="1" x14ac:dyDescent="0.2">
      <c r="A2696" s="71" t="s">
        <v>2032</v>
      </c>
      <c r="B2696" s="12"/>
      <c r="C2696" s="72" t="s">
        <v>2033</v>
      </c>
      <c r="D2696" s="56"/>
      <c r="E2696" s="56"/>
      <c r="F2696" s="56"/>
      <c r="G2696" s="56"/>
      <c r="H2696" s="56"/>
      <c r="I2696" s="56"/>
      <c r="J2696" s="56"/>
      <c r="K2696" s="56"/>
      <c r="L2696" s="56"/>
      <c r="M2696" s="56"/>
      <c r="N2696" s="56"/>
      <c r="O2696" s="56"/>
      <c r="P2696" s="13"/>
    </row>
    <row r="2697" spans="1:16" ht="37.5" customHeight="1" x14ac:dyDescent="0.2">
      <c r="A2697" s="71"/>
      <c r="B2697" s="12"/>
      <c r="C2697" s="72"/>
      <c r="D2697" s="56"/>
      <c r="E2697" s="56"/>
      <c r="F2697" s="56"/>
      <c r="G2697" s="56"/>
      <c r="H2697" s="56"/>
      <c r="I2697" s="56"/>
      <c r="J2697" s="56"/>
      <c r="K2697" s="56"/>
      <c r="L2697" s="56"/>
      <c r="M2697" s="56"/>
      <c r="N2697" s="56"/>
      <c r="O2697" s="56"/>
      <c r="P2697" s="13"/>
    </row>
    <row r="2698" spans="1:16" ht="37.5" customHeight="1" x14ac:dyDescent="0.2">
      <c r="A2698" s="71"/>
      <c r="B2698" s="12"/>
      <c r="C2698" s="72"/>
      <c r="D2698" s="56"/>
      <c r="E2698" s="56"/>
      <c r="F2698" s="56"/>
      <c r="G2698" s="56"/>
      <c r="H2698" s="56"/>
      <c r="I2698" s="56"/>
      <c r="J2698" s="56"/>
      <c r="K2698" s="56"/>
      <c r="L2698" s="56"/>
      <c r="M2698" s="56"/>
      <c r="N2698" s="56"/>
      <c r="O2698" s="56"/>
      <c r="P2698" s="13"/>
    </row>
    <row r="2699" spans="1:16" ht="37.5" customHeight="1" x14ac:dyDescent="0.2">
      <c r="A2699" s="71"/>
      <c r="B2699" s="12"/>
      <c r="C2699" s="72"/>
      <c r="D2699" s="56"/>
      <c r="E2699" s="56"/>
      <c r="F2699" s="56"/>
      <c r="G2699" s="56"/>
      <c r="H2699" s="56"/>
      <c r="I2699" s="56"/>
      <c r="J2699" s="56"/>
      <c r="K2699" s="56"/>
      <c r="L2699" s="56"/>
      <c r="M2699" s="56"/>
      <c r="N2699" s="56"/>
      <c r="O2699" s="56"/>
      <c r="P2699" s="13"/>
    </row>
    <row r="2700" spans="1:16" ht="37.5" customHeight="1" x14ac:dyDescent="0.2">
      <c r="A2700" s="71"/>
      <c r="B2700" s="12"/>
      <c r="C2700" s="72"/>
      <c r="D2700" s="56"/>
      <c r="E2700" s="56"/>
      <c r="F2700" s="56"/>
      <c r="G2700" s="56"/>
      <c r="H2700" s="56"/>
      <c r="I2700" s="56"/>
      <c r="J2700" s="56"/>
      <c r="K2700" s="56"/>
      <c r="L2700" s="56"/>
      <c r="M2700" s="56"/>
      <c r="N2700" s="56"/>
      <c r="O2700" s="56"/>
      <c r="P2700" s="13"/>
    </row>
    <row r="2701" spans="1:16" ht="37.5" customHeight="1" x14ac:dyDescent="0.2">
      <c r="A2701" s="71" t="s">
        <v>2034</v>
      </c>
      <c r="B2701" s="12"/>
      <c r="C2701" s="72" t="s">
        <v>2035</v>
      </c>
      <c r="D2701" s="56"/>
      <c r="E2701" s="56"/>
      <c r="F2701" s="56"/>
      <c r="G2701" s="56"/>
      <c r="H2701" s="56"/>
      <c r="I2701" s="56"/>
      <c r="J2701" s="56"/>
      <c r="K2701" s="56"/>
      <c r="L2701" s="56"/>
      <c r="M2701" s="56"/>
      <c r="N2701" s="56"/>
      <c r="O2701" s="56"/>
      <c r="P2701" s="13"/>
    </row>
    <row r="2702" spans="1:16" ht="37.5" customHeight="1" x14ac:dyDescent="0.2">
      <c r="A2702" s="71"/>
      <c r="B2702" s="12"/>
      <c r="C2702" s="72"/>
      <c r="D2702" s="56"/>
      <c r="E2702" s="56"/>
      <c r="F2702" s="56"/>
      <c r="G2702" s="56"/>
      <c r="H2702" s="56"/>
      <c r="I2702" s="56"/>
      <c r="J2702" s="56"/>
      <c r="K2702" s="56"/>
      <c r="L2702" s="56"/>
      <c r="M2702" s="56"/>
      <c r="N2702" s="56"/>
      <c r="O2702" s="56"/>
      <c r="P2702" s="13"/>
    </row>
    <row r="2703" spans="1:16" ht="37.5" customHeight="1" x14ac:dyDescent="0.2">
      <c r="A2703" s="71"/>
      <c r="B2703" s="12"/>
      <c r="C2703" s="72"/>
      <c r="D2703" s="56"/>
      <c r="E2703" s="56"/>
      <c r="F2703" s="56"/>
      <c r="G2703" s="56"/>
      <c r="H2703" s="56"/>
      <c r="I2703" s="56"/>
      <c r="J2703" s="56"/>
      <c r="K2703" s="56"/>
      <c r="L2703" s="56"/>
      <c r="M2703" s="56"/>
      <c r="N2703" s="56"/>
      <c r="O2703" s="56"/>
      <c r="P2703" s="13"/>
    </row>
    <row r="2704" spans="1:16" ht="37.5" customHeight="1" x14ac:dyDescent="0.2">
      <c r="A2704" s="71"/>
      <c r="B2704" s="12"/>
      <c r="C2704" s="72"/>
      <c r="D2704" s="56"/>
      <c r="E2704" s="56"/>
      <c r="F2704" s="56"/>
      <c r="G2704" s="56"/>
      <c r="H2704" s="56"/>
      <c r="I2704" s="56"/>
      <c r="J2704" s="56"/>
      <c r="K2704" s="56"/>
      <c r="L2704" s="56"/>
      <c r="M2704" s="56"/>
      <c r="N2704" s="56"/>
      <c r="O2704" s="56"/>
      <c r="P2704" s="13"/>
    </row>
    <row r="2705" spans="1:16" ht="37.5" customHeight="1" thickBot="1" x14ac:dyDescent="0.25">
      <c r="A2705" s="73"/>
      <c r="B2705" s="14"/>
      <c r="C2705" s="74"/>
      <c r="D2705" s="57"/>
      <c r="E2705" s="57"/>
      <c r="F2705" s="57"/>
      <c r="G2705" s="57"/>
      <c r="H2705" s="57"/>
      <c r="I2705" s="57"/>
      <c r="J2705" s="57"/>
      <c r="K2705" s="57"/>
      <c r="L2705" s="57"/>
      <c r="M2705" s="57"/>
      <c r="N2705" s="57"/>
      <c r="O2705" s="57"/>
      <c r="P2705" s="15"/>
    </row>
    <row r="2706" spans="1:16" ht="37.5" customHeight="1" x14ac:dyDescent="0.2">
      <c r="A2706" s="75" t="s">
        <v>2036</v>
      </c>
      <c r="B2706" s="10"/>
      <c r="C2706" s="76" t="s">
        <v>2037</v>
      </c>
      <c r="D2706" s="55"/>
      <c r="E2706" s="55"/>
      <c r="F2706" s="55"/>
      <c r="G2706" s="55"/>
      <c r="H2706" s="55"/>
      <c r="I2706" s="55"/>
      <c r="J2706" s="55"/>
      <c r="K2706" s="55"/>
      <c r="L2706" s="55"/>
      <c r="M2706" s="55"/>
      <c r="N2706" s="55"/>
      <c r="O2706" s="55"/>
      <c r="P2706" s="11"/>
    </row>
    <row r="2707" spans="1:16" ht="37.5" customHeight="1" x14ac:dyDescent="0.2">
      <c r="A2707" s="71"/>
      <c r="B2707" s="12"/>
      <c r="C2707" s="72"/>
      <c r="D2707" s="56"/>
      <c r="E2707" s="56"/>
      <c r="F2707" s="56"/>
      <c r="G2707" s="56"/>
      <c r="H2707" s="56"/>
      <c r="I2707" s="56"/>
      <c r="J2707" s="56"/>
      <c r="K2707" s="56"/>
      <c r="L2707" s="56"/>
      <c r="M2707" s="56"/>
      <c r="N2707" s="56"/>
      <c r="O2707" s="56"/>
      <c r="P2707" s="13"/>
    </row>
    <row r="2708" spans="1:16" ht="37.5" customHeight="1" x14ac:dyDescent="0.2">
      <c r="A2708" s="71"/>
      <c r="B2708" s="12"/>
      <c r="C2708" s="72"/>
      <c r="D2708" s="56"/>
      <c r="E2708" s="56"/>
      <c r="F2708" s="56"/>
      <c r="G2708" s="56"/>
      <c r="H2708" s="56"/>
      <c r="I2708" s="56"/>
      <c r="J2708" s="56"/>
      <c r="K2708" s="56"/>
      <c r="L2708" s="56"/>
      <c r="M2708" s="56"/>
      <c r="N2708" s="56"/>
      <c r="O2708" s="56"/>
      <c r="P2708" s="13"/>
    </row>
    <row r="2709" spans="1:16" ht="37.5" customHeight="1" x14ac:dyDescent="0.2">
      <c r="A2709" s="71"/>
      <c r="B2709" s="12"/>
      <c r="C2709" s="72"/>
      <c r="D2709" s="56"/>
      <c r="E2709" s="56"/>
      <c r="F2709" s="56"/>
      <c r="G2709" s="56"/>
      <c r="H2709" s="56"/>
      <c r="I2709" s="56"/>
      <c r="J2709" s="56"/>
      <c r="K2709" s="56"/>
      <c r="L2709" s="56"/>
      <c r="M2709" s="56"/>
      <c r="N2709" s="56"/>
      <c r="O2709" s="56"/>
      <c r="P2709" s="13"/>
    </row>
    <row r="2710" spans="1:16" ht="37.5" customHeight="1" x14ac:dyDescent="0.2">
      <c r="A2710" s="71"/>
      <c r="B2710" s="12"/>
      <c r="C2710" s="72"/>
      <c r="D2710" s="56"/>
      <c r="E2710" s="56"/>
      <c r="F2710" s="56"/>
      <c r="G2710" s="56"/>
      <c r="H2710" s="56"/>
      <c r="I2710" s="56"/>
      <c r="J2710" s="56"/>
      <c r="K2710" s="56"/>
      <c r="L2710" s="56"/>
      <c r="M2710" s="56"/>
      <c r="N2710" s="56"/>
      <c r="O2710" s="56"/>
      <c r="P2710" s="13"/>
    </row>
    <row r="2711" spans="1:16" ht="37.5" customHeight="1" x14ac:dyDescent="0.2">
      <c r="A2711" s="71" t="s">
        <v>2038</v>
      </c>
      <c r="B2711" s="12"/>
      <c r="C2711" s="72" t="s">
        <v>2039</v>
      </c>
      <c r="D2711" s="56"/>
      <c r="E2711" s="56"/>
      <c r="F2711" s="56"/>
      <c r="G2711" s="56"/>
      <c r="H2711" s="56"/>
      <c r="I2711" s="56"/>
      <c r="J2711" s="56"/>
      <c r="K2711" s="56"/>
      <c r="L2711" s="56"/>
      <c r="M2711" s="56"/>
      <c r="N2711" s="56"/>
      <c r="O2711" s="56"/>
      <c r="P2711" s="13"/>
    </row>
    <row r="2712" spans="1:16" ht="37.5" customHeight="1" x14ac:dyDescent="0.2">
      <c r="A2712" s="71"/>
      <c r="B2712" s="12"/>
      <c r="C2712" s="72"/>
      <c r="D2712" s="56"/>
      <c r="E2712" s="56"/>
      <c r="F2712" s="56"/>
      <c r="G2712" s="56"/>
      <c r="H2712" s="56"/>
      <c r="I2712" s="56"/>
      <c r="J2712" s="56"/>
      <c r="K2712" s="56"/>
      <c r="L2712" s="56"/>
      <c r="M2712" s="56"/>
      <c r="N2712" s="56"/>
      <c r="O2712" s="56"/>
      <c r="P2712" s="13"/>
    </row>
    <row r="2713" spans="1:16" ht="37.5" customHeight="1" x14ac:dyDescent="0.2">
      <c r="A2713" s="71"/>
      <c r="B2713" s="12"/>
      <c r="C2713" s="72"/>
      <c r="D2713" s="56"/>
      <c r="E2713" s="56"/>
      <c r="F2713" s="56"/>
      <c r="G2713" s="56"/>
      <c r="H2713" s="56"/>
      <c r="I2713" s="56"/>
      <c r="J2713" s="56"/>
      <c r="K2713" s="56"/>
      <c r="L2713" s="56"/>
      <c r="M2713" s="56"/>
      <c r="N2713" s="56"/>
      <c r="O2713" s="56"/>
      <c r="P2713" s="13"/>
    </row>
    <row r="2714" spans="1:16" ht="37.5" customHeight="1" x14ac:dyDescent="0.2">
      <c r="A2714" s="71"/>
      <c r="B2714" s="12"/>
      <c r="C2714" s="72"/>
      <c r="D2714" s="56"/>
      <c r="E2714" s="56"/>
      <c r="F2714" s="56"/>
      <c r="G2714" s="56"/>
      <c r="H2714" s="56"/>
      <c r="I2714" s="56"/>
      <c r="J2714" s="56"/>
      <c r="K2714" s="56"/>
      <c r="L2714" s="56"/>
      <c r="M2714" s="56"/>
      <c r="N2714" s="56"/>
      <c r="O2714" s="56"/>
      <c r="P2714" s="13"/>
    </row>
    <row r="2715" spans="1:16" ht="37.5" customHeight="1" x14ac:dyDescent="0.2">
      <c r="A2715" s="71"/>
      <c r="B2715" s="12"/>
      <c r="C2715" s="72"/>
      <c r="D2715" s="56"/>
      <c r="E2715" s="56"/>
      <c r="F2715" s="56"/>
      <c r="G2715" s="56"/>
      <c r="H2715" s="56"/>
      <c r="I2715" s="56"/>
      <c r="J2715" s="56"/>
      <c r="K2715" s="56"/>
      <c r="L2715" s="56"/>
      <c r="M2715" s="56"/>
      <c r="N2715" s="56"/>
      <c r="O2715" s="56"/>
      <c r="P2715" s="13"/>
    </row>
    <row r="2716" spans="1:16" ht="37.5" customHeight="1" x14ac:dyDescent="0.2">
      <c r="A2716" s="71" t="s">
        <v>2040</v>
      </c>
      <c r="B2716" s="12"/>
      <c r="C2716" s="72" t="s">
        <v>2041</v>
      </c>
      <c r="D2716" s="56"/>
      <c r="E2716" s="56"/>
      <c r="F2716" s="56"/>
      <c r="G2716" s="56"/>
      <c r="H2716" s="56"/>
      <c r="I2716" s="56"/>
      <c r="J2716" s="56"/>
      <c r="K2716" s="56"/>
      <c r="L2716" s="56"/>
      <c r="M2716" s="56"/>
      <c r="N2716" s="56"/>
      <c r="O2716" s="56"/>
      <c r="P2716" s="13"/>
    </row>
    <row r="2717" spans="1:16" ht="37.5" customHeight="1" x14ac:dyDescent="0.2">
      <c r="A2717" s="71"/>
      <c r="B2717" s="12"/>
      <c r="C2717" s="72"/>
      <c r="D2717" s="56"/>
      <c r="E2717" s="56"/>
      <c r="F2717" s="56"/>
      <c r="G2717" s="56"/>
      <c r="H2717" s="56"/>
      <c r="I2717" s="56"/>
      <c r="J2717" s="56"/>
      <c r="K2717" s="56"/>
      <c r="L2717" s="56"/>
      <c r="M2717" s="56"/>
      <c r="N2717" s="56"/>
      <c r="O2717" s="56"/>
      <c r="P2717" s="13"/>
    </row>
    <row r="2718" spans="1:16" ht="37.5" customHeight="1" x14ac:dyDescent="0.2">
      <c r="A2718" s="71"/>
      <c r="B2718" s="12"/>
      <c r="C2718" s="72"/>
      <c r="D2718" s="56"/>
      <c r="E2718" s="56"/>
      <c r="F2718" s="56"/>
      <c r="G2718" s="56"/>
      <c r="H2718" s="56"/>
      <c r="I2718" s="56"/>
      <c r="J2718" s="56"/>
      <c r="K2718" s="56"/>
      <c r="L2718" s="56"/>
      <c r="M2718" s="56"/>
      <c r="N2718" s="56"/>
      <c r="O2718" s="56"/>
      <c r="P2718" s="13"/>
    </row>
    <row r="2719" spans="1:16" ht="37.5" customHeight="1" x14ac:dyDescent="0.2">
      <c r="A2719" s="71"/>
      <c r="B2719" s="12"/>
      <c r="C2719" s="72"/>
      <c r="D2719" s="56"/>
      <c r="E2719" s="56"/>
      <c r="F2719" s="56"/>
      <c r="G2719" s="56"/>
      <c r="H2719" s="56"/>
      <c r="I2719" s="56"/>
      <c r="J2719" s="56"/>
      <c r="K2719" s="56"/>
      <c r="L2719" s="56"/>
      <c r="M2719" s="56"/>
      <c r="N2719" s="56"/>
      <c r="O2719" s="56"/>
      <c r="P2719" s="13"/>
    </row>
    <row r="2720" spans="1:16" ht="37.5" customHeight="1" x14ac:dyDescent="0.2">
      <c r="A2720" s="71"/>
      <c r="B2720" s="12"/>
      <c r="C2720" s="72"/>
      <c r="D2720" s="56"/>
      <c r="E2720" s="56"/>
      <c r="F2720" s="56"/>
      <c r="G2720" s="56"/>
      <c r="H2720" s="56"/>
      <c r="I2720" s="56"/>
      <c r="J2720" s="56"/>
      <c r="K2720" s="56"/>
      <c r="L2720" s="56"/>
      <c r="M2720" s="56"/>
      <c r="N2720" s="56"/>
      <c r="O2720" s="56"/>
      <c r="P2720" s="13"/>
    </row>
    <row r="2721" spans="1:16" ht="37.5" customHeight="1" x14ac:dyDescent="0.2">
      <c r="A2721" s="71" t="s">
        <v>2042</v>
      </c>
      <c r="B2721" s="12"/>
      <c r="C2721" s="72" t="s">
        <v>2043</v>
      </c>
      <c r="D2721" s="56"/>
      <c r="E2721" s="56"/>
      <c r="F2721" s="56"/>
      <c r="G2721" s="56"/>
      <c r="H2721" s="56"/>
      <c r="I2721" s="56"/>
      <c r="J2721" s="56"/>
      <c r="K2721" s="56"/>
      <c r="L2721" s="56"/>
      <c r="M2721" s="56"/>
      <c r="N2721" s="56"/>
      <c r="O2721" s="56"/>
      <c r="P2721" s="13"/>
    </row>
    <row r="2722" spans="1:16" ht="37.5" customHeight="1" x14ac:dyDescent="0.2">
      <c r="A2722" s="71"/>
      <c r="B2722" s="12"/>
      <c r="C2722" s="72"/>
      <c r="D2722" s="56"/>
      <c r="E2722" s="56"/>
      <c r="F2722" s="56"/>
      <c r="G2722" s="56"/>
      <c r="H2722" s="56"/>
      <c r="I2722" s="56"/>
      <c r="J2722" s="56"/>
      <c r="K2722" s="56"/>
      <c r="L2722" s="56"/>
      <c r="M2722" s="56"/>
      <c r="N2722" s="56"/>
      <c r="O2722" s="56"/>
      <c r="P2722" s="13"/>
    </row>
    <row r="2723" spans="1:16" ht="37.5" customHeight="1" x14ac:dyDescent="0.2">
      <c r="A2723" s="71"/>
      <c r="B2723" s="12"/>
      <c r="C2723" s="72"/>
      <c r="D2723" s="56"/>
      <c r="E2723" s="56"/>
      <c r="F2723" s="56"/>
      <c r="G2723" s="56"/>
      <c r="H2723" s="56"/>
      <c r="I2723" s="56"/>
      <c r="J2723" s="56"/>
      <c r="K2723" s="56"/>
      <c r="L2723" s="56"/>
      <c r="M2723" s="56"/>
      <c r="N2723" s="56"/>
      <c r="O2723" s="56"/>
      <c r="P2723" s="13"/>
    </row>
    <row r="2724" spans="1:16" ht="37.5" customHeight="1" x14ac:dyDescent="0.2">
      <c r="A2724" s="71"/>
      <c r="B2724" s="12"/>
      <c r="C2724" s="72"/>
      <c r="D2724" s="56"/>
      <c r="E2724" s="56"/>
      <c r="F2724" s="56"/>
      <c r="G2724" s="56"/>
      <c r="H2724" s="56"/>
      <c r="I2724" s="56"/>
      <c r="J2724" s="56"/>
      <c r="K2724" s="56"/>
      <c r="L2724" s="56"/>
      <c r="M2724" s="56"/>
      <c r="N2724" s="56"/>
      <c r="O2724" s="56"/>
      <c r="P2724" s="13"/>
    </row>
    <row r="2725" spans="1:16" ht="37.5" customHeight="1" x14ac:dyDescent="0.2">
      <c r="A2725" s="71"/>
      <c r="B2725" s="12"/>
      <c r="C2725" s="72"/>
      <c r="D2725" s="56"/>
      <c r="E2725" s="56"/>
      <c r="F2725" s="56"/>
      <c r="G2725" s="56"/>
      <c r="H2725" s="56"/>
      <c r="I2725" s="56"/>
      <c r="J2725" s="56"/>
      <c r="K2725" s="56"/>
      <c r="L2725" s="56"/>
      <c r="M2725" s="56"/>
      <c r="N2725" s="56"/>
      <c r="O2725" s="56"/>
      <c r="P2725" s="13"/>
    </row>
    <row r="2726" spans="1:16" ht="37.5" customHeight="1" x14ac:dyDescent="0.2">
      <c r="A2726" s="71" t="s">
        <v>2044</v>
      </c>
      <c r="B2726" s="12"/>
      <c r="C2726" s="72" t="s">
        <v>2045</v>
      </c>
      <c r="D2726" s="56"/>
      <c r="E2726" s="56"/>
      <c r="F2726" s="56"/>
      <c r="G2726" s="56"/>
      <c r="H2726" s="56"/>
      <c r="I2726" s="56"/>
      <c r="J2726" s="56"/>
      <c r="K2726" s="56"/>
      <c r="L2726" s="56"/>
      <c r="M2726" s="56"/>
      <c r="N2726" s="56"/>
      <c r="O2726" s="56"/>
      <c r="P2726" s="13"/>
    </row>
    <row r="2727" spans="1:16" ht="37.5" customHeight="1" x14ac:dyDescent="0.2">
      <c r="A2727" s="71"/>
      <c r="B2727" s="12"/>
      <c r="C2727" s="72"/>
      <c r="D2727" s="56"/>
      <c r="E2727" s="56"/>
      <c r="F2727" s="56"/>
      <c r="G2727" s="56"/>
      <c r="H2727" s="56"/>
      <c r="I2727" s="56"/>
      <c r="J2727" s="56"/>
      <c r="K2727" s="56"/>
      <c r="L2727" s="56"/>
      <c r="M2727" s="56"/>
      <c r="N2727" s="56"/>
      <c r="O2727" s="56"/>
      <c r="P2727" s="13"/>
    </row>
    <row r="2728" spans="1:16" ht="37.5" customHeight="1" x14ac:dyDescent="0.2">
      <c r="A2728" s="71"/>
      <c r="B2728" s="12"/>
      <c r="C2728" s="72"/>
      <c r="D2728" s="56"/>
      <c r="E2728" s="56"/>
      <c r="F2728" s="56"/>
      <c r="G2728" s="56"/>
      <c r="H2728" s="56"/>
      <c r="I2728" s="56"/>
      <c r="J2728" s="56"/>
      <c r="K2728" s="56"/>
      <c r="L2728" s="56"/>
      <c r="M2728" s="56"/>
      <c r="N2728" s="56"/>
      <c r="O2728" s="56"/>
      <c r="P2728" s="13"/>
    </row>
    <row r="2729" spans="1:16" ht="37.5" customHeight="1" x14ac:dyDescent="0.2">
      <c r="A2729" s="71"/>
      <c r="B2729" s="12"/>
      <c r="C2729" s="72"/>
      <c r="D2729" s="56"/>
      <c r="E2729" s="56"/>
      <c r="F2729" s="56"/>
      <c r="G2729" s="56"/>
      <c r="H2729" s="56"/>
      <c r="I2729" s="56"/>
      <c r="J2729" s="56"/>
      <c r="K2729" s="56"/>
      <c r="L2729" s="56"/>
      <c r="M2729" s="56"/>
      <c r="N2729" s="56"/>
      <c r="O2729" s="56"/>
      <c r="P2729" s="13"/>
    </row>
    <row r="2730" spans="1:16" ht="37.5" customHeight="1" thickBot="1" x14ac:dyDescent="0.25">
      <c r="A2730" s="73"/>
      <c r="B2730" s="14"/>
      <c r="C2730" s="74"/>
      <c r="D2730" s="57"/>
      <c r="E2730" s="57"/>
      <c r="F2730" s="57"/>
      <c r="G2730" s="57"/>
      <c r="H2730" s="57"/>
      <c r="I2730" s="57"/>
      <c r="J2730" s="57"/>
      <c r="K2730" s="57"/>
      <c r="L2730" s="57"/>
      <c r="M2730" s="57"/>
      <c r="N2730" s="57"/>
      <c r="O2730" s="57"/>
      <c r="P2730" s="15"/>
    </row>
    <row r="2731" spans="1:16" ht="37.5" customHeight="1" x14ac:dyDescent="0.2">
      <c r="A2731" s="75" t="s">
        <v>2046</v>
      </c>
      <c r="B2731" s="10"/>
      <c r="C2731" s="76" t="s">
        <v>2047</v>
      </c>
      <c r="D2731" s="55"/>
      <c r="E2731" s="55"/>
      <c r="F2731" s="55"/>
      <c r="G2731" s="55"/>
      <c r="H2731" s="55"/>
      <c r="I2731" s="55"/>
      <c r="J2731" s="55"/>
      <c r="K2731" s="55"/>
      <c r="L2731" s="55"/>
      <c r="M2731" s="55"/>
      <c r="N2731" s="55"/>
      <c r="O2731" s="55"/>
      <c r="P2731" s="11"/>
    </row>
    <row r="2732" spans="1:16" ht="37.5" customHeight="1" x14ac:dyDescent="0.2">
      <c r="A2732" s="71"/>
      <c r="B2732" s="12"/>
      <c r="C2732" s="72"/>
      <c r="D2732" s="56"/>
      <c r="E2732" s="56"/>
      <c r="F2732" s="56"/>
      <c r="G2732" s="56"/>
      <c r="H2732" s="56"/>
      <c r="I2732" s="56"/>
      <c r="J2732" s="56"/>
      <c r="K2732" s="56"/>
      <c r="L2732" s="56"/>
      <c r="M2732" s="56"/>
      <c r="N2732" s="56"/>
      <c r="O2732" s="56"/>
      <c r="P2732" s="13"/>
    </row>
    <row r="2733" spans="1:16" ht="37.5" customHeight="1" x14ac:dyDescent="0.2">
      <c r="A2733" s="71"/>
      <c r="B2733" s="12"/>
      <c r="C2733" s="72"/>
      <c r="D2733" s="56"/>
      <c r="E2733" s="56"/>
      <c r="F2733" s="56"/>
      <c r="G2733" s="56"/>
      <c r="H2733" s="56"/>
      <c r="I2733" s="56"/>
      <c r="J2733" s="56"/>
      <c r="K2733" s="56"/>
      <c r="L2733" s="56"/>
      <c r="M2733" s="56"/>
      <c r="N2733" s="56"/>
      <c r="O2733" s="56"/>
      <c r="P2733" s="13"/>
    </row>
    <row r="2734" spans="1:16" ht="37.5" customHeight="1" x14ac:dyDescent="0.2">
      <c r="A2734" s="71"/>
      <c r="B2734" s="12"/>
      <c r="C2734" s="72"/>
      <c r="D2734" s="56"/>
      <c r="E2734" s="56"/>
      <c r="F2734" s="56"/>
      <c r="G2734" s="56"/>
      <c r="H2734" s="56"/>
      <c r="I2734" s="56"/>
      <c r="J2734" s="56"/>
      <c r="K2734" s="56"/>
      <c r="L2734" s="56"/>
      <c r="M2734" s="56"/>
      <c r="N2734" s="56"/>
      <c r="O2734" s="56"/>
      <c r="P2734" s="13"/>
    </row>
    <row r="2735" spans="1:16" ht="37.5" customHeight="1" x14ac:dyDescent="0.2">
      <c r="A2735" s="71"/>
      <c r="B2735" s="12"/>
      <c r="C2735" s="72"/>
      <c r="D2735" s="56"/>
      <c r="E2735" s="56"/>
      <c r="F2735" s="56"/>
      <c r="G2735" s="56"/>
      <c r="H2735" s="56"/>
      <c r="I2735" s="56"/>
      <c r="J2735" s="56"/>
      <c r="K2735" s="56"/>
      <c r="L2735" s="56"/>
      <c r="M2735" s="56"/>
      <c r="N2735" s="56"/>
      <c r="O2735" s="56"/>
      <c r="P2735" s="13"/>
    </row>
    <row r="2736" spans="1:16" ht="37.5" customHeight="1" x14ac:dyDescent="0.2">
      <c r="A2736" s="71" t="s">
        <v>2048</v>
      </c>
      <c r="B2736" s="12"/>
      <c r="C2736" s="72" t="s">
        <v>2049</v>
      </c>
      <c r="D2736" s="56"/>
      <c r="E2736" s="56"/>
      <c r="F2736" s="56"/>
      <c r="G2736" s="56"/>
      <c r="H2736" s="56"/>
      <c r="I2736" s="56"/>
      <c r="J2736" s="56"/>
      <c r="K2736" s="56"/>
      <c r="L2736" s="56"/>
      <c r="M2736" s="56"/>
      <c r="N2736" s="56"/>
      <c r="O2736" s="56"/>
      <c r="P2736" s="13"/>
    </row>
    <row r="2737" spans="1:16" ht="37.5" customHeight="1" x14ac:dyDescent="0.2">
      <c r="A2737" s="71"/>
      <c r="B2737" s="12"/>
      <c r="C2737" s="72"/>
      <c r="D2737" s="56"/>
      <c r="E2737" s="56"/>
      <c r="F2737" s="56"/>
      <c r="G2737" s="56"/>
      <c r="H2737" s="56"/>
      <c r="I2737" s="56"/>
      <c r="J2737" s="56"/>
      <c r="K2737" s="56"/>
      <c r="L2737" s="56"/>
      <c r="M2737" s="56"/>
      <c r="N2737" s="56"/>
      <c r="O2737" s="56"/>
      <c r="P2737" s="13"/>
    </row>
    <row r="2738" spans="1:16" ht="37.5" customHeight="1" x14ac:dyDescent="0.2">
      <c r="A2738" s="71"/>
      <c r="B2738" s="12"/>
      <c r="C2738" s="72"/>
      <c r="D2738" s="56"/>
      <c r="E2738" s="56"/>
      <c r="F2738" s="56"/>
      <c r="G2738" s="56"/>
      <c r="H2738" s="56"/>
      <c r="I2738" s="56"/>
      <c r="J2738" s="56"/>
      <c r="K2738" s="56"/>
      <c r="L2738" s="56"/>
      <c r="M2738" s="56"/>
      <c r="N2738" s="56"/>
      <c r="O2738" s="56"/>
      <c r="P2738" s="13"/>
    </row>
    <row r="2739" spans="1:16" ht="37.5" customHeight="1" x14ac:dyDescent="0.2">
      <c r="A2739" s="71"/>
      <c r="B2739" s="12"/>
      <c r="C2739" s="72"/>
      <c r="D2739" s="56"/>
      <c r="E2739" s="56"/>
      <c r="F2739" s="56"/>
      <c r="G2739" s="56"/>
      <c r="H2739" s="56"/>
      <c r="I2739" s="56"/>
      <c r="J2739" s="56"/>
      <c r="K2739" s="56"/>
      <c r="L2739" s="56"/>
      <c r="M2739" s="56"/>
      <c r="N2739" s="56"/>
      <c r="O2739" s="56"/>
      <c r="P2739" s="13"/>
    </row>
    <row r="2740" spans="1:16" ht="37.5" customHeight="1" x14ac:dyDescent="0.2">
      <c r="A2740" s="71"/>
      <c r="B2740" s="12"/>
      <c r="C2740" s="72"/>
      <c r="D2740" s="56"/>
      <c r="E2740" s="56"/>
      <c r="F2740" s="56"/>
      <c r="G2740" s="56"/>
      <c r="H2740" s="56"/>
      <c r="I2740" s="56"/>
      <c r="J2740" s="56"/>
      <c r="K2740" s="56"/>
      <c r="L2740" s="56"/>
      <c r="M2740" s="56"/>
      <c r="N2740" s="56"/>
      <c r="O2740" s="56"/>
      <c r="P2740" s="13"/>
    </row>
    <row r="2741" spans="1:16" ht="37.5" customHeight="1" x14ac:dyDescent="0.2">
      <c r="A2741" s="71" t="s">
        <v>2050</v>
      </c>
      <c r="B2741" s="12"/>
      <c r="C2741" s="72" t="s">
        <v>2051</v>
      </c>
      <c r="D2741" s="56"/>
      <c r="E2741" s="56"/>
      <c r="F2741" s="56"/>
      <c r="G2741" s="56"/>
      <c r="H2741" s="56"/>
      <c r="I2741" s="56"/>
      <c r="J2741" s="56"/>
      <c r="K2741" s="56"/>
      <c r="L2741" s="56"/>
      <c r="M2741" s="56"/>
      <c r="N2741" s="56"/>
      <c r="O2741" s="56"/>
      <c r="P2741" s="13"/>
    </row>
    <row r="2742" spans="1:16" ht="37.5" customHeight="1" x14ac:dyDescent="0.2">
      <c r="A2742" s="71"/>
      <c r="B2742" s="12"/>
      <c r="C2742" s="72"/>
      <c r="D2742" s="56"/>
      <c r="E2742" s="56"/>
      <c r="F2742" s="56"/>
      <c r="G2742" s="56"/>
      <c r="H2742" s="56"/>
      <c r="I2742" s="56"/>
      <c r="J2742" s="56"/>
      <c r="K2742" s="56"/>
      <c r="L2742" s="56"/>
      <c r="M2742" s="56"/>
      <c r="N2742" s="56"/>
      <c r="O2742" s="56"/>
      <c r="P2742" s="13"/>
    </row>
    <row r="2743" spans="1:16" ht="37.5" customHeight="1" x14ac:dyDescent="0.2">
      <c r="A2743" s="71"/>
      <c r="B2743" s="12"/>
      <c r="C2743" s="72"/>
      <c r="D2743" s="56"/>
      <c r="E2743" s="56"/>
      <c r="F2743" s="56"/>
      <c r="G2743" s="56"/>
      <c r="H2743" s="56"/>
      <c r="I2743" s="56"/>
      <c r="J2743" s="56"/>
      <c r="K2743" s="56"/>
      <c r="L2743" s="56"/>
      <c r="M2743" s="56"/>
      <c r="N2743" s="56"/>
      <c r="O2743" s="56"/>
      <c r="P2743" s="13"/>
    </row>
    <row r="2744" spans="1:16" ht="37.5" customHeight="1" x14ac:dyDescent="0.2">
      <c r="A2744" s="71"/>
      <c r="B2744" s="12"/>
      <c r="C2744" s="72"/>
      <c r="D2744" s="56"/>
      <c r="E2744" s="56"/>
      <c r="F2744" s="56"/>
      <c r="G2744" s="56"/>
      <c r="H2744" s="56"/>
      <c r="I2744" s="56"/>
      <c r="J2744" s="56"/>
      <c r="K2744" s="56"/>
      <c r="L2744" s="56"/>
      <c r="M2744" s="56"/>
      <c r="N2744" s="56"/>
      <c r="O2744" s="56"/>
      <c r="P2744" s="13"/>
    </row>
    <row r="2745" spans="1:16" ht="37.5" customHeight="1" x14ac:dyDescent="0.2">
      <c r="A2745" s="71"/>
      <c r="B2745" s="12"/>
      <c r="C2745" s="72"/>
      <c r="D2745" s="56"/>
      <c r="E2745" s="56"/>
      <c r="F2745" s="56"/>
      <c r="G2745" s="56"/>
      <c r="H2745" s="56"/>
      <c r="I2745" s="56"/>
      <c r="J2745" s="56"/>
      <c r="K2745" s="56"/>
      <c r="L2745" s="56"/>
      <c r="M2745" s="56"/>
      <c r="N2745" s="56"/>
      <c r="O2745" s="56"/>
      <c r="P2745" s="13"/>
    </row>
    <row r="2746" spans="1:16" ht="37.5" customHeight="1" x14ac:dyDescent="0.2">
      <c r="A2746" s="71" t="s">
        <v>2052</v>
      </c>
      <c r="B2746" s="12"/>
      <c r="C2746" s="72" t="s">
        <v>2053</v>
      </c>
      <c r="D2746" s="56"/>
      <c r="E2746" s="56"/>
      <c r="F2746" s="56"/>
      <c r="G2746" s="56"/>
      <c r="H2746" s="56"/>
      <c r="I2746" s="56"/>
      <c r="J2746" s="56"/>
      <c r="K2746" s="56"/>
      <c r="L2746" s="56"/>
      <c r="M2746" s="56"/>
      <c r="N2746" s="56"/>
      <c r="O2746" s="56"/>
      <c r="P2746" s="13"/>
    </row>
    <row r="2747" spans="1:16" ht="37.5" customHeight="1" x14ac:dyDescent="0.2">
      <c r="A2747" s="71"/>
      <c r="B2747" s="12"/>
      <c r="C2747" s="72"/>
      <c r="D2747" s="56"/>
      <c r="E2747" s="56"/>
      <c r="F2747" s="56"/>
      <c r="G2747" s="56"/>
      <c r="H2747" s="56"/>
      <c r="I2747" s="56"/>
      <c r="J2747" s="56"/>
      <c r="K2747" s="56"/>
      <c r="L2747" s="56"/>
      <c r="M2747" s="56"/>
      <c r="N2747" s="56"/>
      <c r="O2747" s="56"/>
      <c r="P2747" s="13"/>
    </row>
    <row r="2748" spans="1:16" ht="37.5" customHeight="1" x14ac:dyDescent="0.2">
      <c r="A2748" s="71"/>
      <c r="B2748" s="12"/>
      <c r="C2748" s="72"/>
      <c r="D2748" s="56"/>
      <c r="E2748" s="56"/>
      <c r="F2748" s="56"/>
      <c r="G2748" s="56"/>
      <c r="H2748" s="56"/>
      <c r="I2748" s="56"/>
      <c r="J2748" s="56"/>
      <c r="K2748" s="56"/>
      <c r="L2748" s="56"/>
      <c r="M2748" s="56"/>
      <c r="N2748" s="56"/>
      <c r="O2748" s="56"/>
      <c r="P2748" s="13"/>
    </row>
    <row r="2749" spans="1:16" ht="37.5" customHeight="1" x14ac:dyDescent="0.2">
      <c r="A2749" s="71"/>
      <c r="B2749" s="12"/>
      <c r="C2749" s="72"/>
      <c r="D2749" s="56"/>
      <c r="E2749" s="56"/>
      <c r="F2749" s="56"/>
      <c r="G2749" s="56"/>
      <c r="H2749" s="56"/>
      <c r="I2749" s="56"/>
      <c r="J2749" s="56"/>
      <c r="K2749" s="56"/>
      <c r="L2749" s="56"/>
      <c r="M2749" s="56"/>
      <c r="N2749" s="56"/>
      <c r="O2749" s="56"/>
      <c r="P2749" s="13"/>
    </row>
    <row r="2750" spans="1:16" ht="37.5" customHeight="1" x14ac:dyDescent="0.2">
      <c r="A2750" s="71"/>
      <c r="B2750" s="12"/>
      <c r="C2750" s="72"/>
      <c r="D2750" s="56"/>
      <c r="E2750" s="56"/>
      <c r="F2750" s="56"/>
      <c r="G2750" s="56"/>
      <c r="H2750" s="56"/>
      <c r="I2750" s="56"/>
      <c r="J2750" s="56"/>
      <c r="K2750" s="56"/>
      <c r="L2750" s="56"/>
      <c r="M2750" s="56"/>
      <c r="N2750" s="56"/>
      <c r="O2750" s="56"/>
      <c r="P2750" s="13"/>
    </row>
    <row r="2751" spans="1:16" ht="37.5" customHeight="1" x14ac:dyDescent="0.2">
      <c r="A2751" s="71" t="s">
        <v>2054</v>
      </c>
      <c r="B2751" s="12"/>
      <c r="C2751" s="72" t="s">
        <v>2055</v>
      </c>
      <c r="D2751" s="56"/>
      <c r="E2751" s="56"/>
      <c r="F2751" s="56"/>
      <c r="G2751" s="56"/>
      <c r="H2751" s="56"/>
      <c r="I2751" s="56"/>
      <c r="J2751" s="56"/>
      <c r="K2751" s="56"/>
      <c r="L2751" s="56"/>
      <c r="M2751" s="56"/>
      <c r="N2751" s="56"/>
      <c r="O2751" s="56"/>
      <c r="P2751" s="13"/>
    </row>
    <row r="2752" spans="1:16" ht="37.5" customHeight="1" x14ac:dyDescent="0.2">
      <c r="A2752" s="71"/>
      <c r="B2752" s="12"/>
      <c r="C2752" s="72"/>
      <c r="D2752" s="56"/>
      <c r="E2752" s="56"/>
      <c r="F2752" s="56"/>
      <c r="G2752" s="56"/>
      <c r="H2752" s="56"/>
      <c r="I2752" s="56"/>
      <c r="J2752" s="56"/>
      <c r="K2752" s="56"/>
      <c r="L2752" s="56"/>
      <c r="M2752" s="56"/>
      <c r="N2752" s="56"/>
      <c r="O2752" s="56"/>
      <c r="P2752" s="13"/>
    </row>
    <row r="2753" spans="1:16" ht="37.5" customHeight="1" x14ac:dyDescent="0.2">
      <c r="A2753" s="71"/>
      <c r="B2753" s="12"/>
      <c r="C2753" s="72"/>
      <c r="D2753" s="56"/>
      <c r="E2753" s="56"/>
      <c r="F2753" s="56"/>
      <c r="G2753" s="56"/>
      <c r="H2753" s="56"/>
      <c r="I2753" s="56"/>
      <c r="J2753" s="56"/>
      <c r="K2753" s="56"/>
      <c r="L2753" s="56"/>
      <c r="M2753" s="56"/>
      <c r="N2753" s="56"/>
      <c r="O2753" s="56"/>
      <c r="P2753" s="13"/>
    </row>
    <row r="2754" spans="1:16" ht="37.5" customHeight="1" x14ac:dyDescent="0.2">
      <c r="A2754" s="71"/>
      <c r="B2754" s="12"/>
      <c r="C2754" s="72"/>
      <c r="D2754" s="56"/>
      <c r="E2754" s="56"/>
      <c r="F2754" s="56"/>
      <c r="G2754" s="56"/>
      <c r="H2754" s="56"/>
      <c r="I2754" s="56"/>
      <c r="J2754" s="56"/>
      <c r="K2754" s="56"/>
      <c r="L2754" s="56"/>
      <c r="M2754" s="56"/>
      <c r="N2754" s="56"/>
      <c r="O2754" s="56"/>
      <c r="P2754" s="13"/>
    </row>
    <row r="2755" spans="1:16" ht="37.5" customHeight="1" thickBot="1" x14ac:dyDescent="0.25">
      <c r="A2755" s="73"/>
      <c r="B2755" s="14"/>
      <c r="C2755" s="74"/>
      <c r="D2755" s="57"/>
      <c r="E2755" s="57"/>
      <c r="F2755" s="57"/>
      <c r="G2755" s="57"/>
      <c r="H2755" s="57"/>
      <c r="I2755" s="57"/>
      <c r="J2755" s="57"/>
      <c r="K2755" s="57"/>
      <c r="L2755" s="57"/>
      <c r="M2755" s="57"/>
      <c r="N2755" s="57"/>
      <c r="O2755" s="57"/>
      <c r="P2755" s="15"/>
    </row>
    <row r="2756" spans="1:16" ht="37.5" customHeight="1" x14ac:dyDescent="0.2">
      <c r="A2756" s="75" t="s">
        <v>2056</v>
      </c>
      <c r="B2756" s="10"/>
      <c r="C2756" s="76" t="s">
        <v>2057</v>
      </c>
      <c r="D2756" s="55"/>
      <c r="E2756" s="55"/>
      <c r="F2756" s="55"/>
      <c r="G2756" s="55"/>
      <c r="H2756" s="55"/>
      <c r="I2756" s="55"/>
      <c r="J2756" s="55"/>
      <c r="K2756" s="55"/>
      <c r="L2756" s="55"/>
      <c r="M2756" s="55"/>
      <c r="N2756" s="55"/>
      <c r="O2756" s="55"/>
      <c r="P2756" s="11"/>
    </row>
    <row r="2757" spans="1:16" ht="37.5" customHeight="1" x14ac:dyDescent="0.2">
      <c r="A2757" s="71"/>
      <c r="B2757" s="12"/>
      <c r="C2757" s="72"/>
      <c r="D2757" s="56"/>
      <c r="E2757" s="56"/>
      <c r="F2757" s="56"/>
      <c r="G2757" s="56"/>
      <c r="H2757" s="56"/>
      <c r="I2757" s="56"/>
      <c r="J2757" s="56"/>
      <c r="K2757" s="56"/>
      <c r="L2757" s="56"/>
      <c r="M2757" s="56"/>
      <c r="N2757" s="56"/>
      <c r="O2757" s="56"/>
      <c r="P2757" s="13"/>
    </row>
    <row r="2758" spans="1:16" ht="37.5" customHeight="1" x14ac:dyDescent="0.2">
      <c r="A2758" s="71"/>
      <c r="B2758" s="12"/>
      <c r="C2758" s="72"/>
      <c r="D2758" s="56"/>
      <c r="E2758" s="56"/>
      <c r="F2758" s="56"/>
      <c r="G2758" s="56"/>
      <c r="H2758" s="56"/>
      <c r="I2758" s="56"/>
      <c r="J2758" s="56"/>
      <c r="K2758" s="56"/>
      <c r="L2758" s="56"/>
      <c r="M2758" s="56"/>
      <c r="N2758" s="56"/>
      <c r="O2758" s="56"/>
      <c r="P2758" s="13"/>
    </row>
    <row r="2759" spans="1:16" ht="37.5" customHeight="1" x14ac:dyDescent="0.2">
      <c r="A2759" s="71"/>
      <c r="B2759" s="12"/>
      <c r="C2759" s="72"/>
      <c r="D2759" s="56"/>
      <c r="E2759" s="56"/>
      <c r="F2759" s="56"/>
      <c r="G2759" s="56"/>
      <c r="H2759" s="56"/>
      <c r="I2759" s="56"/>
      <c r="J2759" s="56"/>
      <c r="K2759" s="56"/>
      <c r="L2759" s="56"/>
      <c r="M2759" s="56"/>
      <c r="N2759" s="56"/>
      <c r="O2759" s="56"/>
      <c r="P2759" s="13"/>
    </row>
    <row r="2760" spans="1:16" ht="37.5" customHeight="1" x14ac:dyDescent="0.2">
      <c r="A2760" s="71"/>
      <c r="B2760" s="12"/>
      <c r="C2760" s="72"/>
      <c r="D2760" s="56"/>
      <c r="E2760" s="56"/>
      <c r="F2760" s="56"/>
      <c r="G2760" s="56"/>
      <c r="H2760" s="56"/>
      <c r="I2760" s="56"/>
      <c r="J2760" s="56"/>
      <c r="K2760" s="56"/>
      <c r="L2760" s="56"/>
      <c r="M2760" s="56"/>
      <c r="N2760" s="56"/>
      <c r="O2760" s="56"/>
      <c r="P2760" s="13"/>
    </row>
    <row r="2761" spans="1:16" ht="39.75" customHeight="1" x14ac:dyDescent="0.2">
      <c r="A2761" s="71" t="s">
        <v>2058</v>
      </c>
      <c r="B2761" s="12"/>
      <c r="C2761" s="72" t="s">
        <v>2059</v>
      </c>
      <c r="D2761" s="56"/>
      <c r="E2761" s="56"/>
      <c r="F2761" s="56"/>
      <c r="G2761" s="56"/>
      <c r="H2761" s="56"/>
      <c r="I2761" s="56"/>
      <c r="J2761" s="56"/>
      <c r="K2761" s="56"/>
      <c r="L2761" s="56"/>
      <c r="M2761" s="56"/>
      <c r="N2761" s="56"/>
      <c r="O2761" s="56"/>
      <c r="P2761" s="13"/>
    </row>
    <row r="2762" spans="1:16" ht="39.75" customHeight="1" x14ac:dyDescent="0.2">
      <c r="A2762" s="71"/>
      <c r="B2762" s="12"/>
      <c r="C2762" s="72"/>
      <c r="D2762" s="56"/>
      <c r="E2762" s="56"/>
      <c r="F2762" s="56"/>
      <c r="G2762" s="56"/>
      <c r="H2762" s="56"/>
      <c r="I2762" s="56"/>
      <c r="J2762" s="56"/>
      <c r="K2762" s="56"/>
      <c r="L2762" s="56"/>
      <c r="M2762" s="56"/>
      <c r="N2762" s="56"/>
      <c r="O2762" s="56"/>
      <c r="P2762" s="13"/>
    </row>
    <row r="2763" spans="1:16" ht="39.75" customHeight="1" x14ac:dyDescent="0.2">
      <c r="A2763" s="71"/>
      <c r="B2763" s="12"/>
      <c r="C2763" s="72"/>
      <c r="D2763" s="56"/>
      <c r="E2763" s="56"/>
      <c r="F2763" s="56"/>
      <c r="G2763" s="56"/>
      <c r="H2763" s="56"/>
      <c r="I2763" s="56"/>
      <c r="J2763" s="56"/>
      <c r="K2763" s="56"/>
      <c r="L2763" s="56"/>
      <c r="M2763" s="56"/>
      <c r="N2763" s="56"/>
      <c r="O2763" s="56"/>
      <c r="P2763" s="13"/>
    </row>
    <row r="2764" spans="1:16" ht="39.75" customHeight="1" x14ac:dyDescent="0.2">
      <c r="A2764" s="71"/>
      <c r="B2764" s="12"/>
      <c r="C2764" s="72"/>
      <c r="D2764" s="56"/>
      <c r="E2764" s="56"/>
      <c r="F2764" s="56"/>
      <c r="G2764" s="56"/>
      <c r="H2764" s="56"/>
      <c r="I2764" s="56"/>
      <c r="J2764" s="56"/>
      <c r="K2764" s="56"/>
      <c r="L2764" s="56"/>
      <c r="M2764" s="56"/>
      <c r="N2764" s="56"/>
      <c r="O2764" s="56"/>
      <c r="P2764" s="13"/>
    </row>
    <row r="2765" spans="1:16" ht="39.75" customHeight="1" x14ac:dyDescent="0.2">
      <c r="A2765" s="71"/>
      <c r="B2765" s="12"/>
      <c r="C2765" s="72"/>
      <c r="D2765" s="56"/>
      <c r="E2765" s="56"/>
      <c r="F2765" s="56"/>
      <c r="G2765" s="56"/>
      <c r="H2765" s="56"/>
      <c r="I2765" s="56"/>
      <c r="J2765" s="56"/>
      <c r="K2765" s="56"/>
      <c r="L2765" s="56"/>
      <c r="M2765" s="56"/>
      <c r="N2765" s="56"/>
      <c r="O2765" s="56"/>
      <c r="P2765" s="13"/>
    </row>
    <row r="2766" spans="1:16" ht="39.75" customHeight="1" x14ac:dyDescent="0.2">
      <c r="A2766" s="71" t="s">
        <v>2060</v>
      </c>
      <c r="B2766" s="12"/>
      <c r="C2766" s="72" t="s">
        <v>2061</v>
      </c>
      <c r="D2766" s="56"/>
      <c r="E2766" s="56"/>
      <c r="F2766" s="56"/>
      <c r="G2766" s="56"/>
      <c r="H2766" s="56"/>
      <c r="I2766" s="56"/>
      <c r="J2766" s="56"/>
      <c r="K2766" s="56"/>
      <c r="L2766" s="56"/>
      <c r="M2766" s="56"/>
      <c r="N2766" s="56"/>
      <c r="O2766" s="56"/>
      <c r="P2766" s="13"/>
    </row>
    <row r="2767" spans="1:16" ht="39.75" customHeight="1" x14ac:dyDescent="0.2">
      <c r="A2767" s="71"/>
      <c r="B2767" s="12"/>
      <c r="C2767" s="72"/>
      <c r="D2767" s="56"/>
      <c r="E2767" s="56"/>
      <c r="F2767" s="56"/>
      <c r="G2767" s="56"/>
      <c r="H2767" s="56"/>
      <c r="I2767" s="56"/>
      <c r="J2767" s="56"/>
      <c r="K2767" s="56"/>
      <c r="L2767" s="56"/>
      <c r="M2767" s="56"/>
      <c r="N2767" s="56"/>
      <c r="O2767" s="56"/>
      <c r="P2767" s="13"/>
    </row>
    <row r="2768" spans="1:16" ht="39.75" customHeight="1" x14ac:dyDescent="0.2">
      <c r="A2768" s="71"/>
      <c r="B2768" s="12"/>
      <c r="C2768" s="72"/>
      <c r="D2768" s="56"/>
      <c r="E2768" s="56"/>
      <c r="F2768" s="56"/>
      <c r="G2768" s="56"/>
      <c r="H2768" s="56"/>
      <c r="I2768" s="56"/>
      <c r="J2768" s="56"/>
      <c r="K2768" s="56"/>
      <c r="L2768" s="56"/>
      <c r="M2768" s="56"/>
      <c r="N2768" s="56"/>
      <c r="O2768" s="56"/>
      <c r="P2768" s="13"/>
    </row>
    <row r="2769" spans="1:16" ht="39.75" customHeight="1" x14ac:dyDescent="0.2">
      <c r="A2769" s="71"/>
      <c r="B2769" s="12"/>
      <c r="C2769" s="72"/>
      <c r="D2769" s="56"/>
      <c r="E2769" s="56"/>
      <c r="F2769" s="56"/>
      <c r="G2769" s="56"/>
      <c r="H2769" s="56"/>
      <c r="I2769" s="56"/>
      <c r="J2769" s="56"/>
      <c r="K2769" s="56"/>
      <c r="L2769" s="56"/>
      <c r="M2769" s="56"/>
      <c r="N2769" s="56"/>
      <c r="O2769" s="56"/>
      <c r="P2769" s="13"/>
    </row>
    <row r="2770" spans="1:16" ht="39.75" customHeight="1" x14ac:dyDescent="0.2">
      <c r="A2770" s="71"/>
      <c r="B2770" s="12"/>
      <c r="C2770" s="72"/>
      <c r="D2770" s="56"/>
      <c r="E2770" s="56"/>
      <c r="F2770" s="56"/>
      <c r="G2770" s="56"/>
      <c r="H2770" s="56"/>
      <c r="I2770" s="56"/>
      <c r="J2770" s="56"/>
      <c r="K2770" s="56"/>
      <c r="L2770" s="56"/>
      <c r="M2770" s="56"/>
      <c r="N2770" s="56"/>
      <c r="O2770" s="56"/>
      <c r="P2770" s="13"/>
    </row>
    <row r="2771" spans="1:16" ht="39.75" customHeight="1" x14ac:dyDescent="0.2">
      <c r="A2771" s="71" t="s">
        <v>2062</v>
      </c>
      <c r="B2771" s="12"/>
      <c r="C2771" s="72" t="s">
        <v>2063</v>
      </c>
      <c r="D2771" s="56"/>
      <c r="E2771" s="56"/>
      <c r="F2771" s="56"/>
      <c r="G2771" s="56"/>
      <c r="H2771" s="56"/>
      <c r="I2771" s="56"/>
      <c r="J2771" s="56"/>
      <c r="K2771" s="56"/>
      <c r="L2771" s="56"/>
      <c r="M2771" s="56"/>
      <c r="N2771" s="56"/>
      <c r="O2771" s="56"/>
      <c r="P2771" s="13"/>
    </row>
    <row r="2772" spans="1:16" ht="39.75" customHeight="1" x14ac:dyDescent="0.2">
      <c r="A2772" s="71"/>
      <c r="B2772" s="12"/>
      <c r="C2772" s="72"/>
      <c r="D2772" s="56"/>
      <c r="E2772" s="56"/>
      <c r="F2772" s="56"/>
      <c r="G2772" s="56"/>
      <c r="H2772" s="56"/>
      <c r="I2772" s="56"/>
      <c r="J2772" s="56"/>
      <c r="K2772" s="56"/>
      <c r="L2772" s="56"/>
      <c r="M2772" s="56"/>
      <c r="N2772" s="56"/>
      <c r="O2772" s="56"/>
      <c r="P2772" s="13"/>
    </row>
    <row r="2773" spans="1:16" ht="39.75" customHeight="1" x14ac:dyDescent="0.2">
      <c r="A2773" s="71"/>
      <c r="B2773" s="12"/>
      <c r="C2773" s="72"/>
      <c r="D2773" s="56"/>
      <c r="E2773" s="56"/>
      <c r="F2773" s="56"/>
      <c r="G2773" s="56"/>
      <c r="H2773" s="56"/>
      <c r="I2773" s="56"/>
      <c r="J2773" s="56"/>
      <c r="K2773" s="56"/>
      <c r="L2773" s="56"/>
      <c r="M2773" s="56"/>
      <c r="N2773" s="56"/>
      <c r="O2773" s="56"/>
      <c r="P2773" s="13"/>
    </row>
    <row r="2774" spans="1:16" ht="39.75" customHeight="1" x14ac:dyDescent="0.2">
      <c r="A2774" s="71"/>
      <c r="B2774" s="12"/>
      <c r="C2774" s="72"/>
      <c r="D2774" s="56"/>
      <c r="E2774" s="56"/>
      <c r="F2774" s="56"/>
      <c r="G2774" s="56"/>
      <c r="H2774" s="56"/>
      <c r="I2774" s="56"/>
      <c r="J2774" s="56"/>
      <c r="K2774" s="56"/>
      <c r="L2774" s="56"/>
      <c r="M2774" s="56"/>
      <c r="N2774" s="56"/>
      <c r="O2774" s="56"/>
      <c r="P2774" s="13"/>
    </row>
    <row r="2775" spans="1:16" ht="39.75" customHeight="1" x14ac:dyDescent="0.2">
      <c r="A2775" s="71"/>
      <c r="B2775" s="12"/>
      <c r="C2775" s="72"/>
      <c r="D2775" s="56"/>
      <c r="E2775" s="56"/>
      <c r="F2775" s="56"/>
      <c r="G2775" s="56"/>
      <c r="H2775" s="56"/>
      <c r="I2775" s="56"/>
      <c r="J2775" s="56"/>
      <c r="K2775" s="56"/>
      <c r="L2775" s="56"/>
      <c r="M2775" s="56"/>
      <c r="N2775" s="56"/>
      <c r="O2775" s="56"/>
      <c r="P2775" s="13"/>
    </row>
    <row r="2776" spans="1:16" ht="39.75" customHeight="1" x14ac:dyDescent="0.2">
      <c r="A2776" s="71" t="s">
        <v>2064</v>
      </c>
      <c r="B2776" s="12"/>
      <c r="C2776" s="72" t="s">
        <v>2065</v>
      </c>
      <c r="D2776" s="56"/>
      <c r="E2776" s="56"/>
      <c r="F2776" s="56"/>
      <c r="G2776" s="56"/>
      <c r="H2776" s="56"/>
      <c r="I2776" s="56"/>
      <c r="J2776" s="56"/>
      <c r="K2776" s="56"/>
      <c r="L2776" s="56"/>
      <c r="M2776" s="56"/>
      <c r="N2776" s="56"/>
      <c r="O2776" s="56"/>
      <c r="P2776" s="13"/>
    </row>
    <row r="2777" spans="1:16" ht="39.75" customHeight="1" x14ac:dyDescent="0.2">
      <c r="A2777" s="71"/>
      <c r="B2777" s="12"/>
      <c r="C2777" s="72"/>
      <c r="D2777" s="56"/>
      <c r="E2777" s="56"/>
      <c r="F2777" s="56"/>
      <c r="G2777" s="56"/>
      <c r="H2777" s="56"/>
      <c r="I2777" s="56"/>
      <c r="J2777" s="56"/>
      <c r="K2777" s="56"/>
      <c r="L2777" s="56"/>
      <c r="M2777" s="56"/>
      <c r="N2777" s="56"/>
      <c r="O2777" s="56"/>
      <c r="P2777" s="13"/>
    </row>
    <row r="2778" spans="1:16" ht="39.75" customHeight="1" x14ac:dyDescent="0.2">
      <c r="A2778" s="71"/>
      <c r="B2778" s="12"/>
      <c r="C2778" s="72"/>
      <c r="D2778" s="56"/>
      <c r="E2778" s="56"/>
      <c r="F2778" s="56"/>
      <c r="G2778" s="56"/>
      <c r="H2778" s="56"/>
      <c r="I2778" s="56"/>
      <c r="J2778" s="56"/>
      <c r="K2778" s="56"/>
      <c r="L2778" s="56"/>
      <c r="M2778" s="56"/>
      <c r="N2778" s="56"/>
      <c r="O2778" s="56"/>
      <c r="P2778" s="13"/>
    </row>
    <row r="2779" spans="1:16" ht="39.75" customHeight="1" x14ac:dyDescent="0.2">
      <c r="A2779" s="71"/>
      <c r="B2779" s="12"/>
      <c r="C2779" s="72"/>
      <c r="D2779" s="56"/>
      <c r="E2779" s="56"/>
      <c r="F2779" s="56"/>
      <c r="G2779" s="56"/>
      <c r="H2779" s="56"/>
      <c r="I2779" s="56"/>
      <c r="J2779" s="56"/>
      <c r="K2779" s="56"/>
      <c r="L2779" s="56"/>
      <c r="M2779" s="56"/>
      <c r="N2779" s="56"/>
      <c r="O2779" s="56"/>
      <c r="P2779" s="13"/>
    </row>
    <row r="2780" spans="1:16" ht="39.75" customHeight="1" thickBot="1" x14ac:dyDescent="0.25">
      <c r="A2780" s="73"/>
      <c r="B2780" s="14"/>
      <c r="C2780" s="74"/>
      <c r="D2780" s="57"/>
      <c r="E2780" s="57"/>
      <c r="F2780" s="57"/>
      <c r="G2780" s="57"/>
      <c r="H2780" s="57"/>
      <c r="I2780" s="57"/>
      <c r="J2780" s="57"/>
      <c r="K2780" s="57"/>
      <c r="L2780" s="57"/>
      <c r="M2780" s="57"/>
      <c r="N2780" s="57"/>
      <c r="O2780" s="57"/>
      <c r="P2780" s="15"/>
    </row>
    <row r="2781" spans="1:16" ht="39.75" customHeight="1" x14ac:dyDescent="0.2">
      <c r="A2781" s="75" t="s">
        <v>2066</v>
      </c>
      <c r="B2781" s="10"/>
      <c r="C2781" s="76" t="s">
        <v>2067</v>
      </c>
      <c r="D2781" s="55"/>
      <c r="E2781" s="55"/>
      <c r="F2781" s="55"/>
      <c r="G2781" s="55"/>
      <c r="H2781" s="55"/>
      <c r="I2781" s="55"/>
      <c r="J2781" s="55"/>
      <c r="K2781" s="55"/>
      <c r="L2781" s="55"/>
      <c r="M2781" s="55"/>
      <c r="N2781" s="55"/>
      <c r="O2781" s="55"/>
      <c r="P2781" s="11"/>
    </row>
    <row r="2782" spans="1:16" ht="39.75" customHeight="1" x14ac:dyDescent="0.2">
      <c r="A2782" s="71"/>
      <c r="B2782" s="12"/>
      <c r="C2782" s="72"/>
      <c r="D2782" s="56"/>
      <c r="E2782" s="56"/>
      <c r="F2782" s="56"/>
      <c r="G2782" s="56"/>
      <c r="H2782" s="56"/>
      <c r="I2782" s="56"/>
      <c r="J2782" s="56"/>
      <c r="K2782" s="56"/>
      <c r="L2782" s="56"/>
      <c r="M2782" s="56"/>
      <c r="N2782" s="56"/>
      <c r="O2782" s="56"/>
      <c r="P2782" s="13"/>
    </row>
    <row r="2783" spans="1:16" ht="39.75" customHeight="1" x14ac:dyDescent="0.2">
      <c r="A2783" s="71"/>
      <c r="B2783" s="12"/>
      <c r="C2783" s="72"/>
      <c r="D2783" s="56"/>
      <c r="E2783" s="56"/>
      <c r="F2783" s="56"/>
      <c r="G2783" s="56"/>
      <c r="H2783" s="56"/>
      <c r="I2783" s="56"/>
      <c r="J2783" s="56"/>
      <c r="K2783" s="56"/>
      <c r="L2783" s="56"/>
      <c r="M2783" s="56"/>
      <c r="N2783" s="56"/>
      <c r="O2783" s="56"/>
      <c r="P2783" s="13"/>
    </row>
    <row r="2784" spans="1:16" ht="39.75" customHeight="1" x14ac:dyDescent="0.2">
      <c r="A2784" s="71"/>
      <c r="B2784" s="12"/>
      <c r="C2784" s="72"/>
      <c r="D2784" s="56"/>
      <c r="E2784" s="56"/>
      <c r="F2784" s="56"/>
      <c r="G2784" s="56"/>
      <c r="H2784" s="56"/>
      <c r="I2784" s="56"/>
      <c r="J2784" s="56"/>
      <c r="K2784" s="56"/>
      <c r="L2784" s="56"/>
      <c r="M2784" s="56"/>
      <c r="N2784" s="56"/>
      <c r="O2784" s="56"/>
      <c r="P2784" s="13"/>
    </row>
    <row r="2785" spans="1:16" ht="39.75" customHeight="1" x14ac:dyDescent="0.2">
      <c r="A2785" s="71"/>
      <c r="B2785" s="12"/>
      <c r="C2785" s="72"/>
      <c r="D2785" s="56"/>
      <c r="E2785" s="56"/>
      <c r="F2785" s="56"/>
      <c r="G2785" s="56"/>
      <c r="H2785" s="56"/>
      <c r="I2785" s="56"/>
      <c r="J2785" s="56"/>
      <c r="K2785" s="56"/>
      <c r="L2785" s="56"/>
      <c r="M2785" s="56"/>
      <c r="N2785" s="56"/>
      <c r="O2785" s="56"/>
      <c r="P2785" s="13"/>
    </row>
    <row r="2786" spans="1:16" ht="39.75" customHeight="1" x14ac:dyDescent="0.2">
      <c r="A2786" s="71" t="s">
        <v>2068</v>
      </c>
      <c r="B2786" s="12"/>
      <c r="C2786" s="72" t="s">
        <v>2069</v>
      </c>
      <c r="D2786" s="56"/>
      <c r="E2786" s="56"/>
      <c r="F2786" s="56"/>
      <c r="G2786" s="56"/>
      <c r="H2786" s="56"/>
      <c r="I2786" s="56"/>
      <c r="J2786" s="56"/>
      <c r="K2786" s="56"/>
      <c r="L2786" s="56"/>
      <c r="M2786" s="56"/>
      <c r="N2786" s="56"/>
      <c r="O2786" s="56"/>
      <c r="P2786" s="13"/>
    </row>
    <row r="2787" spans="1:16" ht="39.75" customHeight="1" x14ac:dyDescent="0.2">
      <c r="A2787" s="71"/>
      <c r="B2787" s="12"/>
      <c r="C2787" s="72"/>
      <c r="D2787" s="56"/>
      <c r="E2787" s="56"/>
      <c r="F2787" s="56"/>
      <c r="G2787" s="56"/>
      <c r="H2787" s="56"/>
      <c r="I2787" s="56"/>
      <c r="J2787" s="56"/>
      <c r="K2787" s="56"/>
      <c r="L2787" s="56"/>
      <c r="M2787" s="56"/>
      <c r="N2787" s="56"/>
      <c r="O2787" s="56"/>
      <c r="P2787" s="13"/>
    </row>
    <row r="2788" spans="1:16" ht="39.75" customHeight="1" x14ac:dyDescent="0.2">
      <c r="A2788" s="71"/>
      <c r="B2788" s="12"/>
      <c r="C2788" s="72"/>
      <c r="D2788" s="56"/>
      <c r="E2788" s="56"/>
      <c r="F2788" s="56"/>
      <c r="G2788" s="56"/>
      <c r="H2788" s="56"/>
      <c r="I2788" s="56"/>
      <c r="J2788" s="56"/>
      <c r="K2788" s="56"/>
      <c r="L2788" s="56"/>
      <c r="M2788" s="56"/>
      <c r="N2788" s="56"/>
      <c r="O2788" s="56"/>
      <c r="P2788" s="13"/>
    </row>
    <row r="2789" spans="1:16" ht="39.75" customHeight="1" x14ac:dyDescent="0.2">
      <c r="A2789" s="71"/>
      <c r="B2789" s="12"/>
      <c r="C2789" s="72"/>
      <c r="D2789" s="56"/>
      <c r="E2789" s="56"/>
      <c r="F2789" s="56"/>
      <c r="G2789" s="56"/>
      <c r="H2789" s="56"/>
      <c r="I2789" s="56"/>
      <c r="J2789" s="56"/>
      <c r="K2789" s="56"/>
      <c r="L2789" s="56"/>
      <c r="M2789" s="56"/>
      <c r="N2789" s="56"/>
      <c r="O2789" s="56"/>
      <c r="P2789" s="13"/>
    </row>
    <row r="2790" spans="1:16" ht="39.75" customHeight="1" x14ac:dyDescent="0.2">
      <c r="A2790" s="71"/>
      <c r="B2790" s="12"/>
      <c r="C2790" s="72"/>
      <c r="D2790" s="56"/>
      <c r="E2790" s="56"/>
      <c r="F2790" s="56"/>
      <c r="G2790" s="56"/>
      <c r="H2790" s="56"/>
      <c r="I2790" s="56"/>
      <c r="J2790" s="56"/>
      <c r="K2790" s="56"/>
      <c r="L2790" s="56"/>
      <c r="M2790" s="56"/>
      <c r="N2790" s="56"/>
      <c r="O2790" s="56"/>
      <c r="P2790" s="13"/>
    </row>
    <row r="2791" spans="1:16" ht="39.75" customHeight="1" x14ac:dyDescent="0.2">
      <c r="A2791" s="71" t="s">
        <v>2070</v>
      </c>
      <c r="B2791" s="12"/>
      <c r="C2791" s="72" t="s">
        <v>2071</v>
      </c>
      <c r="D2791" s="56"/>
      <c r="E2791" s="56"/>
      <c r="F2791" s="56"/>
      <c r="G2791" s="56"/>
      <c r="H2791" s="56"/>
      <c r="I2791" s="56"/>
      <c r="J2791" s="56"/>
      <c r="K2791" s="56"/>
      <c r="L2791" s="56"/>
      <c r="M2791" s="56"/>
      <c r="N2791" s="56"/>
      <c r="O2791" s="56"/>
      <c r="P2791" s="13"/>
    </row>
    <row r="2792" spans="1:16" ht="39.75" customHeight="1" x14ac:dyDescent="0.2">
      <c r="A2792" s="71"/>
      <c r="B2792" s="12"/>
      <c r="C2792" s="72"/>
      <c r="D2792" s="56"/>
      <c r="E2792" s="56"/>
      <c r="F2792" s="56"/>
      <c r="G2792" s="56"/>
      <c r="H2792" s="56"/>
      <c r="I2792" s="56"/>
      <c r="J2792" s="56"/>
      <c r="K2792" s="56"/>
      <c r="L2792" s="56"/>
      <c r="M2792" s="56"/>
      <c r="N2792" s="56"/>
      <c r="O2792" s="56"/>
      <c r="P2792" s="13"/>
    </row>
    <row r="2793" spans="1:16" ht="39.75" customHeight="1" x14ac:dyDescent="0.2">
      <c r="A2793" s="71"/>
      <c r="B2793" s="12"/>
      <c r="C2793" s="72"/>
      <c r="D2793" s="56"/>
      <c r="E2793" s="56"/>
      <c r="F2793" s="56"/>
      <c r="G2793" s="56"/>
      <c r="H2793" s="56"/>
      <c r="I2793" s="56"/>
      <c r="J2793" s="56"/>
      <c r="K2793" s="56"/>
      <c r="L2793" s="56"/>
      <c r="M2793" s="56"/>
      <c r="N2793" s="56"/>
      <c r="O2793" s="56"/>
      <c r="P2793" s="13"/>
    </row>
    <row r="2794" spans="1:16" ht="39.75" customHeight="1" x14ac:dyDescent="0.2">
      <c r="A2794" s="71"/>
      <c r="B2794" s="12"/>
      <c r="C2794" s="72"/>
      <c r="D2794" s="56"/>
      <c r="E2794" s="56"/>
      <c r="F2794" s="56"/>
      <c r="G2794" s="56"/>
      <c r="H2794" s="56"/>
      <c r="I2794" s="56"/>
      <c r="J2794" s="56"/>
      <c r="K2794" s="56"/>
      <c r="L2794" s="56"/>
      <c r="M2794" s="56"/>
      <c r="N2794" s="56"/>
      <c r="O2794" s="56"/>
      <c r="P2794" s="13"/>
    </row>
    <row r="2795" spans="1:16" ht="39.75" customHeight="1" x14ac:dyDescent="0.2">
      <c r="A2795" s="71"/>
      <c r="B2795" s="12"/>
      <c r="C2795" s="72"/>
      <c r="D2795" s="56"/>
      <c r="E2795" s="56"/>
      <c r="F2795" s="56"/>
      <c r="G2795" s="56"/>
      <c r="H2795" s="56"/>
      <c r="I2795" s="56"/>
      <c r="J2795" s="56"/>
      <c r="K2795" s="56"/>
      <c r="L2795" s="56"/>
      <c r="M2795" s="56"/>
      <c r="N2795" s="56"/>
      <c r="O2795" s="56"/>
      <c r="P2795" s="13"/>
    </row>
    <row r="2796" spans="1:16" ht="39.75" customHeight="1" x14ac:dyDescent="0.2">
      <c r="A2796" s="71" t="s">
        <v>2072</v>
      </c>
      <c r="B2796" s="12"/>
      <c r="C2796" s="72" t="s">
        <v>2073</v>
      </c>
      <c r="D2796" s="56"/>
      <c r="E2796" s="56"/>
      <c r="F2796" s="56"/>
      <c r="G2796" s="56"/>
      <c r="H2796" s="56"/>
      <c r="I2796" s="56"/>
      <c r="J2796" s="56"/>
      <c r="K2796" s="56"/>
      <c r="L2796" s="56"/>
      <c r="M2796" s="56"/>
      <c r="N2796" s="56"/>
      <c r="O2796" s="56"/>
      <c r="P2796" s="13"/>
    </row>
    <row r="2797" spans="1:16" ht="39.75" customHeight="1" x14ac:dyDescent="0.2">
      <c r="A2797" s="71"/>
      <c r="B2797" s="12"/>
      <c r="C2797" s="72"/>
      <c r="D2797" s="56"/>
      <c r="E2797" s="56"/>
      <c r="F2797" s="56"/>
      <c r="G2797" s="56"/>
      <c r="H2797" s="56"/>
      <c r="I2797" s="56"/>
      <c r="J2797" s="56"/>
      <c r="K2797" s="56"/>
      <c r="L2797" s="56"/>
      <c r="M2797" s="56"/>
      <c r="N2797" s="56"/>
      <c r="O2797" s="56"/>
      <c r="P2797" s="13"/>
    </row>
    <row r="2798" spans="1:16" ht="39.75" customHeight="1" x14ac:dyDescent="0.2">
      <c r="A2798" s="71"/>
      <c r="B2798" s="12"/>
      <c r="C2798" s="72"/>
      <c r="D2798" s="56"/>
      <c r="E2798" s="56"/>
      <c r="F2798" s="56"/>
      <c r="G2798" s="56"/>
      <c r="H2798" s="56"/>
      <c r="I2798" s="56"/>
      <c r="J2798" s="56"/>
      <c r="K2798" s="56"/>
      <c r="L2798" s="56"/>
      <c r="M2798" s="56"/>
      <c r="N2798" s="56"/>
      <c r="O2798" s="56"/>
      <c r="P2798" s="13"/>
    </row>
    <row r="2799" spans="1:16" ht="39.75" customHeight="1" x14ac:dyDescent="0.2">
      <c r="A2799" s="71"/>
      <c r="B2799" s="12"/>
      <c r="C2799" s="72"/>
      <c r="D2799" s="56"/>
      <c r="E2799" s="56"/>
      <c r="F2799" s="56"/>
      <c r="G2799" s="56"/>
      <c r="H2799" s="56"/>
      <c r="I2799" s="56"/>
      <c r="J2799" s="56"/>
      <c r="K2799" s="56"/>
      <c r="L2799" s="56"/>
      <c r="M2799" s="56"/>
      <c r="N2799" s="56"/>
      <c r="O2799" s="56"/>
      <c r="P2799" s="13"/>
    </row>
    <row r="2800" spans="1:16" ht="39.75" customHeight="1" x14ac:dyDescent="0.2">
      <c r="A2800" s="71"/>
      <c r="B2800" s="12"/>
      <c r="C2800" s="72"/>
      <c r="D2800" s="56"/>
      <c r="E2800" s="56"/>
      <c r="F2800" s="56"/>
      <c r="G2800" s="56"/>
      <c r="H2800" s="56"/>
      <c r="I2800" s="56"/>
      <c r="J2800" s="56"/>
      <c r="K2800" s="56"/>
      <c r="L2800" s="56"/>
      <c r="M2800" s="56"/>
      <c r="N2800" s="56"/>
      <c r="O2800" s="56"/>
      <c r="P2800" s="13"/>
    </row>
    <row r="2801" spans="1:16" ht="39.75" customHeight="1" x14ac:dyDescent="0.2">
      <c r="A2801" s="71" t="s">
        <v>2074</v>
      </c>
      <c r="B2801" s="12"/>
      <c r="C2801" s="72" t="s">
        <v>2075</v>
      </c>
      <c r="D2801" s="56"/>
      <c r="E2801" s="56"/>
      <c r="F2801" s="56"/>
      <c r="G2801" s="56"/>
      <c r="H2801" s="56"/>
      <c r="I2801" s="56"/>
      <c r="J2801" s="56"/>
      <c r="K2801" s="56"/>
      <c r="L2801" s="56"/>
      <c r="M2801" s="56"/>
      <c r="N2801" s="56"/>
      <c r="O2801" s="56"/>
      <c r="P2801" s="13"/>
    </row>
    <row r="2802" spans="1:16" ht="39.75" customHeight="1" x14ac:dyDescent="0.2">
      <c r="A2802" s="71"/>
      <c r="B2802" s="12"/>
      <c r="C2802" s="72"/>
      <c r="D2802" s="56"/>
      <c r="E2802" s="56"/>
      <c r="F2802" s="56"/>
      <c r="G2802" s="56"/>
      <c r="H2802" s="56"/>
      <c r="I2802" s="56"/>
      <c r="J2802" s="56"/>
      <c r="K2802" s="56"/>
      <c r="L2802" s="56"/>
      <c r="M2802" s="56"/>
      <c r="N2802" s="56"/>
      <c r="O2802" s="56"/>
      <c r="P2802" s="13"/>
    </row>
    <row r="2803" spans="1:16" ht="39.75" customHeight="1" x14ac:dyDescent="0.2">
      <c r="A2803" s="71"/>
      <c r="B2803" s="12"/>
      <c r="C2803" s="72"/>
      <c r="D2803" s="56"/>
      <c r="E2803" s="56"/>
      <c r="F2803" s="56"/>
      <c r="G2803" s="56"/>
      <c r="H2803" s="56"/>
      <c r="I2803" s="56"/>
      <c r="J2803" s="56"/>
      <c r="K2803" s="56"/>
      <c r="L2803" s="56"/>
      <c r="M2803" s="56"/>
      <c r="N2803" s="56"/>
      <c r="O2803" s="56"/>
      <c r="P2803" s="13"/>
    </row>
    <row r="2804" spans="1:16" ht="39.75" customHeight="1" x14ac:dyDescent="0.2">
      <c r="A2804" s="71"/>
      <c r="B2804" s="12"/>
      <c r="C2804" s="72"/>
      <c r="D2804" s="56"/>
      <c r="E2804" s="56"/>
      <c r="F2804" s="56"/>
      <c r="G2804" s="56"/>
      <c r="H2804" s="56"/>
      <c r="I2804" s="56"/>
      <c r="J2804" s="56"/>
      <c r="K2804" s="56"/>
      <c r="L2804" s="56"/>
      <c r="M2804" s="56"/>
      <c r="N2804" s="56"/>
      <c r="O2804" s="56"/>
      <c r="P2804" s="13"/>
    </row>
    <row r="2805" spans="1:16" ht="39.75" customHeight="1" thickBot="1" x14ac:dyDescent="0.25">
      <c r="A2805" s="73"/>
      <c r="B2805" s="14"/>
      <c r="C2805" s="74"/>
      <c r="D2805" s="57"/>
      <c r="E2805" s="57"/>
      <c r="F2805" s="57"/>
      <c r="G2805" s="57"/>
      <c r="H2805" s="57"/>
      <c r="I2805" s="57"/>
      <c r="J2805" s="57"/>
      <c r="K2805" s="57"/>
      <c r="L2805" s="57"/>
      <c r="M2805" s="57"/>
      <c r="N2805" s="57"/>
      <c r="O2805" s="57"/>
      <c r="P2805" s="15"/>
    </row>
    <row r="2806" spans="1:16" ht="39.75" customHeight="1" x14ac:dyDescent="0.2">
      <c r="A2806" s="75" t="s">
        <v>2076</v>
      </c>
      <c r="B2806" s="10"/>
      <c r="C2806" s="76" t="s">
        <v>2077</v>
      </c>
      <c r="D2806" s="55"/>
      <c r="E2806" s="55"/>
      <c r="F2806" s="55"/>
      <c r="G2806" s="55"/>
      <c r="H2806" s="55"/>
      <c r="I2806" s="55"/>
      <c r="J2806" s="55"/>
      <c r="K2806" s="55"/>
      <c r="L2806" s="55"/>
      <c r="M2806" s="55"/>
      <c r="N2806" s="55"/>
      <c r="O2806" s="55"/>
      <c r="P2806" s="11"/>
    </row>
    <row r="2807" spans="1:16" ht="39.75" customHeight="1" x14ac:dyDescent="0.2">
      <c r="A2807" s="71"/>
      <c r="B2807" s="12"/>
      <c r="C2807" s="72"/>
      <c r="D2807" s="56"/>
      <c r="E2807" s="56"/>
      <c r="F2807" s="56"/>
      <c r="G2807" s="56"/>
      <c r="H2807" s="56"/>
      <c r="I2807" s="56"/>
      <c r="J2807" s="56"/>
      <c r="K2807" s="56"/>
      <c r="L2807" s="56"/>
      <c r="M2807" s="56"/>
      <c r="N2807" s="56"/>
      <c r="O2807" s="56"/>
      <c r="P2807" s="13"/>
    </row>
    <row r="2808" spans="1:16" ht="39.75" customHeight="1" x14ac:dyDescent="0.2">
      <c r="A2808" s="71"/>
      <c r="B2808" s="12"/>
      <c r="C2808" s="72"/>
      <c r="D2808" s="56"/>
      <c r="E2808" s="56"/>
      <c r="F2808" s="56"/>
      <c r="G2808" s="56"/>
      <c r="H2808" s="56"/>
      <c r="I2808" s="56"/>
      <c r="J2808" s="56"/>
      <c r="K2808" s="56"/>
      <c r="L2808" s="56"/>
      <c r="M2808" s="56"/>
      <c r="N2808" s="56"/>
      <c r="O2808" s="56"/>
      <c r="P2808" s="13"/>
    </row>
    <row r="2809" spans="1:16" ht="39.75" customHeight="1" x14ac:dyDescent="0.2">
      <c r="A2809" s="71"/>
      <c r="B2809" s="12"/>
      <c r="C2809" s="72"/>
      <c r="D2809" s="56"/>
      <c r="E2809" s="56"/>
      <c r="F2809" s="56"/>
      <c r="G2809" s="56"/>
      <c r="H2809" s="56"/>
      <c r="I2809" s="56"/>
      <c r="J2809" s="56"/>
      <c r="K2809" s="56"/>
      <c r="L2809" s="56"/>
      <c r="M2809" s="56"/>
      <c r="N2809" s="56"/>
      <c r="O2809" s="56"/>
      <c r="P2809" s="13"/>
    </row>
    <row r="2810" spans="1:16" ht="39.75" customHeight="1" x14ac:dyDescent="0.2">
      <c r="A2810" s="71"/>
      <c r="B2810" s="12"/>
      <c r="C2810" s="72"/>
      <c r="D2810" s="56"/>
      <c r="E2810" s="56"/>
      <c r="F2810" s="56"/>
      <c r="G2810" s="56"/>
      <c r="H2810" s="56"/>
      <c r="I2810" s="56"/>
      <c r="J2810" s="56"/>
      <c r="K2810" s="56"/>
      <c r="L2810" s="56"/>
      <c r="M2810" s="56"/>
      <c r="N2810" s="56"/>
      <c r="O2810" s="56"/>
      <c r="P2810" s="13"/>
    </row>
    <row r="2811" spans="1:16" ht="39.75" customHeight="1" x14ac:dyDescent="0.2">
      <c r="A2811" s="71" t="s">
        <v>2078</v>
      </c>
      <c r="B2811" s="12"/>
      <c r="C2811" s="72" t="s">
        <v>2079</v>
      </c>
      <c r="D2811" s="56"/>
      <c r="E2811" s="56"/>
      <c r="F2811" s="56"/>
      <c r="G2811" s="56"/>
      <c r="H2811" s="56"/>
      <c r="I2811" s="56"/>
      <c r="J2811" s="56"/>
      <c r="K2811" s="56"/>
      <c r="L2811" s="56"/>
      <c r="M2811" s="56"/>
      <c r="N2811" s="56"/>
      <c r="O2811" s="56"/>
      <c r="P2811" s="13"/>
    </row>
    <row r="2812" spans="1:16" ht="39.75" customHeight="1" x14ac:dyDescent="0.2">
      <c r="A2812" s="71"/>
      <c r="B2812" s="12"/>
      <c r="C2812" s="72"/>
      <c r="D2812" s="56"/>
      <c r="E2812" s="56"/>
      <c r="F2812" s="56"/>
      <c r="G2812" s="56"/>
      <c r="H2812" s="56"/>
      <c r="I2812" s="56"/>
      <c r="J2812" s="56"/>
      <c r="K2812" s="56"/>
      <c r="L2812" s="56"/>
      <c r="M2812" s="56"/>
      <c r="N2812" s="56"/>
      <c r="O2812" s="56"/>
      <c r="P2812" s="13"/>
    </row>
    <row r="2813" spans="1:16" ht="39.75" customHeight="1" x14ac:dyDescent="0.2">
      <c r="A2813" s="71"/>
      <c r="B2813" s="12"/>
      <c r="C2813" s="72"/>
      <c r="D2813" s="56"/>
      <c r="E2813" s="56"/>
      <c r="F2813" s="56"/>
      <c r="G2813" s="56"/>
      <c r="H2813" s="56"/>
      <c r="I2813" s="56"/>
      <c r="J2813" s="56"/>
      <c r="K2813" s="56"/>
      <c r="L2813" s="56"/>
      <c r="M2813" s="56"/>
      <c r="N2813" s="56"/>
      <c r="O2813" s="56"/>
      <c r="P2813" s="13"/>
    </row>
    <row r="2814" spans="1:16" ht="39.75" customHeight="1" x14ac:dyDescent="0.2">
      <c r="A2814" s="71"/>
      <c r="B2814" s="12"/>
      <c r="C2814" s="72"/>
      <c r="D2814" s="56"/>
      <c r="E2814" s="56"/>
      <c r="F2814" s="56"/>
      <c r="G2814" s="56"/>
      <c r="H2814" s="56"/>
      <c r="I2814" s="56"/>
      <c r="J2814" s="56"/>
      <c r="K2814" s="56"/>
      <c r="L2814" s="56"/>
      <c r="M2814" s="56"/>
      <c r="N2814" s="56"/>
      <c r="O2814" s="56"/>
      <c r="P2814" s="13"/>
    </row>
    <row r="2815" spans="1:16" ht="39.75" customHeight="1" x14ac:dyDescent="0.2">
      <c r="A2815" s="71"/>
      <c r="B2815" s="12"/>
      <c r="C2815" s="72"/>
      <c r="D2815" s="56"/>
      <c r="E2815" s="56"/>
      <c r="F2815" s="56"/>
      <c r="G2815" s="56"/>
      <c r="H2815" s="56"/>
      <c r="I2815" s="56"/>
      <c r="J2815" s="56"/>
      <c r="K2815" s="56"/>
      <c r="L2815" s="56"/>
      <c r="M2815" s="56"/>
      <c r="N2815" s="56"/>
      <c r="O2815" s="56"/>
      <c r="P2815" s="13"/>
    </row>
    <row r="2816" spans="1:16" ht="39.75" customHeight="1" x14ac:dyDescent="0.2">
      <c r="A2816" s="71" t="s">
        <v>2080</v>
      </c>
      <c r="B2816" s="12"/>
      <c r="C2816" s="72" t="s">
        <v>2081</v>
      </c>
      <c r="D2816" s="56"/>
      <c r="E2816" s="56"/>
      <c r="F2816" s="56"/>
      <c r="G2816" s="56"/>
      <c r="H2816" s="56"/>
      <c r="I2816" s="56"/>
      <c r="J2816" s="56"/>
      <c r="K2816" s="56"/>
      <c r="L2816" s="56"/>
      <c r="M2816" s="56"/>
      <c r="N2816" s="56"/>
      <c r="O2816" s="56"/>
      <c r="P2816" s="13"/>
    </row>
    <row r="2817" spans="1:16" ht="39.75" customHeight="1" x14ac:dyDescent="0.2">
      <c r="A2817" s="71"/>
      <c r="B2817" s="12"/>
      <c r="C2817" s="72"/>
      <c r="D2817" s="56"/>
      <c r="E2817" s="56"/>
      <c r="F2817" s="56"/>
      <c r="G2817" s="56"/>
      <c r="H2817" s="56"/>
      <c r="I2817" s="56"/>
      <c r="J2817" s="56"/>
      <c r="K2817" s="56"/>
      <c r="L2817" s="56"/>
      <c r="M2817" s="56"/>
      <c r="N2817" s="56"/>
      <c r="O2817" s="56"/>
      <c r="P2817" s="13"/>
    </row>
    <row r="2818" spans="1:16" ht="39.75" customHeight="1" x14ac:dyDescent="0.2">
      <c r="A2818" s="71"/>
      <c r="B2818" s="12"/>
      <c r="C2818" s="72"/>
      <c r="D2818" s="56"/>
      <c r="E2818" s="56"/>
      <c r="F2818" s="56"/>
      <c r="G2818" s="56"/>
      <c r="H2818" s="56"/>
      <c r="I2818" s="56"/>
      <c r="J2818" s="56"/>
      <c r="K2818" s="56"/>
      <c r="L2818" s="56"/>
      <c r="M2818" s="56"/>
      <c r="N2818" s="56"/>
      <c r="O2818" s="56"/>
      <c r="P2818" s="13"/>
    </row>
    <row r="2819" spans="1:16" ht="39.75" customHeight="1" x14ac:dyDescent="0.2">
      <c r="A2819" s="71"/>
      <c r="B2819" s="12"/>
      <c r="C2819" s="72"/>
      <c r="D2819" s="56"/>
      <c r="E2819" s="56"/>
      <c r="F2819" s="56"/>
      <c r="G2819" s="56"/>
      <c r="H2819" s="56"/>
      <c r="I2819" s="56"/>
      <c r="J2819" s="56"/>
      <c r="K2819" s="56"/>
      <c r="L2819" s="56"/>
      <c r="M2819" s="56"/>
      <c r="N2819" s="56"/>
      <c r="O2819" s="56"/>
      <c r="P2819" s="13"/>
    </row>
    <row r="2820" spans="1:16" ht="39.75" customHeight="1" x14ac:dyDescent="0.2">
      <c r="A2820" s="71"/>
      <c r="B2820" s="12"/>
      <c r="C2820" s="72"/>
      <c r="D2820" s="56"/>
      <c r="E2820" s="56"/>
      <c r="F2820" s="56"/>
      <c r="G2820" s="56"/>
      <c r="H2820" s="56"/>
      <c r="I2820" s="56"/>
      <c r="J2820" s="56"/>
      <c r="K2820" s="56"/>
      <c r="L2820" s="56"/>
      <c r="M2820" s="56"/>
      <c r="N2820" s="56"/>
      <c r="O2820" s="56"/>
      <c r="P2820" s="13"/>
    </row>
    <row r="2821" spans="1:16" ht="39.75" customHeight="1" x14ac:dyDescent="0.2">
      <c r="A2821" s="71" t="s">
        <v>2082</v>
      </c>
      <c r="B2821" s="12"/>
      <c r="C2821" s="72" t="s">
        <v>2083</v>
      </c>
      <c r="D2821" s="56"/>
      <c r="E2821" s="56"/>
      <c r="F2821" s="56"/>
      <c r="G2821" s="56"/>
      <c r="H2821" s="56"/>
      <c r="I2821" s="56"/>
      <c r="J2821" s="56"/>
      <c r="K2821" s="56"/>
      <c r="L2821" s="56"/>
      <c r="M2821" s="56"/>
      <c r="N2821" s="56"/>
      <c r="O2821" s="56"/>
      <c r="P2821" s="13"/>
    </row>
    <row r="2822" spans="1:16" ht="39.75" customHeight="1" x14ac:dyDescent="0.2">
      <c r="A2822" s="71"/>
      <c r="B2822" s="12"/>
      <c r="C2822" s="72"/>
      <c r="D2822" s="56"/>
      <c r="E2822" s="56"/>
      <c r="F2822" s="56"/>
      <c r="G2822" s="56"/>
      <c r="H2822" s="56"/>
      <c r="I2822" s="56"/>
      <c r="J2822" s="56"/>
      <c r="K2822" s="56"/>
      <c r="L2822" s="56"/>
      <c r="M2822" s="56"/>
      <c r="N2822" s="56"/>
      <c r="O2822" s="56"/>
      <c r="P2822" s="13"/>
    </row>
    <row r="2823" spans="1:16" ht="39.75" customHeight="1" x14ac:dyDescent="0.2">
      <c r="A2823" s="71"/>
      <c r="B2823" s="12"/>
      <c r="C2823" s="72"/>
      <c r="D2823" s="56"/>
      <c r="E2823" s="56"/>
      <c r="F2823" s="56"/>
      <c r="G2823" s="56"/>
      <c r="H2823" s="56"/>
      <c r="I2823" s="56"/>
      <c r="J2823" s="56"/>
      <c r="K2823" s="56"/>
      <c r="L2823" s="56"/>
      <c r="M2823" s="56"/>
      <c r="N2823" s="56"/>
      <c r="O2823" s="56"/>
      <c r="P2823" s="13"/>
    </row>
    <row r="2824" spans="1:16" ht="39.75" customHeight="1" x14ac:dyDescent="0.2">
      <c r="A2824" s="71"/>
      <c r="B2824" s="12"/>
      <c r="C2824" s="72"/>
      <c r="D2824" s="56"/>
      <c r="E2824" s="56"/>
      <c r="F2824" s="56"/>
      <c r="G2824" s="56"/>
      <c r="H2824" s="56"/>
      <c r="I2824" s="56"/>
      <c r="J2824" s="56"/>
      <c r="K2824" s="56"/>
      <c r="L2824" s="56"/>
      <c r="M2824" s="56"/>
      <c r="N2824" s="56"/>
      <c r="O2824" s="56"/>
      <c r="P2824" s="13"/>
    </row>
    <row r="2825" spans="1:16" ht="39.75" customHeight="1" x14ac:dyDescent="0.2">
      <c r="A2825" s="71"/>
      <c r="B2825" s="12"/>
      <c r="C2825" s="72"/>
      <c r="D2825" s="56"/>
      <c r="E2825" s="56"/>
      <c r="F2825" s="56"/>
      <c r="G2825" s="56"/>
      <c r="H2825" s="56"/>
      <c r="I2825" s="56"/>
      <c r="J2825" s="56"/>
      <c r="K2825" s="56"/>
      <c r="L2825" s="56"/>
      <c r="M2825" s="56"/>
      <c r="N2825" s="56"/>
      <c r="O2825" s="56"/>
      <c r="P2825" s="13"/>
    </row>
    <row r="2826" spans="1:16" ht="39.75" customHeight="1" x14ac:dyDescent="0.2">
      <c r="A2826" s="71" t="s">
        <v>2084</v>
      </c>
      <c r="B2826" s="12"/>
      <c r="C2826" s="72" t="s">
        <v>2085</v>
      </c>
      <c r="D2826" s="56"/>
      <c r="E2826" s="56"/>
      <c r="F2826" s="56"/>
      <c r="G2826" s="56"/>
      <c r="H2826" s="56"/>
      <c r="I2826" s="56"/>
      <c r="J2826" s="56"/>
      <c r="K2826" s="56"/>
      <c r="L2826" s="56"/>
      <c r="M2826" s="56"/>
      <c r="N2826" s="56"/>
      <c r="O2826" s="56"/>
      <c r="P2826" s="13"/>
    </row>
    <row r="2827" spans="1:16" ht="39.75" customHeight="1" x14ac:dyDescent="0.2">
      <c r="A2827" s="71"/>
      <c r="B2827" s="12"/>
      <c r="C2827" s="72"/>
      <c r="D2827" s="56"/>
      <c r="E2827" s="56"/>
      <c r="F2827" s="56"/>
      <c r="G2827" s="56"/>
      <c r="H2827" s="56"/>
      <c r="I2827" s="56"/>
      <c r="J2827" s="56"/>
      <c r="K2827" s="56"/>
      <c r="L2827" s="56"/>
      <c r="M2827" s="56"/>
      <c r="N2827" s="56"/>
      <c r="O2827" s="56"/>
      <c r="P2827" s="13"/>
    </row>
    <row r="2828" spans="1:16" ht="39.75" customHeight="1" x14ac:dyDescent="0.2">
      <c r="A2828" s="71"/>
      <c r="B2828" s="12"/>
      <c r="C2828" s="72"/>
      <c r="D2828" s="56"/>
      <c r="E2828" s="56"/>
      <c r="F2828" s="56"/>
      <c r="G2828" s="56"/>
      <c r="H2828" s="56"/>
      <c r="I2828" s="56"/>
      <c r="J2828" s="56"/>
      <c r="K2828" s="56"/>
      <c r="L2828" s="56"/>
      <c r="M2828" s="56"/>
      <c r="N2828" s="56"/>
      <c r="O2828" s="56"/>
      <c r="P2828" s="13"/>
    </row>
    <row r="2829" spans="1:16" ht="39.75" customHeight="1" x14ac:dyDescent="0.2">
      <c r="A2829" s="71"/>
      <c r="B2829" s="12"/>
      <c r="C2829" s="72"/>
      <c r="D2829" s="56"/>
      <c r="E2829" s="56"/>
      <c r="F2829" s="56"/>
      <c r="G2829" s="56"/>
      <c r="H2829" s="56"/>
      <c r="I2829" s="56"/>
      <c r="J2829" s="56"/>
      <c r="K2829" s="56"/>
      <c r="L2829" s="56"/>
      <c r="M2829" s="56"/>
      <c r="N2829" s="56"/>
      <c r="O2829" s="56"/>
      <c r="P2829" s="13"/>
    </row>
    <row r="2830" spans="1:16" ht="39.75" customHeight="1" thickBot="1" x14ac:dyDescent="0.25">
      <c r="A2830" s="73"/>
      <c r="B2830" s="14"/>
      <c r="C2830" s="74"/>
      <c r="D2830" s="57"/>
      <c r="E2830" s="57"/>
      <c r="F2830" s="57"/>
      <c r="G2830" s="57"/>
      <c r="H2830" s="57"/>
      <c r="I2830" s="57"/>
      <c r="J2830" s="57"/>
      <c r="K2830" s="57"/>
      <c r="L2830" s="57"/>
      <c r="M2830" s="57"/>
      <c r="N2830" s="57"/>
      <c r="O2830" s="57"/>
      <c r="P2830" s="15"/>
    </row>
    <row r="2831" spans="1:16" ht="39.75" customHeight="1" x14ac:dyDescent="0.2">
      <c r="A2831" s="75" t="s">
        <v>2086</v>
      </c>
      <c r="B2831" s="10"/>
      <c r="C2831" s="76" t="s">
        <v>2087</v>
      </c>
      <c r="D2831" s="55"/>
      <c r="E2831" s="55"/>
      <c r="F2831" s="55"/>
      <c r="G2831" s="55"/>
      <c r="H2831" s="55"/>
      <c r="I2831" s="55"/>
      <c r="J2831" s="55"/>
      <c r="K2831" s="55"/>
      <c r="L2831" s="55"/>
      <c r="M2831" s="55"/>
      <c r="N2831" s="55"/>
      <c r="O2831" s="55"/>
      <c r="P2831" s="11"/>
    </row>
    <row r="2832" spans="1:16" ht="39.75" customHeight="1" x14ac:dyDescent="0.2">
      <c r="A2832" s="71"/>
      <c r="B2832" s="12"/>
      <c r="C2832" s="72"/>
      <c r="D2832" s="56"/>
      <c r="E2832" s="56"/>
      <c r="F2832" s="56"/>
      <c r="G2832" s="56"/>
      <c r="H2832" s="56"/>
      <c r="I2832" s="56"/>
      <c r="J2832" s="56"/>
      <c r="K2832" s="56"/>
      <c r="L2832" s="56"/>
      <c r="M2832" s="56"/>
      <c r="N2832" s="56"/>
      <c r="O2832" s="56"/>
      <c r="P2832" s="13"/>
    </row>
    <row r="2833" spans="1:16" ht="39.75" customHeight="1" x14ac:dyDescent="0.2">
      <c r="A2833" s="71"/>
      <c r="B2833" s="12"/>
      <c r="C2833" s="72"/>
      <c r="D2833" s="56"/>
      <c r="E2833" s="56"/>
      <c r="F2833" s="56"/>
      <c r="G2833" s="56"/>
      <c r="H2833" s="56"/>
      <c r="I2833" s="56"/>
      <c r="J2833" s="56"/>
      <c r="K2833" s="56"/>
      <c r="L2833" s="56"/>
      <c r="M2833" s="56"/>
      <c r="N2833" s="56"/>
      <c r="O2833" s="56"/>
      <c r="P2833" s="13"/>
    </row>
    <row r="2834" spans="1:16" ht="39.75" customHeight="1" x14ac:dyDescent="0.2">
      <c r="A2834" s="71"/>
      <c r="B2834" s="12"/>
      <c r="C2834" s="72"/>
      <c r="D2834" s="56"/>
      <c r="E2834" s="56"/>
      <c r="F2834" s="56"/>
      <c r="G2834" s="56"/>
      <c r="H2834" s="56"/>
      <c r="I2834" s="56"/>
      <c r="J2834" s="56"/>
      <c r="K2834" s="56"/>
      <c r="L2834" s="56"/>
      <c r="M2834" s="56"/>
      <c r="N2834" s="56"/>
      <c r="O2834" s="56"/>
      <c r="P2834" s="13"/>
    </row>
    <row r="2835" spans="1:16" ht="39.75" customHeight="1" x14ac:dyDescent="0.2">
      <c r="A2835" s="71"/>
      <c r="B2835" s="12"/>
      <c r="C2835" s="72"/>
      <c r="D2835" s="56"/>
      <c r="E2835" s="56"/>
      <c r="F2835" s="56"/>
      <c r="G2835" s="56"/>
      <c r="H2835" s="56"/>
      <c r="I2835" s="56"/>
      <c r="J2835" s="56"/>
      <c r="K2835" s="56"/>
      <c r="L2835" s="56"/>
      <c r="M2835" s="56"/>
      <c r="N2835" s="56"/>
      <c r="O2835" s="56"/>
      <c r="P2835" s="13"/>
    </row>
    <row r="2836" spans="1:16" ht="39.75" customHeight="1" x14ac:dyDescent="0.2">
      <c r="A2836" s="71" t="s">
        <v>2088</v>
      </c>
      <c r="B2836" s="12"/>
      <c r="C2836" s="72" t="s">
        <v>2089</v>
      </c>
      <c r="D2836" s="56"/>
      <c r="E2836" s="56"/>
      <c r="F2836" s="56"/>
      <c r="G2836" s="56"/>
      <c r="H2836" s="56"/>
      <c r="I2836" s="56"/>
      <c r="J2836" s="56"/>
      <c r="K2836" s="56"/>
      <c r="L2836" s="56"/>
      <c r="M2836" s="56"/>
      <c r="N2836" s="56"/>
      <c r="O2836" s="56"/>
      <c r="P2836" s="13"/>
    </row>
    <row r="2837" spans="1:16" ht="39.75" customHeight="1" x14ac:dyDescent="0.2">
      <c r="A2837" s="71"/>
      <c r="B2837" s="12"/>
      <c r="C2837" s="72"/>
      <c r="D2837" s="56"/>
      <c r="E2837" s="56"/>
      <c r="F2837" s="56"/>
      <c r="G2837" s="56"/>
      <c r="H2837" s="56"/>
      <c r="I2837" s="56"/>
      <c r="J2837" s="56"/>
      <c r="K2837" s="56"/>
      <c r="L2837" s="56"/>
      <c r="M2837" s="56"/>
      <c r="N2837" s="56"/>
      <c r="O2837" s="56"/>
      <c r="P2837" s="13"/>
    </row>
    <row r="2838" spans="1:16" ht="39.75" customHeight="1" x14ac:dyDescent="0.2">
      <c r="A2838" s="71"/>
      <c r="B2838" s="12"/>
      <c r="C2838" s="72"/>
      <c r="D2838" s="56"/>
      <c r="E2838" s="56"/>
      <c r="F2838" s="56"/>
      <c r="G2838" s="56"/>
      <c r="H2838" s="56"/>
      <c r="I2838" s="56"/>
      <c r="J2838" s="56"/>
      <c r="K2838" s="56"/>
      <c r="L2838" s="56"/>
      <c r="M2838" s="56"/>
      <c r="N2838" s="56"/>
      <c r="O2838" s="56"/>
      <c r="P2838" s="13"/>
    </row>
    <row r="2839" spans="1:16" ht="39.75" customHeight="1" x14ac:dyDescent="0.2">
      <c r="A2839" s="71"/>
      <c r="B2839" s="12"/>
      <c r="C2839" s="72"/>
      <c r="D2839" s="56"/>
      <c r="E2839" s="56"/>
      <c r="F2839" s="56"/>
      <c r="G2839" s="56"/>
      <c r="H2839" s="56"/>
      <c r="I2839" s="56"/>
      <c r="J2839" s="56"/>
      <c r="K2839" s="56"/>
      <c r="L2839" s="56"/>
      <c r="M2839" s="56"/>
      <c r="N2839" s="56"/>
      <c r="O2839" s="56"/>
      <c r="P2839" s="13"/>
    </row>
    <row r="2840" spans="1:16" ht="39.75" customHeight="1" x14ac:dyDescent="0.2">
      <c r="A2840" s="71"/>
      <c r="B2840" s="12"/>
      <c r="C2840" s="72"/>
      <c r="D2840" s="56"/>
      <c r="E2840" s="56"/>
      <c r="F2840" s="56"/>
      <c r="G2840" s="56"/>
      <c r="H2840" s="56"/>
      <c r="I2840" s="56"/>
      <c r="J2840" s="56"/>
      <c r="K2840" s="56"/>
      <c r="L2840" s="56"/>
      <c r="M2840" s="56"/>
      <c r="N2840" s="56"/>
      <c r="O2840" s="56"/>
      <c r="P2840" s="13"/>
    </row>
    <row r="2841" spans="1:16" ht="39.75" customHeight="1" x14ac:dyDescent="0.2">
      <c r="A2841" s="71" t="s">
        <v>2090</v>
      </c>
      <c r="B2841" s="12"/>
      <c r="C2841" s="72" t="s">
        <v>2091</v>
      </c>
      <c r="D2841" s="56"/>
      <c r="E2841" s="56"/>
      <c r="F2841" s="56"/>
      <c r="G2841" s="56"/>
      <c r="H2841" s="56"/>
      <c r="I2841" s="56"/>
      <c r="J2841" s="56"/>
      <c r="K2841" s="56"/>
      <c r="L2841" s="56"/>
      <c r="M2841" s="56"/>
      <c r="N2841" s="56"/>
      <c r="O2841" s="56"/>
      <c r="P2841" s="13"/>
    </row>
    <row r="2842" spans="1:16" ht="39.75" customHeight="1" x14ac:dyDescent="0.2">
      <c r="A2842" s="71"/>
      <c r="B2842" s="12"/>
      <c r="C2842" s="72"/>
      <c r="D2842" s="56"/>
      <c r="E2842" s="56"/>
      <c r="F2842" s="56"/>
      <c r="G2842" s="56"/>
      <c r="H2842" s="56"/>
      <c r="I2842" s="56"/>
      <c r="J2842" s="56"/>
      <c r="K2842" s="56"/>
      <c r="L2842" s="56"/>
      <c r="M2842" s="56"/>
      <c r="N2842" s="56"/>
      <c r="O2842" s="56"/>
      <c r="P2842" s="13"/>
    </row>
    <row r="2843" spans="1:16" ht="39.75" customHeight="1" x14ac:dyDescent="0.2">
      <c r="A2843" s="71"/>
      <c r="B2843" s="12"/>
      <c r="C2843" s="72"/>
      <c r="D2843" s="56"/>
      <c r="E2843" s="56"/>
      <c r="F2843" s="56"/>
      <c r="G2843" s="56"/>
      <c r="H2843" s="56"/>
      <c r="I2843" s="56"/>
      <c r="J2843" s="56"/>
      <c r="K2843" s="56"/>
      <c r="L2843" s="56"/>
      <c r="M2843" s="56"/>
      <c r="N2843" s="56"/>
      <c r="O2843" s="56"/>
      <c r="P2843" s="13"/>
    </row>
    <row r="2844" spans="1:16" ht="39.75" customHeight="1" x14ac:dyDescent="0.2">
      <c r="A2844" s="71"/>
      <c r="B2844" s="12"/>
      <c r="C2844" s="72"/>
      <c r="D2844" s="56"/>
      <c r="E2844" s="56"/>
      <c r="F2844" s="56"/>
      <c r="G2844" s="56"/>
      <c r="H2844" s="56"/>
      <c r="I2844" s="56"/>
      <c r="J2844" s="56"/>
      <c r="K2844" s="56"/>
      <c r="L2844" s="56"/>
      <c r="M2844" s="56"/>
      <c r="N2844" s="56"/>
      <c r="O2844" s="56"/>
      <c r="P2844" s="13"/>
    </row>
    <row r="2845" spans="1:16" ht="39.75" customHeight="1" x14ac:dyDescent="0.2">
      <c r="A2845" s="71"/>
      <c r="B2845" s="12"/>
      <c r="C2845" s="72"/>
      <c r="D2845" s="56"/>
      <c r="E2845" s="56"/>
      <c r="F2845" s="56"/>
      <c r="G2845" s="56"/>
      <c r="H2845" s="56"/>
      <c r="I2845" s="56"/>
      <c r="J2845" s="56"/>
      <c r="K2845" s="56"/>
      <c r="L2845" s="56"/>
      <c r="M2845" s="56"/>
      <c r="N2845" s="56"/>
      <c r="O2845" s="56"/>
      <c r="P2845" s="13"/>
    </row>
    <row r="2846" spans="1:16" ht="39.75" customHeight="1" x14ac:dyDescent="0.2">
      <c r="A2846" s="71" t="s">
        <v>2092</v>
      </c>
      <c r="B2846" s="12"/>
      <c r="C2846" s="72" t="s">
        <v>2093</v>
      </c>
      <c r="D2846" s="56"/>
      <c r="E2846" s="56"/>
      <c r="F2846" s="56"/>
      <c r="G2846" s="56"/>
      <c r="H2846" s="56"/>
      <c r="I2846" s="56"/>
      <c r="J2846" s="56"/>
      <c r="K2846" s="56"/>
      <c r="L2846" s="56"/>
      <c r="M2846" s="56"/>
      <c r="N2846" s="56"/>
      <c r="O2846" s="56"/>
      <c r="P2846" s="13"/>
    </row>
    <row r="2847" spans="1:16" ht="39.75" customHeight="1" x14ac:dyDescent="0.2">
      <c r="A2847" s="71"/>
      <c r="B2847" s="12"/>
      <c r="C2847" s="72"/>
      <c r="D2847" s="56"/>
      <c r="E2847" s="56"/>
      <c r="F2847" s="56"/>
      <c r="G2847" s="56"/>
      <c r="H2847" s="56"/>
      <c r="I2847" s="56"/>
      <c r="J2847" s="56"/>
      <c r="K2847" s="56"/>
      <c r="L2847" s="56"/>
      <c r="M2847" s="56"/>
      <c r="N2847" s="56"/>
      <c r="O2847" s="56"/>
      <c r="P2847" s="13"/>
    </row>
    <row r="2848" spans="1:16" ht="39.75" customHeight="1" x14ac:dyDescent="0.2">
      <c r="A2848" s="71"/>
      <c r="B2848" s="12"/>
      <c r="C2848" s="72"/>
      <c r="D2848" s="56"/>
      <c r="E2848" s="56"/>
      <c r="F2848" s="56"/>
      <c r="G2848" s="56"/>
      <c r="H2848" s="56"/>
      <c r="I2848" s="56"/>
      <c r="J2848" s="56"/>
      <c r="K2848" s="56"/>
      <c r="L2848" s="56"/>
      <c r="M2848" s="56"/>
      <c r="N2848" s="56"/>
      <c r="O2848" s="56"/>
      <c r="P2848" s="13"/>
    </row>
    <row r="2849" spans="1:16" ht="39.75" customHeight="1" x14ac:dyDescent="0.2">
      <c r="A2849" s="71"/>
      <c r="B2849" s="12"/>
      <c r="C2849" s="72"/>
      <c r="D2849" s="56"/>
      <c r="E2849" s="56"/>
      <c r="F2849" s="56"/>
      <c r="G2849" s="56"/>
      <c r="H2849" s="56"/>
      <c r="I2849" s="56"/>
      <c r="J2849" s="56"/>
      <c r="K2849" s="56"/>
      <c r="L2849" s="56"/>
      <c r="M2849" s="56"/>
      <c r="N2849" s="56"/>
      <c r="O2849" s="56"/>
      <c r="P2849" s="13"/>
    </row>
    <row r="2850" spans="1:16" ht="39.75" customHeight="1" x14ac:dyDescent="0.2">
      <c r="A2850" s="71"/>
      <c r="B2850" s="12"/>
      <c r="C2850" s="72"/>
      <c r="D2850" s="56"/>
      <c r="E2850" s="56"/>
      <c r="F2850" s="56"/>
      <c r="G2850" s="56"/>
      <c r="H2850" s="56"/>
      <c r="I2850" s="56"/>
      <c r="J2850" s="56"/>
      <c r="K2850" s="56"/>
      <c r="L2850" s="56"/>
      <c r="M2850" s="56"/>
      <c r="N2850" s="56"/>
      <c r="O2850" s="56"/>
      <c r="P2850" s="13"/>
    </row>
    <row r="2851" spans="1:16" ht="39.75" customHeight="1" x14ac:dyDescent="0.2">
      <c r="A2851" s="71" t="s">
        <v>2094</v>
      </c>
      <c r="B2851" s="12"/>
      <c r="C2851" s="72" t="s">
        <v>2095</v>
      </c>
      <c r="D2851" s="56"/>
      <c r="E2851" s="56"/>
      <c r="F2851" s="56"/>
      <c r="G2851" s="56"/>
      <c r="H2851" s="56"/>
      <c r="I2851" s="56"/>
      <c r="J2851" s="56"/>
      <c r="K2851" s="56"/>
      <c r="L2851" s="56"/>
      <c r="M2851" s="56"/>
      <c r="N2851" s="56"/>
      <c r="O2851" s="56"/>
      <c r="P2851" s="13"/>
    </row>
    <row r="2852" spans="1:16" ht="39.75" customHeight="1" x14ac:dyDescent="0.2">
      <c r="A2852" s="71"/>
      <c r="B2852" s="12"/>
      <c r="C2852" s="72"/>
      <c r="D2852" s="56"/>
      <c r="E2852" s="56"/>
      <c r="F2852" s="56"/>
      <c r="G2852" s="56"/>
      <c r="H2852" s="56"/>
      <c r="I2852" s="56"/>
      <c r="J2852" s="56"/>
      <c r="K2852" s="56"/>
      <c r="L2852" s="56"/>
      <c r="M2852" s="56"/>
      <c r="N2852" s="56"/>
      <c r="O2852" s="56"/>
      <c r="P2852" s="13"/>
    </row>
    <row r="2853" spans="1:16" ht="39.75" customHeight="1" x14ac:dyDescent="0.2">
      <c r="A2853" s="71"/>
      <c r="B2853" s="12"/>
      <c r="C2853" s="72"/>
      <c r="D2853" s="56"/>
      <c r="E2853" s="56"/>
      <c r="F2853" s="56"/>
      <c r="G2853" s="56"/>
      <c r="H2853" s="56"/>
      <c r="I2853" s="56"/>
      <c r="J2853" s="56"/>
      <c r="K2853" s="56"/>
      <c r="L2853" s="56"/>
      <c r="M2853" s="56"/>
      <c r="N2853" s="56"/>
      <c r="O2853" s="56"/>
      <c r="P2853" s="13"/>
    </row>
    <row r="2854" spans="1:16" ht="39.75" customHeight="1" x14ac:dyDescent="0.2">
      <c r="A2854" s="71"/>
      <c r="B2854" s="12"/>
      <c r="C2854" s="72"/>
      <c r="D2854" s="56"/>
      <c r="E2854" s="56"/>
      <c r="F2854" s="56"/>
      <c r="G2854" s="56"/>
      <c r="H2854" s="56"/>
      <c r="I2854" s="56"/>
      <c r="J2854" s="56"/>
      <c r="K2854" s="56"/>
      <c r="L2854" s="56"/>
      <c r="M2854" s="56"/>
      <c r="N2854" s="56"/>
      <c r="O2854" s="56"/>
      <c r="P2854" s="13"/>
    </row>
    <row r="2855" spans="1:16" ht="39.75" customHeight="1" thickBot="1" x14ac:dyDescent="0.25">
      <c r="A2855" s="73"/>
      <c r="B2855" s="14"/>
      <c r="C2855" s="74"/>
      <c r="D2855" s="57"/>
      <c r="E2855" s="57"/>
      <c r="F2855" s="57"/>
      <c r="G2855" s="57"/>
      <c r="H2855" s="57"/>
      <c r="I2855" s="57"/>
      <c r="J2855" s="57"/>
      <c r="K2855" s="57"/>
      <c r="L2855" s="57"/>
      <c r="M2855" s="57"/>
      <c r="N2855" s="57"/>
      <c r="O2855" s="57"/>
      <c r="P2855" s="15"/>
    </row>
    <row r="2856" spans="1:16" ht="39.75" customHeight="1" x14ac:dyDescent="0.2">
      <c r="A2856" s="75" t="s">
        <v>2096</v>
      </c>
      <c r="B2856" s="10"/>
      <c r="C2856" s="76" t="s">
        <v>2097</v>
      </c>
      <c r="D2856" s="55"/>
      <c r="E2856" s="55"/>
      <c r="F2856" s="55"/>
      <c r="G2856" s="55"/>
      <c r="H2856" s="55"/>
      <c r="I2856" s="55"/>
      <c r="J2856" s="55"/>
      <c r="K2856" s="55"/>
      <c r="L2856" s="55"/>
      <c r="M2856" s="55"/>
      <c r="N2856" s="55"/>
      <c r="O2856" s="55"/>
      <c r="P2856" s="11"/>
    </row>
    <row r="2857" spans="1:16" ht="39.75" customHeight="1" x14ac:dyDescent="0.2">
      <c r="A2857" s="71"/>
      <c r="B2857" s="12"/>
      <c r="C2857" s="72"/>
      <c r="D2857" s="56"/>
      <c r="E2857" s="56"/>
      <c r="F2857" s="56"/>
      <c r="G2857" s="56"/>
      <c r="H2857" s="56"/>
      <c r="I2857" s="56"/>
      <c r="J2857" s="56"/>
      <c r="K2857" s="56"/>
      <c r="L2857" s="56"/>
      <c r="M2857" s="56"/>
      <c r="N2857" s="56"/>
      <c r="O2857" s="56"/>
      <c r="P2857" s="13"/>
    </row>
    <row r="2858" spans="1:16" ht="39.75" customHeight="1" x14ac:dyDescent="0.2">
      <c r="A2858" s="71"/>
      <c r="B2858" s="12"/>
      <c r="C2858" s="72"/>
      <c r="D2858" s="56"/>
      <c r="E2858" s="56"/>
      <c r="F2858" s="56"/>
      <c r="G2858" s="56"/>
      <c r="H2858" s="56"/>
      <c r="I2858" s="56"/>
      <c r="J2858" s="56"/>
      <c r="K2858" s="56"/>
      <c r="L2858" s="56"/>
      <c r="M2858" s="56"/>
      <c r="N2858" s="56"/>
      <c r="O2858" s="56"/>
      <c r="P2858" s="13"/>
    </row>
    <row r="2859" spans="1:16" ht="39.75" customHeight="1" x14ac:dyDescent="0.2">
      <c r="A2859" s="71"/>
      <c r="B2859" s="12"/>
      <c r="C2859" s="72"/>
      <c r="D2859" s="56"/>
      <c r="E2859" s="56"/>
      <c r="F2859" s="56"/>
      <c r="G2859" s="56"/>
      <c r="H2859" s="56"/>
      <c r="I2859" s="56"/>
      <c r="J2859" s="56"/>
      <c r="K2859" s="56"/>
      <c r="L2859" s="56"/>
      <c r="M2859" s="56"/>
      <c r="N2859" s="56"/>
      <c r="O2859" s="56"/>
      <c r="P2859" s="13"/>
    </row>
    <row r="2860" spans="1:16" ht="39.75" customHeight="1" x14ac:dyDescent="0.2">
      <c r="A2860" s="71"/>
      <c r="B2860" s="12"/>
      <c r="C2860" s="72"/>
      <c r="D2860" s="56"/>
      <c r="E2860" s="56"/>
      <c r="F2860" s="56"/>
      <c r="G2860" s="56"/>
      <c r="H2860" s="56"/>
      <c r="I2860" s="56"/>
      <c r="J2860" s="56"/>
      <c r="K2860" s="56"/>
      <c r="L2860" s="56"/>
      <c r="M2860" s="56"/>
      <c r="N2860" s="56"/>
      <c r="O2860" s="56"/>
      <c r="P2860" s="13"/>
    </row>
    <row r="2861" spans="1:16" ht="39.75" customHeight="1" x14ac:dyDescent="0.2">
      <c r="A2861" s="71" t="s">
        <v>2098</v>
      </c>
      <c r="B2861" s="12"/>
      <c r="C2861" s="72" t="s">
        <v>2099</v>
      </c>
      <c r="D2861" s="56"/>
      <c r="E2861" s="56"/>
      <c r="F2861" s="56"/>
      <c r="G2861" s="56"/>
      <c r="H2861" s="56"/>
      <c r="I2861" s="56"/>
      <c r="J2861" s="56"/>
      <c r="K2861" s="56"/>
      <c r="L2861" s="56"/>
      <c r="M2861" s="56"/>
      <c r="N2861" s="56"/>
      <c r="O2861" s="56"/>
      <c r="P2861" s="13"/>
    </row>
    <row r="2862" spans="1:16" ht="39.75" customHeight="1" x14ac:dyDescent="0.2">
      <c r="A2862" s="71"/>
      <c r="B2862" s="12"/>
      <c r="C2862" s="72"/>
      <c r="D2862" s="56"/>
      <c r="E2862" s="56"/>
      <c r="F2862" s="56"/>
      <c r="G2862" s="56"/>
      <c r="H2862" s="56"/>
      <c r="I2862" s="56"/>
      <c r="J2862" s="56"/>
      <c r="K2862" s="56"/>
      <c r="L2862" s="56"/>
      <c r="M2862" s="56"/>
      <c r="N2862" s="56"/>
      <c r="O2862" s="56"/>
      <c r="P2862" s="13"/>
    </row>
    <row r="2863" spans="1:16" ht="39.75" customHeight="1" x14ac:dyDescent="0.2">
      <c r="A2863" s="71"/>
      <c r="B2863" s="12"/>
      <c r="C2863" s="72"/>
      <c r="D2863" s="56"/>
      <c r="E2863" s="56"/>
      <c r="F2863" s="56"/>
      <c r="G2863" s="56"/>
      <c r="H2863" s="56"/>
      <c r="I2863" s="56"/>
      <c r="J2863" s="56"/>
      <c r="K2863" s="56"/>
      <c r="L2863" s="56"/>
      <c r="M2863" s="56"/>
      <c r="N2863" s="56"/>
      <c r="O2863" s="56"/>
      <c r="P2863" s="13"/>
    </row>
    <row r="2864" spans="1:16" ht="39.75" customHeight="1" x14ac:dyDescent="0.2">
      <c r="A2864" s="71"/>
      <c r="B2864" s="12"/>
      <c r="C2864" s="72"/>
      <c r="D2864" s="56"/>
      <c r="E2864" s="56"/>
      <c r="F2864" s="56"/>
      <c r="G2864" s="56"/>
      <c r="H2864" s="56"/>
      <c r="I2864" s="56"/>
      <c r="J2864" s="56"/>
      <c r="K2864" s="56"/>
      <c r="L2864" s="56"/>
      <c r="M2864" s="56"/>
      <c r="N2864" s="56"/>
      <c r="O2864" s="56"/>
      <c r="P2864" s="13"/>
    </row>
    <row r="2865" spans="1:16" ht="39.75" customHeight="1" x14ac:dyDescent="0.2">
      <c r="A2865" s="71"/>
      <c r="B2865" s="12"/>
      <c r="C2865" s="72"/>
      <c r="D2865" s="56"/>
      <c r="E2865" s="56"/>
      <c r="F2865" s="56"/>
      <c r="G2865" s="56"/>
      <c r="H2865" s="56"/>
      <c r="I2865" s="56"/>
      <c r="J2865" s="56"/>
      <c r="K2865" s="56"/>
      <c r="L2865" s="56"/>
      <c r="M2865" s="56"/>
      <c r="N2865" s="56"/>
      <c r="O2865" s="56"/>
      <c r="P2865" s="13"/>
    </row>
    <row r="2866" spans="1:16" ht="39.75" customHeight="1" x14ac:dyDescent="0.2">
      <c r="A2866" s="71" t="s">
        <v>2100</v>
      </c>
      <c r="B2866" s="12"/>
      <c r="C2866" s="72" t="s">
        <v>2101</v>
      </c>
      <c r="D2866" s="56"/>
      <c r="E2866" s="56"/>
      <c r="F2866" s="56"/>
      <c r="G2866" s="56"/>
      <c r="H2866" s="56"/>
      <c r="I2866" s="56"/>
      <c r="J2866" s="56"/>
      <c r="K2866" s="56"/>
      <c r="L2866" s="56"/>
      <c r="M2866" s="56"/>
      <c r="N2866" s="56"/>
      <c r="O2866" s="56"/>
      <c r="P2866" s="13"/>
    </row>
    <row r="2867" spans="1:16" ht="39.75" customHeight="1" x14ac:dyDescent="0.2">
      <c r="A2867" s="71"/>
      <c r="B2867" s="12"/>
      <c r="C2867" s="72"/>
      <c r="D2867" s="56"/>
      <c r="E2867" s="56"/>
      <c r="F2867" s="56"/>
      <c r="G2867" s="56"/>
      <c r="H2867" s="56"/>
      <c r="I2867" s="56"/>
      <c r="J2867" s="56"/>
      <c r="K2867" s="56"/>
      <c r="L2867" s="56"/>
      <c r="M2867" s="56"/>
      <c r="N2867" s="56"/>
      <c r="O2867" s="56"/>
      <c r="P2867" s="13"/>
    </row>
    <row r="2868" spans="1:16" ht="39.75" customHeight="1" x14ac:dyDescent="0.2">
      <c r="A2868" s="71"/>
      <c r="B2868" s="12"/>
      <c r="C2868" s="72"/>
      <c r="D2868" s="56"/>
      <c r="E2868" s="56"/>
      <c r="F2868" s="56"/>
      <c r="G2868" s="56"/>
      <c r="H2868" s="56"/>
      <c r="I2868" s="56"/>
      <c r="J2868" s="56"/>
      <c r="K2868" s="56"/>
      <c r="L2868" s="56"/>
      <c r="M2868" s="56"/>
      <c r="N2868" s="56"/>
      <c r="O2868" s="56"/>
      <c r="P2868" s="13"/>
    </row>
    <row r="2869" spans="1:16" ht="39.75" customHeight="1" x14ac:dyDescent="0.2">
      <c r="A2869" s="71"/>
      <c r="B2869" s="12"/>
      <c r="C2869" s="72"/>
      <c r="D2869" s="56"/>
      <c r="E2869" s="56"/>
      <c r="F2869" s="56"/>
      <c r="G2869" s="56"/>
      <c r="H2869" s="56"/>
      <c r="I2869" s="56"/>
      <c r="J2869" s="56"/>
      <c r="K2869" s="56"/>
      <c r="L2869" s="56"/>
      <c r="M2869" s="56"/>
      <c r="N2869" s="56"/>
      <c r="O2869" s="56"/>
      <c r="P2869" s="13"/>
    </row>
    <row r="2870" spans="1:16" ht="39.75" customHeight="1" x14ac:dyDescent="0.2">
      <c r="A2870" s="71"/>
      <c r="B2870" s="12"/>
      <c r="C2870" s="72"/>
      <c r="D2870" s="56"/>
      <c r="E2870" s="56"/>
      <c r="F2870" s="56"/>
      <c r="G2870" s="56"/>
      <c r="H2870" s="56"/>
      <c r="I2870" s="56"/>
      <c r="J2870" s="56"/>
      <c r="K2870" s="56"/>
      <c r="L2870" s="56"/>
      <c r="M2870" s="56"/>
      <c r="N2870" s="56"/>
      <c r="O2870" s="56"/>
      <c r="P2870" s="13"/>
    </row>
    <row r="2871" spans="1:16" ht="39.75" customHeight="1" x14ac:dyDescent="0.2">
      <c r="A2871" s="71" t="s">
        <v>2102</v>
      </c>
      <c r="B2871" s="12"/>
      <c r="C2871" s="72" t="s">
        <v>2103</v>
      </c>
      <c r="D2871" s="56"/>
      <c r="E2871" s="56"/>
      <c r="F2871" s="56"/>
      <c r="G2871" s="56"/>
      <c r="H2871" s="56"/>
      <c r="I2871" s="56"/>
      <c r="J2871" s="56"/>
      <c r="K2871" s="56"/>
      <c r="L2871" s="56"/>
      <c r="M2871" s="56"/>
      <c r="N2871" s="56"/>
      <c r="O2871" s="56"/>
      <c r="P2871" s="13"/>
    </row>
    <row r="2872" spans="1:16" ht="39.75" customHeight="1" x14ac:dyDescent="0.2">
      <c r="A2872" s="71"/>
      <c r="B2872" s="12"/>
      <c r="C2872" s="72"/>
      <c r="D2872" s="56"/>
      <c r="E2872" s="56"/>
      <c r="F2872" s="56"/>
      <c r="G2872" s="56"/>
      <c r="H2872" s="56"/>
      <c r="I2872" s="56"/>
      <c r="J2872" s="56"/>
      <c r="K2872" s="56"/>
      <c r="L2872" s="56"/>
      <c r="M2872" s="56"/>
      <c r="N2872" s="56"/>
      <c r="O2872" s="56"/>
      <c r="P2872" s="13"/>
    </row>
    <row r="2873" spans="1:16" ht="39.75" customHeight="1" x14ac:dyDescent="0.2">
      <c r="A2873" s="71"/>
      <c r="B2873" s="12"/>
      <c r="C2873" s="72"/>
      <c r="D2873" s="56"/>
      <c r="E2873" s="56"/>
      <c r="F2873" s="56"/>
      <c r="G2873" s="56"/>
      <c r="H2873" s="56"/>
      <c r="I2873" s="56"/>
      <c r="J2873" s="56"/>
      <c r="K2873" s="56"/>
      <c r="L2873" s="56"/>
      <c r="M2873" s="56"/>
      <c r="N2873" s="56"/>
      <c r="O2873" s="56"/>
      <c r="P2873" s="13"/>
    </row>
    <row r="2874" spans="1:16" ht="39.75" customHeight="1" x14ac:dyDescent="0.2">
      <c r="A2874" s="71"/>
      <c r="B2874" s="12"/>
      <c r="C2874" s="72"/>
      <c r="D2874" s="56"/>
      <c r="E2874" s="56"/>
      <c r="F2874" s="56"/>
      <c r="G2874" s="56"/>
      <c r="H2874" s="56"/>
      <c r="I2874" s="56"/>
      <c r="J2874" s="56"/>
      <c r="K2874" s="56"/>
      <c r="L2874" s="56"/>
      <c r="M2874" s="56"/>
      <c r="N2874" s="56"/>
      <c r="O2874" s="56"/>
      <c r="P2874" s="13"/>
    </row>
    <row r="2875" spans="1:16" ht="39.75" customHeight="1" x14ac:dyDescent="0.2">
      <c r="A2875" s="71"/>
      <c r="B2875" s="12"/>
      <c r="C2875" s="72"/>
      <c r="D2875" s="56"/>
      <c r="E2875" s="56"/>
      <c r="F2875" s="56"/>
      <c r="G2875" s="56"/>
      <c r="H2875" s="56"/>
      <c r="I2875" s="56"/>
      <c r="J2875" s="56"/>
      <c r="K2875" s="56"/>
      <c r="L2875" s="56"/>
      <c r="M2875" s="56"/>
      <c r="N2875" s="56"/>
      <c r="O2875" s="56"/>
      <c r="P2875" s="13"/>
    </row>
    <row r="2876" spans="1:16" ht="39.75" customHeight="1" x14ac:dyDescent="0.2">
      <c r="A2876" s="71" t="s">
        <v>2104</v>
      </c>
      <c r="B2876" s="12"/>
      <c r="C2876" s="72" t="s">
        <v>2105</v>
      </c>
      <c r="D2876" s="56"/>
      <c r="E2876" s="56"/>
      <c r="F2876" s="56"/>
      <c r="G2876" s="56"/>
      <c r="H2876" s="56"/>
      <c r="I2876" s="56"/>
      <c r="J2876" s="56"/>
      <c r="K2876" s="56"/>
      <c r="L2876" s="56"/>
      <c r="M2876" s="56"/>
      <c r="N2876" s="56"/>
      <c r="O2876" s="56"/>
      <c r="P2876" s="13"/>
    </row>
    <row r="2877" spans="1:16" ht="39.75" customHeight="1" x14ac:dyDescent="0.2">
      <c r="A2877" s="71"/>
      <c r="B2877" s="12"/>
      <c r="C2877" s="72"/>
      <c r="D2877" s="56"/>
      <c r="E2877" s="56"/>
      <c r="F2877" s="56"/>
      <c r="G2877" s="56"/>
      <c r="H2877" s="56"/>
      <c r="I2877" s="56"/>
      <c r="J2877" s="56"/>
      <c r="K2877" s="56"/>
      <c r="L2877" s="56"/>
      <c r="M2877" s="56"/>
      <c r="N2877" s="56"/>
      <c r="O2877" s="56"/>
      <c r="P2877" s="13"/>
    </row>
    <row r="2878" spans="1:16" ht="39.75" customHeight="1" x14ac:dyDescent="0.2">
      <c r="A2878" s="71"/>
      <c r="B2878" s="12"/>
      <c r="C2878" s="72"/>
      <c r="D2878" s="56"/>
      <c r="E2878" s="56"/>
      <c r="F2878" s="56"/>
      <c r="G2878" s="56"/>
      <c r="H2878" s="56"/>
      <c r="I2878" s="56"/>
      <c r="J2878" s="56"/>
      <c r="K2878" s="56"/>
      <c r="L2878" s="56"/>
      <c r="M2878" s="56"/>
      <c r="N2878" s="56"/>
      <c r="O2878" s="56"/>
      <c r="P2878" s="13"/>
    </row>
    <row r="2879" spans="1:16" ht="39.75" customHeight="1" x14ac:dyDescent="0.2">
      <c r="A2879" s="71"/>
      <c r="B2879" s="12"/>
      <c r="C2879" s="72"/>
      <c r="D2879" s="56"/>
      <c r="E2879" s="56"/>
      <c r="F2879" s="56"/>
      <c r="G2879" s="56"/>
      <c r="H2879" s="56"/>
      <c r="I2879" s="56"/>
      <c r="J2879" s="56"/>
      <c r="K2879" s="56"/>
      <c r="L2879" s="56"/>
      <c r="M2879" s="56"/>
      <c r="N2879" s="56"/>
      <c r="O2879" s="56"/>
      <c r="P2879" s="13"/>
    </row>
    <row r="2880" spans="1:16" ht="39.75" customHeight="1" thickBot="1" x14ac:dyDescent="0.25">
      <c r="A2880" s="73"/>
      <c r="B2880" s="14"/>
      <c r="C2880" s="74"/>
      <c r="D2880" s="57"/>
      <c r="E2880" s="57"/>
      <c r="F2880" s="57"/>
      <c r="G2880" s="57"/>
      <c r="H2880" s="57"/>
      <c r="I2880" s="57"/>
      <c r="J2880" s="57"/>
      <c r="K2880" s="57"/>
      <c r="L2880" s="57"/>
      <c r="M2880" s="57"/>
      <c r="N2880" s="57"/>
      <c r="O2880" s="57"/>
      <c r="P2880" s="15"/>
    </row>
    <row r="2881" spans="1:16" ht="39.75" customHeight="1" x14ac:dyDescent="0.2">
      <c r="A2881" s="75" t="s">
        <v>2106</v>
      </c>
      <c r="B2881" s="10"/>
      <c r="C2881" s="76" t="s">
        <v>2107</v>
      </c>
      <c r="D2881" s="55"/>
      <c r="E2881" s="55"/>
      <c r="F2881" s="55"/>
      <c r="G2881" s="55"/>
      <c r="H2881" s="55"/>
      <c r="I2881" s="55"/>
      <c r="J2881" s="55"/>
      <c r="K2881" s="55"/>
      <c r="L2881" s="55"/>
      <c r="M2881" s="55"/>
      <c r="N2881" s="55"/>
      <c r="O2881" s="55"/>
      <c r="P2881" s="11"/>
    </row>
    <row r="2882" spans="1:16" ht="39.75" customHeight="1" x14ac:dyDescent="0.2">
      <c r="A2882" s="71"/>
      <c r="B2882" s="12"/>
      <c r="C2882" s="72"/>
      <c r="D2882" s="56"/>
      <c r="E2882" s="56"/>
      <c r="F2882" s="56"/>
      <c r="G2882" s="56"/>
      <c r="H2882" s="56"/>
      <c r="I2882" s="56"/>
      <c r="J2882" s="56"/>
      <c r="K2882" s="56"/>
      <c r="L2882" s="56"/>
      <c r="M2882" s="56"/>
      <c r="N2882" s="56"/>
      <c r="O2882" s="56"/>
      <c r="P2882" s="13"/>
    </row>
    <row r="2883" spans="1:16" ht="39.75" customHeight="1" x14ac:dyDescent="0.2">
      <c r="A2883" s="71"/>
      <c r="B2883" s="12"/>
      <c r="C2883" s="72"/>
      <c r="D2883" s="56"/>
      <c r="E2883" s="56"/>
      <c r="F2883" s="56"/>
      <c r="G2883" s="56"/>
      <c r="H2883" s="56"/>
      <c r="I2883" s="56"/>
      <c r="J2883" s="56"/>
      <c r="K2883" s="56"/>
      <c r="L2883" s="56"/>
      <c r="M2883" s="56"/>
      <c r="N2883" s="56"/>
      <c r="O2883" s="56"/>
      <c r="P2883" s="13"/>
    </row>
    <row r="2884" spans="1:16" ht="39.75" customHeight="1" x14ac:dyDescent="0.2">
      <c r="A2884" s="71"/>
      <c r="B2884" s="12"/>
      <c r="C2884" s="72"/>
      <c r="D2884" s="56"/>
      <c r="E2884" s="56"/>
      <c r="F2884" s="56"/>
      <c r="G2884" s="56"/>
      <c r="H2884" s="56"/>
      <c r="I2884" s="56"/>
      <c r="J2884" s="56"/>
      <c r="K2884" s="56"/>
      <c r="L2884" s="56"/>
      <c r="M2884" s="56"/>
      <c r="N2884" s="56"/>
      <c r="O2884" s="56"/>
      <c r="P2884" s="13"/>
    </row>
    <row r="2885" spans="1:16" ht="39.75" customHeight="1" x14ac:dyDescent="0.2">
      <c r="A2885" s="71"/>
      <c r="B2885" s="12"/>
      <c r="C2885" s="72"/>
      <c r="D2885" s="56"/>
      <c r="E2885" s="56"/>
      <c r="F2885" s="56"/>
      <c r="G2885" s="56"/>
      <c r="H2885" s="56"/>
      <c r="I2885" s="56"/>
      <c r="J2885" s="56"/>
      <c r="K2885" s="56"/>
      <c r="L2885" s="56"/>
      <c r="M2885" s="56"/>
      <c r="N2885" s="56"/>
      <c r="O2885" s="56"/>
      <c r="P2885" s="13"/>
    </row>
    <row r="2886" spans="1:16" ht="39.75" customHeight="1" x14ac:dyDescent="0.2">
      <c r="A2886" s="71" t="s">
        <v>2108</v>
      </c>
      <c r="B2886" s="12"/>
      <c r="C2886" s="72" t="s">
        <v>2109</v>
      </c>
      <c r="D2886" s="56"/>
      <c r="E2886" s="56"/>
      <c r="F2886" s="56"/>
      <c r="G2886" s="56"/>
      <c r="H2886" s="56"/>
      <c r="I2886" s="56"/>
      <c r="J2886" s="56"/>
      <c r="K2886" s="56"/>
      <c r="L2886" s="56"/>
      <c r="M2886" s="56"/>
      <c r="N2886" s="56"/>
      <c r="O2886" s="56"/>
      <c r="P2886" s="13"/>
    </row>
    <row r="2887" spans="1:16" ht="39.75" customHeight="1" x14ac:dyDescent="0.2">
      <c r="A2887" s="71"/>
      <c r="B2887" s="12"/>
      <c r="C2887" s="72"/>
      <c r="D2887" s="56"/>
      <c r="E2887" s="56"/>
      <c r="F2887" s="56"/>
      <c r="G2887" s="56"/>
      <c r="H2887" s="56"/>
      <c r="I2887" s="56"/>
      <c r="J2887" s="56"/>
      <c r="K2887" s="56"/>
      <c r="L2887" s="56"/>
      <c r="M2887" s="56"/>
      <c r="N2887" s="56"/>
      <c r="O2887" s="56"/>
      <c r="P2887" s="13"/>
    </row>
    <row r="2888" spans="1:16" ht="39.75" customHeight="1" x14ac:dyDescent="0.2">
      <c r="A2888" s="71"/>
      <c r="B2888" s="12"/>
      <c r="C2888" s="72"/>
      <c r="D2888" s="56"/>
      <c r="E2888" s="56"/>
      <c r="F2888" s="56"/>
      <c r="G2888" s="56"/>
      <c r="H2888" s="56"/>
      <c r="I2888" s="56"/>
      <c r="J2888" s="56"/>
      <c r="K2888" s="56"/>
      <c r="L2888" s="56"/>
      <c r="M2888" s="56"/>
      <c r="N2888" s="56"/>
      <c r="O2888" s="56"/>
      <c r="P2888" s="13"/>
    </row>
    <row r="2889" spans="1:16" ht="39.75" customHeight="1" x14ac:dyDescent="0.2">
      <c r="A2889" s="71"/>
      <c r="B2889" s="12"/>
      <c r="C2889" s="72"/>
      <c r="D2889" s="56"/>
      <c r="E2889" s="56"/>
      <c r="F2889" s="56"/>
      <c r="G2889" s="56"/>
      <c r="H2889" s="56"/>
      <c r="I2889" s="56"/>
      <c r="J2889" s="56"/>
      <c r="K2889" s="56"/>
      <c r="L2889" s="56"/>
      <c r="M2889" s="56"/>
      <c r="N2889" s="56"/>
      <c r="O2889" s="56"/>
      <c r="P2889" s="13"/>
    </row>
    <row r="2890" spans="1:16" ht="39.75" customHeight="1" x14ac:dyDescent="0.2">
      <c r="A2890" s="71"/>
      <c r="B2890" s="12"/>
      <c r="C2890" s="72"/>
      <c r="D2890" s="56"/>
      <c r="E2890" s="56"/>
      <c r="F2890" s="56"/>
      <c r="G2890" s="56"/>
      <c r="H2890" s="56"/>
      <c r="I2890" s="56"/>
      <c r="J2890" s="56"/>
      <c r="K2890" s="56"/>
      <c r="L2890" s="56"/>
      <c r="M2890" s="56"/>
      <c r="N2890" s="56"/>
      <c r="O2890" s="56"/>
      <c r="P2890" s="13"/>
    </row>
    <row r="2891" spans="1:16" ht="39.75" customHeight="1" x14ac:dyDescent="0.2">
      <c r="A2891" s="71" t="s">
        <v>2110</v>
      </c>
      <c r="B2891" s="12"/>
      <c r="C2891" s="72" t="s">
        <v>2111</v>
      </c>
      <c r="D2891" s="56"/>
      <c r="E2891" s="56"/>
      <c r="F2891" s="56"/>
      <c r="G2891" s="56"/>
      <c r="H2891" s="56"/>
      <c r="I2891" s="56"/>
      <c r="J2891" s="56"/>
      <c r="K2891" s="56"/>
      <c r="L2891" s="56"/>
      <c r="M2891" s="56"/>
      <c r="N2891" s="56"/>
      <c r="O2891" s="56"/>
      <c r="P2891" s="13"/>
    </row>
    <row r="2892" spans="1:16" ht="39.75" customHeight="1" x14ac:dyDescent="0.2">
      <c r="A2892" s="71"/>
      <c r="B2892" s="12"/>
      <c r="C2892" s="72"/>
      <c r="D2892" s="56"/>
      <c r="E2892" s="56"/>
      <c r="F2892" s="56"/>
      <c r="G2892" s="56"/>
      <c r="H2892" s="56"/>
      <c r="I2892" s="56"/>
      <c r="J2892" s="56"/>
      <c r="K2892" s="56"/>
      <c r="L2892" s="56"/>
      <c r="M2892" s="56"/>
      <c r="N2892" s="56"/>
      <c r="O2892" s="56"/>
      <c r="P2892" s="13"/>
    </row>
    <row r="2893" spans="1:16" ht="39.75" customHeight="1" x14ac:dyDescent="0.2">
      <c r="A2893" s="71"/>
      <c r="B2893" s="12"/>
      <c r="C2893" s="72"/>
      <c r="D2893" s="56"/>
      <c r="E2893" s="56"/>
      <c r="F2893" s="56"/>
      <c r="G2893" s="56"/>
      <c r="H2893" s="56"/>
      <c r="I2893" s="56"/>
      <c r="J2893" s="56"/>
      <c r="K2893" s="56"/>
      <c r="L2893" s="56"/>
      <c r="M2893" s="56"/>
      <c r="N2893" s="56"/>
      <c r="O2893" s="56"/>
      <c r="P2893" s="13"/>
    </row>
    <row r="2894" spans="1:16" ht="39.75" customHeight="1" x14ac:dyDescent="0.2">
      <c r="A2894" s="71"/>
      <c r="B2894" s="12"/>
      <c r="C2894" s="72"/>
      <c r="D2894" s="56"/>
      <c r="E2894" s="56"/>
      <c r="F2894" s="56"/>
      <c r="G2894" s="56"/>
      <c r="H2894" s="56"/>
      <c r="I2894" s="56"/>
      <c r="J2894" s="56"/>
      <c r="K2894" s="56"/>
      <c r="L2894" s="56"/>
      <c r="M2894" s="56"/>
      <c r="N2894" s="56"/>
      <c r="O2894" s="56"/>
      <c r="P2894" s="13"/>
    </row>
    <row r="2895" spans="1:16" ht="39.75" customHeight="1" x14ac:dyDescent="0.2">
      <c r="A2895" s="71"/>
      <c r="B2895" s="12"/>
      <c r="C2895" s="72"/>
      <c r="D2895" s="56"/>
      <c r="E2895" s="56"/>
      <c r="F2895" s="56"/>
      <c r="G2895" s="56"/>
      <c r="H2895" s="56"/>
      <c r="I2895" s="56"/>
      <c r="J2895" s="56"/>
      <c r="K2895" s="56"/>
      <c r="L2895" s="56"/>
      <c r="M2895" s="56"/>
      <c r="N2895" s="56"/>
      <c r="O2895" s="56"/>
      <c r="P2895" s="13"/>
    </row>
    <row r="2896" spans="1:16" ht="39.75" customHeight="1" x14ac:dyDescent="0.2">
      <c r="A2896" s="71" t="s">
        <v>2112</v>
      </c>
      <c r="B2896" s="12"/>
      <c r="C2896" s="72" t="s">
        <v>2113</v>
      </c>
      <c r="D2896" s="56"/>
      <c r="E2896" s="56"/>
      <c r="F2896" s="56"/>
      <c r="G2896" s="56"/>
      <c r="H2896" s="56"/>
      <c r="I2896" s="56"/>
      <c r="J2896" s="56"/>
      <c r="K2896" s="56"/>
      <c r="L2896" s="56"/>
      <c r="M2896" s="56"/>
      <c r="N2896" s="56"/>
      <c r="O2896" s="56"/>
      <c r="P2896" s="13"/>
    </row>
    <row r="2897" spans="1:16" ht="39.75" customHeight="1" x14ac:dyDescent="0.2">
      <c r="A2897" s="71"/>
      <c r="B2897" s="12"/>
      <c r="C2897" s="72"/>
      <c r="D2897" s="56"/>
      <c r="E2897" s="56"/>
      <c r="F2897" s="56"/>
      <c r="G2897" s="56"/>
      <c r="H2897" s="56"/>
      <c r="I2897" s="56"/>
      <c r="J2897" s="56"/>
      <c r="K2897" s="56"/>
      <c r="L2897" s="56"/>
      <c r="M2897" s="56"/>
      <c r="N2897" s="56"/>
      <c r="O2897" s="56"/>
      <c r="P2897" s="13"/>
    </row>
    <row r="2898" spans="1:16" ht="39.75" customHeight="1" x14ac:dyDescent="0.2">
      <c r="A2898" s="71"/>
      <c r="B2898" s="12"/>
      <c r="C2898" s="72"/>
      <c r="D2898" s="56"/>
      <c r="E2898" s="56"/>
      <c r="F2898" s="56"/>
      <c r="G2898" s="56"/>
      <c r="H2898" s="56"/>
      <c r="I2898" s="56"/>
      <c r="J2898" s="56"/>
      <c r="K2898" s="56"/>
      <c r="L2898" s="56"/>
      <c r="M2898" s="56"/>
      <c r="N2898" s="56"/>
      <c r="O2898" s="56"/>
      <c r="P2898" s="13"/>
    </row>
    <row r="2899" spans="1:16" ht="39.75" customHeight="1" x14ac:dyDescent="0.2">
      <c r="A2899" s="71"/>
      <c r="B2899" s="12"/>
      <c r="C2899" s="72"/>
      <c r="D2899" s="56"/>
      <c r="E2899" s="56"/>
      <c r="F2899" s="56"/>
      <c r="G2899" s="56"/>
      <c r="H2899" s="56"/>
      <c r="I2899" s="56"/>
      <c r="J2899" s="56"/>
      <c r="K2899" s="56"/>
      <c r="L2899" s="56"/>
      <c r="M2899" s="56"/>
      <c r="N2899" s="56"/>
      <c r="O2899" s="56"/>
      <c r="P2899" s="13"/>
    </row>
    <row r="2900" spans="1:16" ht="39.75" customHeight="1" x14ac:dyDescent="0.2">
      <c r="A2900" s="71"/>
      <c r="B2900" s="12"/>
      <c r="C2900" s="72"/>
      <c r="D2900" s="56"/>
      <c r="E2900" s="56"/>
      <c r="F2900" s="56"/>
      <c r="G2900" s="56"/>
      <c r="H2900" s="56"/>
      <c r="I2900" s="56"/>
      <c r="J2900" s="56"/>
      <c r="K2900" s="56"/>
      <c r="L2900" s="56"/>
      <c r="M2900" s="56"/>
      <c r="N2900" s="56"/>
      <c r="O2900" s="56"/>
      <c r="P2900" s="13"/>
    </row>
    <row r="2901" spans="1:16" ht="39.75" customHeight="1" x14ac:dyDescent="0.2">
      <c r="A2901" s="71" t="s">
        <v>2114</v>
      </c>
      <c r="B2901" s="12"/>
      <c r="C2901" s="72" t="s">
        <v>2115</v>
      </c>
      <c r="D2901" s="56"/>
      <c r="E2901" s="56"/>
      <c r="F2901" s="56"/>
      <c r="G2901" s="56"/>
      <c r="H2901" s="56"/>
      <c r="I2901" s="56"/>
      <c r="J2901" s="56"/>
      <c r="K2901" s="56"/>
      <c r="L2901" s="56"/>
      <c r="M2901" s="56"/>
      <c r="N2901" s="56"/>
      <c r="O2901" s="56"/>
      <c r="P2901" s="13"/>
    </row>
    <row r="2902" spans="1:16" ht="39.75" customHeight="1" x14ac:dyDescent="0.2">
      <c r="A2902" s="71"/>
      <c r="B2902" s="12"/>
      <c r="C2902" s="72"/>
      <c r="D2902" s="56"/>
      <c r="E2902" s="56"/>
      <c r="F2902" s="56"/>
      <c r="G2902" s="56"/>
      <c r="H2902" s="56"/>
      <c r="I2902" s="56"/>
      <c r="J2902" s="56"/>
      <c r="K2902" s="56"/>
      <c r="L2902" s="56"/>
      <c r="M2902" s="56"/>
      <c r="N2902" s="56"/>
      <c r="O2902" s="56"/>
      <c r="P2902" s="13"/>
    </row>
    <row r="2903" spans="1:16" ht="39.75" customHeight="1" x14ac:dyDescent="0.2">
      <c r="A2903" s="71"/>
      <c r="B2903" s="12"/>
      <c r="C2903" s="72"/>
      <c r="D2903" s="56"/>
      <c r="E2903" s="56"/>
      <c r="F2903" s="56"/>
      <c r="G2903" s="56"/>
      <c r="H2903" s="56"/>
      <c r="I2903" s="56"/>
      <c r="J2903" s="56"/>
      <c r="K2903" s="56"/>
      <c r="L2903" s="56"/>
      <c r="M2903" s="56"/>
      <c r="N2903" s="56"/>
      <c r="O2903" s="56"/>
      <c r="P2903" s="13"/>
    </row>
    <row r="2904" spans="1:16" ht="39.75" customHeight="1" x14ac:dyDescent="0.2">
      <c r="A2904" s="71"/>
      <c r="B2904" s="12"/>
      <c r="C2904" s="72"/>
      <c r="D2904" s="56"/>
      <c r="E2904" s="56"/>
      <c r="F2904" s="56"/>
      <c r="G2904" s="56"/>
      <c r="H2904" s="56"/>
      <c r="I2904" s="56"/>
      <c r="J2904" s="56"/>
      <c r="K2904" s="56"/>
      <c r="L2904" s="56"/>
      <c r="M2904" s="56"/>
      <c r="N2904" s="56"/>
      <c r="O2904" s="56"/>
      <c r="P2904" s="13"/>
    </row>
    <row r="2905" spans="1:16" ht="39.75" customHeight="1" thickBot="1" x14ac:dyDescent="0.25">
      <c r="A2905" s="73"/>
      <c r="B2905" s="14"/>
      <c r="C2905" s="74"/>
      <c r="D2905" s="57"/>
      <c r="E2905" s="57"/>
      <c r="F2905" s="57"/>
      <c r="G2905" s="57"/>
      <c r="H2905" s="57"/>
      <c r="I2905" s="57"/>
      <c r="J2905" s="57"/>
      <c r="K2905" s="57"/>
      <c r="L2905" s="57"/>
      <c r="M2905" s="57"/>
      <c r="N2905" s="57"/>
      <c r="O2905" s="57"/>
      <c r="P2905" s="15"/>
    </row>
    <row r="2906" spans="1:16" ht="39.75" customHeight="1" x14ac:dyDescent="0.2">
      <c r="A2906" s="75" t="s">
        <v>2116</v>
      </c>
      <c r="B2906" s="10"/>
      <c r="C2906" s="76" t="s">
        <v>2117</v>
      </c>
      <c r="D2906" s="55"/>
      <c r="E2906" s="55"/>
      <c r="F2906" s="55"/>
      <c r="G2906" s="55"/>
      <c r="H2906" s="55"/>
      <c r="I2906" s="55"/>
      <c r="J2906" s="55"/>
      <c r="K2906" s="55"/>
      <c r="L2906" s="55"/>
      <c r="M2906" s="55"/>
      <c r="N2906" s="55"/>
      <c r="O2906" s="55"/>
      <c r="P2906" s="11"/>
    </row>
    <row r="2907" spans="1:16" ht="39.75" customHeight="1" x14ac:dyDescent="0.2">
      <c r="A2907" s="71"/>
      <c r="B2907" s="12"/>
      <c r="C2907" s="72"/>
      <c r="D2907" s="56"/>
      <c r="E2907" s="56"/>
      <c r="F2907" s="56"/>
      <c r="G2907" s="56"/>
      <c r="H2907" s="56"/>
      <c r="I2907" s="56"/>
      <c r="J2907" s="56"/>
      <c r="K2907" s="56"/>
      <c r="L2907" s="56"/>
      <c r="M2907" s="56"/>
      <c r="N2907" s="56"/>
      <c r="O2907" s="56"/>
      <c r="P2907" s="13"/>
    </row>
    <row r="2908" spans="1:16" ht="39.75" customHeight="1" x14ac:dyDescent="0.2">
      <c r="A2908" s="71"/>
      <c r="B2908" s="12"/>
      <c r="C2908" s="72"/>
      <c r="D2908" s="56"/>
      <c r="E2908" s="56"/>
      <c r="F2908" s="56"/>
      <c r="G2908" s="56"/>
      <c r="H2908" s="56"/>
      <c r="I2908" s="56"/>
      <c r="J2908" s="56"/>
      <c r="K2908" s="56"/>
      <c r="L2908" s="56"/>
      <c r="M2908" s="56"/>
      <c r="N2908" s="56"/>
      <c r="O2908" s="56"/>
      <c r="P2908" s="13"/>
    </row>
    <row r="2909" spans="1:16" ht="39.75" customHeight="1" x14ac:dyDescent="0.2">
      <c r="A2909" s="71"/>
      <c r="B2909" s="12"/>
      <c r="C2909" s="72"/>
      <c r="D2909" s="56"/>
      <c r="E2909" s="56"/>
      <c r="F2909" s="56"/>
      <c r="G2909" s="56"/>
      <c r="H2909" s="56"/>
      <c r="I2909" s="56"/>
      <c r="J2909" s="56"/>
      <c r="K2909" s="56"/>
      <c r="L2909" s="56"/>
      <c r="M2909" s="56"/>
      <c r="N2909" s="56"/>
      <c r="O2909" s="56"/>
      <c r="P2909" s="13"/>
    </row>
    <row r="2910" spans="1:16" ht="39.75" customHeight="1" x14ac:dyDescent="0.2">
      <c r="A2910" s="71"/>
      <c r="B2910" s="12"/>
      <c r="C2910" s="72"/>
      <c r="D2910" s="56"/>
      <c r="E2910" s="56"/>
      <c r="F2910" s="56"/>
      <c r="G2910" s="56"/>
      <c r="H2910" s="56"/>
      <c r="I2910" s="56"/>
      <c r="J2910" s="56"/>
      <c r="K2910" s="56"/>
      <c r="L2910" s="56"/>
      <c r="M2910" s="56"/>
      <c r="N2910" s="56"/>
      <c r="O2910" s="56"/>
      <c r="P2910" s="13"/>
    </row>
    <row r="2911" spans="1:16" ht="39.75" customHeight="1" x14ac:dyDescent="0.2">
      <c r="A2911" s="71" t="s">
        <v>2118</v>
      </c>
      <c r="B2911" s="12"/>
      <c r="C2911" s="72" t="s">
        <v>2119</v>
      </c>
      <c r="D2911" s="56"/>
      <c r="E2911" s="56"/>
      <c r="F2911" s="56"/>
      <c r="G2911" s="56"/>
      <c r="H2911" s="56"/>
      <c r="I2911" s="56"/>
      <c r="J2911" s="56"/>
      <c r="K2911" s="56"/>
      <c r="L2911" s="56"/>
      <c r="M2911" s="56"/>
      <c r="N2911" s="56"/>
      <c r="O2911" s="56"/>
      <c r="P2911" s="13"/>
    </row>
    <row r="2912" spans="1:16" ht="39.75" customHeight="1" x14ac:dyDescent="0.2">
      <c r="A2912" s="71"/>
      <c r="B2912" s="12"/>
      <c r="C2912" s="72"/>
      <c r="D2912" s="56"/>
      <c r="E2912" s="56"/>
      <c r="F2912" s="56"/>
      <c r="G2912" s="56"/>
      <c r="H2912" s="56"/>
      <c r="I2912" s="56"/>
      <c r="J2912" s="56"/>
      <c r="K2912" s="56"/>
      <c r="L2912" s="56"/>
      <c r="M2912" s="56"/>
      <c r="N2912" s="56"/>
      <c r="O2912" s="56"/>
      <c r="P2912" s="13"/>
    </row>
    <row r="2913" spans="1:16" ht="39.75" customHeight="1" x14ac:dyDescent="0.2">
      <c r="A2913" s="71"/>
      <c r="B2913" s="12"/>
      <c r="C2913" s="72"/>
      <c r="D2913" s="56"/>
      <c r="E2913" s="56"/>
      <c r="F2913" s="56"/>
      <c r="G2913" s="56"/>
      <c r="H2913" s="56"/>
      <c r="I2913" s="56"/>
      <c r="J2913" s="56"/>
      <c r="K2913" s="56"/>
      <c r="L2913" s="56"/>
      <c r="M2913" s="56"/>
      <c r="N2913" s="56"/>
      <c r="O2913" s="56"/>
      <c r="P2913" s="13"/>
    </row>
    <row r="2914" spans="1:16" ht="39.75" customHeight="1" x14ac:dyDescent="0.2">
      <c r="A2914" s="71"/>
      <c r="B2914" s="12"/>
      <c r="C2914" s="72"/>
      <c r="D2914" s="56"/>
      <c r="E2914" s="56"/>
      <c r="F2914" s="56"/>
      <c r="G2914" s="56"/>
      <c r="H2914" s="56"/>
      <c r="I2914" s="56"/>
      <c r="J2914" s="56"/>
      <c r="K2914" s="56"/>
      <c r="L2914" s="56"/>
      <c r="M2914" s="56"/>
      <c r="N2914" s="56"/>
      <c r="O2914" s="56"/>
      <c r="P2914" s="13"/>
    </row>
    <row r="2915" spans="1:16" ht="39.75" customHeight="1" x14ac:dyDescent="0.2">
      <c r="A2915" s="71"/>
      <c r="B2915" s="12"/>
      <c r="C2915" s="72"/>
      <c r="D2915" s="56"/>
      <c r="E2915" s="56"/>
      <c r="F2915" s="56"/>
      <c r="G2915" s="56"/>
      <c r="H2915" s="56"/>
      <c r="I2915" s="56"/>
      <c r="J2915" s="56"/>
      <c r="K2915" s="56"/>
      <c r="L2915" s="56"/>
      <c r="M2915" s="56"/>
      <c r="N2915" s="56"/>
      <c r="O2915" s="56"/>
      <c r="P2915" s="13"/>
    </row>
    <row r="2916" spans="1:16" ht="39.75" customHeight="1" x14ac:dyDescent="0.2">
      <c r="A2916" s="71" t="s">
        <v>2120</v>
      </c>
      <c r="B2916" s="12"/>
      <c r="C2916" s="72" t="s">
        <v>2121</v>
      </c>
      <c r="D2916" s="56"/>
      <c r="E2916" s="56"/>
      <c r="F2916" s="56"/>
      <c r="G2916" s="56"/>
      <c r="H2916" s="56"/>
      <c r="I2916" s="56"/>
      <c r="J2916" s="56"/>
      <c r="K2916" s="56"/>
      <c r="L2916" s="56"/>
      <c r="M2916" s="56"/>
      <c r="N2916" s="56"/>
      <c r="O2916" s="56"/>
      <c r="P2916" s="13"/>
    </row>
    <row r="2917" spans="1:16" ht="39.75" customHeight="1" x14ac:dyDescent="0.2">
      <c r="A2917" s="71"/>
      <c r="B2917" s="12"/>
      <c r="C2917" s="72"/>
      <c r="D2917" s="56"/>
      <c r="E2917" s="56"/>
      <c r="F2917" s="56"/>
      <c r="G2917" s="56"/>
      <c r="H2917" s="56"/>
      <c r="I2917" s="56"/>
      <c r="J2917" s="56"/>
      <c r="K2917" s="56"/>
      <c r="L2917" s="56"/>
      <c r="M2917" s="56"/>
      <c r="N2917" s="56"/>
      <c r="O2917" s="56"/>
      <c r="P2917" s="13"/>
    </row>
    <row r="2918" spans="1:16" ht="39.75" customHeight="1" x14ac:dyDescent="0.2">
      <c r="A2918" s="71"/>
      <c r="B2918" s="12"/>
      <c r="C2918" s="72"/>
      <c r="D2918" s="56"/>
      <c r="E2918" s="56"/>
      <c r="F2918" s="56"/>
      <c r="G2918" s="56"/>
      <c r="H2918" s="56"/>
      <c r="I2918" s="56"/>
      <c r="J2918" s="56"/>
      <c r="K2918" s="56"/>
      <c r="L2918" s="56"/>
      <c r="M2918" s="56"/>
      <c r="N2918" s="56"/>
      <c r="O2918" s="56"/>
      <c r="P2918" s="13"/>
    </row>
    <row r="2919" spans="1:16" ht="39.75" customHeight="1" x14ac:dyDescent="0.2">
      <c r="A2919" s="71"/>
      <c r="B2919" s="12"/>
      <c r="C2919" s="72"/>
      <c r="D2919" s="56"/>
      <c r="E2919" s="56"/>
      <c r="F2919" s="56"/>
      <c r="G2919" s="56"/>
      <c r="H2919" s="56"/>
      <c r="I2919" s="56"/>
      <c r="J2919" s="56"/>
      <c r="K2919" s="56"/>
      <c r="L2919" s="56"/>
      <c r="M2919" s="56"/>
      <c r="N2919" s="56"/>
      <c r="O2919" s="56"/>
      <c r="P2919" s="13"/>
    </row>
    <row r="2920" spans="1:16" ht="39.75" customHeight="1" x14ac:dyDescent="0.2">
      <c r="A2920" s="71"/>
      <c r="B2920" s="12"/>
      <c r="C2920" s="72"/>
      <c r="D2920" s="56"/>
      <c r="E2920" s="56"/>
      <c r="F2920" s="56"/>
      <c r="G2920" s="56"/>
      <c r="H2920" s="56"/>
      <c r="I2920" s="56"/>
      <c r="J2920" s="56"/>
      <c r="K2920" s="56"/>
      <c r="L2920" s="56"/>
      <c r="M2920" s="56"/>
      <c r="N2920" s="56"/>
      <c r="O2920" s="56"/>
      <c r="P2920" s="13"/>
    </row>
    <row r="2921" spans="1:16" ht="39.75" customHeight="1" x14ac:dyDescent="0.2">
      <c r="A2921" s="71" t="s">
        <v>2122</v>
      </c>
      <c r="B2921" s="12"/>
      <c r="C2921" s="72" t="s">
        <v>2123</v>
      </c>
      <c r="D2921" s="56"/>
      <c r="E2921" s="56"/>
      <c r="F2921" s="56"/>
      <c r="G2921" s="56"/>
      <c r="H2921" s="56"/>
      <c r="I2921" s="56"/>
      <c r="J2921" s="56"/>
      <c r="K2921" s="56"/>
      <c r="L2921" s="56"/>
      <c r="M2921" s="56"/>
      <c r="N2921" s="56"/>
      <c r="O2921" s="56"/>
      <c r="P2921" s="13"/>
    </row>
    <row r="2922" spans="1:16" ht="39.75" customHeight="1" x14ac:dyDescent="0.2">
      <c r="A2922" s="71"/>
      <c r="B2922" s="12"/>
      <c r="C2922" s="72"/>
      <c r="D2922" s="56"/>
      <c r="E2922" s="56"/>
      <c r="F2922" s="56"/>
      <c r="G2922" s="56"/>
      <c r="H2922" s="56"/>
      <c r="I2922" s="56"/>
      <c r="J2922" s="56"/>
      <c r="K2922" s="56"/>
      <c r="L2922" s="56"/>
      <c r="M2922" s="56"/>
      <c r="N2922" s="56"/>
      <c r="O2922" s="56"/>
      <c r="P2922" s="13"/>
    </row>
    <row r="2923" spans="1:16" ht="39.75" customHeight="1" x14ac:dyDescent="0.2">
      <c r="A2923" s="71"/>
      <c r="B2923" s="12"/>
      <c r="C2923" s="72"/>
      <c r="D2923" s="56"/>
      <c r="E2923" s="56"/>
      <c r="F2923" s="56"/>
      <c r="G2923" s="56"/>
      <c r="H2923" s="56"/>
      <c r="I2923" s="56"/>
      <c r="J2923" s="56"/>
      <c r="K2923" s="56"/>
      <c r="L2923" s="56"/>
      <c r="M2923" s="56"/>
      <c r="N2923" s="56"/>
      <c r="O2923" s="56"/>
      <c r="P2923" s="13"/>
    </row>
    <row r="2924" spans="1:16" ht="39.75" customHeight="1" x14ac:dyDescent="0.2">
      <c r="A2924" s="71"/>
      <c r="B2924" s="12"/>
      <c r="C2924" s="72"/>
      <c r="D2924" s="56"/>
      <c r="E2924" s="56"/>
      <c r="F2924" s="56"/>
      <c r="G2924" s="56"/>
      <c r="H2924" s="56"/>
      <c r="I2924" s="56"/>
      <c r="J2924" s="56"/>
      <c r="K2924" s="56"/>
      <c r="L2924" s="56"/>
      <c r="M2924" s="56"/>
      <c r="N2924" s="56"/>
      <c r="O2924" s="56"/>
      <c r="P2924" s="13"/>
    </row>
    <row r="2925" spans="1:16" ht="39.75" customHeight="1" x14ac:dyDescent="0.2">
      <c r="A2925" s="71"/>
      <c r="B2925" s="12"/>
      <c r="C2925" s="72"/>
      <c r="D2925" s="56"/>
      <c r="E2925" s="56"/>
      <c r="F2925" s="56"/>
      <c r="G2925" s="56"/>
      <c r="H2925" s="56"/>
      <c r="I2925" s="56"/>
      <c r="J2925" s="56"/>
      <c r="K2925" s="56"/>
      <c r="L2925" s="56"/>
      <c r="M2925" s="56"/>
      <c r="N2925" s="56"/>
      <c r="O2925" s="56"/>
      <c r="P2925" s="13"/>
    </row>
    <row r="2926" spans="1:16" ht="39.75" customHeight="1" x14ac:dyDescent="0.2">
      <c r="A2926" s="71" t="s">
        <v>2124</v>
      </c>
      <c r="B2926" s="12"/>
      <c r="C2926" s="72" t="s">
        <v>2125</v>
      </c>
      <c r="D2926" s="56"/>
      <c r="E2926" s="56"/>
      <c r="F2926" s="56"/>
      <c r="G2926" s="56"/>
      <c r="H2926" s="56"/>
      <c r="I2926" s="56"/>
      <c r="J2926" s="56"/>
      <c r="K2926" s="56"/>
      <c r="L2926" s="56"/>
      <c r="M2926" s="56"/>
      <c r="N2926" s="56"/>
      <c r="O2926" s="56"/>
      <c r="P2926" s="13"/>
    </row>
    <row r="2927" spans="1:16" ht="39.75" customHeight="1" x14ac:dyDescent="0.2">
      <c r="A2927" s="71"/>
      <c r="B2927" s="12"/>
      <c r="C2927" s="72"/>
      <c r="D2927" s="56"/>
      <c r="E2927" s="56"/>
      <c r="F2927" s="56"/>
      <c r="G2927" s="56"/>
      <c r="H2927" s="56"/>
      <c r="I2927" s="56"/>
      <c r="J2927" s="56"/>
      <c r="K2927" s="56"/>
      <c r="L2927" s="56"/>
      <c r="M2927" s="56"/>
      <c r="N2927" s="56"/>
      <c r="O2927" s="56"/>
      <c r="P2927" s="13"/>
    </row>
    <row r="2928" spans="1:16" ht="39.75" customHeight="1" x14ac:dyDescent="0.2">
      <c r="A2928" s="71"/>
      <c r="B2928" s="12"/>
      <c r="C2928" s="72"/>
      <c r="D2928" s="56"/>
      <c r="E2928" s="56"/>
      <c r="F2928" s="56"/>
      <c r="G2928" s="56"/>
      <c r="H2928" s="56"/>
      <c r="I2928" s="56"/>
      <c r="J2928" s="56"/>
      <c r="K2928" s="56"/>
      <c r="L2928" s="56"/>
      <c r="M2928" s="56"/>
      <c r="N2928" s="56"/>
      <c r="O2928" s="56"/>
      <c r="P2928" s="13"/>
    </row>
    <row r="2929" spans="1:16" ht="39.75" customHeight="1" x14ac:dyDescent="0.2">
      <c r="A2929" s="71"/>
      <c r="B2929" s="12"/>
      <c r="C2929" s="72"/>
      <c r="D2929" s="56"/>
      <c r="E2929" s="56"/>
      <c r="F2929" s="56"/>
      <c r="G2929" s="56"/>
      <c r="H2929" s="56"/>
      <c r="I2929" s="56"/>
      <c r="J2929" s="56"/>
      <c r="K2929" s="56"/>
      <c r="L2929" s="56"/>
      <c r="M2929" s="56"/>
      <c r="N2929" s="56"/>
      <c r="O2929" s="56"/>
      <c r="P2929" s="13"/>
    </row>
    <row r="2930" spans="1:16" ht="39.75" customHeight="1" thickBot="1" x14ac:dyDescent="0.25">
      <c r="A2930" s="73"/>
      <c r="B2930" s="14"/>
      <c r="C2930" s="74"/>
      <c r="D2930" s="57"/>
      <c r="E2930" s="57"/>
      <c r="F2930" s="57"/>
      <c r="G2930" s="57"/>
      <c r="H2930" s="57"/>
      <c r="I2930" s="57"/>
      <c r="J2930" s="57"/>
      <c r="K2930" s="57"/>
      <c r="L2930" s="57"/>
      <c r="M2930" s="57"/>
      <c r="N2930" s="57"/>
      <c r="O2930" s="57"/>
      <c r="P2930" s="15"/>
    </row>
    <row r="2931" spans="1:16" ht="39.75" customHeight="1" x14ac:dyDescent="0.2">
      <c r="A2931" s="75" t="s">
        <v>2126</v>
      </c>
      <c r="B2931" s="10"/>
      <c r="C2931" s="76" t="s">
        <v>2127</v>
      </c>
      <c r="D2931" s="55"/>
      <c r="E2931" s="55"/>
      <c r="F2931" s="55"/>
      <c r="G2931" s="55"/>
      <c r="H2931" s="55"/>
      <c r="I2931" s="55"/>
      <c r="J2931" s="55"/>
      <c r="K2931" s="55"/>
      <c r="L2931" s="55"/>
      <c r="M2931" s="55"/>
      <c r="N2931" s="55"/>
      <c r="O2931" s="55"/>
      <c r="P2931" s="11"/>
    </row>
    <row r="2932" spans="1:16" ht="39.75" customHeight="1" x14ac:dyDescent="0.2">
      <c r="A2932" s="71"/>
      <c r="B2932" s="12"/>
      <c r="C2932" s="72"/>
      <c r="D2932" s="56"/>
      <c r="E2932" s="56"/>
      <c r="F2932" s="56"/>
      <c r="G2932" s="56"/>
      <c r="H2932" s="56"/>
      <c r="I2932" s="56"/>
      <c r="J2932" s="56"/>
      <c r="K2932" s="56"/>
      <c r="L2932" s="56"/>
      <c r="M2932" s="56"/>
      <c r="N2932" s="56"/>
      <c r="O2932" s="56"/>
      <c r="P2932" s="13"/>
    </row>
    <row r="2933" spans="1:16" ht="39.75" customHeight="1" x14ac:dyDescent="0.2">
      <c r="A2933" s="71"/>
      <c r="B2933" s="12"/>
      <c r="C2933" s="72"/>
      <c r="D2933" s="56"/>
      <c r="E2933" s="56"/>
      <c r="F2933" s="56"/>
      <c r="G2933" s="56"/>
      <c r="H2933" s="56"/>
      <c r="I2933" s="56"/>
      <c r="J2933" s="56"/>
      <c r="K2933" s="56"/>
      <c r="L2933" s="56"/>
      <c r="M2933" s="56"/>
      <c r="N2933" s="56"/>
      <c r="O2933" s="56"/>
      <c r="P2933" s="13"/>
    </row>
    <row r="2934" spans="1:16" ht="39.75" customHeight="1" x14ac:dyDescent="0.2">
      <c r="A2934" s="71"/>
      <c r="B2934" s="12"/>
      <c r="C2934" s="72"/>
      <c r="D2934" s="56"/>
      <c r="E2934" s="56"/>
      <c r="F2934" s="56"/>
      <c r="G2934" s="56"/>
      <c r="H2934" s="56"/>
      <c r="I2934" s="56"/>
      <c r="J2934" s="56"/>
      <c r="K2934" s="56"/>
      <c r="L2934" s="56"/>
      <c r="M2934" s="56"/>
      <c r="N2934" s="56"/>
      <c r="O2934" s="56"/>
      <c r="P2934" s="13"/>
    </row>
    <row r="2935" spans="1:16" ht="39.75" customHeight="1" x14ac:dyDescent="0.2">
      <c r="A2935" s="71"/>
      <c r="B2935" s="12"/>
      <c r="C2935" s="72"/>
      <c r="D2935" s="56"/>
      <c r="E2935" s="56"/>
      <c r="F2935" s="56"/>
      <c r="G2935" s="56"/>
      <c r="H2935" s="56"/>
      <c r="I2935" s="56"/>
      <c r="J2935" s="56"/>
      <c r="K2935" s="56"/>
      <c r="L2935" s="56"/>
      <c r="M2935" s="56"/>
      <c r="N2935" s="56"/>
      <c r="O2935" s="56"/>
      <c r="P2935" s="13"/>
    </row>
    <row r="2936" spans="1:16" ht="39.75" customHeight="1" x14ac:dyDescent="0.2">
      <c r="A2936" s="71" t="s">
        <v>2128</v>
      </c>
      <c r="B2936" s="12"/>
      <c r="C2936" s="72" t="s">
        <v>2129</v>
      </c>
      <c r="D2936" s="56"/>
      <c r="E2936" s="56"/>
      <c r="F2936" s="56"/>
      <c r="G2936" s="56"/>
      <c r="H2936" s="56"/>
      <c r="I2936" s="56"/>
      <c r="J2936" s="56"/>
      <c r="K2936" s="56"/>
      <c r="L2936" s="56"/>
      <c r="M2936" s="56"/>
      <c r="N2936" s="56"/>
      <c r="O2936" s="56"/>
      <c r="P2936" s="13"/>
    </row>
    <row r="2937" spans="1:16" ht="39.75" customHeight="1" x14ac:dyDescent="0.2">
      <c r="A2937" s="71"/>
      <c r="B2937" s="12"/>
      <c r="C2937" s="72"/>
      <c r="D2937" s="56"/>
      <c r="E2937" s="56"/>
      <c r="F2937" s="56"/>
      <c r="G2937" s="56"/>
      <c r="H2937" s="56"/>
      <c r="I2937" s="56"/>
      <c r="J2937" s="56"/>
      <c r="K2937" s="56"/>
      <c r="L2937" s="56"/>
      <c r="M2937" s="56"/>
      <c r="N2937" s="56"/>
      <c r="O2937" s="56"/>
      <c r="P2937" s="13"/>
    </row>
    <row r="2938" spans="1:16" ht="39.75" customHeight="1" x14ac:dyDescent="0.2">
      <c r="A2938" s="71"/>
      <c r="B2938" s="12"/>
      <c r="C2938" s="72"/>
      <c r="D2938" s="56"/>
      <c r="E2938" s="56"/>
      <c r="F2938" s="56"/>
      <c r="G2938" s="56"/>
      <c r="H2938" s="56"/>
      <c r="I2938" s="56"/>
      <c r="J2938" s="56"/>
      <c r="K2938" s="56"/>
      <c r="L2938" s="56"/>
      <c r="M2938" s="56"/>
      <c r="N2938" s="56"/>
      <c r="O2938" s="56"/>
      <c r="P2938" s="13"/>
    </row>
    <row r="2939" spans="1:16" ht="39.75" customHeight="1" x14ac:dyDescent="0.2">
      <c r="A2939" s="71"/>
      <c r="B2939" s="12"/>
      <c r="C2939" s="72"/>
      <c r="D2939" s="56"/>
      <c r="E2939" s="56"/>
      <c r="F2939" s="56"/>
      <c r="G2939" s="56"/>
      <c r="H2939" s="56"/>
      <c r="I2939" s="56"/>
      <c r="J2939" s="56"/>
      <c r="K2939" s="56"/>
      <c r="L2939" s="56"/>
      <c r="M2939" s="56"/>
      <c r="N2939" s="56"/>
      <c r="O2939" s="56"/>
      <c r="P2939" s="13"/>
    </row>
    <row r="2940" spans="1:16" ht="39.75" customHeight="1" x14ac:dyDescent="0.2">
      <c r="A2940" s="71"/>
      <c r="B2940" s="12"/>
      <c r="C2940" s="72"/>
      <c r="D2940" s="56"/>
      <c r="E2940" s="56"/>
      <c r="F2940" s="56"/>
      <c r="G2940" s="56"/>
      <c r="H2940" s="56"/>
      <c r="I2940" s="56"/>
      <c r="J2940" s="56"/>
      <c r="K2940" s="56"/>
      <c r="L2940" s="56"/>
      <c r="M2940" s="56"/>
      <c r="N2940" s="56"/>
      <c r="O2940" s="56"/>
      <c r="P2940" s="13"/>
    </row>
    <row r="2941" spans="1:16" ht="39.75" customHeight="1" x14ac:dyDescent="0.2">
      <c r="A2941" s="71" t="s">
        <v>2130</v>
      </c>
      <c r="B2941" s="12"/>
      <c r="C2941" s="72" t="s">
        <v>2131</v>
      </c>
      <c r="D2941" s="56"/>
      <c r="E2941" s="56"/>
      <c r="F2941" s="56"/>
      <c r="G2941" s="56"/>
      <c r="H2941" s="56"/>
      <c r="I2941" s="56"/>
      <c r="J2941" s="56"/>
      <c r="K2941" s="56"/>
      <c r="L2941" s="56"/>
      <c r="M2941" s="56"/>
      <c r="N2941" s="56"/>
      <c r="O2941" s="56"/>
      <c r="P2941" s="13"/>
    </row>
    <row r="2942" spans="1:16" ht="39.75" customHeight="1" x14ac:dyDescent="0.2">
      <c r="A2942" s="71"/>
      <c r="B2942" s="12"/>
      <c r="C2942" s="72"/>
      <c r="D2942" s="56"/>
      <c r="E2942" s="56"/>
      <c r="F2942" s="56"/>
      <c r="G2942" s="56"/>
      <c r="H2942" s="56"/>
      <c r="I2942" s="56"/>
      <c r="J2942" s="56"/>
      <c r="K2942" s="56"/>
      <c r="L2942" s="56"/>
      <c r="M2942" s="56"/>
      <c r="N2942" s="56"/>
      <c r="O2942" s="56"/>
      <c r="P2942" s="13"/>
    </row>
    <row r="2943" spans="1:16" ht="39.75" customHeight="1" x14ac:dyDescent="0.2">
      <c r="A2943" s="71"/>
      <c r="B2943" s="12"/>
      <c r="C2943" s="72"/>
      <c r="D2943" s="56"/>
      <c r="E2943" s="56"/>
      <c r="F2943" s="56"/>
      <c r="G2943" s="56"/>
      <c r="H2943" s="56"/>
      <c r="I2943" s="56"/>
      <c r="J2943" s="56"/>
      <c r="K2943" s="56"/>
      <c r="L2943" s="56"/>
      <c r="M2943" s="56"/>
      <c r="N2943" s="56"/>
      <c r="O2943" s="56"/>
      <c r="P2943" s="13"/>
    </row>
    <row r="2944" spans="1:16" ht="39.75" customHeight="1" x14ac:dyDescent="0.2">
      <c r="A2944" s="71"/>
      <c r="B2944" s="12"/>
      <c r="C2944" s="72"/>
      <c r="D2944" s="56"/>
      <c r="E2944" s="56"/>
      <c r="F2944" s="56"/>
      <c r="G2944" s="56"/>
      <c r="H2944" s="56"/>
      <c r="I2944" s="56"/>
      <c r="J2944" s="56"/>
      <c r="K2944" s="56"/>
      <c r="L2944" s="56"/>
      <c r="M2944" s="56"/>
      <c r="N2944" s="56"/>
      <c r="O2944" s="56"/>
      <c r="P2944" s="13"/>
    </row>
    <row r="2945" spans="1:16" ht="39.75" customHeight="1" x14ac:dyDescent="0.2">
      <c r="A2945" s="71"/>
      <c r="B2945" s="12"/>
      <c r="C2945" s="72"/>
      <c r="D2945" s="56"/>
      <c r="E2945" s="56"/>
      <c r="F2945" s="56"/>
      <c r="G2945" s="56"/>
      <c r="H2945" s="56"/>
      <c r="I2945" s="56"/>
      <c r="J2945" s="56"/>
      <c r="K2945" s="56"/>
      <c r="L2945" s="56"/>
      <c r="M2945" s="56"/>
      <c r="N2945" s="56"/>
      <c r="O2945" s="56"/>
      <c r="P2945" s="13"/>
    </row>
    <row r="2946" spans="1:16" ht="39.75" customHeight="1" x14ac:dyDescent="0.2">
      <c r="A2946" s="71" t="s">
        <v>2132</v>
      </c>
      <c r="B2946" s="12"/>
      <c r="C2946" s="72" t="s">
        <v>2133</v>
      </c>
      <c r="D2946" s="56"/>
      <c r="E2946" s="56"/>
      <c r="F2946" s="56"/>
      <c r="G2946" s="56"/>
      <c r="H2946" s="56"/>
      <c r="I2946" s="56"/>
      <c r="J2946" s="56"/>
      <c r="K2946" s="56"/>
      <c r="L2946" s="56"/>
      <c r="M2946" s="56"/>
      <c r="N2946" s="56"/>
      <c r="O2946" s="56"/>
      <c r="P2946" s="13"/>
    </row>
    <row r="2947" spans="1:16" ht="39.75" customHeight="1" x14ac:dyDescent="0.2">
      <c r="A2947" s="71"/>
      <c r="B2947" s="12"/>
      <c r="C2947" s="72"/>
      <c r="D2947" s="56"/>
      <c r="E2947" s="56"/>
      <c r="F2947" s="56"/>
      <c r="G2947" s="56"/>
      <c r="H2947" s="56"/>
      <c r="I2947" s="56"/>
      <c r="J2947" s="56"/>
      <c r="K2947" s="56"/>
      <c r="L2947" s="56"/>
      <c r="M2947" s="56"/>
      <c r="N2947" s="56"/>
      <c r="O2947" s="56"/>
      <c r="P2947" s="13"/>
    </row>
    <row r="2948" spans="1:16" ht="39.75" customHeight="1" x14ac:dyDescent="0.2">
      <c r="A2948" s="71"/>
      <c r="B2948" s="12"/>
      <c r="C2948" s="72"/>
      <c r="D2948" s="56"/>
      <c r="E2948" s="56"/>
      <c r="F2948" s="56"/>
      <c r="G2948" s="56"/>
      <c r="H2948" s="56"/>
      <c r="I2948" s="56"/>
      <c r="J2948" s="56"/>
      <c r="K2948" s="56"/>
      <c r="L2948" s="56"/>
      <c r="M2948" s="56"/>
      <c r="N2948" s="56"/>
      <c r="O2948" s="56"/>
      <c r="P2948" s="13"/>
    </row>
    <row r="2949" spans="1:16" ht="39.75" customHeight="1" x14ac:dyDescent="0.2">
      <c r="A2949" s="71"/>
      <c r="B2949" s="12"/>
      <c r="C2949" s="72"/>
      <c r="D2949" s="56"/>
      <c r="E2949" s="56"/>
      <c r="F2949" s="56"/>
      <c r="G2949" s="56"/>
      <c r="H2949" s="56"/>
      <c r="I2949" s="56"/>
      <c r="J2949" s="56"/>
      <c r="K2949" s="56"/>
      <c r="L2949" s="56"/>
      <c r="M2949" s="56"/>
      <c r="N2949" s="56"/>
      <c r="O2949" s="56"/>
      <c r="P2949" s="13"/>
    </row>
    <row r="2950" spans="1:16" ht="39.75" customHeight="1" x14ac:dyDescent="0.2">
      <c r="A2950" s="71"/>
      <c r="B2950" s="12"/>
      <c r="C2950" s="72"/>
      <c r="D2950" s="56"/>
      <c r="E2950" s="56"/>
      <c r="F2950" s="56"/>
      <c r="G2950" s="56"/>
      <c r="H2950" s="56"/>
      <c r="I2950" s="56"/>
      <c r="J2950" s="56"/>
      <c r="K2950" s="56"/>
      <c r="L2950" s="56"/>
      <c r="M2950" s="56"/>
      <c r="N2950" s="56"/>
      <c r="O2950" s="56"/>
      <c r="P2950" s="13"/>
    </row>
    <row r="2951" spans="1:16" ht="39.75" customHeight="1" x14ac:dyDescent="0.2">
      <c r="A2951" s="71" t="s">
        <v>2134</v>
      </c>
      <c r="B2951" s="12"/>
      <c r="C2951" s="72" t="s">
        <v>2135</v>
      </c>
      <c r="D2951" s="56"/>
      <c r="E2951" s="56"/>
      <c r="F2951" s="56"/>
      <c r="G2951" s="56"/>
      <c r="H2951" s="56"/>
      <c r="I2951" s="56"/>
      <c r="J2951" s="56"/>
      <c r="K2951" s="56"/>
      <c r="L2951" s="56"/>
      <c r="M2951" s="56"/>
      <c r="N2951" s="56"/>
      <c r="O2951" s="56"/>
      <c r="P2951" s="13"/>
    </row>
    <row r="2952" spans="1:16" ht="39.75" customHeight="1" x14ac:dyDescent="0.2">
      <c r="A2952" s="71"/>
      <c r="B2952" s="12"/>
      <c r="C2952" s="72"/>
      <c r="D2952" s="56"/>
      <c r="E2952" s="56"/>
      <c r="F2952" s="56"/>
      <c r="G2952" s="56"/>
      <c r="H2952" s="56"/>
      <c r="I2952" s="56"/>
      <c r="J2952" s="56"/>
      <c r="K2952" s="56"/>
      <c r="L2952" s="56"/>
      <c r="M2952" s="56"/>
      <c r="N2952" s="56"/>
      <c r="O2952" s="56"/>
      <c r="P2952" s="13"/>
    </row>
    <row r="2953" spans="1:16" ht="39.75" customHeight="1" x14ac:dyDescent="0.2">
      <c r="A2953" s="71"/>
      <c r="B2953" s="12"/>
      <c r="C2953" s="72"/>
      <c r="D2953" s="56"/>
      <c r="E2953" s="56"/>
      <c r="F2953" s="56"/>
      <c r="G2953" s="56"/>
      <c r="H2953" s="56"/>
      <c r="I2953" s="56"/>
      <c r="J2953" s="56"/>
      <c r="K2953" s="56"/>
      <c r="L2953" s="56"/>
      <c r="M2953" s="56"/>
      <c r="N2953" s="56"/>
      <c r="O2953" s="56"/>
      <c r="P2953" s="13"/>
    </row>
    <row r="2954" spans="1:16" ht="39.75" customHeight="1" x14ac:dyDescent="0.2">
      <c r="A2954" s="71"/>
      <c r="B2954" s="12"/>
      <c r="C2954" s="72"/>
      <c r="D2954" s="56"/>
      <c r="E2954" s="56"/>
      <c r="F2954" s="56"/>
      <c r="G2954" s="56"/>
      <c r="H2954" s="56"/>
      <c r="I2954" s="56"/>
      <c r="J2954" s="56"/>
      <c r="K2954" s="56"/>
      <c r="L2954" s="56"/>
      <c r="M2954" s="56"/>
      <c r="N2954" s="56"/>
      <c r="O2954" s="56"/>
      <c r="P2954" s="13"/>
    </row>
    <row r="2955" spans="1:16" ht="39.75" customHeight="1" thickBot="1" x14ac:dyDescent="0.25">
      <c r="A2955" s="73"/>
      <c r="B2955" s="14"/>
      <c r="C2955" s="74"/>
      <c r="D2955" s="57"/>
      <c r="E2955" s="57"/>
      <c r="F2955" s="57"/>
      <c r="G2955" s="57"/>
      <c r="H2955" s="57"/>
      <c r="I2955" s="57"/>
      <c r="J2955" s="57"/>
      <c r="K2955" s="57"/>
      <c r="L2955" s="57"/>
      <c r="M2955" s="57"/>
      <c r="N2955" s="57"/>
      <c r="O2955" s="57"/>
      <c r="P2955" s="15"/>
    </row>
    <row r="2956" spans="1:16" ht="39.75" customHeight="1" x14ac:dyDescent="0.2">
      <c r="A2956" s="75" t="s">
        <v>2136</v>
      </c>
      <c r="B2956" s="10"/>
      <c r="C2956" s="76" t="s">
        <v>2137</v>
      </c>
      <c r="D2956" s="55"/>
      <c r="E2956" s="55"/>
      <c r="F2956" s="55"/>
      <c r="G2956" s="55"/>
      <c r="H2956" s="55"/>
      <c r="I2956" s="55"/>
      <c r="J2956" s="55"/>
      <c r="K2956" s="55"/>
      <c r="L2956" s="55"/>
      <c r="M2956" s="55"/>
      <c r="N2956" s="55"/>
      <c r="O2956" s="55"/>
      <c r="P2956" s="11"/>
    </row>
    <row r="2957" spans="1:16" ht="39.75" customHeight="1" x14ac:dyDescent="0.2">
      <c r="A2957" s="71"/>
      <c r="B2957" s="12"/>
      <c r="C2957" s="72"/>
      <c r="D2957" s="56"/>
      <c r="E2957" s="56"/>
      <c r="F2957" s="56"/>
      <c r="G2957" s="56"/>
      <c r="H2957" s="56"/>
      <c r="I2957" s="56"/>
      <c r="J2957" s="56"/>
      <c r="K2957" s="56"/>
      <c r="L2957" s="56"/>
      <c r="M2957" s="56"/>
      <c r="N2957" s="56"/>
      <c r="O2957" s="56"/>
      <c r="P2957" s="13"/>
    </row>
    <row r="2958" spans="1:16" ht="39.75" customHeight="1" x14ac:dyDescent="0.2">
      <c r="A2958" s="71"/>
      <c r="B2958" s="12"/>
      <c r="C2958" s="72"/>
      <c r="D2958" s="56"/>
      <c r="E2958" s="56"/>
      <c r="F2958" s="56"/>
      <c r="G2958" s="56"/>
      <c r="H2958" s="56"/>
      <c r="I2958" s="56"/>
      <c r="J2958" s="56"/>
      <c r="K2958" s="56"/>
      <c r="L2958" s="56"/>
      <c r="M2958" s="56"/>
      <c r="N2958" s="56"/>
      <c r="O2958" s="56"/>
      <c r="P2958" s="13"/>
    </row>
    <row r="2959" spans="1:16" ht="39.75" customHeight="1" x14ac:dyDescent="0.2">
      <c r="A2959" s="71"/>
      <c r="B2959" s="12"/>
      <c r="C2959" s="72"/>
      <c r="D2959" s="56"/>
      <c r="E2959" s="56"/>
      <c r="F2959" s="56"/>
      <c r="G2959" s="56"/>
      <c r="H2959" s="56"/>
      <c r="I2959" s="56"/>
      <c r="J2959" s="56"/>
      <c r="K2959" s="56"/>
      <c r="L2959" s="56"/>
      <c r="M2959" s="56"/>
      <c r="N2959" s="56"/>
      <c r="O2959" s="56"/>
      <c r="P2959" s="13"/>
    </row>
    <row r="2960" spans="1:16" ht="39.75" customHeight="1" x14ac:dyDescent="0.2">
      <c r="A2960" s="71"/>
      <c r="B2960" s="12"/>
      <c r="C2960" s="72"/>
      <c r="D2960" s="56"/>
      <c r="E2960" s="56"/>
      <c r="F2960" s="56"/>
      <c r="G2960" s="56"/>
      <c r="H2960" s="56"/>
      <c r="I2960" s="56"/>
      <c r="J2960" s="56"/>
      <c r="K2960" s="56"/>
      <c r="L2960" s="56"/>
      <c r="M2960" s="56"/>
      <c r="N2960" s="56"/>
      <c r="O2960" s="56"/>
      <c r="P2960" s="13"/>
    </row>
    <row r="2961" spans="1:16" ht="39.75" customHeight="1" x14ac:dyDescent="0.2">
      <c r="A2961" s="71" t="s">
        <v>2138</v>
      </c>
      <c r="B2961" s="12"/>
      <c r="C2961" s="72" t="s">
        <v>2139</v>
      </c>
      <c r="D2961" s="56"/>
      <c r="E2961" s="56"/>
      <c r="F2961" s="56"/>
      <c r="G2961" s="56"/>
      <c r="H2961" s="56"/>
      <c r="I2961" s="56"/>
      <c r="J2961" s="56"/>
      <c r="K2961" s="56"/>
      <c r="L2961" s="56"/>
      <c r="M2961" s="56"/>
      <c r="N2961" s="56"/>
      <c r="O2961" s="56"/>
      <c r="P2961" s="13"/>
    </row>
    <row r="2962" spans="1:16" ht="39.75" customHeight="1" x14ac:dyDescent="0.2">
      <c r="A2962" s="71"/>
      <c r="B2962" s="12"/>
      <c r="C2962" s="72"/>
      <c r="D2962" s="56"/>
      <c r="E2962" s="56"/>
      <c r="F2962" s="56"/>
      <c r="G2962" s="56"/>
      <c r="H2962" s="56"/>
      <c r="I2962" s="56"/>
      <c r="J2962" s="56"/>
      <c r="K2962" s="56"/>
      <c r="L2962" s="56"/>
      <c r="M2962" s="56"/>
      <c r="N2962" s="56"/>
      <c r="O2962" s="56"/>
      <c r="P2962" s="13"/>
    </row>
    <row r="2963" spans="1:16" ht="39.75" customHeight="1" x14ac:dyDescent="0.2">
      <c r="A2963" s="71"/>
      <c r="B2963" s="12"/>
      <c r="C2963" s="72"/>
      <c r="D2963" s="56"/>
      <c r="E2963" s="56"/>
      <c r="F2963" s="56"/>
      <c r="G2963" s="56"/>
      <c r="H2963" s="56"/>
      <c r="I2963" s="56"/>
      <c r="J2963" s="56"/>
      <c r="K2963" s="56"/>
      <c r="L2963" s="56"/>
      <c r="M2963" s="56"/>
      <c r="N2963" s="56"/>
      <c r="O2963" s="56"/>
      <c r="P2963" s="13"/>
    </row>
    <row r="2964" spans="1:16" ht="39.75" customHeight="1" x14ac:dyDescent="0.2">
      <c r="A2964" s="71"/>
      <c r="B2964" s="12"/>
      <c r="C2964" s="72"/>
      <c r="D2964" s="56"/>
      <c r="E2964" s="56"/>
      <c r="F2964" s="56"/>
      <c r="G2964" s="56"/>
      <c r="H2964" s="56"/>
      <c r="I2964" s="56"/>
      <c r="J2964" s="56"/>
      <c r="K2964" s="56"/>
      <c r="L2964" s="56"/>
      <c r="M2964" s="56"/>
      <c r="N2964" s="56"/>
      <c r="O2964" s="56"/>
      <c r="P2964" s="13"/>
    </row>
    <row r="2965" spans="1:16" ht="39.75" customHeight="1" x14ac:dyDescent="0.2">
      <c r="A2965" s="71"/>
      <c r="B2965" s="12"/>
      <c r="C2965" s="72"/>
      <c r="D2965" s="56"/>
      <c r="E2965" s="56"/>
      <c r="F2965" s="56"/>
      <c r="G2965" s="56"/>
      <c r="H2965" s="56"/>
      <c r="I2965" s="56"/>
      <c r="J2965" s="56"/>
      <c r="K2965" s="56"/>
      <c r="L2965" s="56"/>
      <c r="M2965" s="56"/>
      <c r="N2965" s="56"/>
      <c r="O2965" s="56"/>
      <c r="P2965" s="13"/>
    </row>
    <row r="2966" spans="1:16" ht="39.75" customHeight="1" x14ac:dyDescent="0.2">
      <c r="A2966" s="71" t="s">
        <v>2140</v>
      </c>
      <c r="B2966" s="12"/>
      <c r="C2966" s="72" t="s">
        <v>2141</v>
      </c>
      <c r="D2966" s="56"/>
      <c r="E2966" s="56"/>
      <c r="F2966" s="56"/>
      <c r="G2966" s="56"/>
      <c r="H2966" s="56"/>
      <c r="I2966" s="56"/>
      <c r="J2966" s="56"/>
      <c r="K2966" s="56"/>
      <c r="L2966" s="56"/>
      <c r="M2966" s="56"/>
      <c r="N2966" s="56"/>
      <c r="O2966" s="56"/>
      <c r="P2966" s="13"/>
    </row>
    <row r="2967" spans="1:16" ht="39.75" customHeight="1" x14ac:dyDescent="0.2">
      <c r="A2967" s="71"/>
      <c r="B2967" s="12"/>
      <c r="C2967" s="72"/>
      <c r="D2967" s="56"/>
      <c r="E2967" s="56"/>
      <c r="F2967" s="56"/>
      <c r="G2967" s="56"/>
      <c r="H2967" s="56"/>
      <c r="I2967" s="56"/>
      <c r="J2967" s="56"/>
      <c r="K2967" s="56"/>
      <c r="L2967" s="56"/>
      <c r="M2967" s="56"/>
      <c r="N2967" s="56"/>
      <c r="O2967" s="56"/>
      <c r="P2967" s="13"/>
    </row>
    <row r="2968" spans="1:16" ht="39.75" customHeight="1" x14ac:dyDescent="0.2">
      <c r="A2968" s="71"/>
      <c r="B2968" s="12"/>
      <c r="C2968" s="72"/>
      <c r="D2968" s="56"/>
      <c r="E2968" s="56"/>
      <c r="F2968" s="56"/>
      <c r="G2968" s="56"/>
      <c r="H2968" s="56"/>
      <c r="I2968" s="56"/>
      <c r="J2968" s="56"/>
      <c r="K2968" s="56"/>
      <c r="L2968" s="56"/>
      <c r="M2968" s="56"/>
      <c r="N2968" s="56"/>
      <c r="O2968" s="56"/>
      <c r="P2968" s="13"/>
    </row>
    <row r="2969" spans="1:16" ht="39.75" customHeight="1" x14ac:dyDescent="0.2">
      <c r="A2969" s="71"/>
      <c r="B2969" s="12"/>
      <c r="C2969" s="72"/>
      <c r="D2969" s="56"/>
      <c r="E2969" s="56"/>
      <c r="F2969" s="56"/>
      <c r="G2969" s="56"/>
      <c r="H2969" s="56"/>
      <c r="I2969" s="56"/>
      <c r="J2969" s="56"/>
      <c r="K2969" s="56"/>
      <c r="L2969" s="56"/>
      <c r="M2969" s="56"/>
      <c r="N2969" s="56"/>
      <c r="O2969" s="56"/>
      <c r="P2969" s="13"/>
    </row>
    <row r="2970" spans="1:16" ht="39.75" customHeight="1" x14ac:dyDescent="0.2">
      <c r="A2970" s="71"/>
      <c r="B2970" s="12"/>
      <c r="C2970" s="72"/>
      <c r="D2970" s="56"/>
      <c r="E2970" s="56"/>
      <c r="F2970" s="56"/>
      <c r="G2970" s="56"/>
      <c r="H2970" s="56"/>
      <c r="I2970" s="56"/>
      <c r="J2970" s="56"/>
      <c r="K2970" s="56"/>
      <c r="L2970" s="56"/>
      <c r="M2970" s="56"/>
      <c r="N2970" s="56"/>
      <c r="O2970" s="56"/>
      <c r="P2970" s="13"/>
    </row>
    <row r="2971" spans="1:16" ht="39.75" customHeight="1" x14ac:dyDescent="0.2">
      <c r="A2971" s="71" t="s">
        <v>2142</v>
      </c>
      <c r="B2971" s="12"/>
      <c r="C2971" s="72" t="s">
        <v>2143</v>
      </c>
      <c r="D2971" s="56"/>
      <c r="E2971" s="56"/>
      <c r="F2971" s="56"/>
      <c r="G2971" s="56"/>
      <c r="H2971" s="56"/>
      <c r="I2971" s="56"/>
      <c r="J2971" s="56"/>
      <c r="K2971" s="56"/>
      <c r="L2971" s="56"/>
      <c r="M2971" s="56"/>
      <c r="N2971" s="56"/>
      <c r="O2971" s="56"/>
      <c r="P2971" s="13"/>
    </row>
    <row r="2972" spans="1:16" ht="39.75" customHeight="1" x14ac:dyDescent="0.2">
      <c r="A2972" s="71"/>
      <c r="B2972" s="12"/>
      <c r="C2972" s="72"/>
      <c r="D2972" s="56"/>
      <c r="E2972" s="56"/>
      <c r="F2972" s="56"/>
      <c r="G2972" s="56"/>
      <c r="H2972" s="56"/>
      <c r="I2972" s="56"/>
      <c r="J2972" s="56"/>
      <c r="K2972" s="56"/>
      <c r="L2972" s="56"/>
      <c r="M2972" s="56"/>
      <c r="N2972" s="56"/>
      <c r="O2972" s="56"/>
      <c r="P2972" s="13"/>
    </row>
    <row r="2973" spans="1:16" ht="39.75" customHeight="1" x14ac:dyDescent="0.2">
      <c r="A2973" s="71"/>
      <c r="B2973" s="12"/>
      <c r="C2973" s="72"/>
      <c r="D2973" s="56"/>
      <c r="E2973" s="56"/>
      <c r="F2973" s="56"/>
      <c r="G2973" s="56"/>
      <c r="H2973" s="56"/>
      <c r="I2973" s="56"/>
      <c r="J2973" s="56"/>
      <c r="K2973" s="56"/>
      <c r="L2973" s="56"/>
      <c r="M2973" s="56"/>
      <c r="N2973" s="56"/>
      <c r="O2973" s="56"/>
      <c r="P2973" s="13"/>
    </row>
    <row r="2974" spans="1:16" ht="39.75" customHeight="1" x14ac:dyDescent="0.2">
      <c r="A2974" s="71"/>
      <c r="B2974" s="12"/>
      <c r="C2974" s="72"/>
      <c r="D2974" s="56"/>
      <c r="E2974" s="56"/>
      <c r="F2974" s="56"/>
      <c r="G2974" s="56"/>
      <c r="H2974" s="56"/>
      <c r="I2974" s="56"/>
      <c r="J2974" s="56"/>
      <c r="K2974" s="56"/>
      <c r="L2974" s="56"/>
      <c r="M2974" s="56"/>
      <c r="N2974" s="56"/>
      <c r="O2974" s="56"/>
      <c r="P2974" s="13"/>
    </row>
    <row r="2975" spans="1:16" ht="39.75" customHeight="1" x14ac:dyDescent="0.2">
      <c r="A2975" s="71"/>
      <c r="B2975" s="12"/>
      <c r="C2975" s="72"/>
      <c r="D2975" s="56"/>
      <c r="E2975" s="56"/>
      <c r="F2975" s="56"/>
      <c r="G2975" s="56"/>
      <c r="H2975" s="56"/>
      <c r="I2975" s="56"/>
      <c r="J2975" s="56"/>
      <c r="K2975" s="56"/>
      <c r="L2975" s="56"/>
      <c r="M2975" s="56"/>
      <c r="N2975" s="56"/>
      <c r="O2975" s="56"/>
      <c r="P2975" s="13"/>
    </row>
    <row r="2976" spans="1:16" ht="39.75" customHeight="1" x14ac:dyDescent="0.2">
      <c r="A2976" s="71" t="s">
        <v>2144</v>
      </c>
      <c r="B2976" s="12"/>
      <c r="C2976" s="72" t="s">
        <v>2145</v>
      </c>
      <c r="D2976" s="56"/>
      <c r="E2976" s="56"/>
      <c r="F2976" s="56"/>
      <c r="G2976" s="56"/>
      <c r="H2976" s="56"/>
      <c r="I2976" s="56"/>
      <c r="J2976" s="56"/>
      <c r="K2976" s="56"/>
      <c r="L2976" s="56"/>
      <c r="M2976" s="56"/>
      <c r="N2976" s="56"/>
      <c r="O2976" s="56"/>
      <c r="P2976" s="13"/>
    </row>
    <row r="2977" spans="1:16" ht="39.75" customHeight="1" x14ac:dyDescent="0.2">
      <c r="A2977" s="71"/>
      <c r="B2977" s="12"/>
      <c r="C2977" s="72"/>
      <c r="D2977" s="56"/>
      <c r="E2977" s="56"/>
      <c r="F2977" s="56"/>
      <c r="G2977" s="56"/>
      <c r="H2977" s="56"/>
      <c r="I2977" s="56"/>
      <c r="J2977" s="56"/>
      <c r="K2977" s="56"/>
      <c r="L2977" s="56"/>
      <c r="M2977" s="56"/>
      <c r="N2977" s="56"/>
      <c r="O2977" s="56"/>
      <c r="P2977" s="13"/>
    </row>
    <row r="2978" spans="1:16" ht="39.75" customHeight="1" x14ac:dyDescent="0.2">
      <c r="A2978" s="71"/>
      <c r="B2978" s="12"/>
      <c r="C2978" s="72"/>
      <c r="D2978" s="56"/>
      <c r="E2978" s="56"/>
      <c r="F2978" s="56"/>
      <c r="G2978" s="56"/>
      <c r="H2978" s="56"/>
      <c r="I2978" s="56"/>
      <c r="J2978" s="56"/>
      <c r="K2978" s="56"/>
      <c r="L2978" s="56"/>
      <c r="M2978" s="56"/>
      <c r="N2978" s="56"/>
      <c r="O2978" s="56"/>
      <c r="P2978" s="13"/>
    </row>
    <row r="2979" spans="1:16" ht="39.75" customHeight="1" x14ac:dyDescent="0.2">
      <c r="A2979" s="71"/>
      <c r="B2979" s="12"/>
      <c r="C2979" s="72"/>
      <c r="D2979" s="56"/>
      <c r="E2979" s="56"/>
      <c r="F2979" s="56"/>
      <c r="G2979" s="56"/>
      <c r="H2979" s="56"/>
      <c r="I2979" s="56"/>
      <c r="J2979" s="56"/>
      <c r="K2979" s="56"/>
      <c r="L2979" s="56"/>
      <c r="M2979" s="56"/>
      <c r="N2979" s="56"/>
      <c r="O2979" s="56"/>
      <c r="P2979" s="13"/>
    </row>
    <row r="2980" spans="1:16" ht="39.75" customHeight="1" thickBot="1" x14ac:dyDescent="0.25">
      <c r="A2980" s="73"/>
      <c r="B2980" s="14"/>
      <c r="C2980" s="74"/>
      <c r="D2980" s="57"/>
      <c r="E2980" s="57"/>
      <c r="F2980" s="57"/>
      <c r="G2980" s="57"/>
      <c r="H2980" s="57"/>
      <c r="I2980" s="57"/>
      <c r="J2980" s="57"/>
      <c r="K2980" s="57"/>
      <c r="L2980" s="57"/>
      <c r="M2980" s="57"/>
      <c r="N2980" s="57"/>
      <c r="O2980" s="57"/>
      <c r="P2980" s="15"/>
    </row>
    <row r="2981" spans="1:16" ht="39.75" customHeight="1" x14ac:dyDescent="0.2">
      <c r="A2981" s="75" t="s">
        <v>2146</v>
      </c>
      <c r="B2981" s="10"/>
      <c r="C2981" s="76" t="s">
        <v>2147</v>
      </c>
      <c r="D2981" s="55"/>
      <c r="E2981" s="55"/>
      <c r="F2981" s="55"/>
      <c r="G2981" s="55"/>
      <c r="H2981" s="55"/>
      <c r="I2981" s="55"/>
      <c r="J2981" s="55"/>
      <c r="K2981" s="55"/>
      <c r="L2981" s="55"/>
      <c r="M2981" s="55"/>
      <c r="N2981" s="55"/>
      <c r="O2981" s="55"/>
      <c r="P2981" s="11"/>
    </row>
    <row r="2982" spans="1:16" ht="39.75" customHeight="1" x14ac:dyDescent="0.2">
      <c r="A2982" s="71"/>
      <c r="B2982" s="12"/>
      <c r="C2982" s="72"/>
      <c r="D2982" s="56"/>
      <c r="E2982" s="56"/>
      <c r="F2982" s="56"/>
      <c r="G2982" s="56"/>
      <c r="H2982" s="56"/>
      <c r="I2982" s="56"/>
      <c r="J2982" s="56"/>
      <c r="K2982" s="56"/>
      <c r="L2982" s="56"/>
      <c r="M2982" s="56"/>
      <c r="N2982" s="56"/>
      <c r="O2982" s="56"/>
      <c r="P2982" s="13"/>
    </row>
    <row r="2983" spans="1:16" ht="39.75" customHeight="1" x14ac:dyDescent="0.2">
      <c r="A2983" s="71"/>
      <c r="B2983" s="12"/>
      <c r="C2983" s="72"/>
      <c r="D2983" s="56"/>
      <c r="E2983" s="56"/>
      <c r="F2983" s="56"/>
      <c r="G2983" s="56"/>
      <c r="H2983" s="56"/>
      <c r="I2983" s="56"/>
      <c r="J2983" s="56"/>
      <c r="K2983" s="56"/>
      <c r="L2983" s="56"/>
      <c r="M2983" s="56"/>
      <c r="N2983" s="56"/>
      <c r="O2983" s="56"/>
      <c r="P2983" s="13"/>
    </row>
    <row r="2984" spans="1:16" ht="39.75" customHeight="1" x14ac:dyDescent="0.2">
      <c r="A2984" s="71"/>
      <c r="B2984" s="12"/>
      <c r="C2984" s="72"/>
      <c r="D2984" s="56"/>
      <c r="E2984" s="56"/>
      <c r="F2984" s="56"/>
      <c r="G2984" s="56"/>
      <c r="H2984" s="56"/>
      <c r="I2984" s="56"/>
      <c r="J2984" s="56"/>
      <c r="K2984" s="56"/>
      <c r="L2984" s="56"/>
      <c r="M2984" s="56"/>
      <c r="N2984" s="56"/>
      <c r="O2984" s="56"/>
      <c r="P2984" s="13"/>
    </row>
    <row r="2985" spans="1:16" ht="39.75" customHeight="1" x14ac:dyDescent="0.2">
      <c r="A2985" s="71"/>
      <c r="B2985" s="12"/>
      <c r="C2985" s="72"/>
      <c r="D2985" s="56"/>
      <c r="E2985" s="56"/>
      <c r="F2985" s="56"/>
      <c r="G2985" s="56"/>
      <c r="H2985" s="56"/>
      <c r="I2985" s="56"/>
      <c r="J2985" s="56"/>
      <c r="K2985" s="56"/>
      <c r="L2985" s="56"/>
      <c r="M2985" s="56"/>
      <c r="N2985" s="56"/>
      <c r="O2985" s="56"/>
      <c r="P2985" s="13"/>
    </row>
    <row r="2986" spans="1:16" ht="39.75" customHeight="1" x14ac:dyDescent="0.2">
      <c r="A2986" s="71" t="s">
        <v>2148</v>
      </c>
      <c r="B2986" s="12"/>
      <c r="C2986" s="72" t="s">
        <v>2149</v>
      </c>
      <c r="D2986" s="56"/>
      <c r="E2986" s="56"/>
      <c r="F2986" s="56"/>
      <c r="G2986" s="56"/>
      <c r="H2986" s="56"/>
      <c r="I2986" s="56"/>
      <c r="J2986" s="56"/>
      <c r="K2986" s="56"/>
      <c r="L2986" s="56"/>
      <c r="M2986" s="56"/>
      <c r="N2986" s="56"/>
      <c r="O2986" s="56"/>
      <c r="P2986" s="13"/>
    </row>
    <row r="2987" spans="1:16" ht="39.75" customHeight="1" x14ac:dyDescent="0.2">
      <c r="A2987" s="71"/>
      <c r="B2987" s="12"/>
      <c r="C2987" s="72"/>
      <c r="D2987" s="56"/>
      <c r="E2987" s="56"/>
      <c r="F2987" s="56"/>
      <c r="G2987" s="56"/>
      <c r="H2987" s="56"/>
      <c r="I2987" s="56"/>
      <c r="J2987" s="56"/>
      <c r="K2987" s="56"/>
      <c r="L2987" s="56"/>
      <c r="M2987" s="56"/>
      <c r="N2987" s="56"/>
      <c r="O2987" s="56"/>
      <c r="P2987" s="13"/>
    </row>
    <row r="2988" spans="1:16" ht="39.75" customHeight="1" x14ac:dyDescent="0.2">
      <c r="A2988" s="71"/>
      <c r="B2988" s="12"/>
      <c r="C2988" s="72"/>
      <c r="D2988" s="56"/>
      <c r="E2988" s="56"/>
      <c r="F2988" s="56"/>
      <c r="G2988" s="56"/>
      <c r="H2988" s="56"/>
      <c r="I2988" s="56"/>
      <c r="J2988" s="56"/>
      <c r="K2988" s="56"/>
      <c r="L2988" s="56"/>
      <c r="M2988" s="56"/>
      <c r="N2988" s="56"/>
      <c r="O2988" s="56"/>
      <c r="P2988" s="13"/>
    </row>
    <row r="2989" spans="1:16" ht="39.75" customHeight="1" x14ac:dyDescent="0.2">
      <c r="A2989" s="71"/>
      <c r="B2989" s="12"/>
      <c r="C2989" s="72"/>
      <c r="D2989" s="56"/>
      <c r="E2989" s="56"/>
      <c r="F2989" s="56"/>
      <c r="G2989" s="56"/>
      <c r="H2989" s="56"/>
      <c r="I2989" s="56"/>
      <c r="J2989" s="56"/>
      <c r="K2989" s="56"/>
      <c r="L2989" s="56"/>
      <c r="M2989" s="56"/>
      <c r="N2989" s="56"/>
      <c r="O2989" s="56"/>
      <c r="P2989" s="13"/>
    </row>
    <row r="2990" spans="1:16" ht="39.75" customHeight="1" x14ac:dyDescent="0.2">
      <c r="A2990" s="71"/>
      <c r="B2990" s="12"/>
      <c r="C2990" s="72"/>
      <c r="D2990" s="56"/>
      <c r="E2990" s="56"/>
      <c r="F2990" s="56"/>
      <c r="G2990" s="56"/>
      <c r="H2990" s="56"/>
      <c r="I2990" s="56"/>
      <c r="J2990" s="56"/>
      <c r="K2990" s="56"/>
      <c r="L2990" s="56"/>
      <c r="M2990" s="56"/>
      <c r="N2990" s="56"/>
      <c r="O2990" s="56"/>
      <c r="P2990" s="13"/>
    </row>
    <row r="2991" spans="1:16" ht="39.75" customHeight="1" x14ac:dyDescent="0.2">
      <c r="A2991" s="71" t="s">
        <v>2150</v>
      </c>
      <c r="B2991" s="12"/>
      <c r="C2991" s="72" t="s">
        <v>2151</v>
      </c>
      <c r="D2991" s="56"/>
      <c r="E2991" s="56"/>
      <c r="F2991" s="56"/>
      <c r="G2991" s="56"/>
      <c r="H2991" s="56"/>
      <c r="I2991" s="56"/>
      <c r="J2991" s="56"/>
      <c r="K2991" s="56"/>
      <c r="L2991" s="56"/>
      <c r="M2991" s="56"/>
      <c r="N2991" s="56"/>
      <c r="O2991" s="56"/>
      <c r="P2991" s="13"/>
    </row>
    <row r="2992" spans="1:16" ht="39.75" customHeight="1" x14ac:dyDescent="0.2">
      <c r="A2992" s="71"/>
      <c r="B2992" s="12"/>
      <c r="C2992" s="72"/>
      <c r="D2992" s="56"/>
      <c r="E2992" s="56"/>
      <c r="F2992" s="56"/>
      <c r="G2992" s="56"/>
      <c r="H2992" s="56"/>
      <c r="I2992" s="56"/>
      <c r="J2992" s="56"/>
      <c r="K2992" s="56"/>
      <c r="L2992" s="56"/>
      <c r="M2992" s="56"/>
      <c r="N2992" s="56"/>
      <c r="O2992" s="56"/>
      <c r="P2992" s="13"/>
    </row>
    <row r="2993" spans="1:16" ht="39.75" customHeight="1" x14ac:dyDescent="0.2">
      <c r="A2993" s="71"/>
      <c r="B2993" s="12"/>
      <c r="C2993" s="72"/>
      <c r="D2993" s="56"/>
      <c r="E2993" s="56"/>
      <c r="F2993" s="56"/>
      <c r="G2993" s="56"/>
      <c r="H2993" s="56"/>
      <c r="I2993" s="56"/>
      <c r="J2993" s="56"/>
      <c r="K2993" s="56"/>
      <c r="L2993" s="56"/>
      <c r="M2993" s="56"/>
      <c r="N2993" s="56"/>
      <c r="O2993" s="56"/>
      <c r="P2993" s="13"/>
    </row>
    <row r="2994" spans="1:16" ht="39.75" customHeight="1" x14ac:dyDescent="0.2">
      <c r="A2994" s="71"/>
      <c r="B2994" s="12"/>
      <c r="C2994" s="72"/>
      <c r="D2994" s="56"/>
      <c r="E2994" s="56"/>
      <c r="F2994" s="56"/>
      <c r="G2994" s="56"/>
      <c r="H2994" s="56"/>
      <c r="I2994" s="56"/>
      <c r="J2994" s="56"/>
      <c r="K2994" s="56"/>
      <c r="L2994" s="56"/>
      <c r="M2994" s="56"/>
      <c r="N2994" s="56"/>
      <c r="O2994" s="56"/>
      <c r="P2994" s="13"/>
    </row>
    <row r="2995" spans="1:16" ht="39.75" customHeight="1" x14ac:dyDescent="0.2">
      <c r="A2995" s="71"/>
      <c r="B2995" s="12"/>
      <c r="C2995" s="72"/>
      <c r="D2995" s="56"/>
      <c r="E2995" s="56"/>
      <c r="F2995" s="56"/>
      <c r="G2995" s="56"/>
      <c r="H2995" s="56"/>
      <c r="I2995" s="56"/>
      <c r="J2995" s="56"/>
      <c r="K2995" s="56"/>
      <c r="L2995" s="56"/>
      <c r="M2995" s="56"/>
      <c r="N2995" s="56"/>
      <c r="O2995" s="56"/>
      <c r="P2995" s="13"/>
    </row>
    <row r="2996" spans="1:16" ht="39.75" customHeight="1" x14ac:dyDescent="0.2">
      <c r="A2996" s="71" t="s">
        <v>2152</v>
      </c>
      <c r="B2996" s="12"/>
      <c r="C2996" s="72" t="s">
        <v>2153</v>
      </c>
      <c r="D2996" s="56"/>
      <c r="E2996" s="56"/>
      <c r="F2996" s="56"/>
      <c r="G2996" s="56"/>
      <c r="H2996" s="56"/>
      <c r="I2996" s="56"/>
      <c r="J2996" s="56"/>
      <c r="K2996" s="56"/>
      <c r="L2996" s="56"/>
      <c r="M2996" s="56"/>
      <c r="N2996" s="56"/>
      <c r="O2996" s="56"/>
      <c r="P2996" s="13"/>
    </row>
    <row r="2997" spans="1:16" ht="39.75" customHeight="1" x14ac:dyDescent="0.2">
      <c r="A2997" s="71"/>
      <c r="B2997" s="12"/>
      <c r="C2997" s="72"/>
      <c r="D2997" s="56"/>
      <c r="E2997" s="56"/>
      <c r="F2997" s="56"/>
      <c r="G2997" s="56"/>
      <c r="H2997" s="56"/>
      <c r="I2997" s="56"/>
      <c r="J2997" s="56"/>
      <c r="K2997" s="56"/>
      <c r="L2997" s="56"/>
      <c r="M2997" s="56"/>
      <c r="N2997" s="56"/>
      <c r="O2997" s="56"/>
      <c r="P2997" s="13"/>
    </row>
    <row r="2998" spans="1:16" ht="39.75" customHeight="1" x14ac:dyDescent="0.2">
      <c r="A2998" s="71"/>
      <c r="B2998" s="12"/>
      <c r="C2998" s="72"/>
      <c r="D2998" s="56"/>
      <c r="E2998" s="56"/>
      <c r="F2998" s="56"/>
      <c r="G2998" s="56"/>
      <c r="H2998" s="56"/>
      <c r="I2998" s="56"/>
      <c r="J2998" s="56"/>
      <c r="K2998" s="56"/>
      <c r="L2998" s="56"/>
      <c r="M2998" s="56"/>
      <c r="N2998" s="56"/>
      <c r="O2998" s="56"/>
      <c r="P2998" s="13"/>
    </row>
    <row r="2999" spans="1:16" ht="39.75" customHeight="1" x14ac:dyDescent="0.2">
      <c r="A2999" s="71"/>
      <c r="B2999" s="12"/>
      <c r="C2999" s="72"/>
      <c r="D2999" s="56"/>
      <c r="E2999" s="56"/>
      <c r="F2999" s="56"/>
      <c r="G2999" s="56"/>
      <c r="H2999" s="56"/>
      <c r="I2999" s="56"/>
      <c r="J2999" s="56"/>
      <c r="K2999" s="56"/>
      <c r="L2999" s="56"/>
      <c r="M2999" s="56"/>
      <c r="N2999" s="56"/>
      <c r="O2999" s="56"/>
      <c r="P2999" s="13"/>
    </row>
    <row r="3000" spans="1:16" ht="39.75" customHeight="1" x14ac:dyDescent="0.2">
      <c r="A3000" s="71"/>
      <c r="B3000" s="12"/>
      <c r="C3000" s="72"/>
      <c r="D3000" s="56"/>
      <c r="E3000" s="56"/>
      <c r="F3000" s="56"/>
      <c r="G3000" s="56"/>
      <c r="H3000" s="56"/>
      <c r="I3000" s="56"/>
      <c r="J3000" s="56"/>
      <c r="K3000" s="56"/>
      <c r="L3000" s="56"/>
      <c r="M3000" s="56"/>
      <c r="N3000" s="56"/>
      <c r="O3000" s="56"/>
      <c r="P3000" s="13"/>
    </row>
    <row r="3001" spans="1:16" ht="39.75" customHeight="1" x14ac:dyDescent="0.2">
      <c r="A3001" s="71" t="s">
        <v>2154</v>
      </c>
      <c r="B3001" s="12"/>
      <c r="C3001" s="72" t="s">
        <v>2155</v>
      </c>
      <c r="D3001" s="56"/>
      <c r="E3001" s="56"/>
      <c r="F3001" s="56"/>
      <c r="G3001" s="56"/>
      <c r="H3001" s="56"/>
      <c r="I3001" s="56"/>
      <c r="J3001" s="56"/>
      <c r="K3001" s="56"/>
      <c r="L3001" s="56"/>
      <c r="M3001" s="56"/>
      <c r="N3001" s="56"/>
      <c r="O3001" s="56"/>
      <c r="P3001" s="13"/>
    </row>
    <row r="3002" spans="1:16" ht="39.75" customHeight="1" x14ac:dyDescent="0.2">
      <c r="A3002" s="71"/>
      <c r="B3002" s="12"/>
      <c r="C3002" s="72"/>
      <c r="D3002" s="56"/>
      <c r="E3002" s="56"/>
      <c r="F3002" s="56"/>
      <c r="G3002" s="56"/>
      <c r="H3002" s="56"/>
      <c r="I3002" s="56"/>
      <c r="J3002" s="56"/>
      <c r="K3002" s="56"/>
      <c r="L3002" s="56"/>
      <c r="M3002" s="56"/>
      <c r="N3002" s="56"/>
      <c r="O3002" s="56"/>
      <c r="P3002" s="13"/>
    </row>
    <row r="3003" spans="1:16" ht="39.75" customHeight="1" x14ac:dyDescent="0.2">
      <c r="A3003" s="71"/>
      <c r="B3003" s="12"/>
      <c r="C3003" s="72"/>
      <c r="D3003" s="56"/>
      <c r="E3003" s="56"/>
      <c r="F3003" s="56"/>
      <c r="G3003" s="56"/>
      <c r="H3003" s="56"/>
      <c r="I3003" s="56"/>
      <c r="J3003" s="56"/>
      <c r="K3003" s="56"/>
      <c r="L3003" s="56"/>
      <c r="M3003" s="56"/>
      <c r="N3003" s="56"/>
      <c r="O3003" s="56"/>
      <c r="P3003" s="13"/>
    </row>
    <row r="3004" spans="1:16" ht="39.75" customHeight="1" x14ac:dyDescent="0.2">
      <c r="A3004" s="71"/>
      <c r="B3004" s="12"/>
      <c r="C3004" s="72"/>
      <c r="D3004" s="56"/>
      <c r="E3004" s="56"/>
      <c r="F3004" s="56"/>
      <c r="G3004" s="56"/>
      <c r="H3004" s="56"/>
      <c r="I3004" s="56"/>
      <c r="J3004" s="56"/>
      <c r="K3004" s="56"/>
      <c r="L3004" s="56"/>
      <c r="M3004" s="56"/>
      <c r="N3004" s="56"/>
      <c r="O3004" s="56"/>
      <c r="P3004" s="13"/>
    </row>
    <row r="3005" spans="1:16" ht="39.75" customHeight="1" thickBot="1" x14ac:dyDescent="0.25">
      <c r="A3005" s="73"/>
      <c r="B3005" s="14"/>
      <c r="C3005" s="74"/>
      <c r="D3005" s="57"/>
      <c r="E3005" s="57"/>
      <c r="F3005" s="57"/>
      <c r="G3005" s="57"/>
      <c r="H3005" s="57"/>
      <c r="I3005" s="57"/>
      <c r="J3005" s="57"/>
      <c r="K3005" s="57"/>
      <c r="L3005" s="57"/>
      <c r="M3005" s="57"/>
      <c r="N3005" s="57"/>
      <c r="O3005" s="57"/>
      <c r="P3005" s="15"/>
    </row>
    <row r="3006" spans="1:16" ht="39.75" customHeight="1" x14ac:dyDescent="0.2">
      <c r="A3006" s="75" t="s">
        <v>2156</v>
      </c>
      <c r="B3006" s="10"/>
      <c r="C3006" s="76" t="s">
        <v>2157</v>
      </c>
      <c r="D3006" s="55"/>
      <c r="E3006" s="55"/>
      <c r="F3006" s="55"/>
      <c r="G3006" s="55"/>
      <c r="H3006" s="55"/>
      <c r="I3006" s="55"/>
      <c r="J3006" s="55"/>
      <c r="K3006" s="55"/>
      <c r="L3006" s="55"/>
      <c r="M3006" s="55"/>
      <c r="N3006" s="55"/>
      <c r="O3006" s="55"/>
      <c r="P3006" s="11"/>
    </row>
    <row r="3007" spans="1:16" ht="39.75" customHeight="1" x14ac:dyDescent="0.2">
      <c r="A3007" s="71"/>
      <c r="B3007" s="12"/>
      <c r="C3007" s="72"/>
      <c r="D3007" s="56"/>
      <c r="E3007" s="56"/>
      <c r="F3007" s="56"/>
      <c r="G3007" s="56"/>
      <c r="H3007" s="56"/>
      <c r="I3007" s="56"/>
      <c r="J3007" s="56"/>
      <c r="K3007" s="56"/>
      <c r="L3007" s="56"/>
      <c r="M3007" s="56"/>
      <c r="N3007" s="56"/>
      <c r="O3007" s="56"/>
      <c r="P3007" s="13"/>
    </row>
    <row r="3008" spans="1:16" ht="39.75" customHeight="1" x14ac:dyDescent="0.2">
      <c r="A3008" s="71"/>
      <c r="B3008" s="12"/>
      <c r="C3008" s="72"/>
      <c r="D3008" s="56"/>
      <c r="E3008" s="56"/>
      <c r="F3008" s="56"/>
      <c r="G3008" s="56"/>
      <c r="H3008" s="56"/>
      <c r="I3008" s="56"/>
      <c r="J3008" s="56"/>
      <c r="K3008" s="56"/>
      <c r="L3008" s="56"/>
      <c r="M3008" s="56"/>
      <c r="N3008" s="56"/>
      <c r="O3008" s="56"/>
      <c r="P3008" s="13"/>
    </row>
    <row r="3009" spans="1:16" ht="39.75" customHeight="1" x14ac:dyDescent="0.2">
      <c r="A3009" s="71"/>
      <c r="B3009" s="12"/>
      <c r="C3009" s="72"/>
      <c r="D3009" s="56"/>
      <c r="E3009" s="56"/>
      <c r="F3009" s="56"/>
      <c r="G3009" s="56"/>
      <c r="H3009" s="56"/>
      <c r="I3009" s="56"/>
      <c r="J3009" s="56"/>
      <c r="K3009" s="56"/>
      <c r="L3009" s="56"/>
      <c r="M3009" s="56"/>
      <c r="N3009" s="56"/>
      <c r="O3009" s="56"/>
      <c r="P3009" s="13"/>
    </row>
    <row r="3010" spans="1:16" ht="39.75" customHeight="1" x14ac:dyDescent="0.2">
      <c r="A3010" s="71"/>
      <c r="B3010" s="12"/>
      <c r="C3010" s="72"/>
      <c r="D3010" s="56"/>
      <c r="E3010" s="56"/>
      <c r="F3010" s="56"/>
      <c r="G3010" s="56"/>
      <c r="H3010" s="56"/>
      <c r="I3010" s="56"/>
      <c r="J3010" s="56"/>
      <c r="K3010" s="56"/>
      <c r="L3010" s="56"/>
      <c r="M3010" s="56"/>
      <c r="N3010" s="56"/>
      <c r="O3010" s="56"/>
      <c r="P3010" s="13"/>
    </row>
    <row r="3011" spans="1:16" ht="39.75" customHeight="1" x14ac:dyDescent="0.2">
      <c r="A3011" s="71" t="s">
        <v>2158</v>
      </c>
      <c r="B3011" s="12"/>
      <c r="C3011" s="72" t="s">
        <v>2159</v>
      </c>
      <c r="D3011" s="56"/>
      <c r="E3011" s="56"/>
      <c r="F3011" s="56"/>
      <c r="G3011" s="56"/>
      <c r="H3011" s="56"/>
      <c r="I3011" s="56"/>
      <c r="J3011" s="56"/>
      <c r="K3011" s="56"/>
      <c r="L3011" s="56"/>
      <c r="M3011" s="56"/>
      <c r="N3011" s="56"/>
      <c r="O3011" s="56"/>
      <c r="P3011" s="13"/>
    </row>
    <row r="3012" spans="1:16" ht="39.75" customHeight="1" x14ac:dyDescent="0.2">
      <c r="A3012" s="71"/>
      <c r="B3012" s="12"/>
      <c r="C3012" s="72"/>
      <c r="D3012" s="56"/>
      <c r="E3012" s="56"/>
      <c r="F3012" s="56"/>
      <c r="G3012" s="56"/>
      <c r="H3012" s="56"/>
      <c r="I3012" s="56"/>
      <c r="J3012" s="56"/>
      <c r="K3012" s="56"/>
      <c r="L3012" s="56"/>
      <c r="M3012" s="56"/>
      <c r="N3012" s="56"/>
      <c r="O3012" s="56"/>
      <c r="P3012" s="13"/>
    </row>
    <row r="3013" spans="1:16" ht="39.75" customHeight="1" x14ac:dyDescent="0.2">
      <c r="A3013" s="71"/>
      <c r="B3013" s="12"/>
      <c r="C3013" s="72"/>
      <c r="D3013" s="56"/>
      <c r="E3013" s="56"/>
      <c r="F3013" s="56"/>
      <c r="G3013" s="56"/>
      <c r="H3013" s="56"/>
      <c r="I3013" s="56"/>
      <c r="J3013" s="56"/>
      <c r="K3013" s="56"/>
      <c r="L3013" s="56"/>
      <c r="M3013" s="56"/>
      <c r="N3013" s="56"/>
      <c r="O3013" s="56"/>
      <c r="P3013" s="13"/>
    </row>
    <row r="3014" spans="1:16" ht="39.75" customHeight="1" x14ac:dyDescent="0.2">
      <c r="A3014" s="71"/>
      <c r="B3014" s="12"/>
      <c r="C3014" s="72"/>
      <c r="D3014" s="56"/>
      <c r="E3014" s="56"/>
      <c r="F3014" s="56"/>
      <c r="G3014" s="56"/>
      <c r="H3014" s="56"/>
      <c r="I3014" s="56"/>
      <c r="J3014" s="56"/>
      <c r="K3014" s="56"/>
      <c r="L3014" s="56"/>
      <c r="M3014" s="56"/>
      <c r="N3014" s="56"/>
      <c r="O3014" s="56"/>
      <c r="P3014" s="13"/>
    </row>
    <row r="3015" spans="1:16" ht="39.75" customHeight="1" x14ac:dyDescent="0.2">
      <c r="A3015" s="71"/>
      <c r="B3015" s="12"/>
      <c r="C3015" s="72"/>
      <c r="D3015" s="56"/>
      <c r="E3015" s="56"/>
      <c r="F3015" s="56"/>
      <c r="G3015" s="56"/>
      <c r="H3015" s="56"/>
      <c r="I3015" s="56"/>
      <c r="J3015" s="56"/>
      <c r="K3015" s="56"/>
      <c r="L3015" s="56"/>
      <c r="M3015" s="56"/>
      <c r="N3015" s="56"/>
      <c r="O3015" s="56"/>
      <c r="P3015" s="13"/>
    </row>
    <row r="3016" spans="1:16" ht="39.75" customHeight="1" x14ac:dyDescent="0.2">
      <c r="A3016" s="71" t="s">
        <v>2160</v>
      </c>
      <c r="B3016" s="12"/>
      <c r="C3016" s="72" t="s">
        <v>2161</v>
      </c>
      <c r="D3016" s="56"/>
      <c r="E3016" s="56"/>
      <c r="F3016" s="56"/>
      <c r="G3016" s="56"/>
      <c r="H3016" s="56"/>
      <c r="I3016" s="56"/>
      <c r="J3016" s="56"/>
      <c r="K3016" s="56"/>
      <c r="L3016" s="56"/>
      <c r="M3016" s="56"/>
      <c r="N3016" s="56"/>
      <c r="O3016" s="56"/>
      <c r="P3016" s="13"/>
    </row>
    <row r="3017" spans="1:16" ht="39.75" customHeight="1" x14ac:dyDescent="0.2">
      <c r="A3017" s="71"/>
      <c r="B3017" s="12"/>
      <c r="C3017" s="72"/>
      <c r="D3017" s="56"/>
      <c r="E3017" s="56"/>
      <c r="F3017" s="56"/>
      <c r="G3017" s="56"/>
      <c r="H3017" s="56"/>
      <c r="I3017" s="56"/>
      <c r="J3017" s="56"/>
      <c r="K3017" s="56"/>
      <c r="L3017" s="56"/>
      <c r="M3017" s="56"/>
      <c r="N3017" s="56"/>
      <c r="O3017" s="56"/>
      <c r="P3017" s="13"/>
    </row>
    <row r="3018" spans="1:16" ht="39.75" customHeight="1" x14ac:dyDescent="0.2">
      <c r="A3018" s="71"/>
      <c r="B3018" s="12"/>
      <c r="C3018" s="72"/>
      <c r="D3018" s="56"/>
      <c r="E3018" s="56"/>
      <c r="F3018" s="56"/>
      <c r="G3018" s="56"/>
      <c r="H3018" s="56"/>
      <c r="I3018" s="56"/>
      <c r="J3018" s="56"/>
      <c r="K3018" s="56"/>
      <c r="L3018" s="56"/>
      <c r="M3018" s="56"/>
      <c r="N3018" s="56"/>
      <c r="O3018" s="56"/>
      <c r="P3018" s="13"/>
    </row>
    <row r="3019" spans="1:16" ht="39.75" customHeight="1" x14ac:dyDescent="0.2">
      <c r="A3019" s="71"/>
      <c r="B3019" s="12"/>
      <c r="C3019" s="72"/>
      <c r="D3019" s="56"/>
      <c r="E3019" s="56"/>
      <c r="F3019" s="56"/>
      <c r="G3019" s="56"/>
      <c r="H3019" s="56"/>
      <c r="I3019" s="56"/>
      <c r="J3019" s="56"/>
      <c r="K3019" s="56"/>
      <c r="L3019" s="56"/>
      <c r="M3019" s="56"/>
      <c r="N3019" s="56"/>
      <c r="O3019" s="56"/>
      <c r="P3019" s="13"/>
    </row>
    <row r="3020" spans="1:16" ht="39.75" customHeight="1" x14ac:dyDescent="0.2">
      <c r="A3020" s="71"/>
      <c r="B3020" s="12"/>
      <c r="C3020" s="72"/>
      <c r="D3020" s="56"/>
      <c r="E3020" s="56"/>
      <c r="F3020" s="56"/>
      <c r="G3020" s="56"/>
      <c r="H3020" s="56"/>
      <c r="I3020" s="56"/>
      <c r="J3020" s="56"/>
      <c r="K3020" s="56"/>
      <c r="L3020" s="56"/>
      <c r="M3020" s="56"/>
      <c r="N3020" s="56"/>
      <c r="O3020" s="56"/>
      <c r="P3020" s="13"/>
    </row>
    <row r="3021" spans="1:16" ht="39.75" customHeight="1" x14ac:dyDescent="0.2">
      <c r="A3021" s="71" t="s">
        <v>2162</v>
      </c>
      <c r="B3021" s="12"/>
      <c r="C3021" s="72" t="s">
        <v>2163</v>
      </c>
      <c r="D3021" s="56"/>
      <c r="E3021" s="56"/>
      <c r="F3021" s="56"/>
      <c r="G3021" s="56"/>
      <c r="H3021" s="56"/>
      <c r="I3021" s="56"/>
      <c r="J3021" s="56"/>
      <c r="K3021" s="56"/>
      <c r="L3021" s="56"/>
      <c r="M3021" s="56"/>
      <c r="N3021" s="56"/>
      <c r="O3021" s="56"/>
      <c r="P3021" s="13"/>
    </row>
    <row r="3022" spans="1:16" ht="39.75" customHeight="1" x14ac:dyDescent="0.2">
      <c r="A3022" s="71"/>
      <c r="B3022" s="12"/>
      <c r="C3022" s="72"/>
      <c r="D3022" s="56"/>
      <c r="E3022" s="56"/>
      <c r="F3022" s="56"/>
      <c r="G3022" s="56"/>
      <c r="H3022" s="56"/>
      <c r="I3022" s="56"/>
      <c r="J3022" s="56"/>
      <c r="K3022" s="56"/>
      <c r="L3022" s="56"/>
      <c r="M3022" s="56"/>
      <c r="N3022" s="56"/>
      <c r="O3022" s="56"/>
      <c r="P3022" s="13"/>
    </row>
    <row r="3023" spans="1:16" ht="39.75" customHeight="1" x14ac:dyDescent="0.2">
      <c r="A3023" s="71"/>
      <c r="B3023" s="12"/>
      <c r="C3023" s="72"/>
      <c r="D3023" s="56"/>
      <c r="E3023" s="56"/>
      <c r="F3023" s="56"/>
      <c r="G3023" s="56"/>
      <c r="H3023" s="56"/>
      <c r="I3023" s="56"/>
      <c r="J3023" s="56"/>
      <c r="K3023" s="56"/>
      <c r="L3023" s="56"/>
      <c r="M3023" s="56"/>
      <c r="N3023" s="56"/>
      <c r="O3023" s="56"/>
      <c r="P3023" s="13"/>
    </row>
    <row r="3024" spans="1:16" ht="39.75" customHeight="1" x14ac:dyDescent="0.2">
      <c r="A3024" s="71"/>
      <c r="B3024" s="12"/>
      <c r="C3024" s="72"/>
      <c r="D3024" s="56"/>
      <c r="E3024" s="56"/>
      <c r="F3024" s="56"/>
      <c r="G3024" s="56"/>
      <c r="H3024" s="56"/>
      <c r="I3024" s="56"/>
      <c r="J3024" s="56"/>
      <c r="K3024" s="56"/>
      <c r="L3024" s="56"/>
      <c r="M3024" s="56"/>
      <c r="N3024" s="56"/>
      <c r="O3024" s="56"/>
      <c r="P3024" s="13"/>
    </row>
    <row r="3025" spans="1:16" ht="39.75" customHeight="1" x14ac:dyDescent="0.2">
      <c r="A3025" s="71"/>
      <c r="B3025" s="12"/>
      <c r="C3025" s="72"/>
      <c r="D3025" s="56"/>
      <c r="E3025" s="56"/>
      <c r="F3025" s="56"/>
      <c r="G3025" s="56"/>
      <c r="H3025" s="56"/>
      <c r="I3025" s="56"/>
      <c r="J3025" s="56"/>
      <c r="K3025" s="56"/>
      <c r="L3025" s="56"/>
      <c r="M3025" s="56"/>
      <c r="N3025" s="56"/>
      <c r="O3025" s="56"/>
      <c r="P3025" s="13"/>
    </row>
    <row r="3026" spans="1:16" ht="39.75" customHeight="1" x14ac:dyDescent="0.2">
      <c r="A3026" s="71" t="s">
        <v>2164</v>
      </c>
      <c r="B3026" s="12"/>
      <c r="C3026" s="72" t="s">
        <v>2165</v>
      </c>
      <c r="D3026" s="56"/>
      <c r="E3026" s="56"/>
      <c r="F3026" s="56"/>
      <c r="G3026" s="56"/>
      <c r="H3026" s="56"/>
      <c r="I3026" s="56"/>
      <c r="J3026" s="56"/>
      <c r="K3026" s="56"/>
      <c r="L3026" s="56"/>
      <c r="M3026" s="56"/>
      <c r="N3026" s="56"/>
      <c r="O3026" s="56"/>
      <c r="P3026" s="13"/>
    </row>
    <row r="3027" spans="1:16" ht="39.75" customHeight="1" x14ac:dyDescent="0.2">
      <c r="A3027" s="71"/>
      <c r="B3027" s="12"/>
      <c r="C3027" s="72"/>
      <c r="D3027" s="56"/>
      <c r="E3027" s="56"/>
      <c r="F3027" s="56"/>
      <c r="G3027" s="56"/>
      <c r="H3027" s="56"/>
      <c r="I3027" s="56"/>
      <c r="J3027" s="56"/>
      <c r="K3027" s="56"/>
      <c r="L3027" s="56"/>
      <c r="M3027" s="56"/>
      <c r="N3027" s="56"/>
      <c r="O3027" s="56"/>
      <c r="P3027" s="13"/>
    </row>
    <row r="3028" spans="1:16" ht="39.75" customHeight="1" x14ac:dyDescent="0.2">
      <c r="A3028" s="71"/>
      <c r="B3028" s="12"/>
      <c r="C3028" s="72"/>
      <c r="D3028" s="56"/>
      <c r="E3028" s="56"/>
      <c r="F3028" s="56"/>
      <c r="G3028" s="56"/>
      <c r="H3028" s="56"/>
      <c r="I3028" s="56"/>
      <c r="J3028" s="56"/>
      <c r="K3028" s="56"/>
      <c r="L3028" s="56"/>
      <c r="M3028" s="56"/>
      <c r="N3028" s="56"/>
      <c r="O3028" s="56"/>
      <c r="P3028" s="13"/>
    </row>
    <row r="3029" spans="1:16" ht="39.75" customHeight="1" x14ac:dyDescent="0.2">
      <c r="A3029" s="71"/>
      <c r="B3029" s="12"/>
      <c r="C3029" s="72"/>
      <c r="D3029" s="56"/>
      <c r="E3029" s="56"/>
      <c r="F3029" s="56"/>
      <c r="G3029" s="56"/>
      <c r="H3029" s="56"/>
      <c r="I3029" s="56"/>
      <c r="J3029" s="56"/>
      <c r="K3029" s="56"/>
      <c r="L3029" s="56"/>
      <c r="M3029" s="56"/>
      <c r="N3029" s="56"/>
      <c r="O3029" s="56"/>
      <c r="P3029" s="13"/>
    </row>
    <row r="3030" spans="1:16" ht="39.75" customHeight="1" thickBot="1" x14ac:dyDescent="0.25">
      <c r="A3030" s="73"/>
      <c r="B3030" s="14"/>
      <c r="C3030" s="74"/>
      <c r="D3030" s="57"/>
      <c r="E3030" s="57"/>
      <c r="F3030" s="57"/>
      <c r="G3030" s="57"/>
      <c r="H3030" s="57"/>
      <c r="I3030" s="57"/>
      <c r="J3030" s="57"/>
      <c r="K3030" s="57"/>
      <c r="L3030" s="57"/>
      <c r="M3030" s="57"/>
      <c r="N3030" s="57"/>
      <c r="O3030" s="57"/>
      <c r="P3030" s="15"/>
    </row>
    <row r="3031" spans="1:16" ht="39.75" customHeight="1" x14ac:dyDescent="0.2">
      <c r="A3031" s="75" t="s">
        <v>2166</v>
      </c>
      <c r="B3031" s="10"/>
      <c r="C3031" s="76" t="s">
        <v>2167</v>
      </c>
      <c r="D3031" s="55"/>
      <c r="E3031" s="55"/>
      <c r="F3031" s="55"/>
      <c r="G3031" s="55"/>
      <c r="H3031" s="55"/>
      <c r="I3031" s="55"/>
      <c r="J3031" s="55"/>
      <c r="K3031" s="55"/>
      <c r="L3031" s="55"/>
      <c r="M3031" s="55"/>
      <c r="N3031" s="55"/>
      <c r="O3031" s="55"/>
      <c r="P3031" s="11"/>
    </row>
    <row r="3032" spans="1:16" ht="39.75" customHeight="1" x14ac:dyDescent="0.2">
      <c r="A3032" s="71"/>
      <c r="B3032" s="12"/>
      <c r="C3032" s="72"/>
      <c r="D3032" s="56"/>
      <c r="E3032" s="56"/>
      <c r="F3032" s="56"/>
      <c r="G3032" s="56"/>
      <c r="H3032" s="56"/>
      <c r="I3032" s="56"/>
      <c r="J3032" s="56"/>
      <c r="K3032" s="56"/>
      <c r="L3032" s="56"/>
      <c r="M3032" s="56"/>
      <c r="N3032" s="56"/>
      <c r="O3032" s="56"/>
      <c r="P3032" s="13"/>
    </row>
    <row r="3033" spans="1:16" ht="39.75" customHeight="1" x14ac:dyDescent="0.2">
      <c r="A3033" s="71"/>
      <c r="B3033" s="12"/>
      <c r="C3033" s="72"/>
      <c r="D3033" s="56"/>
      <c r="E3033" s="56"/>
      <c r="F3033" s="56"/>
      <c r="G3033" s="56"/>
      <c r="H3033" s="56"/>
      <c r="I3033" s="56"/>
      <c r="J3033" s="56"/>
      <c r="K3033" s="56"/>
      <c r="L3033" s="56"/>
      <c r="M3033" s="56"/>
      <c r="N3033" s="56"/>
      <c r="O3033" s="56"/>
      <c r="P3033" s="13"/>
    </row>
    <row r="3034" spans="1:16" ht="39.75" customHeight="1" x14ac:dyDescent="0.2">
      <c r="A3034" s="71"/>
      <c r="B3034" s="12"/>
      <c r="C3034" s="72"/>
      <c r="D3034" s="56"/>
      <c r="E3034" s="56"/>
      <c r="F3034" s="56"/>
      <c r="G3034" s="56"/>
      <c r="H3034" s="56"/>
      <c r="I3034" s="56"/>
      <c r="J3034" s="56"/>
      <c r="K3034" s="56"/>
      <c r="L3034" s="56"/>
      <c r="M3034" s="56"/>
      <c r="N3034" s="56"/>
      <c r="O3034" s="56"/>
      <c r="P3034" s="13"/>
    </row>
    <row r="3035" spans="1:16" ht="39.75" customHeight="1" x14ac:dyDescent="0.2">
      <c r="A3035" s="71"/>
      <c r="B3035" s="12"/>
      <c r="C3035" s="72"/>
      <c r="D3035" s="56"/>
      <c r="E3035" s="56"/>
      <c r="F3035" s="56"/>
      <c r="G3035" s="56"/>
      <c r="H3035" s="56"/>
      <c r="I3035" s="56"/>
      <c r="J3035" s="56"/>
      <c r="K3035" s="56"/>
      <c r="L3035" s="56"/>
      <c r="M3035" s="56"/>
      <c r="N3035" s="56"/>
      <c r="O3035" s="56"/>
      <c r="P3035" s="13"/>
    </row>
    <row r="3036" spans="1:16" ht="39.75" customHeight="1" x14ac:dyDescent="0.2">
      <c r="A3036" s="71" t="s">
        <v>2168</v>
      </c>
      <c r="B3036" s="12"/>
      <c r="C3036" s="72" t="s">
        <v>2169</v>
      </c>
      <c r="D3036" s="56"/>
      <c r="E3036" s="56"/>
      <c r="F3036" s="56"/>
      <c r="G3036" s="56"/>
      <c r="H3036" s="56"/>
      <c r="I3036" s="56"/>
      <c r="J3036" s="56"/>
      <c r="K3036" s="56"/>
      <c r="L3036" s="56"/>
      <c r="M3036" s="56"/>
      <c r="N3036" s="56"/>
      <c r="O3036" s="56"/>
      <c r="P3036" s="13"/>
    </row>
    <row r="3037" spans="1:16" ht="39.75" customHeight="1" x14ac:dyDescent="0.2">
      <c r="A3037" s="71"/>
      <c r="B3037" s="12"/>
      <c r="C3037" s="72"/>
      <c r="D3037" s="56"/>
      <c r="E3037" s="56"/>
      <c r="F3037" s="56"/>
      <c r="G3037" s="56"/>
      <c r="H3037" s="56"/>
      <c r="I3037" s="56"/>
      <c r="J3037" s="56"/>
      <c r="K3037" s="56"/>
      <c r="L3037" s="56"/>
      <c r="M3037" s="56"/>
      <c r="N3037" s="56"/>
      <c r="O3037" s="56"/>
      <c r="P3037" s="13"/>
    </row>
    <row r="3038" spans="1:16" ht="39.75" customHeight="1" x14ac:dyDescent="0.2">
      <c r="A3038" s="71"/>
      <c r="B3038" s="12"/>
      <c r="C3038" s="72"/>
      <c r="D3038" s="56"/>
      <c r="E3038" s="56"/>
      <c r="F3038" s="56"/>
      <c r="G3038" s="56"/>
      <c r="H3038" s="56"/>
      <c r="I3038" s="56"/>
      <c r="J3038" s="56"/>
      <c r="K3038" s="56"/>
      <c r="L3038" s="56"/>
      <c r="M3038" s="56"/>
      <c r="N3038" s="56"/>
      <c r="O3038" s="56"/>
      <c r="P3038" s="13"/>
    </row>
    <row r="3039" spans="1:16" ht="39.75" customHeight="1" x14ac:dyDescent="0.2">
      <c r="A3039" s="71"/>
      <c r="B3039" s="12"/>
      <c r="C3039" s="72"/>
      <c r="D3039" s="56"/>
      <c r="E3039" s="56"/>
      <c r="F3039" s="56"/>
      <c r="G3039" s="56"/>
      <c r="H3039" s="56"/>
      <c r="I3039" s="56"/>
      <c r="J3039" s="56"/>
      <c r="K3039" s="56"/>
      <c r="L3039" s="56"/>
      <c r="M3039" s="56"/>
      <c r="N3039" s="56"/>
      <c r="O3039" s="56"/>
      <c r="P3039" s="13"/>
    </row>
    <row r="3040" spans="1:16" ht="39.75" customHeight="1" x14ac:dyDescent="0.2">
      <c r="A3040" s="71"/>
      <c r="B3040" s="12"/>
      <c r="C3040" s="72"/>
      <c r="D3040" s="56"/>
      <c r="E3040" s="56"/>
      <c r="F3040" s="56"/>
      <c r="G3040" s="56"/>
      <c r="H3040" s="56"/>
      <c r="I3040" s="56"/>
      <c r="J3040" s="56"/>
      <c r="K3040" s="56"/>
      <c r="L3040" s="56"/>
      <c r="M3040" s="56"/>
      <c r="N3040" s="56"/>
      <c r="O3040" s="56"/>
      <c r="P3040" s="13"/>
    </row>
    <row r="3041" spans="1:16" ht="39.75" customHeight="1" x14ac:dyDescent="0.2">
      <c r="A3041" s="71" t="s">
        <v>2170</v>
      </c>
      <c r="B3041" s="12"/>
      <c r="C3041" s="72" t="s">
        <v>2171</v>
      </c>
      <c r="D3041" s="56"/>
      <c r="E3041" s="56"/>
      <c r="F3041" s="56"/>
      <c r="G3041" s="56"/>
      <c r="H3041" s="56"/>
      <c r="I3041" s="56"/>
      <c r="J3041" s="56"/>
      <c r="K3041" s="56"/>
      <c r="L3041" s="56"/>
      <c r="M3041" s="56"/>
      <c r="N3041" s="56"/>
      <c r="O3041" s="56"/>
      <c r="P3041" s="13"/>
    </row>
    <row r="3042" spans="1:16" ht="39.75" customHeight="1" x14ac:dyDescent="0.2">
      <c r="A3042" s="71"/>
      <c r="B3042" s="12"/>
      <c r="C3042" s="72"/>
      <c r="D3042" s="56"/>
      <c r="E3042" s="56"/>
      <c r="F3042" s="56"/>
      <c r="G3042" s="56"/>
      <c r="H3042" s="56"/>
      <c r="I3042" s="56"/>
      <c r="J3042" s="56"/>
      <c r="K3042" s="56"/>
      <c r="L3042" s="56"/>
      <c r="M3042" s="56"/>
      <c r="N3042" s="56"/>
      <c r="O3042" s="56"/>
      <c r="P3042" s="13"/>
    </row>
    <row r="3043" spans="1:16" ht="39.75" customHeight="1" x14ac:dyDescent="0.2">
      <c r="A3043" s="71"/>
      <c r="B3043" s="12"/>
      <c r="C3043" s="72"/>
      <c r="D3043" s="56"/>
      <c r="E3043" s="56"/>
      <c r="F3043" s="56"/>
      <c r="G3043" s="56"/>
      <c r="H3043" s="56"/>
      <c r="I3043" s="56"/>
      <c r="J3043" s="56"/>
      <c r="K3043" s="56"/>
      <c r="L3043" s="56"/>
      <c r="M3043" s="56"/>
      <c r="N3043" s="56"/>
      <c r="O3043" s="56"/>
      <c r="P3043" s="13"/>
    </row>
    <row r="3044" spans="1:16" ht="39.75" customHeight="1" x14ac:dyDescent="0.2">
      <c r="A3044" s="71"/>
      <c r="B3044" s="12"/>
      <c r="C3044" s="72"/>
      <c r="D3044" s="56"/>
      <c r="E3044" s="56"/>
      <c r="F3044" s="56"/>
      <c r="G3044" s="56"/>
      <c r="H3044" s="56"/>
      <c r="I3044" s="56"/>
      <c r="J3044" s="56"/>
      <c r="K3044" s="56"/>
      <c r="L3044" s="56"/>
      <c r="M3044" s="56"/>
      <c r="N3044" s="56"/>
      <c r="O3044" s="56"/>
      <c r="P3044" s="13"/>
    </row>
    <row r="3045" spans="1:16" ht="39.75" customHeight="1" x14ac:dyDescent="0.2">
      <c r="A3045" s="71"/>
      <c r="B3045" s="12"/>
      <c r="C3045" s="72"/>
      <c r="D3045" s="56"/>
      <c r="E3045" s="56"/>
      <c r="F3045" s="56"/>
      <c r="G3045" s="56"/>
      <c r="H3045" s="56"/>
      <c r="I3045" s="56"/>
      <c r="J3045" s="56"/>
      <c r="K3045" s="56"/>
      <c r="L3045" s="56"/>
      <c r="M3045" s="56"/>
      <c r="N3045" s="56"/>
      <c r="O3045" s="56"/>
      <c r="P3045" s="13"/>
    </row>
    <row r="3046" spans="1:16" ht="39.75" customHeight="1" x14ac:dyDescent="0.2">
      <c r="A3046" s="71" t="s">
        <v>2172</v>
      </c>
      <c r="B3046" s="12"/>
      <c r="C3046" s="72" t="s">
        <v>2173</v>
      </c>
      <c r="D3046" s="56"/>
      <c r="E3046" s="56"/>
      <c r="F3046" s="56"/>
      <c r="G3046" s="56"/>
      <c r="H3046" s="56"/>
      <c r="I3046" s="56"/>
      <c r="J3046" s="56"/>
      <c r="K3046" s="56"/>
      <c r="L3046" s="56"/>
      <c r="M3046" s="56"/>
      <c r="N3046" s="56"/>
      <c r="O3046" s="56"/>
      <c r="P3046" s="13"/>
    </row>
    <row r="3047" spans="1:16" ht="39.75" customHeight="1" x14ac:dyDescent="0.2">
      <c r="A3047" s="71"/>
      <c r="B3047" s="12"/>
      <c r="C3047" s="72"/>
      <c r="D3047" s="56"/>
      <c r="E3047" s="56"/>
      <c r="F3047" s="56"/>
      <c r="G3047" s="56"/>
      <c r="H3047" s="56"/>
      <c r="I3047" s="56"/>
      <c r="J3047" s="56"/>
      <c r="K3047" s="56"/>
      <c r="L3047" s="56"/>
      <c r="M3047" s="56"/>
      <c r="N3047" s="56"/>
      <c r="O3047" s="56"/>
      <c r="P3047" s="13"/>
    </row>
    <row r="3048" spans="1:16" ht="39.75" customHeight="1" x14ac:dyDescent="0.2">
      <c r="A3048" s="71"/>
      <c r="B3048" s="12"/>
      <c r="C3048" s="72"/>
      <c r="D3048" s="56"/>
      <c r="E3048" s="56"/>
      <c r="F3048" s="56"/>
      <c r="G3048" s="56"/>
      <c r="H3048" s="56"/>
      <c r="I3048" s="56"/>
      <c r="J3048" s="56"/>
      <c r="K3048" s="56"/>
      <c r="L3048" s="56"/>
      <c r="M3048" s="56"/>
      <c r="N3048" s="56"/>
      <c r="O3048" s="56"/>
      <c r="P3048" s="13"/>
    </row>
    <row r="3049" spans="1:16" ht="39.75" customHeight="1" x14ac:dyDescent="0.2">
      <c r="A3049" s="71"/>
      <c r="B3049" s="12"/>
      <c r="C3049" s="72"/>
      <c r="D3049" s="56"/>
      <c r="E3049" s="56"/>
      <c r="F3049" s="56"/>
      <c r="G3049" s="56"/>
      <c r="H3049" s="56"/>
      <c r="I3049" s="56"/>
      <c r="J3049" s="56"/>
      <c r="K3049" s="56"/>
      <c r="L3049" s="56"/>
      <c r="M3049" s="56"/>
      <c r="N3049" s="56"/>
      <c r="O3049" s="56"/>
      <c r="P3049" s="13"/>
    </row>
    <row r="3050" spans="1:16" ht="39.75" customHeight="1" x14ac:dyDescent="0.2">
      <c r="A3050" s="71"/>
      <c r="B3050" s="12"/>
      <c r="C3050" s="72"/>
      <c r="D3050" s="56"/>
      <c r="E3050" s="56"/>
      <c r="F3050" s="56"/>
      <c r="G3050" s="56"/>
      <c r="H3050" s="56"/>
      <c r="I3050" s="56"/>
      <c r="J3050" s="56"/>
      <c r="K3050" s="56"/>
      <c r="L3050" s="56"/>
      <c r="M3050" s="56"/>
      <c r="N3050" s="56"/>
      <c r="O3050" s="56"/>
      <c r="P3050" s="13"/>
    </row>
    <row r="3051" spans="1:16" ht="39.75" customHeight="1" x14ac:dyDescent="0.2">
      <c r="A3051" s="71" t="s">
        <v>2174</v>
      </c>
      <c r="B3051" s="12"/>
      <c r="C3051" s="72" t="s">
        <v>2175</v>
      </c>
      <c r="D3051" s="56"/>
      <c r="E3051" s="56"/>
      <c r="F3051" s="56"/>
      <c r="G3051" s="56"/>
      <c r="H3051" s="56"/>
      <c r="I3051" s="56"/>
      <c r="J3051" s="56"/>
      <c r="K3051" s="56"/>
      <c r="L3051" s="56"/>
      <c r="M3051" s="56"/>
      <c r="N3051" s="56"/>
      <c r="O3051" s="56"/>
      <c r="P3051" s="13"/>
    </row>
    <row r="3052" spans="1:16" ht="39.75" customHeight="1" x14ac:dyDescent="0.2">
      <c r="A3052" s="71"/>
      <c r="B3052" s="12"/>
      <c r="C3052" s="72"/>
      <c r="D3052" s="56"/>
      <c r="E3052" s="56"/>
      <c r="F3052" s="56"/>
      <c r="G3052" s="56"/>
      <c r="H3052" s="56"/>
      <c r="I3052" s="56"/>
      <c r="J3052" s="56"/>
      <c r="K3052" s="56"/>
      <c r="L3052" s="56"/>
      <c r="M3052" s="56"/>
      <c r="N3052" s="56"/>
      <c r="O3052" s="56"/>
      <c r="P3052" s="13"/>
    </row>
    <row r="3053" spans="1:16" ht="39.75" customHeight="1" x14ac:dyDescent="0.2">
      <c r="A3053" s="71"/>
      <c r="B3053" s="12"/>
      <c r="C3053" s="72"/>
      <c r="D3053" s="56"/>
      <c r="E3053" s="56"/>
      <c r="F3053" s="56"/>
      <c r="G3053" s="56"/>
      <c r="H3053" s="56"/>
      <c r="I3053" s="56"/>
      <c r="J3053" s="56"/>
      <c r="K3053" s="56"/>
      <c r="L3053" s="56"/>
      <c r="M3053" s="56"/>
      <c r="N3053" s="56"/>
      <c r="O3053" s="56"/>
      <c r="P3053" s="13"/>
    </row>
    <row r="3054" spans="1:16" ht="39.75" customHeight="1" x14ac:dyDescent="0.2">
      <c r="A3054" s="71"/>
      <c r="B3054" s="12"/>
      <c r="C3054" s="72"/>
      <c r="D3054" s="56"/>
      <c r="E3054" s="56"/>
      <c r="F3054" s="56"/>
      <c r="G3054" s="56"/>
      <c r="H3054" s="56"/>
      <c r="I3054" s="56"/>
      <c r="J3054" s="56"/>
      <c r="K3054" s="56"/>
      <c r="L3054" s="56"/>
      <c r="M3054" s="56"/>
      <c r="N3054" s="56"/>
      <c r="O3054" s="56"/>
      <c r="P3054" s="13"/>
    </row>
    <row r="3055" spans="1:16" ht="39.75" customHeight="1" thickBot="1" x14ac:dyDescent="0.25">
      <c r="A3055" s="73"/>
      <c r="B3055" s="14"/>
      <c r="C3055" s="74"/>
      <c r="D3055" s="57"/>
      <c r="E3055" s="57"/>
      <c r="F3055" s="57"/>
      <c r="G3055" s="57"/>
      <c r="H3055" s="57"/>
      <c r="I3055" s="57"/>
      <c r="J3055" s="57"/>
      <c r="K3055" s="57"/>
      <c r="L3055" s="57"/>
      <c r="M3055" s="57"/>
      <c r="N3055" s="57"/>
      <c r="O3055" s="57"/>
      <c r="P3055" s="15"/>
    </row>
    <row r="3056" spans="1:16" ht="39.75" customHeight="1" x14ac:dyDescent="0.2">
      <c r="A3056" s="75" t="s">
        <v>2176</v>
      </c>
      <c r="B3056" s="10"/>
      <c r="C3056" s="76" t="s">
        <v>2177</v>
      </c>
      <c r="D3056" s="55"/>
      <c r="E3056" s="55"/>
      <c r="F3056" s="55"/>
      <c r="G3056" s="55"/>
      <c r="H3056" s="55"/>
      <c r="I3056" s="55"/>
      <c r="J3056" s="55"/>
      <c r="K3056" s="55"/>
      <c r="L3056" s="55"/>
      <c r="M3056" s="55"/>
      <c r="N3056" s="55"/>
      <c r="O3056" s="55"/>
      <c r="P3056" s="11"/>
    </row>
    <row r="3057" spans="1:16" ht="39.75" customHeight="1" x14ac:dyDescent="0.2">
      <c r="A3057" s="71"/>
      <c r="B3057" s="12"/>
      <c r="C3057" s="72"/>
      <c r="D3057" s="56"/>
      <c r="E3057" s="56"/>
      <c r="F3057" s="56"/>
      <c r="G3057" s="56"/>
      <c r="H3057" s="56"/>
      <c r="I3057" s="56"/>
      <c r="J3057" s="56"/>
      <c r="K3057" s="56"/>
      <c r="L3057" s="56"/>
      <c r="M3057" s="56"/>
      <c r="N3057" s="56"/>
      <c r="O3057" s="56"/>
      <c r="P3057" s="13"/>
    </row>
    <row r="3058" spans="1:16" ht="39.75" customHeight="1" x14ac:dyDescent="0.2">
      <c r="A3058" s="71"/>
      <c r="B3058" s="12"/>
      <c r="C3058" s="72"/>
      <c r="D3058" s="56"/>
      <c r="E3058" s="56"/>
      <c r="F3058" s="56"/>
      <c r="G3058" s="56"/>
      <c r="H3058" s="56"/>
      <c r="I3058" s="56"/>
      <c r="J3058" s="56"/>
      <c r="K3058" s="56"/>
      <c r="L3058" s="56"/>
      <c r="M3058" s="56"/>
      <c r="N3058" s="56"/>
      <c r="O3058" s="56"/>
      <c r="P3058" s="13"/>
    </row>
    <row r="3059" spans="1:16" ht="39.75" customHeight="1" x14ac:dyDescent="0.2">
      <c r="A3059" s="71"/>
      <c r="B3059" s="12"/>
      <c r="C3059" s="72"/>
      <c r="D3059" s="56"/>
      <c r="E3059" s="56"/>
      <c r="F3059" s="56"/>
      <c r="G3059" s="56"/>
      <c r="H3059" s="56"/>
      <c r="I3059" s="56"/>
      <c r="J3059" s="56"/>
      <c r="K3059" s="56"/>
      <c r="L3059" s="56"/>
      <c r="M3059" s="56"/>
      <c r="N3059" s="56"/>
      <c r="O3059" s="56"/>
      <c r="P3059" s="13"/>
    </row>
    <row r="3060" spans="1:16" ht="39.75" customHeight="1" x14ac:dyDescent="0.2">
      <c r="A3060" s="71"/>
      <c r="B3060" s="12"/>
      <c r="C3060" s="72"/>
      <c r="D3060" s="56"/>
      <c r="E3060" s="56"/>
      <c r="F3060" s="56"/>
      <c r="G3060" s="56"/>
      <c r="H3060" s="56"/>
      <c r="I3060" s="56"/>
      <c r="J3060" s="56"/>
      <c r="K3060" s="56"/>
      <c r="L3060" s="56"/>
      <c r="M3060" s="56"/>
      <c r="N3060" s="56"/>
      <c r="O3060" s="56"/>
      <c r="P3060" s="13"/>
    </row>
    <row r="3061" spans="1:16" ht="39.75" customHeight="1" x14ac:dyDescent="0.2">
      <c r="A3061" s="71" t="s">
        <v>2178</v>
      </c>
      <c r="B3061" s="12"/>
      <c r="C3061" s="72" t="s">
        <v>2179</v>
      </c>
      <c r="D3061" s="56"/>
      <c r="E3061" s="56"/>
      <c r="F3061" s="56"/>
      <c r="G3061" s="56"/>
      <c r="H3061" s="56"/>
      <c r="I3061" s="56"/>
      <c r="J3061" s="56"/>
      <c r="K3061" s="56"/>
      <c r="L3061" s="56"/>
      <c r="M3061" s="56"/>
      <c r="N3061" s="56"/>
      <c r="O3061" s="56"/>
      <c r="P3061" s="13"/>
    </row>
    <row r="3062" spans="1:16" ht="39.75" customHeight="1" x14ac:dyDescent="0.2">
      <c r="A3062" s="71"/>
      <c r="B3062" s="12"/>
      <c r="C3062" s="72"/>
      <c r="D3062" s="56"/>
      <c r="E3062" s="56"/>
      <c r="F3062" s="56"/>
      <c r="G3062" s="56"/>
      <c r="H3062" s="56"/>
      <c r="I3062" s="56"/>
      <c r="J3062" s="56"/>
      <c r="K3062" s="56"/>
      <c r="L3062" s="56"/>
      <c r="M3062" s="56"/>
      <c r="N3062" s="56"/>
      <c r="O3062" s="56"/>
      <c r="P3062" s="13"/>
    </row>
    <row r="3063" spans="1:16" ht="39.75" customHeight="1" x14ac:dyDescent="0.2">
      <c r="A3063" s="71"/>
      <c r="B3063" s="12"/>
      <c r="C3063" s="72"/>
      <c r="D3063" s="56"/>
      <c r="E3063" s="56"/>
      <c r="F3063" s="56"/>
      <c r="G3063" s="56"/>
      <c r="H3063" s="56"/>
      <c r="I3063" s="56"/>
      <c r="J3063" s="56"/>
      <c r="K3063" s="56"/>
      <c r="L3063" s="56"/>
      <c r="M3063" s="56"/>
      <c r="N3063" s="56"/>
      <c r="O3063" s="56"/>
      <c r="P3063" s="13"/>
    </row>
    <row r="3064" spans="1:16" ht="39.75" customHeight="1" x14ac:dyDescent="0.2">
      <c r="A3064" s="71"/>
      <c r="B3064" s="12"/>
      <c r="C3064" s="72"/>
      <c r="D3064" s="56"/>
      <c r="E3064" s="56"/>
      <c r="F3064" s="56"/>
      <c r="G3064" s="56"/>
      <c r="H3064" s="56"/>
      <c r="I3064" s="56"/>
      <c r="J3064" s="56"/>
      <c r="K3064" s="56"/>
      <c r="L3064" s="56"/>
      <c r="M3064" s="56"/>
      <c r="N3064" s="56"/>
      <c r="O3064" s="56"/>
      <c r="P3064" s="13"/>
    </row>
    <row r="3065" spans="1:16" ht="39.75" customHeight="1" x14ac:dyDescent="0.2">
      <c r="A3065" s="71"/>
      <c r="B3065" s="12"/>
      <c r="C3065" s="72"/>
      <c r="D3065" s="56"/>
      <c r="E3065" s="56"/>
      <c r="F3065" s="56"/>
      <c r="G3065" s="56"/>
      <c r="H3065" s="56"/>
      <c r="I3065" s="56"/>
      <c r="J3065" s="56"/>
      <c r="K3065" s="56"/>
      <c r="L3065" s="56"/>
      <c r="M3065" s="56"/>
      <c r="N3065" s="56"/>
      <c r="O3065" s="56"/>
      <c r="P3065" s="13"/>
    </row>
    <row r="3066" spans="1:16" ht="39.75" customHeight="1" x14ac:dyDescent="0.2">
      <c r="A3066" s="71" t="s">
        <v>2180</v>
      </c>
      <c r="B3066" s="12"/>
      <c r="C3066" s="72" t="s">
        <v>2181</v>
      </c>
      <c r="D3066" s="56"/>
      <c r="E3066" s="56"/>
      <c r="F3066" s="56"/>
      <c r="G3066" s="56"/>
      <c r="H3066" s="56"/>
      <c r="I3066" s="56"/>
      <c r="J3066" s="56"/>
      <c r="K3066" s="56"/>
      <c r="L3066" s="56"/>
      <c r="M3066" s="56"/>
      <c r="N3066" s="56"/>
      <c r="O3066" s="56"/>
      <c r="P3066" s="13"/>
    </row>
    <row r="3067" spans="1:16" ht="39.75" customHeight="1" x14ac:dyDescent="0.2">
      <c r="A3067" s="71"/>
      <c r="B3067" s="12"/>
      <c r="C3067" s="72"/>
      <c r="D3067" s="56"/>
      <c r="E3067" s="56"/>
      <c r="F3067" s="56"/>
      <c r="G3067" s="56"/>
      <c r="H3067" s="56"/>
      <c r="I3067" s="56"/>
      <c r="J3067" s="56"/>
      <c r="K3067" s="56"/>
      <c r="L3067" s="56"/>
      <c r="M3067" s="56"/>
      <c r="N3067" s="56"/>
      <c r="O3067" s="56"/>
      <c r="P3067" s="13"/>
    </row>
    <row r="3068" spans="1:16" ht="39.75" customHeight="1" x14ac:dyDescent="0.2">
      <c r="A3068" s="71"/>
      <c r="B3068" s="12"/>
      <c r="C3068" s="72"/>
      <c r="D3068" s="56"/>
      <c r="E3068" s="56"/>
      <c r="F3068" s="56"/>
      <c r="G3068" s="56"/>
      <c r="H3068" s="56"/>
      <c r="I3068" s="56"/>
      <c r="J3068" s="56"/>
      <c r="K3068" s="56"/>
      <c r="L3068" s="56"/>
      <c r="M3068" s="56"/>
      <c r="N3068" s="56"/>
      <c r="O3068" s="56"/>
      <c r="P3068" s="13"/>
    </row>
    <row r="3069" spans="1:16" ht="39.75" customHeight="1" x14ac:dyDescent="0.2">
      <c r="A3069" s="71"/>
      <c r="B3069" s="12"/>
      <c r="C3069" s="72"/>
      <c r="D3069" s="56"/>
      <c r="E3069" s="56"/>
      <c r="F3069" s="56"/>
      <c r="G3069" s="56"/>
      <c r="H3069" s="56"/>
      <c r="I3069" s="56"/>
      <c r="J3069" s="56"/>
      <c r="K3069" s="56"/>
      <c r="L3069" s="56"/>
      <c r="M3069" s="56"/>
      <c r="N3069" s="56"/>
      <c r="O3069" s="56"/>
      <c r="P3069" s="13"/>
    </row>
    <row r="3070" spans="1:16" ht="39.75" customHeight="1" x14ac:dyDescent="0.2">
      <c r="A3070" s="71"/>
      <c r="B3070" s="12"/>
      <c r="C3070" s="72"/>
      <c r="D3070" s="56"/>
      <c r="E3070" s="56"/>
      <c r="F3070" s="56"/>
      <c r="G3070" s="56"/>
      <c r="H3070" s="56"/>
      <c r="I3070" s="56"/>
      <c r="J3070" s="56"/>
      <c r="K3070" s="56"/>
      <c r="L3070" s="56"/>
      <c r="M3070" s="56"/>
      <c r="N3070" s="56"/>
      <c r="O3070" s="56"/>
      <c r="P3070" s="13"/>
    </row>
    <row r="3071" spans="1:16" ht="39.75" customHeight="1" x14ac:dyDescent="0.2">
      <c r="A3071" s="71" t="s">
        <v>2182</v>
      </c>
      <c r="B3071" s="12"/>
      <c r="C3071" s="72" t="s">
        <v>2183</v>
      </c>
      <c r="D3071" s="56"/>
      <c r="E3071" s="56"/>
      <c r="F3071" s="56"/>
      <c r="G3071" s="56"/>
      <c r="H3071" s="56"/>
      <c r="I3071" s="56"/>
      <c r="J3071" s="56"/>
      <c r="K3071" s="56"/>
      <c r="L3071" s="56"/>
      <c r="M3071" s="56"/>
      <c r="N3071" s="56"/>
      <c r="O3071" s="56"/>
      <c r="P3071" s="13"/>
    </row>
    <row r="3072" spans="1:16" ht="39.75" customHeight="1" x14ac:dyDescent="0.2">
      <c r="A3072" s="71"/>
      <c r="B3072" s="12"/>
      <c r="C3072" s="72"/>
      <c r="D3072" s="56"/>
      <c r="E3072" s="56"/>
      <c r="F3072" s="56"/>
      <c r="G3072" s="56"/>
      <c r="H3072" s="56"/>
      <c r="I3072" s="56"/>
      <c r="J3072" s="56"/>
      <c r="K3072" s="56"/>
      <c r="L3072" s="56"/>
      <c r="M3072" s="56"/>
      <c r="N3072" s="56"/>
      <c r="O3072" s="56"/>
      <c r="P3072" s="13"/>
    </row>
    <row r="3073" spans="1:16" ht="39.75" customHeight="1" x14ac:dyDescent="0.2">
      <c r="A3073" s="71"/>
      <c r="B3073" s="12"/>
      <c r="C3073" s="72"/>
      <c r="D3073" s="56"/>
      <c r="E3073" s="56"/>
      <c r="F3073" s="56"/>
      <c r="G3073" s="56"/>
      <c r="H3073" s="56"/>
      <c r="I3073" s="56"/>
      <c r="J3073" s="56"/>
      <c r="K3073" s="56"/>
      <c r="L3073" s="56"/>
      <c r="M3073" s="56"/>
      <c r="N3073" s="56"/>
      <c r="O3073" s="56"/>
      <c r="P3073" s="13"/>
    </row>
    <row r="3074" spans="1:16" ht="39.75" customHeight="1" x14ac:dyDescent="0.2">
      <c r="A3074" s="71"/>
      <c r="B3074" s="12"/>
      <c r="C3074" s="72"/>
      <c r="D3074" s="56"/>
      <c r="E3074" s="56"/>
      <c r="F3074" s="56"/>
      <c r="G3074" s="56"/>
      <c r="H3074" s="56"/>
      <c r="I3074" s="56"/>
      <c r="J3074" s="56"/>
      <c r="K3074" s="56"/>
      <c r="L3074" s="56"/>
      <c r="M3074" s="56"/>
      <c r="N3074" s="56"/>
      <c r="O3074" s="56"/>
      <c r="P3074" s="13"/>
    </row>
    <row r="3075" spans="1:16" ht="39.75" customHeight="1" x14ac:dyDescent="0.2">
      <c r="A3075" s="71"/>
      <c r="B3075" s="12"/>
      <c r="C3075" s="72"/>
      <c r="D3075" s="56"/>
      <c r="E3075" s="56"/>
      <c r="F3075" s="56"/>
      <c r="G3075" s="56"/>
      <c r="H3075" s="56"/>
      <c r="I3075" s="56"/>
      <c r="J3075" s="56"/>
      <c r="K3075" s="56"/>
      <c r="L3075" s="56"/>
      <c r="M3075" s="56"/>
      <c r="N3075" s="56"/>
      <c r="O3075" s="56"/>
      <c r="P3075" s="13"/>
    </row>
    <row r="3076" spans="1:16" ht="39.75" customHeight="1" x14ac:dyDescent="0.2">
      <c r="A3076" s="71" t="s">
        <v>2184</v>
      </c>
      <c r="B3076" s="12"/>
      <c r="C3076" s="72" t="s">
        <v>2185</v>
      </c>
      <c r="D3076" s="56"/>
      <c r="E3076" s="56"/>
      <c r="F3076" s="56"/>
      <c r="G3076" s="56"/>
      <c r="H3076" s="56"/>
      <c r="I3076" s="56"/>
      <c r="J3076" s="56"/>
      <c r="K3076" s="56"/>
      <c r="L3076" s="56"/>
      <c r="M3076" s="56"/>
      <c r="N3076" s="56"/>
      <c r="O3076" s="56"/>
      <c r="P3076" s="13"/>
    </row>
    <row r="3077" spans="1:16" ht="39.75" customHeight="1" x14ac:dyDescent="0.2">
      <c r="A3077" s="71"/>
      <c r="B3077" s="12"/>
      <c r="C3077" s="72"/>
      <c r="D3077" s="56"/>
      <c r="E3077" s="56"/>
      <c r="F3077" s="56"/>
      <c r="G3077" s="56"/>
      <c r="H3077" s="56"/>
      <c r="I3077" s="56"/>
      <c r="J3077" s="56"/>
      <c r="K3077" s="56"/>
      <c r="L3077" s="56"/>
      <c r="M3077" s="56"/>
      <c r="N3077" s="56"/>
      <c r="O3077" s="56"/>
      <c r="P3077" s="13"/>
    </row>
    <row r="3078" spans="1:16" ht="39.75" customHeight="1" x14ac:dyDescent="0.2">
      <c r="A3078" s="71"/>
      <c r="B3078" s="12"/>
      <c r="C3078" s="72"/>
      <c r="D3078" s="56"/>
      <c r="E3078" s="56"/>
      <c r="F3078" s="56"/>
      <c r="G3078" s="56"/>
      <c r="H3078" s="56"/>
      <c r="I3078" s="56"/>
      <c r="J3078" s="56"/>
      <c r="K3078" s="56"/>
      <c r="L3078" s="56"/>
      <c r="M3078" s="56"/>
      <c r="N3078" s="56"/>
      <c r="O3078" s="56"/>
      <c r="P3078" s="13"/>
    </row>
    <row r="3079" spans="1:16" ht="39.75" customHeight="1" x14ac:dyDescent="0.2">
      <c r="A3079" s="71"/>
      <c r="B3079" s="12"/>
      <c r="C3079" s="72"/>
      <c r="D3079" s="56"/>
      <c r="E3079" s="56"/>
      <c r="F3079" s="56"/>
      <c r="G3079" s="56"/>
      <c r="H3079" s="56"/>
      <c r="I3079" s="56"/>
      <c r="J3079" s="56"/>
      <c r="K3079" s="56"/>
      <c r="L3079" s="56"/>
      <c r="M3079" s="56"/>
      <c r="N3079" s="56"/>
      <c r="O3079" s="56"/>
      <c r="P3079" s="13"/>
    </row>
    <row r="3080" spans="1:16" ht="39.75" customHeight="1" thickBot="1" x14ac:dyDescent="0.25">
      <c r="A3080" s="73"/>
      <c r="B3080" s="14"/>
      <c r="C3080" s="74"/>
      <c r="D3080" s="57"/>
      <c r="E3080" s="57"/>
      <c r="F3080" s="57"/>
      <c r="G3080" s="57"/>
      <c r="H3080" s="57"/>
      <c r="I3080" s="57"/>
      <c r="J3080" s="57"/>
      <c r="K3080" s="57"/>
      <c r="L3080" s="57"/>
      <c r="M3080" s="57"/>
      <c r="N3080" s="57"/>
      <c r="O3080" s="57"/>
      <c r="P3080" s="15"/>
    </row>
    <row r="3081" spans="1:16" ht="39.75" customHeight="1" x14ac:dyDescent="0.2">
      <c r="A3081" s="75" t="s">
        <v>2186</v>
      </c>
      <c r="B3081" s="10"/>
      <c r="C3081" s="76" t="s">
        <v>2187</v>
      </c>
      <c r="D3081" s="55"/>
      <c r="E3081" s="55"/>
      <c r="F3081" s="55"/>
      <c r="G3081" s="55"/>
      <c r="H3081" s="55"/>
      <c r="I3081" s="55"/>
      <c r="J3081" s="55"/>
      <c r="K3081" s="55"/>
      <c r="L3081" s="55"/>
      <c r="M3081" s="55"/>
      <c r="N3081" s="55"/>
      <c r="O3081" s="55"/>
      <c r="P3081" s="11"/>
    </row>
    <row r="3082" spans="1:16" ht="39.75" customHeight="1" x14ac:dyDescent="0.2">
      <c r="A3082" s="71"/>
      <c r="B3082" s="12"/>
      <c r="C3082" s="72"/>
      <c r="D3082" s="56"/>
      <c r="E3082" s="56"/>
      <c r="F3082" s="56"/>
      <c r="G3082" s="56"/>
      <c r="H3082" s="56"/>
      <c r="I3082" s="56"/>
      <c r="J3082" s="56"/>
      <c r="K3082" s="56"/>
      <c r="L3082" s="56"/>
      <c r="M3082" s="56"/>
      <c r="N3082" s="56"/>
      <c r="O3082" s="56"/>
      <c r="P3082" s="13"/>
    </row>
    <row r="3083" spans="1:16" ht="39.75" customHeight="1" x14ac:dyDescent="0.2">
      <c r="A3083" s="71"/>
      <c r="B3083" s="12"/>
      <c r="C3083" s="72"/>
      <c r="D3083" s="56"/>
      <c r="E3083" s="56"/>
      <c r="F3083" s="56"/>
      <c r="G3083" s="56"/>
      <c r="H3083" s="56"/>
      <c r="I3083" s="56"/>
      <c r="J3083" s="56"/>
      <c r="K3083" s="56"/>
      <c r="L3083" s="56"/>
      <c r="M3083" s="56"/>
      <c r="N3083" s="56"/>
      <c r="O3083" s="56"/>
      <c r="P3083" s="13"/>
    </row>
    <row r="3084" spans="1:16" ht="39.75" customHeight="1" x14ac:dyDescent="0.2">
      <c r="A3084" s="71"/>
      <c r="B3084" s="12"/>
      <c r="C3084" s="72"/>
      <c r="D3084" s="56"/>
      <c r="E3084" s="56"/>
      <c r="F3084" s="56"/>
      <c r="G3084" s="56"/>
      <c r="H3084" s="56"/>
      <c r="I3084" s="56"/>
      <c r="J3084" s="56"/>
      <c r="K3084" s="56"/>
      <c r="L3084" s="56"/>
      <c r="M3084" s="56"/>
      <c r="N3084" s="56"/>
      <c r="O3084" s="56"/>
      <c r="P3084" s="13"/>
    </row>
    <row r="3085" spans="1:16" ht="39.75" customHeight="1" x14ac:dyDescent="0.2">
      <c r="A3085" s="71"/>
      <c r="B3085" s="12"/>
      <c r="C3085" s="72"/>
      <c r="D3085" s="56"/>
      <c r="E3085" s="56"/>
      <c r="F3085" s="56"/>
      <c r="G3085" s="56"/>
      <c r="H3085" s="56"/>
      <c r="I3085" s="56"/>
      <c r="J3085" s="56"/>
      <c r="K3085" s="56"/>
      <c r="L3085" s="56"/>
      <c r="M3085" s="56"/>
      <c r="N3085" s="56"/>
      <c r="O3085" s="56"/>
      <c r="P3085" s="13"/>
    </row>
    <row r="3086" spans="1:16" ht="39.75" customHeight="1" x14ac:dyDescent="0.2">
      <c r="A3086" s="71" t="s">
        <v>2188</v>
      </c>
      <c r="B3086" s="12"/>
      <c r="C3086" s="72" t="s">
        <v>2189</v>
      </c>
      <c r="D3086" s="56"/>
      <c r="E3086" s="56"/>
      <c r="F3086" s="56"/>
      <c r="G3086" s="56"/>
      <c r="H3086" s="56"/>
      <c r="I3086" s="56"/>
      <c r="J3086" s="56"/>
      <c r="K3086" s="56"/>
      <c r="L3086" s="56"/>
      <c r="M3086" s="56"/>
      <c r="N3086" s="56"/>
      <c r="O3086" s="56"/>
      <c r="P3086" s="13"/>
    </row>
    <row r="3087" spans="1:16" ht="39.75" customHeight="1" x14ac:dyDescent="0.2">
      <c r="A3087" s="71"/>
      <c r="B3087" s="12"/>
      <c r="C3087" s="72"/>
      <c r="D3087" s="56"/>
      <c r="E3087" s="56"/>
      <c r="F3087" s="56"/>
      <c r="G3087" s="56"/>
      <c r="H3087" s="56"/>
      <c r="I3087" s="56"/>
      <c r="J3087" s="56"/>
      <c r="K3087" s="56"/>
      <c r="L3087" s="56"/>
      <c r="M3087" s="56"/>
      <c r="N3087" s="56"/>
      <c r="O3087" s="56"/>
      <c r="P3087" s="13"/>
    </row>
    <row r="3088" spans="1:16" ht="39.75" customHeight="1" x14ac:dyDescent="0.2">
      <c r="A3088" s="71"/>
      <c r="B3088" s="12"/>
      <c r="C3088" s="72"/>
      <c r="D3088" s="56"/>
      <c r="E3088" s="56"/>
      <c r="F3088" s="56"/>
      <c r="G3088" s="56"/>
      <c r="H3088" s="56"/>
      <c r="I3088" s="56"/>
      <c r="J3088" s="56"/>
      <c r="K3088" s="56"/>
      <c r="L3088" s="56"/>
      <c r="M3088" s="56"/>
      <c r="N3088" s="56"/>
      <c r="O3088" s="56"/>
      <c r="P3088" s="13"/>
    </row>
    <row r="3089" spans="1:16" ht="39.75" customHeight="1" x14ac:dyDescent="0.2">
      <c r="A3089" s="71"/>
      <c r="B3089" s="12"/>
      <c r="C3089" s="72"/>
      <c r="D3089" s="56"/>
      <c r="E3089" s="56"/>
      <c r="F3089" s="56"/>
      <c r="G3089" s="56"/>
      <c r="H3089" s="56"/>
      <c r="I3089" s="56"/>
      <c r="J3089" s="56"/>
      <c r="K3089" s="56"/>
      <c r="L3089" s="56"/>
      <c r="M3089" s="56"/>
      <c r="N3089" s="56"/>
      <c r="O3089" s="56"/>
      <c r="P3089" s="13"/>
    </row>
    <row r="3090" spans="1:16" ht="39.75" customHeight="1" x14ac:dyDescent="0.2">
      <c r="A3090" s="71"/>
      <c r="B3090" s="12"/>
      <c r="C3090" s="72"/>
      <c r="D3090" s="56"/>
      <c r="E3090" s="56"/>
      <c r="F3090" s="56"/>
      <c r="G3090" s="56"/>
      <c r="H3090" s="56"/>
      <c r="I3090" s="56"/>
      <c r="J3090" s="56"/>
      <c r="K3090" s="56"/>
      <c r="L3090" s="56"/>
      <c r="M3090" s="56"/>
      <c r="N3090" s="56"/>
      <c r="O3090" s="56"/>
      <c r="P3090" s="13"/>
    </row>
    <row r="3091" spans="1:16" ht="39.75" customHeight="1" x14ac:dyDescent="0.2">
      <c r="A3091" s="71" t="s">
        <v>2190</v>
      </c>
      <c r="B3091" s="12"/>
      <c r="C3091" s="72" t="s">
        <v>2191</v>
      </c>
      <c r="D3091" s="56"/>
      <c r="E3091" s="56"/>
      <c r="F3091" s="56"/>
      <c r="G3091" s="56"/>
      <c r="H3091" s="56"/>
      <c r="I3091" s="56"/>
      <c r="J3091" s="56"/>
      <c r="K3091" s="56"/>
      <c r="L3091" s="56"/>
      <c r="M3091" s="56"/>
      <c r="N3091" s="56"/>
      <c r="O3091" s="56"/>
      <c r="P3091" s="13"/>
    </row>
    <row r="3092" spans="1:16" ht="39.75" customHeight="1" x14ac:dyDescent="0.2">
      <c r="A3092" s="71"/>
      <c r="B3092" s="12"/>
      <c r="C3092" s="72"/>
      <c r="D3092" s="56"/>
      <c r="E3092" s="56"/>
      <c r="F3092" s="56"/>
      <c r="G3092" s="56"/>
      <c r="H3092" s="56"/>
      <c r="I3092" s="56"/>
      <c r="J3092" s="56"/>
      <c r="K3092" s="56"/>
      <c r="L3092" s="56"/>
      <c r="M3092" s="56"/>
      <c r="N3092" s="56"/>
      <c r="O3092" s="56"/>
      <c r="P3092" s="13"/>
    </row>
    <row r="3093" spans="1:16" ht="39.75" customHeight="1" x14ac:dyDescent="0.2">
      <c r="A3093" s="71"/>
      <c r="B3093" s="12"/>
      <c r="C3093" s="72"/>
      <c r="D3093" s="56"/>
      <c r="E3093" s="56"/>
      <c r="F3093" s="56"/>
      <c r="G3093" s="56"/>
      <c r="H3093" s="56"/>
      <c r="I3093" s="56"/>
      <c r="J3093" s="56"/>
      <c r="K3093" s="56"/>
      <c r="L3093" s="56"/>
      <c r="M3093" s="56"/>
      <c r="N3093" s="56"/>
      <c r="O3093" s="56"/>
      <c r="P3093" s="13"/>
    </row>
    <row r="3094" spans="1:16" ht="39.75" customHeight="1" x14ac:dyDescent="0.2">
      <c r="A3094" s="71"/>
      <c r="B3094" s="12"/>
      <c r="C3094" s="72"/>
      <c r="D3094" s="56"/>
      <c r="E3094" s="56"/>
      <c r="F3094" s="56"/>
      <c r="G3094" s="56"/>
      <c r="H3094" s="56"/>
      <c r="I3094" s="56"/>
      <c r="J3094" s="56"/>
      <c r="K3094" s="56"/>
      <c r="L3094" s="56"/>
      <c r="M3094" s="56"/>
      <c r="N3094" s="56"/>
      <c r="O3094" s="56"/>
      <c r="P3094" s="13"/>
    </row>
    <row r="3095" spans="1:16" ht="39.75" customHeight="1" x14ac:dyDescent="0.2">
      <c r="A3095" s="71"/>
      <c r="B3095" s="12"/>
      <c r="C3095" s="72"/>
      <c r="D3095" s="56"/>
      <c r="E3095" s="56"/>
      <c r="F3095" s="56"/>
      <c r="G3095" s="56"/>
      <c r="H3095" s="56"/>
      <c r="I3095" s="56"/>
      <c r="J3095" s="56"/>
      <c r="K3095" s="56"/>
      <c r="L3095" s="56"/>
      <c r="M3095" s="56"/>
      <c r="N3095" s="56"/>
      <c r="O3095" s="56"/>
      <c r="P3095" s="13"/>
    </row>
    <row r="3096" spans="1:16" ht="39.75" customHeight="1" x14ac:dyDescent="0.2">
      <c r="A3096" s="71" t="s">
        <v>2192</v>
      </c>
      <c r="B3096" s="12"/>
      <c r="C3096" s="72" t="s">
        <v>2193</v>
      </c>
      <c r="D3096" s="56"/>
      <c r="E3096" s="56"/>
      <c r="F3096" s="56"/>
      <c r="G3096" s="56"/>
      <c r="H3096" s="56"/>
      <c r="I3096" s="56"/>
      <c r="J3096" s="56"/>
      <c r="K3096" s="56"/>
      <c r="L3096" s="56"/>
      <c r="M3096" s="56"/>
      <c r="N3096" s="56"/>
      <c r="O3096" s="56"/>
      <c r="P3096" s="13"/>
    </row>
    <row r="3097" spans="1:16" ht="39.75" customHeight="1" x14ac:dyDescent="0.2">
      <c r="A3097" s="71"/>
      <c r="B3097" s="12"/>
      <c r="C3097" s="72"/>
      <c r="D3097" s="56"/>
      <c r="E3097" s="56"/>
      <c r="F3097" s="56"/>
      <c r="G3097" s="56"/>
      <c r="H3097" s="56"/>
      <c r="I3097" s="56"/>
      <c r="J3097" s="56"/>
      <c r="K3097" s="56"/>
      <c r="L3097" s="56"/>
      <c r="M3097" s="56"/>
      <c r="N3097" s="56"/>
      <c r="O3097" s="56"/>
      <c r="P3097" s="13"/>
    </row>
    <row r="3098" spans="1:16" ht="39.75" customHeight="1" x14ac:dyDescent="0.2">
      <c r="A3098" s="71"/>
      <c r="B3098" s="12"/>
      <c r="C3098" s="72"/>
      <c r="D3098" s="56"/>
      <c r="E3098" s="56"/>
      <c r="F3098" s="56"/>
      <c r="G3098" s="56"/>
      <c r="H3098" s="56"/>
      <c r="I3098" s="56"/>
      <c r="J3098" s="56"/>
      <c r="K3098" s="56"/>
      <c r="L3098" s="56"/>
      <c r="M3098" s="56"/>
      <c r="N3098" s="56"/>
      <c r="O3098" s="56"/>
      <c r="P3098" s="13"/>
    </row>
    <row r="3099" spans="1:16" ht="39.75" customHeight="1" x14ac:dyDescent="0.2">
      <c r="A3099" s="71"/>
      <c r="B3099" s="12"/>
      <c r="C3099" s="72"/>
      <c r="D3099" s="56"/>
      <c r="E3099" s="56"/>
      <c r="F3099" s="56"/>
      <c r="G3099" s="56"/>
      <c r="H3099" s="56"/>
      <c r="I3099" s="56"/>
      <c r="J3099" s="56"/>
      <c r="K3099" s="56"/>
      <c r="L3099" s="56"/>
      <c r="M3099" s="56"/>
      <c r="N3099" s="56"/>
      <c r="O3099" s="56"/>
      <c r="P3099" s="13"/>
    </row>
    <row r="3100" spans="1:16" ht="39.75" customHeight="1" x14ac:dyDescent="0.2">
      <c r="A3100" s="71"/>
      <c r="B3100" s="12"/>
      <c r="C3100" s="72"/>
      <c r="D3100" s="56"/>
      <c r="E3100" s="56"/>
      <c r="F3100" s="56"/>
      <c r="G3100" s="56"/>
      <c r="H3100" s="56"/>
      <c r="I3100" s="56"/>
      <c r="J3100" s="56"/>
      <c r="K3100" s="56"/>
      <c r="L3100" s="56"/>
      <c r="M3100" s="56"/>
      <c r="N3100" s="56"/>
      <c r="O3100" s="56"/>
      <c r="P3100" s="13"/>
    </row>
    <row r="3101" spans="1:16" ht="39.75" customHeight="1" x14ac:dyDescent="0.2">
      <c r="A3101" s="71" t="s">
        <v>2194</v>
      </c>
      <c r="B3101" s="12"/>
      <c r="C3101" s="72" t="s">
        <v>2195</v>
      </c>
      <c r="D3101" s="56"/>
      <c r="E3101" s="56"/>
      <c r="F3101" s="56"/>
      <c r="G3101" s="56"/>
      <c r="H3101" s="56"/>
      <c r="I3101" s="56"/>
      <c r="J3101" s="56"/>
      <c r="K3101" s="56"/>
      <c r="L3101" s="56"/>
      <c r="M3101" s="56"/>
      <c r="N3101" s="56"/>
      <c r="O3101" s="56"/>
      <c r="P3101" s="13"/>
    </row>
    <row r="3102" spans="1:16" ht="39.75" customHeight="1" x14ac:dyDescent="0.2">
      <c r="A3102" s="71"/>
      <c r="B3102" s="12"/>
      <c r="C3102" s="72"/>
      <c r="D3102" s="56"/>
      <c r="E3102" s="56"/>
      <c r="F3102" s="56"/>
      <c r="G3102" s="56"/>
      <c r="H3102" s="56"/>
      <c r="I3102" s="56"/>
      <c r="J3102" s="56"/>
      <c r="K3102" s="56"/>
      <c r="L3102" s="56"/>
      <c r="M3102" s="56"/>
      <c r="N3102" s="56"/>
      <c r="O3102" s="56"/>
      <c r="P3102" s="13"/>
    </row>
    <row r="3103" spans="1:16" ht="39.75" customHeight="1" x14ac:dyDescent="0.2">
      <c r="A3103" s="71"/>
      <c r="B3103" s="12"/>
      <c r="C3103" s="72"/>
      <c r="D3103" s="56"/>
      <c r="E3103" s="56"/>
      <c r="F3103" s="56"/>
      <c r="G3103" s="56"/>
      <c r="H3103" s="56"/>
      <c r="I3103" s="56"/>
      <c r="J3103" s="56"/>
      <c r="K3103" s="56"/>
      <c r="L3103" s="56"/>
      <c r="M3103" s="56"/>
      <c r="N3103" s="56"/>
      <c r="O3103" s="56"/>
      <c r="P3103" s="13"/>
    </row>
    <row r="3104" spans="1:16" ht="39.75" customHeight="1" x14ac:dyDescent="0.2">
      <c r="A3104" s="71"/>
      <c r="B3104" s="12"/>
      <c r="C3104" s="72"/>
      <c r="D3104" s="56"/>
      <c r="E3104" s="56"/>
      <c r="F3104" s="56"/>
      <c r="G3104" s="56"/>
      <c r="H3104" s="56"/>
      <c r="I3104" s="56"/>
      <c r="J3104" s="56"/>
      <c r="K3104" s="56"/>
      <c r="L3104" s="56"/>
      <c r="M3104" s="56"/>
      <c r="N3104" s="56"/>
      <c r="O3104" s="56"/>
      <c r="P3104" s="13"/>
    </row>
    <row r="3105" spans="1:16" ht="39.75" customHeight="1" thickBot="1" x14ac:dyDescent="0.25">
      <c r="A3105" s="73"/>
      <c r="B3105" s="14"/>
      <c r="C3105" s="74"/>
      <c r="D3105" s="57"/>
      <c r="E3105" s="57"/>
      <c r="F3105" s="57"/>
      <c r="G3105" s="57"/>
      <c r="H3105" s="57"/>
      <c r="I3105" s="57"/>
      <c r="J3105" s="57"/>
      <c r="K3105" s="57"/>
      <c r="L3105" s="57"/>
      <c r="M3105" s="57"/>
      <c r="N3105" s="57"/>
      <c r="O3105" s="57"/>
      <c r="P3105" s="15"/>
    </row>
    <row r="3106" spans="1:16" ht="39.75" customHeight="1" x14ac:dyDescent="0.2">
      <c r="A3106" s="75" t="s">
        <v>2196</v>
      </c>
      <c r="B3106" s="10"/>
      <c r="C3106" s="76" t="s">
        <v>2197</v>
      </c>
      <c r="D3106" s="55"/>
      <c r="E3106" s="55"/>
      <c r="F3106" s="55"/>
      <c r="G3106" s="55"/>
      <c r="H3106" s="55"/>
      <c r="I3106" s="55"/>
      <c r="J3106" s="55"/>
      <c r="K3106" s="55"/>
      <c r="L3106" s="55"/>
      <c r="M3106" s="55"/>
      <c r="N3106" s="55"/>
      <c r="O3106" s="55"/>
      <c r="P3106" s="11"/>
    </row>
    <row r="3107" spans="1:16" ht="39.75" customHeight="1" x14ac:dyDescent="0.2">
      <c r="A3107" s="71"/>
      <c r="B3107" s="12"/>
      <c r="C3107" s="72"/>
      <c r="D3107" s="56"/>
      <c r="E3107" s="56"/>
      <c r="F3107" s="56"/>
      <c r="G3107" s="56"/>
      <c r="H3107" s="56"/>
      <c r="I3107" s="56"/>
      <c r="J3107" s="56"/>
      <c r="K3107" s="56"/>
      <c r="L3107" s="56"/>
      <c r="M3107" s="56"/>
      <c r="N3107" s="56"/>
      <c r="O3107" s="56"/>
      <c r="P3107" s="13"/>
    </row>
    <row r="3108" spans="1:16" ht="39.75" customHeight="1" x14ac:dyDescent="0.2">
      <c r="A3108" s="71"/>
      <c r="B3108" s="12"/>
      <c r="C3108" s="72"/>
      <c r="D3108" s="56"/>
      <c r="E3108" s="56"/>
      <c r="F3108" s="56"/>
      <c r="G3108" s="56"/>
      <c r="H3108" s="56"/>
      <c r="I3108" s="56"/>
      <c r="J3108" s="56"/>
      <c r="K3108" s="56"/>
      <c r="L3108" s="56"/>
      <c r="M3108" s="56"/>
      <c r="N3108" s="56"/>
      <c r="O3108" s="56"/>
      <c r="P3108" s="13"/>
    </row>
    <row r="3109" spans="1:16" ht="39.75" customHeight="1" x14ac:dyDescent="0.2">
      <c r="A3109" s="71"/>
      <c r="B3109" s="12"/>
      <c r="C3109" s="72"/>
      <c r="D3109" s="56"/>
      <c r="E3109" s="56"/>
      <c r="F3109" s="56"/>
      <c r="G3109" s="56"/>
      <c r="H3109" s="56"/>
      <c r="I3109" s="56"/>
      <c r="J3109" s="56"/>
      <c r="K3109" s="56"/>
      <c r="L3109" s="56"/>
      <c r="M3109" s="56"/>
      <c r="N3109" s="56"/>
      <c r="O3109" s="56"/>
      <c r="P3109" s="13"/>
    </row>
    <row r="3110" spans="1:16" ht="39.75" customHeight="1" x14ac:dyDescent="0.2">
      <c r="A3110" s="71"/>
      <c r="B3110" s="12"/>
      <c r="C3110" s="72"/>
      <c r="D3110" s="56"/>
      <c r="E3110" s="56"/>
      <c r="F3110" s="56"/>
      <c r="G3110" s="56"/>
      <c r="H3110" s="56"/>
      <c r="I3110" s="56"/>
      <c r="J3110" s="56"/>
      <c r="K3110" s="56"/>
      <c r="L3110" s="56"/>
      <c r="M3110" s="56"/>
      <c r="N3110" s="56"/>
      <c r="O3110" s="56"/>
      <c r="P3110" s="13"/>
    </row>
    <row r="3111" spans="1:16" ht="39.75" customHeight="1" x14ac:dyDescent="0.2">
      <c r="A3111" s="71" t="s">
        <v>2198</v>
      </c>
      <c r="B3111" s="12"/>
      <c r="C3111" s="72" t="s">
        <v>2199</v>
      </c>
      <c r="D3111" s="56"/>
      <c r="E3111" s="56"/>
      <c r="F3111" s="56"/>
      <c r="G3111" s="56"/>
      <c r="H3111" s="56"/>
      <c r="I3111" s="56"/>
      <c r="J3111" s="56"/>
      <c r="K3111" s="56"/>
      <c r="L3111" s="56"/>
      <c r="M3111" s="56"/>
      <c r="N3111" s="56"/>
      <c r="O3111" s="56"/>
      <c r="P3111" s="13"/>
    </row>
    <row r="3112" spans="1:16" ht="39.75" customHeight="1" x14ac:dyDescent="0.2">
      <c r="A3112" s="71"/>
      <c r="B3112" s="12"/>
      <c r="C3112" s="72"/>
      <c r="D3112" s="56"/>
      <c r="E3112" s="56"/>
      <c r="F3112" s="56"/>
      <c r="G3112" s="56"/>
      <c r="H3112" s="56"/>
      <c r="I3112" s="56"/>
      <c r="J3112" s="56"/>
      <c r="K3112" s="56"/>
      <c r="L3112" s="56"/>
      <c r="M3112" s="56"/>
      <c r="N3112" s="56"/>
      <c r="O3112" s="56"/>
      <c r="P3112" s="13"/>
    </row>
    <row r="3113" spans="1:16" ht="39.75" customHeight="1" x14ac:dyDescent="0.2">
      <c r="A3113" s="71"/>
      <c r="B3113" s="12"/>
      <c r="C3113" s="72"/>
      <c r="D3113" s="56"/>
      <c r="E3113" s="56"/>
      <c r="F3113" s="56"/>
      <c r="G3113" s="56"/>
      <c r="H3113" s="56"/>
      <c r="I3113" s="56"/>
      <c r="J3113" s="56"/>
      <c r="K3113" s="56"/>
      <c r="L3113" s="56"/>
      <c r="M3113" s="56"/>
      <c r="N3113" s="56"/>
      <c r="O3113" s="56"/>
      <c r="P3113" s="13"/>
    </row>
    <row r="3114" spans="1:16" ht="39.75" customHeight="1" x14ac:dyDescent="0.2">
      <c r="A3114" s="71"/>
      <c r="B3114" s="12"/>
      <c r="C3114" s="72"/>
      <c r="D3114" s="56"/>
      <c r="E3114" s="56"/>
      <c r="F3114" s="56"/>
      <c r="G3114" s="56"/>
      <c r="H3114" s="56"/>
      <c r="I3114" s="56"/>
      <c r="J3114" s="56"/>
      <c r="K3114" s="56"/>
      <c r="L3114" s="56"/>
      <c r="M3114" s="56"/>
      <c r="N3114" s="56"/>
      <c r="O3114" s="56"/>
      <c r="P3114" s="13"/>
    </row>
    <row r="3115" spans="1:16" ht="39.75" customHeight="1" x14ac:dyDescent="0.2">
      <c r="A3115" s="71"/>
      <c r="B3115" s="12"/>
      <c r="C3115" s="72"/>
      <c r="D3115" s="56"/>
      <c r="E3115" s="56"/>
      <c r="F3115" s="56"/>
      <c r="G3115" s="56"/>
      <c r="H3115" s="56"/>
      <c r="I3115" s="56"/>
      <c r="J3115" s="56"/>
      <c r="K3115" s="56"/>
      <c r="L3115" s="56"/>
      <c r="M3115" s="56"/>
      <c r="N3115" s="56"/>
      <c r="O3115" s="56"/>
      <c r="P3115" s="13"/>
    </row>
    <row r="3116" spans="1:16" ht="39.75" customHeight="1" x14ac:dyDescent="0.2">
      <c r="A3116" s="71" t="s">
        <v>2200</v>
      </c>
      <c r="B3116" s="12"/>
      <c r="C3116" s="72" t="s">
        <v>2201</v>
      </c>
      <c r="D3116" s="56"/>
      <c r="E3116" s="56"/>
      <c r="F3116" s="56"/>
      <c r="G3116" s="56"/>
      <c r="H3116" s="56"/>
      <c r="I3116" s="56"/>
      <c r="J3116" s="56"/>
      <c r="K3116" s="56"/>
      <c r="L3116" s="56"/>
      <c r="M3116" s="56"/>
      <c r="N3116" s="56"/>
      <c r="O3116" s="56"/>
      <c r="P3116" s="13"/>
    </row>
    <row r="3117" spans="1:16" ht="39.75" customHeight="1" x14ac:dyDescent="0.2">
      <c r="A3117" s="71"/>
      <c r="B3117" s="12"/>
      <c r="C3117" s="72"/>
      <c r="D3117" s="56"/>
      <c r="E3117" s="56"/>
      <c r="F3117" s="56"/>
      <c r="G3117" s="56"/>
      <c r="H3117" s="56"/>
      <c r="I3117" s="56"/>
      <c r="J3117" s="56"/>
      <c r="K3117" s="56"/>
      <c r="L3117" s="56"/>
      <c r="M3117" s="56"/>
      <c r="N3117" s="56"/>
      <c r="O3117" s="56"/>
      <c r="P3117" s="13"/>
    </row>
    <row r="3118" spans="1:16" ht="39.75" customHeight="1" x14ac:dyDescent="0.2">
      <c r="A3118" s="71"/>
      <c r="B3118" s="12"/>
      <c r="C3118" s="72"/>
      <c r="D3118" s="56"/>
      <c r="E3118" s="56"/>
      <c r="F3118" s="56"/>
      <c r="G3118" s="56"/>
      <c r="H3118" s="56"/>
      <c r="I3118" s="56"/>
      <c r="J3118" s="56"/>
      <c r="K3118" s="56"/>
      <c r="L3118" s="56"/>
      <c r="M3118" s="56"/>
      <c r="N3118" s="56"/>
      <c r="O3118" s="56"/>
      <c r="P3118" s="13"/>
    </row>
    <row r="3119" spans="1:16" ht="39.75" customHeight="1" x14ac:dyDescent="0.2">
      <c r="A3119" s="71"/>
      <c r="B3119" s="12"/>
      <c r="C3119" s="72"/>
      <c r="D3119" s="56"/>
      <c r="E3119" s="56"/>
      <c r="F3119" s="56"/>
      <c r="G3119" s="56"/>
      <c r="H3119" s="56"/>
      <c r="I3119" s="56"/>
      <c r="J3119" s="56"/>
      <c r="K3119" s="56"/>
      <c r="L3119" s="56"/>
      <c r="M3119" s="56"/>
      <c r="N3119" s="56"/>
      <c r="O3119" s="56"/>
      <c r="P3119" s="13"/>
    </row>
    <row r="3120" spans="1:16" ht="39.75" customHeight="1" x14ac:dyDescent="0.2">
      <c r="A3120" s="71"/>
      <c r="B3120" s="12"/>
      <c r="C3120" s="72"/>
      <c r="D3120" s="56"/>
      <c r="E3120" s="56"/>
      <c r="F3120" s="56"/>
      <c r="G3120" s="56"/>
      <c r="H3120" s="56"/>
      <c r="I3120" s="56"/>
      <c r="J3120" s="56"/>
      <c r="K3120" s="56"/>
      <c r="L3120" s="56"/>
      <c r="M3120" s="56"/>
      <c r="N3120" s="56"/>
      <c r="O3120" s="56"/>
      <c r="P3120" s="13"/>
    </row>
    <row r="3121" spans="1:16" ht="39.75" customHeight="1" x14ac:dyDescent="0.2">
      <c r="A3121" s="71" t="s">
        <v>2202</v>
      </c>
      <c r="B3121" s="12"/>
      <c r="C3121" s="72" t="s">
        <v>2203</v>
      </c>
      <c r="D3121" s="56"/>
      <c r="E3121" s="56"/>
      <c r="F3121" s="56"/>
      <c r="G3121" s="56"/>
      <c r="H3121" s="56"/>
      <c r="I3121" s="56"/>
      <c r="J3121" s="56"/>
      <c r="K3121" s="56"/>
      <c r="L3121" s="56"/>
      <c r="M3121" s="56"/>
      <c r="N3121" s="56"/>
      <c r="O3121" s="56"/>
      <c r="P3121" s="13"/>
    </row>
    <row r="3122" spans="1:16" ht="39.75" customHeight="1" x14ac:dyDescent="0.2">
      <c r="A3122" s="71"/>
      <c r="B3122" s="12"/>
      <c r="C3122" s="72"/>
      <c r="D3122" s="56"/>
      <c r="E3122" s="56"/>
      <c r="F3122" s="56"/>
      <c r="G3122" s="56"/>
      <c r="H3122" s="56"/>
      <c r="I3122" s="56"/>
      <c r="J3122" s="56"/>
      <c r="K3122" s="56"/>
      <c r="L3122" s="56"/>
      <c r="M3122" s="56"/>
      <c r="N3122" s="56"/>
      <c r="O3122" s="56"/>
      <c r="P3122" s="13"/>
    </row>
    <row r="3123" spans="1:16" ht="39.75" customHeight="1" x14ac:dyDescent="0.2">
      <c r="A3123" s="71"/>
      <c r="B3123" s="12"/>
      <c r="C3123" s="72"/>
      <c r="D3123" s="56"/>
      <c r="E3123" s="56"/>
      <c r="F3123" s="56"/>
      <c r="G3123" s="56"/>
      <c r="H3123" s="56"/>
      <c r="I3123" s="56"/>
      <c r="J3123" s="56"/>
      <c r="K3123" s="56"/>
      <c r="L3123" s="56"/>
      <c r="M3123" s="56"/>
      <c r="N3123" s="56"/>
      <c r="O3123" s="56"/>
      <c r="P3123" s="13"/>
    </row>
    <row r="3124" spans="1:16" ht="39.75" customHeight="1" x14ac:dyDescent="0.2">
      <c r="A3124" s="71"/>
      <c r="B3124" s="12"/>
      <c r="C3124" s="72"/>
      <c r="D3124" s="56"/>
      <c r="E3124" s="56"/>
      <c r="F3124" s="56"/>
      <c r="G3124" s="56"/>
      <c r="H3124" s="56"/>
      <c r="I3124" s="56"/>
      <c r="J3124" s="56"/>
      <c r="K3124" s="56"/>
      <c r="L3124" s="56"/>
      <c r="M3124" s="56"/>
      <c r="N3124" s="56"/>
      <c r="O3124" s="56"/>
      <c r="P3124" s="13"/>
    </row>
    <row r="3125" spans="1:16" ht="39.75" customHeight="1" x14ac:dyDescent="0.2">
      <c r="A3125" s="71"/>
      <c r="B3125" s="12"/>
      <c r="C3125" s="72"/>
      <c r="D3125" s="56"/>
      <c r="E3125" s="56"/>
      <c r="F3125" s="56"/>
      <c r="G3125" s="56"/>
      <c r="H3125" s="56"/>
      <c r="I3125" s="56"/>
      <c r="J3125" s="56"/>
      <c r="K3125" s="56"/>
      <c r="L3125" s="56"/>
      <c r="M3125" s="56"/>
      <c r="N3125" s="56"/>
      <c r="O3125" s="56"/>
      <c r="P3125" s="13"/>
    </row>
    <row r="3126" spans="1:16" ht="39.75" customHeight="1" x14ac:dyDescent="0.2">
      <c r="A3126" s="71" t="s">
        <v>2204</v>
      </c>
      <c r="B3126" s="12"/>
      <c r="C3126" s="72" t="s">
        <v>2205</v>
      </c>
      <c r="D3126" s="56"/>
      <c r="E3126" s="56"/>
      <c r="F3126" s="56"/>
      <c r="G3126" s="56"/>
      <c r="H3126" s="56"/>
      <c r="I3126" s="56"/>
      <c r="J3126" s="56"/>
      <c r="K3126" s="56"/>
      <c r="L3126" s="56"/>
      <c r="M3126" s="56"/>
      <c r="N3126" s="56"/>
      <c r="O3126" s="56"/>
      <c r="P3126" s="13"/>
    </row>
    <row r="3127" spans="1:16" ht="39.75" customHeight="1" x14ac:dyDescent="0.2">
      <c r="A3127" s="71"/>
      <c r="B3127" s="12"/>
      <c r="C3127" s="72"/>
      <c r="D3127" s="56"/>
      <c r="E3127" s="56"/>
      <c r="F3127" s="56"/>
      <c r="G3127" s="56"/>
      <c r="H3127" s="56"/>
      <c r="I3127" s="56"/>
      <c r="J3127" s="56"/>
      <c r="K3127" s="56"/>
      <c r="L3127" s="56"/>
      <c r="M3127" s="56"/>
      <c r="N3127" s="56"/>
      <c r="O3127" s="56"/>
      <c r="P3127" s="13"/>
    </row>
    <row r="3128" spans="1:16" ht="39.75" customHeight="1" x14ac:dyDescent="0.2">
      <c r="A3128" s="71"/>
      <c r="B3128" s="12"/>
      <c r="C3128" s="72"/>
      <c r="D3128" s="56"/>
      <c r="E3128" s="56"/>
      <c r="F3128" s="56"/>
      <c r="G3128" s="56"/>
      <c r="H3128" s="56"/>
      <c r="I3128" s="56"/>
      <c r="J3128" s="56"/>
      <c r="K3128" s="56"/>
      <c r="L3128" s="56"/>
      <c r="M3128" s="56"/>
      <c r="N3128" s="56"/>
      <c r="O3128" s="56"/>
      <c r="P3128" s="13"/>
    </row>
    <row r="3129" spans="1:16" ht="39.75" customHeight="1" x14ac:dyDescent="0.2">
      <c r="A3129" s="71"/>
      <c r="B3129" s="12"/>
      <c r="C3129" s="72"/>
      <c r="D3129" s="56"/>
      <c r="E3129" s="56"/>
      <c r="F3129" s="56"/>
      <c r="G3129" s="56"/>
      <c r="H3129" s="56"/>
      <c r="I3129" s="56"/>
      <c r="J3129" s="56"/>
      <c r="K3129" s="56"/>
      <c r="L3129" s="56"/>
      <c r="M3129" s="56"/>
      <c r="N3129" s="56"/>
      <c r="O3129" s="56"/>
      <c r="P3129" s="13"/>
    </row>
    <row r="3130" spans="1:16" ht="39.75" customHeight="1" thickBot="1" x14ac:dyDescent="0.25">
      <c r="A3130" s="73"/>
      <c r="B3130" s="14"/>
      <c r="C3130" s="74"/>
      <c r="D3130" s="57"/>
      <c r="E3130" s="57"/>
      <c r="F3130" s="57"/>
      <c r="G3130" s="57"/>
      <c r="H3130" s="57"/>
      <c r="I3130" s="57"/>
      <c r="J3130" s="57"/>
      <c r="K3130" s="57"/>
      <c r="L3130" s="57"/>
      <c r="M3130" s="57"/>
      <c r="N3130" s="57"/>
      <c r="O3130" s="57"/>
      <c r="P3130" s="15"/>
    </row>
    <row r="3131" spans="1:16" ht="39.75" customHeight="1" x14ac:dyDescent="0.2">
      <c r="A3131" s="75" t="s">
        <v>2206</v>
      </c>
      <c r="B3131" s="10"/>
      <c r="C3131" s="76" t="s">
        <v>2207</v>
      </c>
      <c r="D3131" s="55"/>
      <c r="E3131" s="55"/>
      <c r="F3131" s="55"/>
      <c r="G3131" s="55"/>
      <c r="H3131" s="55"/>
      <c r="I3131" s="55"/>
      <c r="J3131" s="55"/>
      <c r="K3131" s="55"/>
      <c r="L3131" s="55"/>
      <c r="M3131" s="55"/>
      <c r="N3131" s="55"/>
      <c r="O3131" s="55"/>
      <c r="P3131" s="11"/>
    </row>
    <row r="3132" spans="1:16" ht="39.75" customHeight="1" x14ac:dyDescent="0.2">
      <c r="A3132" s="71"/>
      <c r="B3132" s="12"/>
      <c r="C3132" s="72"/>
      <c r="D3132" s="56"/>
      <c r="E3132" s="56"/>
      <c r="F3132" s="56"/>
      <c r="G3132" s="56"/>
      <c r="H3132" s="56"/>
      <c r="I3132" s="56"/>
      <c r="J3132" s="56"/>
      <c r="K3132" s="56"/>
      <c r="L3132" s="56"/>
      <c r="M3132" s="56"/>
      <c r="N3132" s="56"/>
      <c r="O3132" s="56"/>
      <c r="P3132" s="13"/>
    </row>
    <row r="3133" spans="1:16" ht="39.75" customHeight="1" x14ac:dyDescent="0.2">
      <c r="A3133" s="71"/>
      <c r="B3133" s="12"/>
      <c r="C3133" s="72"/>
      <c r="D3133" s="56"/>
      <c r="E3133" s="56"/>
      <c r="F3133" s="56"/>
      <c r="G3133" s="56"/>
      <c r="H3133" s="56"/>
      <c r="I3133" s="56"/>
      <c r="J3133" s="56"/>
      <c r="K3133" s="56"/>
      <c r="L3133" s="56"/>
      <c r="M3133" s="56"/>
      <c r="N3133" s="56"/>
      <c r="O3133" s="56"/>
      <c r="P3133" s="13"/>
    </row>
    <row r="3134" spans="1:16" ht="39.75" customHeight="1" x14ac:dyDescent="0.2">
      <c r="A3134" s="71"/>
      <c r="B3134" s="12"/>
      <c r="C3134" s="72"/>
      <c r="D3134" s="56"/>
      <c r="E3134" s="56"/>
      <c r="F3134" s="56"/>
      <c r="G3134" s="56"/>
      <c r="H3134" s="56"/>
      <c r="I3134" s="56"/>
      <c r="J3134" s="56"/>
      <c r="K3134" s="56"/>
      <c r="L3134" s="56"/>
      <c r="M3134" s="56"/>
      <c r="N3134" s="56"/>
      <c r="O3134" s="56"/>
      <c r="P3134" s="13"/>
    </row>
    <row r="3135" spans="1:16" ht="39.75" customHeight="1" x14ac:dyDescent="0.2">
      <c r="A3135" s="71"/>
      <c r="B3135" s="12"/>
      <c r="C3135" s="72"/>
      <c r="D3135" s="56"/>
      <c r="E3135" s="56"/>
      <c r="F3135" s="56"/>
      <c r="G3135" s="56"/>
      <c r="H3135" s="56"/>
      <c r="I3135" s="56"/>
      <c r="J3135" s="56"/>
      <c r="K3135" s="56"/>
      <c r="L3135" s="56"/>
      <c r="M3135" s="56"/>
      <c r="N3135" s="56"/>
      <c r="O3135" s="56"/>
      <c r="P3135" s="13"/>
    </row>
    <row r="3136" spans="1:16" ht="39.75" customHeight="1" x14ac:dyDescent="0.2">
      <c r="A3136" s="71" t="s">
        <v>2208</v>
      </c>
      <c r="B3136" s="12"/>
      <c r="C3136" s="72" t="s">
        <v>2209</v>
      </c>
      <c r="D3136" s="56"/>
      <c r="E3136" s="56"/>
      <c r="F3136" s="56"/>
      <c r="G3136" s="56"/>
      <c r="H3136" s="56"/>
      <c r="I3136" s="56"/>
      <c r="J3136" s="56"/>
      <c r="K3136" s="56"/>
      <c r="L3136" s="56"/>
      <c r="M3136" s="56"/>
      <c r="N3136" s="56"/>
      <c r="O3136" s="56"/>
      <c r="P3136" s="13"/>
    </row>
    <row r="3137" spans="1:16" ht="39.75" customHeight="1" x14ac:dyDescent="0.2">
      <c r="A3137" s="71"/>
      <c r="B3137" s="12"/>
      <c r="C3137" s="72"/>
      <c r="D3137" s="56"/>
      <c r="E3137" s="56"/>
      <c r="F3137" s="56"/>
      <c r="G3137" s="56"/>
      <c r="H3137" s="56"/>
      <c r="I3137" s="56"/>
      <c r="J3137" s="56"/>
      <c r="K3137" s="56"/>
      <c r="L3137" s="56"/>
      <c r="M3137" s="56"/>
      <c r="N3137" s="56"/>
      <c r="O3137" s="56"/>
      <c r="P3137" s="13"/>
    </row>
    <row r="3138" spans="1:16" ht="39.75" customHeight="1" x14ac:dyDescent="0.2">
      <c r="A3138" s="71"/>
      <c r="B3138" s="12"/>
      <c r="C3138" s="72"/>
      <c r="D3138" s="56"/>
      <c r="E3138" s="56"/>
      <c r="F3138" s="56"/>
      <c r="G3138" s="56"/>
      <c r="H3138" s="56"/>
      <c r="I3138" s="56"/>
      <c r="J3138" s="56"/>
      <c r="K3138" s="56"/>
      <c r="L3138" s="56"/>
      <c r="M3138" s="56"/>
      <c r="N3138" s="56"/>
      <c r="O3138" s="56"/>
      <c r="P3138" s="13"/>
    </row>
    <row r="3139" spans="1:16" ht="39.75" customHeight="1" x14ac:dyDescent="0.2">
      <c r="A3139" s="71"/>
      <c r="B3139" s="12"/>
      <c r="C3139" s="72"/>
      <c r="D3139" s="56"/>
      <c r="E3139" s="56"/>
      <c r="F3139" s="56"/>
      <c r="G3139" s="56"/>
      <c r="H3139" s="56"/>
      <c r="I3139" s="56"/>
      <c r="J3139" s="56"/>
      <c r="K3139" s="56"/>
      <c r="L3139" s="56"/>
      <c r="M3139" s="56"/>
      <c r="N3139" s="56"/>
      <c r="O3139" s="56"/>
      <c r="P3139" s="13"/>
    </row>
    <row r="3140" spans="1:16" ht="39.75" customHeight="1" x14ac:dyDescent="0.2">
      <c r="A3140" s="71"/>
      <c r="B3140" s="12"/>
      <c r="C3140" s="72"/>
      <c r="D3140" s="56"/>
      <c r="E3140" s="56"/>
      <c r="F3140" s="56"/>
      <c r="G3140" s="56"/>
      <c r="H3140" s="56"/>
      <c r="I3140" s="56"/>
      <c r="J3140" s="56"/>
      <c r="K3140" s="56"/>
      <c r="L3140" s="56"/>
      <c r="M3140" s="56"/>
      <c r="N3140" s="56"/>
      <c r="O3140" s="56"/>
      <c r="P3140" s="13"/>
    </row>
    <row r="3141" spans="1:16" ht="39.75" customHeight="1" x14ac:dyDescent="0.2">
      <c r="A3141" s="71" t="s">
        <v>2210</v>
      </c>
      <c r="B3141" s="12"/>
      <c r="C3141" s="72" t="s">
        <v>2211</v>
      </c>
      <c r="D3141" s="56"/>
      <c r="E3141" s="56"/>
      <c r="F3141" s="56"/>
      <c r="G3141" s="56"/>
      <c r="H3141" s="56"/>
      <c r="I3141" s="56"/>
      <c r="J3141" s="56"/>
      <c r="K3141" s="56"/>
      <c r="L3141" s="56"/>
      <c r="M3141" s="56"/>
      <c r="N3141" s="56"/>
      <c r="O3141" s="56"/>
      <c r="P3141" s="13"/>
    </row>
    <row r="3142" spans="1:16" ht="39.75" customHeight="1" x14ac:dyDescent="0.2">
      <c r="A3142" s="71"/>
      <c r="B3142" s="12"/>
      <c r="C3142" s="72"/>
      <c r="D3142" s="56"/>
      <c r="E3142" s="56"/>
      <c r="F3142" s="56"/>
      <c r="G3142" s="56"/>
      <c r="H3142" s="56"/>
      <c r="I3142" s="56"/>
      <c r="J3142" s="56"/>
      <c r="K3142" s="56"/>
      <c r="L3142" s="56"/>
      <c r="M3142" s="56"/>
      <c r="N3142" s="56"/>
      <c r="O3142" s="56"/>
      <c r="P3142" s="13"/>
    </row>
    <row r="3143" spans="1:16" ht="39.75" customHeight="1" x14ac:dyDescent="0.2">
      <c r="A3143" s="71"/>
      <c r="B3143" s="12"/>
      <c r="C3143" s="72"/>
      <c r="D3143" s="56"/>
      <c r="E3143" s="56"/>
      <c r="F3143" s="56"/>
      <c r="G3143" s="56"/>
      <c r="H3143" s="56"/>
      <c r="I3143" s="56"/>
      <c r="J3143" s="56"/>
      <c r="K3143" s="56"/>
      <c r="L3143" s="56"/>
      <c r="M3143" s="56"/>
      <c r="N3143" s="56"/>
      <c r="O3143" s="56"/>
      <c r="P3143" s="13"/>
    </row>
    <row r="3144" spans="1:16" ht="39.75" customHeight="1" x14ac:dyDescent="0.2">
      <c r="A3144" s="71"/>
      <c r="B3144" s="12"/>
      <c r="C3144" s="72"/>
      <c r="D3144" s="56"/>
      <c r="E3144" s="56"/>
      <c r="F3144" s="56"/>
      <c r="G3144" s="56"/>
      <c r="H3144" s="56"/>
      <c r="I3144" s="56"/>
      <c r="J3144" s="56"/>
      <c r="K3144" s="56"/>
      <c r="L3144" s="56"/>
      <c r="M3144" s="56"/>
      <c r="N3144" s="56"/>
      <c r="O3144" s="56"/>
      <c r="P3144" s="13"/>
    </row>
    <row r="3145" spans="1:16" ht="39.75" customHeight="1" x14ac:dyDescent="0.2">
      <c r="A3145" s="71"/>
      <c r="B3145" s="12"/>
      <c r="C3145" s="72"/>
      <c r="D3145" s="56"/>
      <c r="E3145" s="56"/>
      <c r="F3145" s="56"/>
      <c r="G3145" s="56"/>
      <c r="H3145" s="56"/>
      <c r="I3145" s="56"/>
      <c r="J3145" s="56"/>
      <c r="K3145" s="56"/>
      <c r="L3145" s="56"/>
      <c r="M3145" s="56"/>
      <c r="N3145" s="56"/>
      <c r="O3145" s="56"/>
      <c r="P3145" s="13"/>
    </row>
    <row r="3146" spans="1:16" ht="39.75" customHeight="1" x14ac:dyDescent="0.2">
      <c r="A3146" s="71" t="s">
        <v>2212</v>
      </c>
      <c r="B3146" s="12"/>
      <c r="C3146" s="72" t="s">
        <v>2213</v>
      </c>
      <c r="D3146" s="56"/>
      <c r="E3146" s="56"/>
      <c r="F3146" s="56"/>
      <c r="G3146" s="56"/>
      <c r="H3146" s="56"/>
      <c r="I3146" s="56"/>
      <c r="J3146" s="56"/>
      <c r="K3146" s="56"/>
      <c r="L3146" s="56"/>
      <c r="M3146" s="56"/>
      <c r="N3146" s="56"/>
      <c r="O3146" s="56"/>
      <c r="P3146" s="13"/>
    </row>
    <row r="3147" spans="1:16" ht="39.75" customHeight="1" x14ac:dyDescent="0.2">
      <c r="A3147" s="71"/>
      <c r="B3147" s="12"/>
      <c r="C3147" s="72"/>
      <c r="D3147" s="56"/>
      <c r="E3147" s="56"/>
      <c r="F3147" s="56"/>
      <c r="G3147" s="56"/>
      <c r="H3147" s="56"/>
      <c r="I3147" s="56"/>
      <c r="J3147" s="56"/>
      <c r="K3147" s="56"/>
      <c r="L3147" s="56"/>
      <c r="M3147" s="56"/>
      <c r="N3147" s="56"/>
      <c r="O3147" s="56"/>
      <c r="P3147" s="13"/>
    </row>
    <row r="3148" spans="1:16" ht="39.75" customHeight="1" x14ac:dyDescent="0.2">
      <c r="A3148" s="71"/>
      <c r="B3148" s="12"/>
      <c r="C3148" s="72"/>
      <c r="D3148" s="56"/>
      <c r="E3148" s="56"/>
      <c r="F3148" s="56"/>
      <c r="G3148" s="56"/>
      <c r="H3148" s="56"/>
      <c r="I3148" s="56"/>
      <c r="J3148" s="56"/>
      <c r="K3148" s="56"/>
      <c r="L3148" s="56"/>
      <c r="M3148" s="56"/>
      <c r="N3148" s="56"/>
      <c r="O3148" s="56"/>
      <c r="P3148" s="13"/>
    </row>
    <row r="3149" spans="1:16" ht="39.75" customHeight="1" x14ac:dyDescent="0.2">
      <c r="A3149" s="71"/>
      <c r="B3149" s="12"/>
      <c r="C3149" s="72"/>
      <c r="D3149" s="56"/>
      <c r="E3149" s="56"/>
      <c r="F3149" s="56"/>
      <c r="G3149" s="56"/>
      <c r="H3149" s="56"/>
      <c r="I3149" s="56"/>
      <c r="J3149" s="56"/>
      <c r="K3149" s="56"/>
      <c r="L3149" s="56"/>
      <c r="M3149" s="56"/>
      <c r="N3149" s="56"/>
      <c r="O3149" s="56"/>
      <c r="P3149" s="13"/>
    </row>
    <row r="3150" spans="1:16" ht="39.75" customHeight="1" x14ac:dyDescent="0.2">
      <c r="A3150" s="71"/>
      <c r="B3150" s="12"/>
      <c r="C3150" s="72"/>
      <c r="D3150" s="56"/>
      <c r="E3150" s="56"/>
      <c r="F3150" s="56"/>
      <c r="G3150" s="56"/>
      <c r="H3150" s="56"/>
      <c r="I3150" s="56"/>
      <c r="J3150" s="56"/>
      <c r="K3150" s="56"/>
      <c r="L3150" s="56"/>
      <c r="M3150" s="56"/>
      <c r="N3150" s="56"/>
      <c r="O3150" s="56"/>
      <c r="P3150" s="13"/>
    </row>
    <row r="3151" spans="1:16" ht="39.75" customHeight="1" x14ac:dyDescent="0.2">
      <c r="A3151" s="71" t="s">
        <v>2214</v>
      </c>
      <c r="B3151" s="12"/>
      <c r="C3151" s="72" t="s">
        <v>2215</v>
      </c>
      <c r="D3151" s="56"/>
      <c r="E3151" s="56"/>
      <c r="F3151" s="56"/>
      <c r="G3151" s="56"/>
      <c r="H3151" s="56"/>
      <c r="I3151" s="56"/>
      <c r="J3151" s="56"/>
      <c r="K3151" s="56"/>
      <c r="L3151" s="56"/>
      <c r="M3151" s="56"/>
      <c r="N3151" s="56"/>
      <c r="O3151" s="56"/>
      <c r="P3151" s="13"/>
    </row>
    <row r="3152" spans="1:16" ht="39.75" customHeight="1" x14ac:dyDescent="0.2">
      <c r="A3152" s="71"/>
      <c r="B3152" s="12"/>
      <c r="C3152" s="72"/>
      <c r="D3152" s="56"/>
      <c r="E3152" s="56"/>
      <c r="F3152" s="56"/>
      <c r="G3152" s="56"/>
      <c r="H3152" s="56"/>
      <c r="I3152" s="56"/>
      <c r="J3152" s="56"/>
      <c r="K3152" s="56"/>
      <c r="L3152" s="56"/>
      <c r="M3152" s="56"/>
      <c r="N3152" s="56"/>
      <c r="O3152" s="56"/>
      <c r="P3152" s="13"/>
    </row>
    <row r="3153" spans="1:16" ht="39.75" customHeight="1" x14ac:dyDescent="0.2">
      <c r="A3153" s="71"/>
      <c r="B3153" s="12"/>
      <c r="C3153" s="72"/>
      <c r="D3153" s="56"/>
      <c r="E3153" s="56"/>
      <c r="F3153" s="56"/>
      <c r="G3153" s="56"/>
      <c r="H3153" s="56"/>
      <c r="I3153" s="56"/>
      <c r="J3153" s="56"/>
      <c r="K3153" s="56"/>
      <c r="L3153" s="56"/>
      <c r="M3153" s="56"/>
      <c r="N3153" s="56"/>
      <c r="O3153" s="56"/>
      <c r="P3153" s="13"/>
    </row>
    <row r="3154" spans="1:16" ht="39.75" customHeight="1" x14ac:dyDescent="0.2">
      <c r="A3154" s="71"/>
      <c r="B3154" s="12"/>
      <c r="C3154" s="72"/>
      <c r="D3154" s="56"/>
      <c r="E3154" s="56"/>
      <c r="F3154" s="56"/>
      <c r="G3154" s="56"/>
      <c r="H3154" s="56"/>
      <c r="I3154" s="56"/>
      <c r="J3154" s="56"/>
      <c r="K3154" s="56"/>
      <c r="L3154" s="56"/>
      <c r="M3154" s="56"/>
      <c r="N3154" s="56"/>
      <c r="O3154" s="56"/>
      <c r="P3154" s="13"/>
    </row>
    <row r="3155" spans="1:16" ht="39.75" customHeight="1" thickBot="1" x14ac:dyDescent="0.25">
      <c r="A3155" s="73"/>
      <c r="B3155" s="14"/>
      <c r="C3155" s="74"/>
      <c r="D3155" s="57"/>
      <c r="E3155" s="57"/>
      <c r="F3155" s="57"/>
      <c r="G3155" s="57"/>
      <c r="H3155" s="57"/>
      <c r="I3155" s="57"/>
      <c r="J3155" s="57"/>
      <c r="K3155" s="57"/>
      <c r="L3155" s="57"/>
      <c r="M3155" s="57"/>
      <c r="N3155" s="57"/>
      <c r="O3155" s="57"/>
      <c r="P3155" s="15"/>
    </row>
    <row r="3156" spans="1:16" ht="39.75" customHeight="1" x14ac:dyDescent="0.2">
      <c r="A3156" s="75" t="s">
        <v>2216</v>
      </c>
      <c r="B3156" s="10"/>
      <c r="C3156" s="76" t="s">
        <v>2217</v>
      </c>
      <c r="D3156" s="55"/>
      <c r="E3156" s="55"/>
      <c r="F3156" s="55"/>
      <c r="G3156" s="55"/>
      <c r="H3156" s="55"/>
      <c r="I3156" s="55"/>
      <c r="J3156" s="55"/>
      <c r="K3156" s="55"/>
      <c r="L3156" s="55"/>
      <c r="M3156" s="55"/>
      <c r="N3156" s="55"/>
      <c r="O3156" s="55"/>
      <c r="P3156" s="11"/>
    </row>
    <row r="3157" spans="1:16" ht="39.75" customHeight="1" x14ac:dyDescent="0.2">
      <c r="A3157" s="71"/>
      <c r="B3157" s="12"/>
      <c r="C3157" s="72"/>
      <c r="D3157" s="56"/>
      <c r="E3157" s="56"/>
      <c r="F3157" s="56"/>
      <c r="G3157" s="56"/>
      <c r="H3157" s="56"/>
      <c r="I3157" s="56"/>
      <c r="J3157" s="56"/>
      <c r="K3157" s="56"/>
      <c r="L3157" s="56"/>
      <c r="M3157" s="56"/>
      <c r="N3157" s="56"/>
      <c r="O3157" s="56"/>
      <c r="P3157" s="13"/>
    </row>
    <row r="3158" spans="1:16" ht="39.75" customHeight="1" x14ac:dyDescent="0.2">
      <c r="A3158" s="71"/>
      <c r="B3158" s="12"/>
      <c r="C3158" s="72"/>
      <c r="D3158" s="56"/>
      <c r="E3158" s="56"/>
      <c r="F3158" s="56"/>
      <c r="G3158" s="56"/>
      <c r="H3158" s="56"/>
      <c r="I3158" s="56"/>
      <c r="J3158" s="56"/>
      <c r="K3158" s="56"/>
      <c r="L3158" s="56"/>
      <c r="M3158" s="56"/>
      <c r="N3158" s="56"/>
      <c r="O3158" s="56"/>
      <c r="P3158" s="13"/>
    </row>
    <row r="3159" spans="1:16" ht="39.75" customHeight="1" x14ac:dyDescent="0.2">
      <c r="A3159" s="71"/>
      <c r="B3159" s="12"/>
      <c r="C3159" s="72"/>
      <c r="D3159" s="56"/>
      <c r="E3159" s="56"/>
      <c r="F3159" s="56"/>
      <c r="G3159" s="56"/>
      <c r="H3159" s="56"/>
      <c r="I3159" s="56"/>
      <c r="J3159" s="56"/>
      <c r="K3159" s="56"/>
      <c r="L3159" s="56"/>
      <c r="M3159" s="56"/>
      <c r="N3159" s="56"/>
      <c r="O3159" s="56"/>
      <c r="P3159" s="13"/>
    </row>
    <row r="3160" spans="1:16" ht="39.75" customHeight="1" x14ac:dyDescent="0.2">
      <c r="A3160" s="71"/>
      <c r="B3160" s="12"/>
      <c r="C3160" s="72"/>
      <c r="D3160" s="56"/>
      <c r="E3160" s="56"/>
      <c r="F3160" s="56"/>
      <c r="G3160" s="56"/>
      <c r="H3160" s="56"/>
      <c r="I3160" s="56"/>
      <c r="J3160" s="56"/>
      <c r="K3160" s="56"/>
      <c r="L3160" s="56"/>
      <c r="M3160" s="56"/>
      <c r="N3160" s="56"/>
      <c r="O3160" s="56"/>
      <c r="P3160" s="13"/>
    </row>
    <row r="3161" spans="1:16" ht="39.75" customHeight="1" x14ac:dyDescent="0.2">
      <c r="A3161" s="71" t="s">
        <v>2218</v>
      </c>
      <c r="B3161" s="12"/>
      <c r="C3161" s="72" t="s">
        <v>2219</v>
      </c>
      <c r="D3161" s="56"/>
      <c r="E3161" s="56"/>
      <c r="F3161" s="56"/>
      <c r="G3161" s="56"/>
      <c r="H3161" s="56"/>
      <c r="I3161" s="56"/>
      <c r="J3161" s="56"/>
      <c r="K3161" s="56"/>
      <c r="L3161" s="56"/>
      <c r="M3161" s="56"/>
      <c r="N3161" s="56"/>
      <c r="O3161" s="56"/>
      <c r="P3161" s="13"/>
    </row>
    <row r="3162" spans="1:16" ht="39.75" customHeight="1" x14ac:dyDescent="0.2">
      <c r="A3162" s="71"/>
      <c r="B3162" s="12"/>
      <c r="C3162" s="72"/>
      <c r="D3162" s="56"/>
      <c r="E3162" s="56"/>
      <c r="F3162" s="56"/>
      <c r="G3162" s="56"/>
      <c r="H3162" s="56"/>
      <c r="I3162" s="56"/>
      <c r="J3162" s="56"/>
      <c r="K3162" s="56"/>
      <c r="L3162" s="56"/>
      <c r="M3162" s="56"/>
      <c r="N3162" s="56"/>
      <c r="O3162" s="56"/>
      <c r="P3162" s="13"/>
    </row>
    <row r="3163" spans="1:16" ht="39.75" customHeight="1" x14ac:dyDescent="0.2">
      <c r="A3163" s="71"/>
      <c r="B3163" s="12"/>
      <c r="C3163" s="72"/>
      <c r="D3163" s="56"/>
      <c r="E3163" s="56"/>
      <c r="F3163" s="56"/>
      <c r="G3163" s="56"/>
      <c r="H3163" s="56"/>
      <c r="I3163" s="56"/>
      <c r="J3163" s="56"/>
      <c r="K3163" s="56"/>
      <c r="L3163" s="56"/>
      <c r="M3163" s="56"/>
      <c r="N3163" s="56"/>
      <c r="O3163" s="56"/>
      <c r="P3163" s="13"/>
    </row>
    <row r="3164" spans="1:16" ht="39.75" customHeight="1" x14ac:dyDescent="0.2">
      <c r="A3164" s="71"/>
      <c r="B3164" s="12"/>
      <c r="C3164" s="72"/>
      <c r="D3164" s="56"/>
      <c r="E3164" s="56"/>
      <c r="F3164" s="56"/>
      <c r="G3164" s="56"/>
      <c r="H3164" s="56"/>
      <c r="I3164" s="56"/>
      <c r="J3164" s="56"/>
      <c r="K3164" s="56"/>
      <c r="L3164" s="56"/>
      <c r="M3164" s="56"/>
      <c r="N3164" s="56"/>
      <c r="O3164" s="56"/>
      <c r="P3164" s="13"/>
    </row>
    <row r="3165" spans="1:16" ht="39.75" customHeight="1" x14ac:dyDescent="0.2">
      <c r="A3165" s="71"/>
      <c r="B3165" s="12"/>
      <c r="C3165" s="72"/>
      <c r="D3165" s="56"/>
      <c r="E3165" s="56"/>
      <c r="F3165" s="56"/>
      <c r="G3165" s="56"/>
      <c r="H3165" s="56"/>
      <c r="I3165" s="56"/>
      <c r="J3165" s="56"/>
      <c r="K3165" s="56"/>
      <c r="L3165" s="56"/>
      <c r="M3165" s="56"/>
      <c r="N3165" s="56"/>
      <c r="O3165" s="56"/>
      <c r="P3165" s="13"/>
    </row>
    <row r="3166" spans="1:16" ht="39.75" customHeight="1" x14ac:dyDescent="0.2">
      <c r="A3166" s="71" t="s">
        <v>2220</v>
      </c>
      <c r="B3166" s="12"/>
      <c r="C3166" s="72" t="s">
        <v>2221</v>
      </c>
      <c r="D3166" s="56"/>
      <c r="E3166" s="56"/>
      <c r="F3166" s="56"/>
      <c r="G3166" s="56"/>
      <c r="H3166" s="56"/>
      <c r="I3166" s="56"/>
      <c r="J3166" s="56"/>
      <c r="K3166" s="56"/>
      <c r="L3166" s="56"/>
      <c r="M3166" s="56"/>
      <c r="N3166" s="56"/>
      <c r="O3166" s="56"/>
      <c r="P3166" s="13"/>
    </row>
    <row r="3167" spans="1:16" ht="39.75" customHeight="1" x14ac:dyDescent="0.2">
      <c r="A3167" s="71"/>
      <c r="B3167" s="12"/>
      <c r="C3167" s="72"/>
      <c r="D3167" s="56"/>
      <c r="E3167" s="56"/>
      <c r="F3167" s="56"/>
      <c r="G3167" s="56"/>
      <c r="H3167" s="56"/>
      <c r="I3167" s="56"/>
      <c r="J3167" s="56"/>
      <c r="K3167" s="56"/>
      <c r="L3167" s="56"/>
      <c r="M3167" s="56"/>
      <c r="N3167" s="56"/>
      <c r="O3167" s="56"/>
      <c r="P3167" s="13"/>
    </row>
    <row r="3168" spans="1:16" ht="39.75" customHeight="1" x14ac:dyDescent="0.2">
      <c r="A3168" s="71"/>
      <c r="B3168" s="12"/>
      <c r="C3168" s="72"/>
      <c r="D3168" s="56"/>
      <c r="E3168" s="56"/>
      <c r="F3168" s="56"/>
      <c r="G3168" s="56"/>
      <c r="H3168" s="56"/>
      <c r="I3168" s="56"/>
      <c r="J3168" s="56"/>
      <c r="K3168" s="56"/>
      <c r="L3168" s="56"/>
      <c r="M3168" s="56"/>
      <c r="N3168" s="56"/>
      <c r="O3168" s="56"/>
      <c r="P3168" s="13"/>
    </row>
    <row r="3169" spans="1:16" ht="39.75" customHeight="1" x14ac:dyDescent="0.2">
      <c r="A3169" s="71"/>
      <c r="B3169" s="12"/>
      <c r="C3169" s="72"/>
      <c r="D3169" s="56"/>
      <c r="E3169" s="56"/>
      <c r="F3169" s="56"/>
      <c r="G3169" s="56"/>
      <c r="H3169" s="56"/>
      <c r="I3169" s="56"/>
      <c r="J3169" s="56"/>
      <c r="K3169" s="56"/>
      <c r="L3169" s="56"/>
      <c r="M3169" s="56"/>
      <c r="N3169" s="56"/>
      <c r="O3169" s="56"/>
      <c r="P3169" s="13"/>
    </row>
    <row r="3170" spans="1:16" ht="39.75" customHeight="1" x14ac:dyDescent="0.2">
      <c r="A3170" s="71"/>
      <c r="B3170" s="12"/>
      <c r="C3170" s="72"/>
      <c r="D3170" s="56"/>
      <c r="E3170" s="56"/>
      <c r="F3170" s="56"/>
      <c r="G3170" s="56"/>
      <c r="H3170" s="56"/>
      <c r="I3170" s="56"/>
      <c r="J3170" s="56"/>
      <c r="K3170" s="56"/>
      <c r="L3170" s="56"/>
      <c r="M3170" s="56"/>
      <c r="N3170" s="56"/>
      <c r="O3170" s="56"/>
      <c r="P3170" s="13"/>
    </row>
    <row r="3171" spans="1:16" ht="39.75" customHeight="1" x14ac:dyDescent="0.2">
      <c r="A3171" s="71" t="s">
        <v>2222</v>
      </c>
      <c r="B3171" s="12"/>
      <c r="C3171" s="72" t="s">
        <v>2223</v>
      </c>
      <c r="D3171" s="56"/>
      <c r="E3171" s="56"/>
      <c r="F3171" s="56"/>
      <c r="G3171" s="56"/>
      <c r="H3171" s="56"/>
      <c r="I3171" s="56"/>
      <c r="J3171" s="56"/>
      <c r="K3171" s="56"/>
      <c r="L3171" s="56"/>
      <c r="M3171" s="56"/>
      <c r="N3171" s="56"/>
      <c r="O3171" s="56"/>
      <c r="P3171" s="13"/>
    </row>
    <row r="3172" spans="1:16" ht="39.75" customHeight="1" x14ac:dyDescent="0.2">
      <c r="A3172" s="71"/>
      <c r="B3172" s="12"/>
      <c r="C3172" s="72"/>
      <c r="D3172" s="56"/>
      <c r="E3172" s="56"/>
      <c r="F3172" s="56"/>
      <c r="G3172" s="56"/>
      <c r="H3172" s="56"/>
      <c r="I3172" s="56"/>
      <c r="J3172" s="56"/>
      <c r="K3172" s="56"/>
      <c r="L3172" s="56"/>
      <c r="M3172" s="56"/>
      <c r="N3172" s="56"/>
      <c r="O3172" s="56"/>
      <c r="P3172" s="13"/>
    </row>
    <row r="3173" spans="1:16" ht="39.75" customHeight="1" x14ac:dyDescent="0.2">
      <c r="A3173" s="71"/>
      <c r="B3173" s="12"/>
      <c r="C3173" s="72"/>
      <c r="D3173" s="56"/>
      <c r="E3173" s="56"/>
      <c r="F3173" s="56"/>
      <c r="G3173" s="56"/>
      <c r="H3173" s="56"/>
      <c r="I3173" s="56"/>
      <c r="J3173" s="56"/>
      <c r="K3173" s="56"/>
      <c r="L3173" s="56"/>
      <c r="M3173" s="56"/>
      <c r="N3173" s="56"/>
      <c r="O3173" s="56"/>
      <c r="P3173" s="13"/>
    </row>
    <row r="3174" spans="1:16" ht="39.75" customHeight="1" x14ac:dyDescent="0.2">
      <c r="A3174" s="71"/>
      <c r="B3174" s="12"/>
      <c r="C3174" s="72"/>
      <c r="D3174" s="56"/>
      <c r="E3174" s="56"/>
      <c r="F3174" s="56"/>
      <c r="G3174" s="56"/>
      <c r="H3174" s="56"/>
      <c r="I3174" s="56"/>
      <c r="J3174" s="56"/>
      <c r="K3174" s="56"/>
      <c r="L3174" s="56"/>
      <c r="M3174" s="56"/>
      <c r="N3174" s="56"/>
      <c r="O3174" s="56"/>
      <c r="P3174" s="13"/>
    </row>
    <row r="3175" spans="1:16" ht="39.75" customHeight="1" x14ac:dyDescent="0.2">
      <c r="A3175" s="71"/>
      <c r="B3175" s="12"/>
      <c r="C3175" s="72"/>
      <c r="D3175" s="56"/>
      <c r="E3175" s="56"/>
      <c r="F3175" s="56"/>
      <c r="G3175" s="56"/>
      <c r="H3175" s="56"/>
      <c r="I3175" s="56"/>
      <c r="J3175" s="56"/>
      <c r="K3175" s="56"/>
      <c r="L3175" s="56"/>
      <c r="M3175" s="56"/>
      <c r="N3175" s="56"/>
      <c r="O3175" s="56"/>
      <c r="P3175" s="13"/>
    </row>
    <row r="3176" spans="1:16" ht="39.75" customHeight="1" x14ac:dyDescent="0.2">
      <c r="A3176" s="71" t="s">
        <v>2224</v>
      </c>
      <c r="B3176" s="12"/>
      <c r="C3176" s="72" t="s">
        <v>2225</v>
      </c>
      <c r="D3176" s="56"/>
      <c r="E3176" s="56"/>
      <c r="F3176" s="56"/>
      <c r="G3176" s="56"/>
      <c r="H3176" s="56"/>
      <c r="I3176" s="56"/>
      <c r="J3176" s="56"/>
      <c r="K3176" s="56"/>
      <c r="L3176" s="56"/>
      <c r="M3176" s="56"/>
      <c r="N3176" s="56"/>
      <c r="O3176" s="56"/>
      <c r="P3176" s="13"/>
    </row>
    <row r="3177" spans="1:16" ht="39.75" customHeight="1" x14ac:dyDescent="0.2">
      <c r="A3177" s="71"/>
      <c r="B3177" s="12"/>
      <c r="C3177" s="72"/>
      <c r="D3177" s="56"/>
      <c r="E3177" s="56"/>
      <c r="F3177" s="56"/>
      <c r="G3177" s="56"/>
      <c r="H3177" s="56"/>
      <c r="I3177" s="56"/>
      <c r="J3177" s="56"/>
      <c r="K3177" s="56"/>
      <c r="L3177" s="56"/>
      <c r="M3177" s="56"/>
      <c r="N3177" s="56"/>
      <c r="O3177" s="56"/>
      <c r="P3177" s="13"/>
    </row>
    <row r="3178" spans="1:16" ht="39.75" customHeight="1" x14ac:dyDescent="0.2">
      <c r="A3178" s="71"/>
      <c r="B3178" s="12"/>
      <c r="C3178" s="72"/>
      <c r="D3178" s="56"/>
      <c r="E3178" s="56"/>
      <c r="F3178" s="56"/>
      <c r="G3178" s="56"/>
      <c r="H3178" s="56"/>
      <c r="I3178" s="56"/>
      <c r="J3178" s="56"/>
      <c r="K3178" s="56"/>
      <c r="L3178" s="56"/>
      <c r="M3178" s="56"/>
      <c r="N3178" s="56"/>
      <c r="O3178" s="56"/>
      <c r="P3178" s="13"/>
    </row>
    <row r="3179" spans="1:16" ht="39.75" customHeight="1" x14ac:dyDescent="0.2">
      <c r="A3179" s="71"/>
      <c r="B3179" s="12"/>
      <c r="C3179" s="72"/>
      <c r="D3179" s="56"/>
      <c r="E3179" s="56"/>
      <c r="F3179" s="56"/>
      <c r="G3179" s="56"/>
      <c r="H3179" s="56"/>
      <c r="I3179" s="56"/>
      <c r="J3179" s="56"/>
      <c r="K3179" s="56"/>
      <c r="L3179" s="56"/>
      <c r="M3179" s="56"/>
      <c r="N3179" s="56"/>
      <c r="O3179" s="56"/>
      <c r="P3179" s="13"/>
    </row>
    <row r="3180" spans="1:16" ht="39.75" customHeight="1" thickBot="1" x14ac:dyDescent="0.25">
      <c r="A3180" s="73"/>
      <c r="B3180" s="14"/>
      <c r="C3180" s="74"/>
      <c r="D3180" s="57"/>
      <c r="E3180" s="57"/>
      <c r="F3180" s="57"/>
      <c r="G3180" s="57"/>
      <c r="H3180" s="57"/>
      <c r="I3180" s="57"/>
      <c r="J3180" s="57"/>
      <c r="K3180" s="57"/>
      <c r="L3180" s="57"/>
      <c r="M3180" s="57"/>
      <c r="N3180" s="57"/>
      <c r="O3180" s="57"/>
      <c r="P3180" s="15"/>
    </row>
    <row r="3181" spans="1:16" ht="39.75" customHeight="1" x14ac:dyDescent="0.2">
      <c r="A3181" s="75" t="s">
        <v>2226</v>
      </c>
      <c r="B3181" s="10"/>
      <c r="C3181" s="76" t="s">
        <v>2227</v>
      </c>
      <c r="D3181" s="55"/>
      <c r="E3181" s="55"/>
      <c r="F3181" s="55"/>
      <c r="G3181" s="55"/>
      <c r="H3181" s="55"/>
      <c r="I3181" s="55"/>
      <c r="J3181" s="55"/>
      <c r="K3181" s="55"/>
      <c r="L3181" s="55"/>
      <c r="M3181" s="55"/>
      <c r="N3181" s="55"/>
      <c r="O3181" s="55"/>
      <c r="P3181" s="11"/>
    </row>
    <row r="3182" spans="1:16" ht="39.75" customHeight="1" x14ac:dyDescent="0.2">
      <c r="A3182" s="71"/>
      <c r="B3182" s="12"/>
      <c r="C3182" s="72"/>
      <c r="D3182" s="56"/>
      <c r="E3182" s="56"/>
      <c r="F3182" s="56"/>
      <c r="G3182" s="56"/>
      <c r="H3182" s="56"/>
      <c r="I3182" s="56"/>
      <c r="J3182" s="56"/>
      <c r="K3182" s="56"/>
      <c r="L3182" s="56"/>
      <c r="M3182" s="56"/>
      <c r="N3182" s="56"/>
      <c r="O3182" s="56"/>
      <c r="P3182" s="13"/>
    </row>
    <row r="3183" spans="1:16" ht="39.75" customHeight="1" x14ac:dyDescent="0.2">
      <c r="A3183" s="71"/>
      <c r="B3183" s="12"/>
      <c r="C3183" s="72"/>
      <c r="D3183" s="56"/>
      <c r="E3183" s="56"/>
      <c r="F3183" s="56"/>
      <c r="G3183" s="56"/>
      <c r="H3183" s="56"/>
      <c r="I3183" s="56"/>
      <c r="J3183" s="56"/>
      <c r="K3183" s="56"/>
      <c r="L3183" s="56"/>
      <c r="M3183" s="56"/>
      <c r="N3183" s="56"/>
      <c r="O3183" s="56"/>
      <c r="P3183" s="13"/>
    </row>
    <row r="3184" spans="1:16" ht="39.75" customHeight="1" x14ac:dyDescent="0.2">
      <c r="A3184" s="71"/>
      <c r="B3184" s="12"/>
      <c r="C3184" s="72"/>
      <c r="D3184" s="56"/>
      <c r="E3184" s="56"/>
      <c r="F3184" s="56"/>
      <c r="G3184" s="56"/>
      <c r="H3184" s="56"/>
      <c r="I3184" s="56"/>
      <c r="J3184" s="56"/>
      <c r="K3184" s="56"/>
      <c r="L3184" s="56"/>
      <c r="M3184" s="56"/>
      <c r="N3184" s="56"/>
      <c r="O3184" s="56"/>
      <c r="P3184" s="13"/>
    </row>
    <row r="3185" spans="1:16" ht="39.75" customHeight="1" x14ac:dyDescent="0.2">
      <c r="A3185" s="71"/>
      <c r="B3185" s="12"/>
      <c r="C3185" s="72"/>
      <c r="D3185" s="56"/>
      <c r="E3185" s="56"/>
      <c r="F3185" s="56"/>
      <c r="G3185" s="56"/>
      <c r="H3185" s="56"/>
      <c r="I3185" s="56"/>
      <c r="J3185" s="56"/>
      <c r="K3185" s="56"/>
      <c r="L3185" s="56"/>
      <c r="M3185" s="56"/>
      <c r="N3185" s="56"/>
      <c r="O3185" s="56"/>
      <c r="P3185" s="13"/>
    </row>
    <row r="3186" spans="1:16" ht="39.75" customHeight="1" x14ac:dyDescent="0.2">
      <c r="A3186" s="71" t="s">
        <v>2228</v>
      </c>
      <c r="B3186" s="12"/>
      <c r="C3186" s="72" t="s">
        <v>2229</v>
      </c>
      <c r="D3186" s="56"/>
      <c r="E3186" s="56"/>
      <c r="F3186" s="56"/>
      <c r="G3186" s="56"/>
      <c r="H3186" s="56"/>
      <c r="I3186" s="56"/>
      <c r="J3186" s="56"/>
      <c r="K3186" s="56"/>
      <c r="L3186" s="56"/>
      <c r="M3186" s="56"/>
      <c r="N3186" s="56"/>
      <c r="O3186" s="56"/>
      <c r="P3186" s="13"/>
    </row>
    <row r="3187" spans="1:16" ht="39.75" customHeight="1" x14ac:dyDescent="0.2">
      <c r="A3187" s="71"/>
      <c r="B3187" s="12"/>
      <c r="C3187" s="72"/>
      <c r="D3187" s="56"/>
      <c r="E3187" s="56"/>
      <c r="F3187" s="56"/>
      <c r="G3187" s="56"/>
      <c r="H3187" s="56"/>
      <c r="I3187" s="56"/>
      <c r="J3187" s="56"/>
      <c r="K3187" s="56"/>
      <c r="L3187" s="56"/>
      <c r="M3187" s="56"/>
      <c r="N3187" s="56"/>
      <c r="O3187" s="56"/>
      <c r="P3187" s="13"/>
    </row>
    <row r="3188" spans="1:16" ht="39.75" customHeight="1" x14ac:dyDescent="0.2">
      <c r="A3188" s="71"/>
      <c r="B3188" s="12"/>
      <c r="C3188" s="72"/>
      <c r="D3188" s="56"/>
      <c r="E3188" s="56"/>
      <c r="F3188" s="56"/>
      <c r="G3188" s="56"/>
      <c r="H3188" s="56"/>
      <c r="I3188" s="56"/>
      <c r="J3188" s="56"/>
      <c r="K3188" s="56"/>
      <c r="L3188" s="56"/>
      <c r="M3188" s="56"/>
      <c r="N3188" s="56"/>
      <c r="O3188" s="56"/>
      <c r="P3188" s="13"/>
    </row>
    <row r="3189" spans="1:16" ht="39.75" customHeight="1" x14ac:dyDescent="0.2">
      <c r="A3189" s="71"/>
      <c r="B3189" s="12"/>
      <c r="C3189" s="72"/>
      <c r="D3189" s="56"/>
      <c r="E3189" s="56"/>
      <c r="F3189" s="56"/>
      <c r="G3189" s="56"/>
      <c r="H3189" s="56"/>
      <c r="I3189" s="56"/>
      <c r="J3189" s="56"/>
      <c r="K3189" s="56"/>
      <c r="L3189" s="56"/>
      <c r="M3189" s="56"/>
      <c r="N3189" s="56"/>
      <c r="O3189" s="56"/>
      <c r="P3189" s="13"/>
    </row>
    <row r="3190" spans="1:16" ht="39.75" customHeight="1" x14ac:dyDescent="0.2">
      <c r="A3190" s="71"/>
      <c r="B3190" s="12"/>
      <c r="C3190" s="72"/>
      <c r="D3190" s="56"/>
      <c r="E3190" s="56"/>
      <c r="F3190" s="56"/>
      <c r="G3190" s="56"/>
      <c r="H3190" s="56"/>
      <c r="I3190" s="56"/>
      <c r="J3190" s="56"/>
      <c r="K3190" s="56"/>
      <c r="L3190" s="56"/>
      <c r="M3190" s="56"/>
      <c r="N3190" s="56"/>
      <c r="O3190" s="56"/>
      <c r="P3190" s="13"/>
    </row>
    <row r="3191" spans="1:16" ht="39.75" customHeight="1" x14ac:dyDescent="0.2">
      <c r="A3191" s="71" t="s">
        <v>2230</v>
      </c>
      <c r="B3191" s="12"/>
      <c r="C3191" s="72" t="s">
        <v>2231</v>
      </c>
      <c r="D3191" s="56"/>
      <c r="E3191" s="56"/>
      <c r="F3191" s="56"/>
      <c r="G3191" s="56"/>
      <c r="H3191" s="56"/>
      <c r="I3191" s="56"/>
      <c r="J3191" s="56"/>
      <c r="K3191" s="56"/>
      <c r="L3191" s="56"/>
      <c r="M3191" s="56"/>
      <c r="N3191" s="56"/>
      <c r="O3191" s="56"/>
      <c r="P3191" s="13"/>
    </row>
    <row r="3192" spans="1:16" ht="39.75" customHeight="1" x14ac:dyDescent="0.2">
      <c r="A3192" s="71"/>
      <c r="B3192" s="12"/>
      <c r="C3192" s="72"/>
      <c r="D3192" s="56"/>
      <c r="E3192" s="56"/>
      <c r="F3192" s="56"/>
      <c r="G3192" s="56"/>
      <c r="H3192" s="56"/>
      <c r="I3192" s="56"/>
      <c r="J3192" s="56"/>
      <c r="K3192" s="56"/>
      <c r="L3192" s="56"/>
      <c r="M3192" s="56"/>
      <c r="N3192" s="56"/>
      <c r="O3192" s="56"/>
      <c r="P3192" s="13"/>
    </row>
    <row r="3193" spans="1:16" ht="39.75" customHeight="1" x14ac:dyDescent="0.2">
      <c r="A3193" s="71"/>
      <c r="B3193" s="12"/>
      <c r="C3193" s="72"/>
      <c r="D3193" s="56"/>
      <c r="E3193" s="56"/>
      <c r="F3193" s="56"/>
      <c r="G3193" s="56"/>
      <c r="H3193" s="56"/>
      <c r="I3193" s="56"/>
      <c r="J3193" s="56"/>
      <c r="K3193" s="56"/>
      <c r="L3193" s="56"/>
      <c r="M3193" s="56"/>
      <c r="N3193" s="56"/>
      <c r="O3193" s="56"/>
      <c r="P3193" s="13"/>
    </row>
    <row r="3194" spans="1:16" ht="39.75" customHeight="1" x14ac:dyDescent="0.2">
      <c r="A3194" s="71"/>
      <c r="B3194" s="12"/>
      <c r="C3194" s="72"/>
      <c r="D3194" s="56"/>
      <c r="E3194" s="56"/>
      <c r="F3194" s="56"/>
      <c r="G3194" s="56"/>
      <c r="H3194" s="56"/>
      <c r="I3194" s="56"/>
      <c r="J3194" s="56"/>
      <c r="K3194" s="56"/>
      <c r="L3194" s="56"/>
      <c r="M3194" s="56"/>
      <c r="N3194" s="56"/>
      <c r="O3194" s="56"/>
      <c r="P3194" s="13"/>
    </row>
    <row r="3195" spans="1:16" ht="39.75" customHeight="1" x14ac:dyDescent="0.2">
      <c r="A3195" s="71"/>
      <c r="B3195" s="12"/>
      <c r="C3195" s="72"/>
      <c r="D3195" s="56"/>
      <c r="E3195" s="56"/>
      <c r="F3195" s="56"/>
      <c r="G3195" s="56"/>
      <c r="H3195" s="56"/>
      <c r="I3195" s="56"/>
      <c r="J3195" s="56"/>
      <c r="K3195" s="56"/>
      <c r="L3195" s="56"/>
      <c r="M3195" s="56"/>
      <c r="N3195" s="56"/>
      <c r="O3195" s="56"/>
      <c r="P3195" s="13"/>
    </row>
    <row r="3196" spans="1:16" ht="41.25" customHeight="1" x14ac:dyDescent="0.2">
      <c r="A3196" s="71" t="s">
        <v>2232</v>
      </c>
      <c r="B3196" s="12"/>
      <c r="C3196" s="72" t="s">
        <v>2233</v>
      </c>
      <c r="D3196" s="56"/>
      <c r="E3196" s="56"/>
      <c r="F3196" s="56"/>
      <c r="G3196" s="56"/>
      <c r="H3196" s="56"/>
      <c r="I3196" s="56"/>
      <c r="J3196" s="56"/>
      <c r="K3196" s="56"/>
      <c r="L3196" s="56"/>
      <c r="M3196" s="56"/>
      <c r="N3196" s="56"/>
      <c r="O3196" s="56"/>
      <c r="P3196" s="13"/>
    </row>
    <row r="3197" spans="1:16" ht="41.25" customHeight="1" x14ac:dyDescent="0.2">
      <c r="A3197" s="71"/>
      <c r="B3197" s="12"/>
      <c r="C3197" s="72"/>
      <c r="D3197" s="56"/>
      <c r="E3197" s="56"/>
      <c r="F3197" s="56"/>
      <c r="G3197" s="56"/>
      <c r="H3197" s="56"/>
      <c r="I3197" s="56"/>
      <c r="J3197" s="56"/>
      <c r="K3197" s="56"/>
      <c r="L3197" s="56"/>
      <c r="M3197" s="56"/>
      <c r="N3197" s="56"/>
      <c r="O3197" s="56"/>
      <c r="P3197" s="13"/>
    </row>
    <row r="3198" spans="1:16" ht="41.25" customHeight="1" x14ac:dyDescent="0.2">
      <c r="A3198" s="71"/>
      <c r="B3198" s="12"/>
      <c r="C3198" s="72"/>
      <c r="D3198" s="56"/>
      <c r="E3198" s="56"/>
      <c r="F3198" s="56"/>
      <c r="G3198" s="56"/>
      <c r="H3198" s="56"/>
      <c r="I3198" s="56"/>
      <c r="J3198" s="56"/>
      <c r="K3198" s="56"/>
      <c r="L3198" s="56"/>
      <c r="M3198" s="56"/>
      <c r="N3198" s="56"/>
      <c r="O3198" s="56"/>
      <c r="P3198" s="13"/>
    </row>
    <row r="3199" spans="1:16" ht="41.25" customHeight="1" x14ac:dyDescent="0.2">
      <c r="A3199" s="71"/>
      <c r="B3199" s="12"/>
      <c r="C3199" s="72"/>
      <c r="D3199" s="56"/>
      <c r="E3199" s="56"/>
      <c r="F3199" s="56"/>
      <c r="G3199" s="56"/>
      <c r="H3199" s="56"/>
      <c r="I3199" s="56"/>
      <c r="J3199" s="56"/>
      <c r="K3199" s="56"/>
      <c r="L3199" s="56"/>
      <c r="M3199" s="56"/>
      <c r="N3199" s="56"/>
      <c r="O3199" s="56"/>
      <c r="P3199" s="13"/>
    </row>
    <row r="3200" spans="1:16" ht="41.25" customHeight="1" x14ac:dyDescent="0.2">
      <c r="A3200" s="71"/>
      <c r="B3200" s="12"/>
      <c r="C3200" s="72"/>
      <c r="D3200" s="56"/>
      <c r="E3200" s="56"/>
      <c r="F3200" s="56"/>
      <c r="G3200" s="56"/>
      <c r="H3200" s="56"/>
      <c r="I3200" s="56"/>
      <c r="J3200" s="56"/>
      <c r="K3200" s="56"/>
      <c r="L3200" s="56"/>
      <c r="M3200" s="56"/>
      <c r="N3200" s="56"/>
      <c r="O3200" s="56"/>
      <c r="P3200" s="13"/>
    </row>
    <row r="3201" spans="1:16" ht="41.25" customHeight="1" x14ac:dyDescent="0.2">
      <c r="A3201" s="71" t="s">
        <v>2234</v>
      </c>
      <c r="B3201" s="12"/>
      <c r="C3201" s="72" t="s">
        <v>2235</v>
      </c>
      <c r="D3201" s="56"/>
      <c r="E3201" s="56"/>
      <c r="F3201" s="56"/>
      <c r="G3201" s="56"/>
      <c r="H3201" s="56"/>
      <c r="I3201" s="56"/>
      <c r="J3201" s="56"/>
      <c r="K3201" s="56"/>
      <c r="L3201" s="56"/>
      <c r="M3201" s="56"/>
      <c r="N3201" s="56"/>
      <c r="O3201" s="56"/>
      <c r="P3201" s="13"/>
    </row>
    <row r="3202" spans="1:16" ht="41.25" customHeight="1" x14ac:dyDescent="0.2">
      <c r="A3202" s="71"/>
      <c r="B3202" s="12"/>
      <c r="C3202" s="72"/>
      <c r="D3202" s="56"/>
      <c r="E3202" s="56"/>
      <c r="F3202" s="56"/>
      <c r="G3202" s="56"/>
      <c r="H3202" s="56"/>
      <c r="I3202" s="56"/>
      <c r="J3202" s="56"/>
      <c r="K3202" s="56"/>
      <c r="L3202" s="56"/>
      <c r="M3202" s="56"/>
      <c r="N3202" s="56"/>
      <c r="O3202" s="56"/>
      <c r="P3202" s="13"/>
    </row>
    <row r="3203" spans="1:16" ht="41.25" customHeight="1" x14ac:dyDescent="0.2">
      <c r="A3203" s="71"/>
      <c r="B3203" s="12"/>
      <c r="C3203" s="72"/>
      <c r="D3203" s="56"/>
      <c r="E3203" s="56"/>
      <c r="F3203" s="56"/>
      <c r="G3203" s="56"/>
      <c r="H3203" s="56"/>
      <c r="I3203" s="56"/>
      <c r="J3203" s="56"/>
      <c r="K3203" s="56"/>
      <c r="L3203" s="56"/>
      <c r="M3203" s="56"/>
      <c r="N3203" s="56"/>
      <c r="O3203" s="56"/>
      <c r="P3203" s="13"/>
    </row>
    <row r="3204" spans="1:16" ht="41.25" customHeight="1" x14ac:dyDescent="0.2">
      <c r="A3204" s="71"/>
      <c r="B3204" s="12"/>
      <c r="C3204" s="72"/>
      <c r="D3204" s="56"/>
      <c r="E3204" s="56"/>
      <c r="F3204" s="56"/>
      <c r="G3204" s="56"/>
      <c r="H3204" s="56"/>
      <c r="I3204" s="56"/>
      <c r="J3204" s="56"/>
      <c r="K3204" s="56"/>
      <c r="L3204" s="56"/>
      <c r="M3204" s="56"/>
      <c r="N3204" s="56"/>
      <c r="O3204" s="56"/>
      <c r="P3204" s="13"/>
    </row>
    <row r="3205" spans="1:16" ht="41.25" customHeight="1" thickBot="1" x14ac:dyDescent="0.25">
      <c r="A3205" s="73"/>
      <c r="B3205" s="14"/>
      <c r="C3205" s="74"/>
      <c r="D3205" s="57"/>
      <c r="E3205" s="57"/>
      <c r="F3205" s="57"/>
      <c r="G3205" s="57"/>
      <c r="H3205" s="57"/>
      <c r="I3205" s="57"/>
      <c r="J3205" s="57"/>
      <c r="K3205" s="57"/>
      <c r="L3205" s="57"/>
      <c r="M3205" s="57"/>
      <c r="N3205" s="57"/>
      <c r="O3205" s="57"/>
      <c r="P3205" s="15"/>
    </row>
    <row r="3206" spans="1:16" ht="41.25" customHeight="1" x14ac:dyDescent="0.2">
      <c r="A3206" s="75" t="s">
        <v>2236</v>
      </c>
      <c r="B3206" s="10"/>
      <c r="C3206" s="76" t="s">
        <v>2237</v>
      </c>
      <c r="D3206" s="55"/>
      <c r="E3206" s="55"/>
      <c r="F3206" s="55"/>
      <c r="G3206" s="55"/>
      <c r="H3206" s="55"/>
      <c r="I3206" s="55"/>
      <c r="J3206" s="55"/>
      <c r="K3206" s="55"/>
      <c r="L3206" s="55"/>
      <c r="M3206" s="55"/>
      <c r="N3206" s="55"/>
      <c r="O3206" s="55"/>
      <c r="P3206" s="11"/>
    </row>
    <row r="3207" spans="1:16" ht="41.25" customHeight="1" x14ac:dyDescent="0.2">
      <c r="A3207" s="71"/>
      <c r="B3207" s="12"/>
      <c r="C3207" s="72"/>
      <c r="D3207" s="56"/>
      <c r="E3207" s="56"/>
      <c r="F3207" s="56"/>
      <c r="G3207" s="56"/>
      <c r="H3207" s="56"/>
      <c r="I3207" s="56"/>
      <c r="J3207" s="56"/>
      <c r="K3207" s="56"/>
      <c r="L3207" s="56"/>
      <c r="M3207" s="56"/>
      <c r="N3207" s="56"/>
      <c r="O3207" s="56"/>
      <c r="P3207" s="13"/>
    </row>
    <row r="3208" spans="1:16" ht="41.25" customHeight="1" x14ac:dyDescent="0.2">
      <c r="A3208" s="71"/>
      <c r="B3208" s="12"/>
      <c r="C3208" s="72"/>
      <c r="D3208" s="56"/>
      <c r="E3208" s="56"/>
      <c r="F3208" s="56"/>
      <c r="G3208" s="56"/>
      <c r="H3208" s="56"/>
      <c r="I3208" s="56"/>
      <c r="J3208" s="56"/>
      <c r="K3208" s="56"/>
      <c r="L3208" s="56"/>
      <c r="M3208" s="56"/>
      <c r="N3208" s="56"/>
      <c r="O3208" s="56"/>
      <c r="P3208" s="13"/>
    </row>
    <row r="3209" spans="1:16" ht="41.25" customHeight="1" x14ac:dyDescent="0.2">
      <c r="A3209" s="71"/>
      <c r="B3209" s="12"/>
      <c r="C3209" s="72"/>
      <c r="D3209" s="56"/>
      <c r="E3209" s="56"/>
      <c r="F3209" s="56"/>
      <c r="G3209" s="56"/>
      <c r="H3209" s="56"/>
      <c r="I3209" s="56"/>
      <c r="J3209" s="56"/>
      <c r="K3209" s="56"/>
      <c r="L3209" s="56"/>
      <c r="M3209" s="56"/>
      <c r="N3209" s="56"/>
      <c r="O3209" s="56"/>
      <c r="P3209" s="13"/>
    </row>
    <row r="3210" spans="1:16" ht="41.25" customHeight="1" x14ac:dyDescent="0.2">
      <c r="A3210" s="71"/>
      <c r="B3210" s="12"/>
      <c r="C3210" s="72"/>
      <c r="D3210" s="56"/>
      <c r="E3210" s="56"/>
      <c r="F3210" s="56"/>
      <c r="G3210" s="56"/>
      <c r="H3210" s="56"/>
      <c r="I3210" s="56"/>
      <c r="J3210" s="56"/>
      <c r="K3210" s="56"/>
      <c r="L3210" s="56"/>
      <c r="M3210" s="56"/>
      <c r="N3210" s="56"/>
      <c r="O3210" s="56"/>
      <c r="P3210" s="13"/>
    </row>
    <row r="3211" spans="1:16" ht="41.25" customHeight="1" x14ac:dyDescent="0.2">
      <c r="A3211" s="71" t="s">
        <v>2238</v>
      </c>
      <c r="B3211" s="12"/>
      <c r="C3211" s="72" t="s">
        <v>2239</v>
      </c>
      <c r="D3211" s="56"/>
      <c r="E3211" s="56"/>
      <c r="F3211" s="56"/>
      <c r="G3211" s="56"/>
      <c r="H3211" s="56"/>
      <c r="I3211" s="56"/>
      <c r="J3211" s="56"/>
      <c r="K3211" s="56"/>
      <c r="L3211" s="56"/>
      <c r="M3211" s="56"/>
      <c r="N3211" s="56"/>
      <c r="O3211" s="56"/>
      <c r="P3211" s="13"/>
    </row>
    <row r="3212" spans="1:16" ht="41.25" customHeight="1" x14ac:dyDescent="0.2">
      <c r="A3212" s="71"/>
      <c r="B3212" s="12"/>
      <c r="C3212" s="72"/>
      <c r="D3212" s="56"/>
      <c r="E3212" s="56"/>
      <c r="F3212" s="56"/>
      <c r="G3212" s="56"/>
      <c r="H3212" s="56"/>
      <c r="I3212" s="56"/>
      <c r="J3212" s="56"/>
      <c r="K3212" s="56"/>
      <c r="L3212" s="56"/>
      <c r="M3212" s="56"/>
      <c r="N3212" s="56"/>
      <c r="O3212" s="56"/>
      <c r="P3212" s="13"/>
    </row>
    <row r="3213" spans="1:16" ht="41.25" customHeight="1" x14ac:dyDescent="0.2">
      <c r="A3213" s="71"/>
      <c r="B3213" s="12"/>
      <c r="C3213" s="72"/>
      <c r="D3213" s="56"/>
      <c r="E3213" s="56"/>
      <c r="F3213" s="56"/>
      <c r="G3213" s="56"/>
      <c r="H3213" s="56"/>
      <c r="I3213" s="56"/>
      <c r="J3213" s="56"/>
      <c r="K3213" s="56"/>
      <c r="L3213" s="56"/>
      <c r="M3213" s="56"/>
      <c r="N3213" s="56"/>
      <c r="O3213" s="56"/>
      <c r="P3213" s="13"/>
    </row>
    <row r="3214" spans="1:16" ht="41.25" customHeight="1" x14ac:dyDescent="0.2">
      <c r="A3214" s="71"/>
      <c r="B3214" s="12"/>
      <c r="C3214" s="72"/>
      <c r="D3214" s="56"/>
      <c r="E3214" s="56"/>
      <c r="F3214" s="56"/>
      <c r="G3214" s="56"/>
      <c r="H3214" s="56"/>
      <c r="I3214" s="56"/>
      <c r="J3214" s="56"/>
      <c r="K3214" s="56"/>
      <c r="L3214" s="56"/>
      <c r="M3214" s="56"/>
      <c r="N3214" s="56"/>
      <c r="O3214" s="56"/>
      <c r="P3214" s="13"/>
    </row>
    <row r="3215" spans="1:16" ht="41.25" customHeight="1" x14ac:dyDescent="0.2">
      <c r="A3215" s="71"/>
      <c r="B3215" s="12"/>
      <c r="C3215" s="72"/>
      <c r="D3215" s="56"/>
      <c r="E3215" s="56"/>
      <c r="F3215" s="56"/>
      <c r="G3215" s="56"/>
      <c r="H3215" s="56"/>
      <c r="I3215" s="56"/>
      <c r="J3215" s="56"/>
      <c r="K3215" s="56"/>
      <c r="L3215" s="56"/>
      <c r="M3215" s="56"/>
      <c r="N3215" s="56"/>
      <c r="O3215" s="56"/>
      <c r="P3215" s="13"/>
    </row>
    <row r="3216" spans="1:16" ht="41.25" customHeight="1" x14ac:dyDescent="0.2">
      <c r="A3216" s="71" t="s">
        <v>2240</v>
      </c>
      <c r="B3216" s="12"/>
      <c r="C3216" s="72" t="s">
        <v>2241</v>
      </c>
      <c r="D3216" s="56"/>
      <c r="E3216" s="56"/>
      <c r="F3216" s="56"/>
      <c r="G3216" s="56"/>
      <c r="H3216" s="56"/>
      <c r="I3216" s="56"/>
      <c r="J3216" s="56"/>
      <c r="K3216" s="56"/>
      <c r="L3216" s="56"/>
      <c r="M3216" s="56"/>
      <c r="N3216" s="56"/>
      <c r="O3216" s="56"/>
      <c r="P3216" s="13"/>
    </row>
    <row r="3217" spans="1:16" ht="41.25" customHeight="1" x14ac:dyDescent="0.2">
      <c r="A3217" s="71"/>
      <c r="B3217" s="12"/>
      <c r="C3217" s="72"/>
      <c r="D3217" s="56"/>
      <c r="E3217" s="56"/>
      <c r="F3217" s="56"/>
      <c r="G3217" s="56"/>
      <c r="H3217" s="56"/>
      <c r="I3217" s="56"/>
      <c r="J3217" s="56"/>
      <c r="K3217" s="56"/>
      <c r="L3217" s="56"/>
      <c r="M3217" s="56"/>
      <c r="N3217" s="56"/>
      <c r="O3217" s="56"/>
      <c r="P3217" s="13"/>
    </row>
    <row r="3218" spans="1:16" ht="41.25" customHeight="1" x14ac:dyDescent="0.2">
      <c r="A3218" s="71"/>
      <c r="B3218" s="12"/>
      <c r="C3218" s="72"/>
      <c r="D3218" s="56"/>
      <c r="E3218" s="56"/>
      <c r="F3218" s="56"/>
      <c r="G3218" s="56"/>
      <c r="H3218" s="56"/>
      <c r="I3218" s="56"/>
      <c r="J3218" s="56"/>
      <c r="K3218" s="56"/>
      <c r="L3218" s="56"/>
      <c r="M3218" s="56"/>
      <c r="N3218" s="56"/>
      <c r="O3218" s="56"/>
      <c r="P3218" s="13"/>
    </row>
    <row r="3219" spans="1:16" ht="41.25" customHeight="1" x14ac:dyDescent="0.2">
      <c r="A3219" s="71"/>
      <c r="B3219" s="12"/>
      <c r="C3219" s="72"/>
      <c r="D3219" s="56"/>
      <c r="E3219" s="56"/>
      <c r="F3219" s="56"/>
      <c r="G3219" s="56"/>
      <c r="H3219" s="56"/>
      <c r="I3219" s="56"/>
      <c r="J3219" s="56"/>
      <c r="K3219" s="56"/>
      <c r="L3219" s="56"/>
      <c r="M3219" s="56"/>
      <c r="N3219" s="56"/>
      <c r="O3219" s="56"/>
      <c r="P3219" s="13"/>
    </row>
    <row r="3220" spans="1:16" ht="41.25" customHeight="1" x14ac:dyDescent="0.2">
      <c r="A3220" s="71"/>
      <c r="B3220" s="12"/>
      <c r="C3220" s="72"/>
      <c r="D3220" s="56"/>
      <c r="E3220" s="56"/>
      <c r="F3220" s="56"/>
      <c r="G3220" s="56"/>
      <c r="H3220" s="56"/>
      <c r="I3220" s="56"/>
      <c r="J3220" s="56"/>
      <c r="K3220" s="56"/>
      <c r="L3220" s="56"/>
      <c r="M3220" s="56"/>
      <c r="N3220" s="56"/>
      <c r="O3220" s="56"/>
      <c r="P3220" s="13"/>
    </row>
    <row r="3221" spans="1:16" ht="41.25" customHeight="1" x14ac:dyDescent="0.2">
      <c r="A3221" s="71" t="s">
        <v>2242</v>
      </c>
      <c r="B3221" s="12"/>
      <c r="C3221" s="72" t="s">
        <v>2243</v>
      </c>
      <c r="D3221" s="56"/>
      <c r="E3221" s="56"/>
      <c r="F3221" s="56"/>
      <c r="G3221" s="56"/>
      <c r="H3221" s="56"/>
      <c r="I3221" s="56"/>
      <c r="J3221" s="56"/>
      <c r="K3221" s="56"/>
      <c r="L3221" s="56"/>
      <c r="M3221" s="56"/>
      <c r="N3221" s="56"/>
      <c r="O3221" s="56"/>
      <c r="P3221" s="13"/>
    </row>
    <row r="3222" spans="1:16" ht="41.25" customHeight="1" x14ac:dyDescent="0.2">
      <c r="A3222" s="71"/>
      <c r="B3222" s="12"/>
      <c r="C3222" s="72"/>
      <c r="D3222" s="56"/>
      <c r="E3222" s="56"/>
      <c r="F3222" s="56"/>
      <c r="G3222" s="56"/>
      <c r="H3222" s="56"/>
      <c r="I3222" s="56"/>
      <c r="J3222" s="56"/>
      <c r="K3222" s="56"/>
      <c r="L3222" s="56"/>
      <c r="M3222" s="56"/>
      <c r="N3222" s="56"/>
      <c r="O3222" s="56"/>
      <c r="P3222" s="13"/>
    </row>
    <row r="3223" spans="1:16" ht="41.25" customHeight="1" x14ac:dyDescent="0.2">
      <c r="A3223" s="71"/>
      <c r="B3223" s="12"/>
      <c r="C3223" s="72"/>
      <c r="D3223" s="56"/>
      <c r="E3223" s="56"/>
      <c r="F3223" s="56"/>
      <c r="G3223" s="56"/>
      <c r="H3223" s="56"/>
      <c r="I3223" s="56"/>
      <c r="J3223" s="56"/>
      <c r="K3223" s="56"/>
      <c r="L3223" s="56"/>
      <c r="M3223" s="56"/>
      <c r="N3223" s="56"/>
      <c r="O3223" s="56"/>
      <c r="P3223" s="13"/>
    </row>
    <row r="3224" spans="1:16" ht="41.25" customHeight="1" x14ac:dyDescent="0.2">
      <c r="A3224" s="71"/>
      <c r="B3224" s="12"/>
      <c r="C3224" s="72"/>
      <c r="D3224" s="56"/>
      <c r="E3224" s="56"/>
      <c r="F3224" s="56"/>
      <c r="G3224" s="56"/>
      <c r="H3224" s="56"/>
      <c r="I3224" s="56"/>
      <c r="J3224" s="56"/>
      <c r="K3224" s="56"/>
      <c r="L3224" s="56"/>
      <c r="M3224" s="56"/>
      <c r="N3224" s="56"/>
      <c r="O3224" s="56"/>
      <c r="P3224" s="13"/>
    </row>
    <row r="3225" spans="1:16" ht="41.25" customHeight="1" x14ac:dyDescent="0.2">
      <c r="A3225" s="71"/>
      <c r="B3225" s="12"/>
      <c r="C3225" s="72"/>
      <c r="D3225" s="56"/>
      <c r="E3225" s="56"/>
      <c r="F3225" s="56"/>
      <c r="G3225" s="56"/>
      <c r="H3225" s="56"/>
      <c r="I3225" s="56"/>
      <c r="J3225" s="56"/>
      <c r="K3225" s="56"/>
      <c r="L3225" s="56"/>
      <c r="M3225" s="56"/>
      <c r="N3225" s="56"/>
      <c r="O3225" s="56"/>
      <c r="P3225" s="13"/>
    </row>
    <row r="3226" spans="1:16" ht="41.25" customHeight="1" x14ac:dyDescent="0.2">
      <c r="A3226" s="71" t="s">
        <v>2244</v>
      </c>
      <c r="B3226" s="12"/>
      <c r="C3226" s="72" t="s">
        <v>2245</v>
      </c>
      <c r="D3226" s="56"/>
      <c r="E3226" s="56"/>
      <c r="F3226" s="56"/>
      <c r="G3226" s="56"/>
      <c r="H3226" s="56"/>
      <c r="I3226" s="56"/>
      <c r="J3226" s="56"/>
      <c r="K3226" s="56"/>
      <c r="L3226" s="56"/>
      <c r="M3226" s="56"/>
      <c r="N3226" s="56"/>
      <c r="O3226" s="56"/>
      <c r="P3226" s="13"/>
    </row>
    <row r="3227" spans="1:16" ht="41.25" customHeight="1" x14ac:dyDescent="0.2">
      <c r="A3227" s="71"/>
      <c r="B3227" s="12"/>
      <c r="C3227" s="72"/>
      <c r="D3227" s="56"/>
      <c r="E3227" s="56"/>
      <c r="F3227" s="56"/>
      <c r="G3227" s="56"/>
      <c r="H3227" s="56"/>
      <c r="I3227" s="56"/>
      <c r="J3227" s="56"/>
      <c r="K3227" s="56"/>
      <c r="L3227" s="56"/>
      <c r="M3227" s="56"/>
      <c r="N3227" s="56"/>
      <c r="O3227" s="56"/>
      <c r="P3227" s="13"/>
    </row>
    <row r="3228" spans="1:16" ht="41.25" customHeight="1" x14ac:dyDescent="0.2">
      <c r="A3228" s="71"/>
      <c r="B3228" s="12"/>
      <c r="C3228" s="72"/>
      <c r="D3228" s="56"/>
      <c r="E3228" s="56"/>
      <c r="F3228" s="56"/>
      <c r="G3228" s="56"/>
      <c r="H3228" s="56"/>
      <c r="I3228" s="56"/>
      <c r="J3228" s="56"/>
      <c r="K3228" s="56"/>
      <c r="L3228" s="56"/>
      <c r="M3228" s="56"/>
      <c r="N3228" s="56"/>
      <c r="O3228" s="56"/>
      <c r="P3228" s="13"/>
    </row>
    <row r="3229" spans="1:16" ht="41.25" customHeight="1" x14ac:dyDescent="0.2">
      <c r="A3229" s="71"/>
      <c r="B3229" s="12"/>
      <c r="C3229" s="72"/>
      <c r="D3229" s="56"/>
      <c r="E3229" s="56"/>
      <c r="F3229" s="56"/>
      <c r="G3229" s="56"/>
      <c r="H3229" s="56"/>
      <c r="I3229" s="56"/>
      <c r="J3229" s="56"/>
      <c r="K3229" s="56"/>
      <c r="L3229" s="56"/>
      <c r="M3229" s="56"/>
      <c r="N3229" s="56"/>
      <c r="O3229" s="56"/>
      <c r="P3229" s="13"/>
    </row>
    <row r="3230" spans="1:16" ht="41.25" customHeight="1" thickBot="1" x14ac:dyDescent="0.25">
      <c r="A3230" s="73"/>
      <c r="B3230" s="14"/>
      <c r="C3230" s="74"/>
      <c r="D3230" s="57"/>
      <c r="E3230" s="57"/>
      <c r="F3230" s="57"/>
      <c r="G3230" s="57"/>
      <c r="H3230" s="57"/>
      <c r="I3230" s="57"/>
      <c r="J3230" s="57"/>
      <c r="K3230" s="57"/>
      <c r="L3230" s="57"/>
      <c r="M3230" s="57"/>
      <c r="N3230" s="57"/>
      <c r="O3230" s="57"/>
      <c r="P3230" s="15"/>
    </row>
    <row r="3231" spans="1:16" ht="41.25" customHeight="1" x14ac:dyDescent="0.2">
      <c r="A3231" s="75" t="s">
        <v>2246</v>
      </c>
      <c r="B3231" s="10"/>
      <c r="C3231" s="76" t="s">
        <v>2247</v>
      </c>
      <c r="D3231" s="55"/>
      <c r="E3231" s="55"/>
      <c r="F3231" s="55"/>
      <c r="G3231" s="55"/>
      <c r="H3231" s="55"/>
      <c r="I3231" s="55"/>
      <c r="J3231" s="55"/>
      <c r="K3231" s="55"/>
      <c r="L3231" s="55"/>
      <c r="M3231" s="55"/>
      <c r="N3231" s="55"/>
      <c r="O3231" s="55"/>
      <c r="P3231" s="11"/>
    </row>
    <row r="3232" spans="1:16" ht="41.25" customHeight="1" x14ac:dyDescent="0.2">
      <c r="A3232" s="71"/>
      <c r="B3232" s="12"/>
      <c r="C3232" s="72"/>
      <c r="D3232" s="56"/>
      <c r="E3232" s="56"/>
      <c r="F3232" s="56"/>
      <c r="G3232" s="56"/>
      <c r="H3232" s="56"/>
      <c r="I3232" s="56"/>
      <c r="J3232" s="56"/>
      <c r="K3232" s="56"/>
      <c r="L3232" s="56"/>
      <c r="M3232" s="56"/>
      <c r="N3232" s="56"/>
      <c r="O3232" s="56"/>
      <c r="P3232" s="13"/>
    </row>
    <row r="3233" spans="1:16" ht="41.25" customHeight="1" x14ac:dyDescent="0.2">
      <c r="A3233" s="71"/>
      <c r="B3233" s="12"/>
      <c r="C3233" s="72"/>
      <c r="D3233" s="56"/>
      <c r="E3233" s="56"/>
      <c r="F3233" s="56"/>
      <c r="G3233" s="56"/>
      <c r="H3233" s="56"/>
      <c r="I3233" s="56"/>
      <c r="J3233" s="56"/>
      <c r="K3233" s="56"/>
      <c r="L3233" s="56"/>
      <c r="M3233" s="56"/>
      <c r="N3233" s="56"/>
      <c r="O3233" s="56"/>
      <c r="P3233" s="13"/>
    </row>
    <row r="3234" spans="1:16" ht="41.25" customHeight="1" x14ac:dyDescent="0.2">
      <c r="A3234" s="71"/>
      <c r="B3234" s="12"/>
      <c r="C3234" s="72"/>
      <c r="D3234" s="56"/>
      <c r="E3234" s="56"/>
      <c r="F3234" s="56"/>
      <c r="G3234" s="56"/>
      <c r="H3234" s="56"/>
      <c r="I3234" s="56"/>
      <c r="J3234" s="56"/>
      <c r="K3234" s="56"/>
      <c r="L3234" s="56"/>
      <c r="M3234" s="56"/>
      <c r="N3234" s="56"/>
      <c r="O3234" s="56"/>
      <c r="P3234" s="13"/>
    </row>
    <row r="3235" spans="1:16" ht="41.25" customHeight="1" x14ac:dyDescent="0.2">
      <c r="A3235" s="71"/>
      <c r="B3235" s="12"/>
      <c r="C3235" s="72"/>
      <c r="D3235" s="56"/>
      <c r="E3235" s="56"/>
      <c r="F3235" s="56"/>
      <c r="G3235" s="56"/>
      <c r="H3235" s="56"/>
      <c r="I3235" s="56"/>
      <c r="J3235" s="56"/>
      <c r="K3235" s="56"/>
      <c r="L3235" s="56"/>
      <c r="M3235" s="56"/>
      <c r="N3235" s="56"/>
      <c r="O3235" s="56"/>
      <c r="P3235" s="13"/>
    </row>
    <row r="3236" spans="1:16" ht="41.25" customHeight="1" x14ac:dyDescent="0.2">
      <c r="A3236" s="71" t="s">
        <v>2248</v>
      </c>
      <c r="B3236" s="12"/>
      <c r="C3236" s="72" t="s">
        <v>2249</v>
      </c>
      <c r="D3236" s="56"/>
      <c r="E3236" s="56"/>
      <c r="F3236" s="56"/>
      <c r="G3236" s="56"/>
      <c r="H3236" s="56"/>
      <c r="I3236" s="56"/>
      <c r="J3236" s="56"/>
      <c r="K3236" s="56"/>
      <c r="L3236" s="56"/>
      <c r="M3236" s="56"/>
      <c r="N3236" s="56"/>
      <c r="O3236" s="56"/>
      <c r="P3236" s="13"/>
    </row>
    <row r="3237" spans="1:16" ht="41.25" customHeight="1" x14ac:dyDescent="0.2">
      <c r="A3237" s="71"/>
      <c r="B3237" s="12"/>
      <c r="C3237" s="72"/>
      <c r="D3237" s="56"/>
      <c r="E3237" s="56"/>
      <c r="F3237" s="56"/>
      <c r="G3237" s="56"/>
      <c r="H3237" s="56"/>
      <c r="I3237" s="56"/>
      <c r="J3237" s="56"/>
      <c r="K3237" s="56"/>
      <c r="L3237" s="56"/>
      <c r="M3237" s="56"/>
      <c r="N3237" s="56"/>
      <c r="O3237" s="56"/>
      <c r="P3237" s="13"/>
    </row>
    <row r="3238" spans="1:16" ht="41.25" customHeight="1" x14ac:dyDescent="0.2">
      <c r="A3238" s="71"/>
      <c r="B3238" s="12"/>
      <c r="C3238" s="72"/>
      <c r="D3238" s="56"/>
      <c r="E3238" s="56"/>
      <c r="F3238" s="56"/>
      <c r="G3238" s="56"/>
      <c r="H3238" s="56"/>
      <c r="I3238" s="56"/>
      <c r="J3238" s="56"/>
      <c r="K3238" s="56"/>
      <c r="L3238" s="56"/>
      <c r="M3238" s="56"/>
      <c r="N3238" s="56"/>
      <c r="O3238" s="56"/>
      <c r="P3238" s="13"/>
    </row>
    <row r="3239" spans="1:16" ht="41.25" customHeight="1" x14ac:dyDescent="0.2">
      <c r="A3239" s="71"/>
      <c r="B3239" s="12"/>
      <c r="C3239" s="72"/>
      <c r="D3239" s="56"/>
      <c r="E3239" s="56"/>
      <c r="F3239" s="56"/>
      <c r="G3239" s="56"/>
      <c r="H3239" s="56"/>
      <c r="I3239" s="56"/>
      <c r="J3239" s="56"/>
      <c r="K3239" s="56"/>
      <c r="L3239" s="56"/>
      <c r="M3239" s="56"/>
      <c r="N3239" s="56"/>
      <c r="O3239" s="56"/>
      <c r="P3239" s="13"/>
    </row>
    <row r="3240" spans="1:16" ht="41.25" customHeight="1" x14ac:dyDescent="0.2">
      <c r="A3240" s="71"/>
      <c r="B3240" s="12"/>
      <c r="C3240" s="72"/>
      <c r="D3240" s="56"/>
      <c r="E3240" s="56"/>
      <c r="F3240" s="56"/>
      <c r="G3240" s="56"/>
      <c r="H3240" s="56"/>
      <c r="I3240" s="56"/>
      <c r="J3240" s="56"/>
      <c r="K3240" s="56"/>
      <c r="L3240" s="56"/>
      <c r="M3240" s="56"/>
      <c r="N3240" s="56"/>
      <c r="O3240" s="56"/>
      <c r="P3240" s="13"/>
    </row>
    <row r="3241" spans="1:16" ht="41.25" customHeight="1" x14ac:dyDescent="0.2">
      <c r="A3241" s="71" t="s">
        <v>2250</v>
      </c>
      <c r="B3241" s="12"/>
      <c r="C3241" s="72" t="s">
        <v>2251</v>
      </c>
      <c r="D3241" s="56"/>
      <c r="E3241" s="56"/>
      <c r="F3241" s="56"/>
      <c r="G3241" s="56"/>
      <c r="H3241" s="56"/>
      <c r="I3241" s="56"/>
      <c r="J3241" s="56"/>
      <c r="K3241" s="56"/>
      <c r="L3241" s="56"/>
      <c r="M3241" s="56"/>
      <c r="N3241" s="56"/>
      <c r="O3241" s="56"/>
      <c r="P3241" s="13"/>
    </row>
    <row r="3242" spans="1:16" ht="41.25" customHeight="1" x14ac:dyDescent="0.2">
      <c r="A3242" s="71"/>
      <c r="B3242" s="12"/>
      <c r="C3242" s="72"/>
      <c r="D3242" s="56"/>
      <c r="E3242" s="56"/>
      <c r="F3242" s="56"/>
      <c r="G3242" s="56"/>
      <c r="H3242" s="56"/>
      <c r="I3242" s="56"/>
      <c r="J3242" s="56"/>
      <c r="K3242" s="56"/>
      <c r="L3242" s="56"/>
      <c r="M3242" s="56"/>
      <c r="N3242" s="56"/>
      <c r="O3242" s="56"/>
      <c r="P3242" s="13"/>
    </row>
    <row r="3243" spans="1:16" ht="41.25" customHeight="1" x14ac:dyDescent="0.2">
      <c r="A3243" s="71"/>
      <c r="B3243" s="12"/>
      <c r="C3243" s="72"/>
      <c r="D3243" s="56"/>
      <c r="E3243" s="56"/>
      <c r="F3243" s="56"/>
      <c r="G3243" s="56"/>
      <c r="H3243" s="56"/>
      <c r="I3243" s="56"/>
      <c r="J3243" s="56"/>
      <c r="K3243" s="56"/>
      <c r="L3243" s="56"/>
      <c r="M3243" s="56"/>
      <c r="N3243" s="56"/>
      <c r="O3243" s="56"/>
      <c r="P3243" s="13"/>
    </row>
    <row r="3244" spans="1:16" ht="41.25" customHeight="1" x14ac:dyDescent="0.2">
      <c r="A3244" s="71"/>
      <c r="B3244" s="12"/>
      <c r="C3244" s="72"/>
      <c r="D3244" s="56"/>
      <c r="E3244" s="56"/>
      <c r="F3244" s="56"/>
      <c r="G3244" s="56"/>
      <c r="H3244" s="56"/>
      <c r="I3244" s="56"/>
      <c r="J3244" s="56"/>
      <c r="K3244" s="56"/>
      <c r="L3244" s="56"/>
      <c r="M3244" s="56"/>
      <c r="N3244" s="56"/>
      <c r="O3244" s="56"/>
      <c r="P3244" s="13"/>
    </row>
    <row r="3245" spans="1:16" ht="41.25" customHeight="1" x14ac:dyDescent="0.2">
      <c r="A3245" s="71"/>
      <c r="B3245" s="12"/>
      <c r="C3245" s="72"/>
      <c r="D3245" s="56"/>
      <c r="E3245" s="56"/>
      <c r="F3245" s="56"/>
      <c r="G3245" s="56"/>
      <c r="H3245" s="56"/>
      <c r="I3245" s="56"/>
      <c r="J3245" s="56"/>
      <c r="K3245" s="56"/>
      <c r="L3245" s="56"/>
      <c r="M3245" s="56"/>
      <c r="N3245" s="56"/>
      <c r="O3245" s="56"/>
      <c r="P3245" s="13"/>
    </row>
    <row r="3246" spans="1:16" ht="41.25" customHeight="1" x14ac:dyDescent="0.2">
      <c r="A3246" s="71" t="s">
        <v>2252</v>
      </c>
      <c r="B3246" s="12"/>
      <c r="C3246" s="72" t="s">
        <v>2253</v>
      </c>
      <c r="D3246" s="56"/>
      <c r="E3246" s="56"/>
      <c r="F3246" s="56"/>
      <c r="G3246" s="56"/>
      <c r="H3246" s="56"/>
      <c r="I3246" s="56"/>
      <c r="J3246" s="56"/>
      <c r="K3246" s="56"/>
      <c r="L3246" s="56"/>
      <c r="M3246" s="56"/>
      <c r="N3246" s="56"/>
      <c r="O3246" s="56"/>
      <c r="P3246" s="13"/>
    </row>
    <row r="3247" spans="1:16" ht="41.25" customHeight="1" x14ac:dyDescent="0.2">
      <c r="A3247" s="71"/>
      <c r="B3247" s="12"/>
      <c r="C3247" s="72"/>
      <c r="D3247" s="56"/>
      <c r="E3247" s="56"/>
      <c r="F3247" s="56"/>
      <c r="G3247" s="56"/>
      <c r="H3247" s="56"/>
      <c r="I3247" s="56"/>
      <c r="J3247" s="56"/>
      <c r="K3247" s="56"/>
      <c r="L3247" s="56"/>
      <c r="M3247" s="56"/>
      <c r="N3247" s="56"/>
      <c r="O3247" s="56"/>
      <c r="P3247" s="13"/>
    </row>
    <row r="3248" spans="1:16" ht="41.25" customHeight="1" x14ac:dyDescent="0.2">
      <c r="A3248" s="71"/>
      <c r="B3248" s="12"/>
      <c r="C3248" s="72"/>
      <c r="D3248" s="56"/>
      <c r="E3248" s="56"/>
      <c r="F3248" s="56"/>
      <c r="G3248" s="56"/>
      <c r="H3248" s="56"/>
      <c r="I3248" s="56"/>
      <c r="J3248" s="56"/>
      <c r="K3248" s="56"/>
      <c r="L3248" s="56"/>
      <c r="M3248" s="56"/>
      <c r="N3248" s="56"/>
      <c r="O3248" s="56"/>
      <c r="P3248" s="13"/>
    </row>
    <row r="3249" spans="1:16" ht="41.25" customHeight="1" x14ac:dyDescent="0.2">
      <c r="A3249" s="71"/>
      <c r="B3249" s="12"/>
      <c r="C3249" s="72"/>
      <c r="D3249" s="56"/>
      <c r="E3249" s="56"/>
      <c r="F3249" s="56"/>
      <c r="G3249" s="56"/>
      <c r="H3249" s="56"/>
      <c r="I3249" s="56"/>
      <c r="J3249" s="56"/>
      <c r="K3249" s="56"/>
      <c r="L3249" s="56"/>
      <c r="M3249" s="56"/>
      <c r="N3249" s="56"/>
      <c r="O3249" s="56"/>
      <c r="P3249" s="13"/>
    </row>
    <row r="3250" spans="1:16" ht="41.25" customHeight="1" x14ac:dyDescent="0.2">
      <c r="A3250" s="71"/>
      <c r="B3250" s="12"/>
      <c r="C3250" s="72"/>
      <c r="D3250" s="56"/>
      <c r="E3250" s="56"/>
      <c r="F3250" s="56"/>
      <c r="G3250" s="56"/>
      <c r="H3250" s="56"/>
      <c r="I3250" s="56"/>
      <c r="J3250" s="56"/>
      <c r="K3250" s="56"/>
      <c r="L3250" s="56"/>
      <c r="M3250" s="56"/>
      <c r="N3250" s="56"/>
      <c r="O3250" s="56"/>
      <c r="P3250" s="13"/>
    </row>
    <row r="3251" spans="1:16" ht="41.25" customHeight="1" x14ac:dyDescent="0.2">
      <c r="A3251" s="71" t="s">
        <v>2254</v>
      </c>
      <c r="B3251" s="12"/>
      <c r="C3251" s="72" t="s">
        <v>2255</v>
      </c>
      <c r="D3251" s="56"/>
      <c r="E3251" s="56"/>
      <c r="F3251" s="56"/>
      <c r="G3251" s="56"/>
      <c r="H3251" s="56"/>
      <c r="I3251" s="56"/>
      <c r="J3251" s="56"/>
      <c r="K3251" s="56"/>
      <c r="L3251" s="56"/>
      <c r="M3251" s="56"/>
      <c r="N3251" s="56"/>
      <c r="O3251" s="56"/>
      <c r="P3251" s="13"/>
    </row>
    <row r="3252" spans="1:16" ht="41.25" customHeight="1" x14ac:dyDescent="0.2">
      <c r="A3252" s="71"/>
      <c r="B3252" s="12"/>
      <c r="C3252" s="72"/>
      <c r="D3252" s="56"/>
      <c r="E3252" s="56"/>
      <c r="F3252" s="56"/>
      <c r="G3252" s="56"/>
      <c r="H3252" s="56"/>
      <c r="I3252" s="56"/>
      <c r="J3252" s="56"/>
      <c r="K3252" s="56"/>
      <c r="L3252" s="56"/>
      <c r="M3252" s="56"/>
      <c r="N3252" s="56"/>
      <c r="O3252" s="56"/>
      <c r="P3252" s="13"/>
    </row>
    <row r="3253" spans="1:16" ht="41.25" customHeight="1" x14ac:dyDescent="0.2">
      <c r="A3253" s="71"/>
      <c r="B3253" s="12"/>
      <c r="C3253" s="72"/>
      <c r="D3253" s="56"/>
      <c r="E3253" s="56"/>
      <c r="F3253" s="56"/>
      <c r="G3253" s="56"/>
      <c r="H3253" s="56"/>
      <c r="I3253" s="56"/>
      <c r="J3253" s="56"/>
      <c r="K3253" s="56"/>
      <c r="L3253" s="56"/>
      <c r="M3253" s="56"/>
      <c r="N3253" s="56"/>
      <c r="O3253" s="56"/>
      <c r="P3253" s="13"/>
    </row>
    <row r="3254" spans="1:16" ht="41.25" customHeight="1" x14ac:dyDescent="0.2">
      <c r="A3254" s="71"/>
      <c r="B3254" s="12"/>
      <c r="C3254" s="72"/>
      <c r="D3254" s="56"/>
      <c r="E3254" s="56"/>
      <c r="F3254" s="56"/>
      <c r="G3254" s="56"/>
      <c r="H3254" s="56"/>
      <c r="I3254" s="56"/>
      <c r="J3254" s="56"/>
      <c r="K3254" s="56"/>
      <c r="L3254" s="56"/>
      <c r="M3254" s="56"/>
      <c r="N3254" s="56"/>
      <c r="O3254" s="56"/>
      <c r="P3254" s="13"/>
    </row>
    <row r="3255" spans="1:16" ht="41.25" customHeight="1" thickBot="1" x14ac:dyDescent="0.25">
      <c r="A3255" s="73"/>
      <c r="B3255" s="14"/>
      <c r="C3255" s="74"/>
      <c r="D3255" s="57"/>
      <c r="E3255" s="57"/>
      <c r="F3255" s="57"/>
      <c r="G3255" s="57"/>
      <c r="H3255" s="57"/>
      <c r="I3255" s="57"/>
      <c r="J3255" s="57"/>
      <c r="K3255" s="57"/>
      <c r="L3255" s="57"/>
      <c r="M3255" s="57"/>
      <c r="N3255" s="57"/>
      <c r="O3255" s="57"/>
      <c r="P3255" s="15"/>
    </row>
    <row r="3256" spans="1:16" ht="41.25" customHeight="1" x14ac:dyDescent="0.2">
      <c r="A3256" s="75" t="s">
        <v>2256</v>
      </c>
      <c r="B3256" s="10"/>
      <c r="C3256" s="76" t="s">
        <v>2257</v>
      </c>
      <c r="D3256" s="55"/>
      <c r="E3256" s="55"/>
      <c r="F3256" s="55"/>
      <c r="G3256" s="55"/>
      <c r="H3256" s="55"/>
      <c r="I3256" s="55"/>
      <c r="J3256" s="55"/>
      <c r="K3256" s="55"/>
      <c r="L3256" s="55"/>
      <c r="M3256" s="55"/>
      <c r="N3256" s="55"/>
      <c r="O3256" s="55"/>
      <c r="P3256" s="11"/>
    </row>
    <row r="3257" spans="1:16" ht="41.25" customHeight="1" x14ac:dyDescent="0.2">
      <c r="A3257" s="71"/>
      <c r="B3257" s="12"/>
      <c r="C3257" s="72"/>
      <c r="D3257" s="56"/>
      <c r="E3257" s="56"/>
      <c r="F3257" s="56"/>
      <c r="G3257" s="56"/>
      <c r="H3257" s="56"/>
      <c r="I3257" s="56"/>
      <c r="J3257" s="56"/>
      <c r="K3257" s="56"/>
      <c r="L3257" s="56"/>
      <c r="M3257" s="56"/>
      <c r="N3257" s="56"/>
      <c r="O3257" s="56"/>
      <c r="P3257" s="13"/>
    </row>
    <row r="3258" spans="1:16" ht="41.25" customHeight="1" x14ac:dyDescent="0.2">
      <c r="A3258" s="71"/>
      <c r="B3258" s="12"/>
      <c r="C3258" s="72"/>
      <c r="D3258" s="56"/>
      <c r="E3258" s="56"/>
      <c r="F3258" s="56"/>
      <c r="G3258" s="56"/>
      <c r="H3258" s="56"/>
      <c r="I3258" s="56"/>
      <c r="J3258" s="56"/>
      <c r="K3258" s="56"/>
      <c r="L3258" s="56"/>
      <c r="M3258" s="56"/>
      <c r="N3258" s="56"/>
      <c r="O3258" s="56"/>
      <c r="P3258" s="13"/>
    </row>
    <row r="3259" spans="1:16" ht="41.25" customHeight="1" x14ac:dyDescent="0.2">
      <c r="A3259" s="71"/>
      <c r="B3259" s="12"/>
      <c r="C3259" s="72"/>
      <c r="D3259" s="56"/>
      <c r="E3259" s="56"/>
      <c r="F3259" s="56"/>
      <c r="G3259" s="56"/>
      <c r="H3259" s="56"/>
      <c r="I3259" s="56"/>
      <c r="J3259" s="56"/>
      <c r="K3259" s="56"/>
      <c r="L3259" s="56"/>
      <c r="M3259" s="56"/>
      <c r="N3259" s="56"/>
      <c r="O3259" s="56"/>
      <c r="P3259" s="13"/>
    </row>
    <row r="3260" spans="1:16" ht="41.25" customHeight="1" x14ac:dyDescent="0.2">
      <c r="A3260" s="71"/>
      <c r="B3260" s="12"/>
      <c r="C3260" s="72"/>
      <c r="D3260" s="56"/>
      <c r="E3260" s="56"/>
      <c r="F3260" s="56"/>
      <c r="G3260" s="56"/>
      <c r="H3260" s="56"/>
      <c r="I3260" s="56"/>
      <c r="J3260" s="56"/>
      <c r="K3260" s="56"/>
      <c r="L3260" s="56"/>
      <c r="M3260" s="56"/>
      <c r="N3260" s="56"/>
      <c r="O3260" s="56"/>
      <c r="P3260" s="13"/>
    </row>
    <row r="3261" spans="1:16" ht="41.25" customHeight="1" x14ac:dyDescent="0.2">
      <c r="A3261" s="71" t="s">
        <v>2258</v>
      </c>
      <c r="B3261" s="12"/>
      <c r="C3261" s="72" t="s">
        <v>2259</v>
      </c>
      <c r="D3261" s="56"/>
      <c r="E3261" s="56"/>
      <c r="F3261" s="56"/>
      <c r="G3261" s="56"/>
      <c r="H3261" s="56"/>
      <c r="I3261" s="56"/>
      <c r="J3261" s="56"/>
      <c r="K3261" s="56"/>
      <c r="L3261" s="56"/>
      <c r="M3261" s="56"/>
      <c r="N3261" s="56"/>
      <c r="O3261" s="56"/>
      <c r="P3261" s="13"/>
    </row>
    <row r="3262" spans="1:16" ht="41.25" customHeight="1" x14ac:dyDescent="0.2">
      <c r="A3262" s="71"/>
      <c r="B3262" s="12"/>
      <c r="C3262" s="72"/>
      <c r="D3262" s="56"/>
      <c r="E3262" s="56"/>
      <c r="F3262" s="56"/>
      <c r="G3262" s="56"/>
      <c r="H3262" s="56"/>
      <c r="I3262" s="56"/>
      <c r="J3262" s="56"/>
      <c r="K3262" s="56"/>
      <c r="L3262" s="56"/>
      <c r="M3262" s="56"/>
      <c r="N3262" s="56"/>
      <c r="O3262" s="56"/>
      <c r="P3262" s="13"/>
    </row>
    <row r="3263" spans="1:16" ht="41.25" customHeight="1" x14ac:dyDescent="0.2">
      <c r="A3263" s="71"/>
      <c r="B3263" s="12"/>
      <c r="C3263" s="72"/>
      <c r="D3263" s="56"/>
      <c r="E3263" s="56"/>
      <c r="F3263" s="56"/>
      <c r="G3263" s="56"/>
      <c r="H3263" s="56"/>
      <c r="I3263" s="56"/>
      <c r="J3263" s="56"/>
      <c r="K3263" s="56"/>
      <c r="L3263" s="56"/>
      <c r="M3263" s="56"/>
      <c r="N3263" s="56"/>
      <c r="O3263" s="56"/>
      <c r="P3263" s="13"/>
    </row>
    <row r="3264" spans="1:16" ht="41.25" customHeight="1" x14ac:dyDescent="0.2">
      <c r="A3264" s="71"/>
      <c r="B3264" s="12"/>
      <c r="C3264" s="72"/>
      <c r="D3264" s="56"/>
      <c r="E3264" s="56"/>
      <c r="F3264" s="56"/>
      <c r="G3264" s="56"/>
      <c r="H3264" s="56"/>
      <c r="I3264" s="56"/>
      <c r="J3264" s="56"/>
      <c r="K3264" s="56"/>
      <c r="L3264" s="56"/>
      <c r="M3264" s="56"/>
      <c r="N3264" s="56"/>
      <c r="O3264" s="56"/>
      <c r="P3264" s="13"/>
    </row>
    <row r="3265" spans="1:16" ht="41.25" customHeight="1" x14ac:dyDescent="0.2">
      <c r="A3265" s="71"/>
      <c r="B3265" s="12"/>
      <c r="C3265" s="72"/>
      <c r="D3265" s="56"/>
      <c r="E3265" s="56"/>
      <c r="F3265" s="56"/>
      <c r="G3265" s="56"/>
      <c r="H3265" s="56"/>
      <c r="I3265" s="56"/>
      <c r="J3265" s="56"/>
      <c r="K3265" s="56"/>
      <c r="L3265" s="56"/>
      <c r="M3265" s="56"/>
      <c r="N3265" s="56"/>
      <c r="O3265" s="56"/>
      <c r="P3265" s="13"/>
    </row>
    <row r="3266" spans="1:16" ht="41.25" customHeight="1" x14ac:dyDescent="0.2">
      <c r="A3266" s="71" t="s">
        <v>2260</v>
      </c>
      <c r="B3266" s="12"/>
      <c r="C3266" s="72" t="s">
        <v>2261</v>
      </c>
      <c r="D3266" s="56"/>
      <c r="E3266" s="56"/>
      <c r="F3266" s="56"/>
      <c r="G3266" s="56"/>
      <c r="H3266" s="56"/>
      <c r="I3266" s="56"/>
      <c r="J3266" s="56"/>
      <c r="K3266" s="56"/>
      <c r="L3266" s="56"/>
      <c r="M3266" s="56"/>
      <c r="N3266" s="56"/>
      <c r="O3266" s="56"/>
      <c r="P3266" s="13"/>
    </row>
    <row r="3267" spans="1:16" ht="41.25" customHeight="1" x14ac:dyDescent="0.2">
      <c r="A3267" s="71"/>
      <c r="B3267" s="12"/>
      <c r="C3267" s="72"/>
      <c r="D3267" s="56"/>
      <c r="E3267" s="56"/>
      <c r="F3267" s="56"/>
      <c r="G3267" s="56"/>
      <c r="H3267" s="56"/>
      <c r="I3267" s="56"/>
      <c r="J3267" s="56"/>
      <c r="K3267" s="56"/>
      <c r="L3267" s="56"/>
      <c r="M3267" s="56"/>
      <c r="N3267" s="56"/>
      <c r="O3267" s="56"/>
      <c r="P3267" s="13"/>
    </row>
    <row r="3268" spans="1:16" ht="41.25" customHeight="1" x14ac:dyDescent="0.2">
      <c r="A3268" s="71"/>
      <c r="B3268" s="12"/>
      <c r="C3268" s="72"/>
      <c r="D3268" s="56"/>
      <c r="E3268" s="56"/>
      <c r="F3268" s="56"/>
      <c r="G3268" s="56"/>
      <c r="H3268" s="56"/>
      <c r="I3268" s="56"/>
      <c r="J3268" s="56"/>
      <c r="K3268" s="56"/>
      <c r="L3268" s="56"/>
      <c r="M3268" s="56"/>
      <c r="N3268" s="56"/>
      <c r="O3268" s="56"/>
      <c r="P3268" s="13"/>
    </row>
    <row r="3269" spans="1:16" ht="41.25" customHeight="1" x14ac:dyDescent="0.2">
      <c r="A3269" s="71"/>
      <c r="B3269" s="12"/>
      <c r="C3269" s="72"/>
      <c r="D3269" s="56"/>
      <c r="E3269" s="56"/>
      <c r="F3269" s="56"/>
      <c r="G3269" s="56"/>
      <c r="H3269" s="56"/>
      <c r="I3269" s="56"/>
      <c r="J3269" s="56"/>
      <c r="K3269" s="56"/>
      <c r="L3269" s="56"/>
      <c r="M3269" s="56"/>
      <c r="N3269" s="56"/>
      <c r="O3269" s="56"/>
      <c r="P3269" s="13"/>
    </row>
    <row r="3270" spans="1:16" ht="41.25" customHeight="1" x14ac:dyDescent="0.2">
      <c r="A3270" s="71"/>
      <c r="B3270" s="12"/>
      <c r="C3270" s="72"/>
      <c r="D3270" s="56"/>
      <c r="E3270" s="56"/>
      <c r="F3270" s="56"/>
      <c r="G3270" s="56"/>
      <c r="H3270" s="56"/>
      <c r="I3270" s="56"/>
      <c r="J3270" s="56"/>
      <c r="K3270" s="56"/>
      <c r="L3270" s="56"/>
      <c r="M3270" s="56"/>
      <c r="N3270" s="56"/>
      <c r="O3270" s="56"/>
      <c r="P3270" s="13"/>
    </row>
    <row r="3271" spans="1:16" ht="41.25" customHeight="1" x14ac:dyDescent="0.2">
      <c r="A3271" s="71" t="s">
        <v>2262</v>
      </c>
      <c r="B3271" s="12"/>
      <c r="C3271" s="72" t="s">
        <v>2263</v>
      </c>
      <c r="D3271" s="56"/>
      <c r="E3271" s="56"/>
      <c r="F3271" s="56"/>
      <c r="G3271" s="56"/>
      <c r="H3271" s="56"/>
      <c r="I3271" s="56"/>
      <c r="J3271" s="56"/>
      <c r="K3271" s="56"/>
      <c r="L3271" s="56"/>
      <c r="M3271" s="56"/>
      <c r="N3271" s="56"/>
      <c r="O3271" s="56"/>
      <c r="P3271" s="13"/>
    </row>
    <row r="3272" spans="1:16" ht="41.25" customHeight="1" x14ac:dyDescent="0.2">
      <c r="A3272" s="71"/>
      <c r="B3272" s="12"/>
      <c r="C3272" s="72"/>
      <c r="D3272" s="56"/>
      <c r="E3272" s="56"/>
      <c r="F3272" s="56"/>
      <c r="G3272" s="56"/>
      <c r="H3272" s="56"/>
      <c r="I3272" s="56"/>
      <c r="J3272" s="56"/>
      <c r="K3272" s="56"/>
      <c r="L3272" s="56"/>
      <c r="M3272" s="56"/>
      <c r="N3272" s="56"/>
      <c r="O3272" s="56"/>
      <c r="P3272" s="13"/>
    </row>
    <row r="3273" spans="1:16" ht="41.25" customHeight="1" x14ac:dyDescent="0.2">
      <c r="A3273" s="71"/>
      <c r="B3273" s="12"/>
      <c r="C3273" s="72"/>
      <c r="D3273" s="56"/>
      <c r="E3273" s="56"/>
      <c r="F3273" s="56"/>
      <c r="G3273" s="56"/>
      <c r="H3273" s="56"/>
      <c r="I3273" s="56"/>
      <c r="J3273" s="56"/>
      <c r="K3273" s="56"/>
      <c r="L3273" s="56"/>
      <c r="M3273" s="56"/>
      <c r="N3273" s="56"/>
      <c r="O3273" s="56"/>
      <c r="P3273" s="13"/>
    </row>
    <row r="3274" spans="1:16" ht="41.25" customHeight="1" x14ac:dyDescent="0.2">
      <c r="A3274" s="71"/>
      <c r="B3274" s="12"/>
      <c r="C3274" s="72"/>
      <c r="D3274" s="56"/>
      <c r="E3274" s="56"/>
      <c r="F3274" s="56"/>
      <c r="G3274" s="56"/>
      <c r="H3274" s="56"/>
      <c r="I3274" s="56"/>
      <c r="J3274" s="56"/>
      <c r="K3274" s="56"/>
      <c r="L3274" s="56"/>
      <c r="M3274" s="56"/>
      <c r="N3274" s="56"/>
      <c r="O3274" s="56"/>
      <c r="P3274" s="13"/>
    </row>
    <row r="3275" spans="1:16" ht="48" customHeight="1" x14ac:dyDescent="0.2">
      <c r="A3275" s="71"/>
      <c r="B3275" s="12"/>
      <c r="C3275" s="72"/>
      <c r="D3275" s="56"/>
      <c r="E3275" s="56"/>
      <c r="F3275" s="56"/>
      <c r="G3275" s="56"/>
      <c r="H3275" s="56"/>
      <c r="I3275" s="56"/>
      <c r="J3275" s="56"/>
      <c r="K3275" s="56"/>
      <c r="L3275" s="56"/>
      <c r="M3275" s="56"/>
      <c r="N3275" s="56"/>
      <c r="O3275" s="56"/>
      <c r="P3275" s="13"/>
    </row>
    <row r="3276" spans="1:16" ht="41.25" customHeight="1" x14ac:dyDescent="0.2">
      <c r="A3276" s="71" t="s">
        <v>2264</v>
      </c>
      <c r="B3276" s="12"/>
      <c r="C3276" s="72" t="s">
        <v>2265</v>
      </c>
      <c r="D3276" s="56"/>
      <c r="E3276" s="56"/>
      <c r="F3276" s="56"/>
      <c r="G3276" s="56"/>
      <c r="H3276" s="56"/>
      <c r="I3276" s="56"/>
      <c r="J3276" s="56"/>
      <c r="K3276" s="56"/>
      <c r="L3276" s="56"/>
      <c r="M3276" s="56"/>
      <c r="N3276" s="56"/>
      <c r="O3276" s="56"/>
      <c r="P3276" s="13"/>
    </row>
    <row r="3277" spans="1:16" ht="41.25" customHeight="1" x14ac:dyDescent="0.2">
      <c r="A3277" s="71"/>
      <c r="B3277" s="12"/>
      <c r="C3277" s="72"/>
      <c r="D3277" s="56"/>
      <c r="E3277" s="56"/>
      <c r="F3277" s="56"/>
      <c r="G3277" s="56"/>
      <c r="H3277" s="56"/>
      <c r="I3277" s="56"/>
      <c r="J3277" s="56"/>
      <c r="K3277" s="56"/>
      <c r="L3277" s="56"/>
      <c r="M3277" s="56"/>
      <c r="N3277" s="56"/>
      <c r="O3277" s="56"/>
      <c r="P3277" s="13"/>
    </row>
    <row r="3278" spans="1:16" ht="41.25" customHeight="1" x14ac:dyDescent="0.2">
      <c r="A3278" s="71"/>
      <c r="B3278" s="12"/>
      <c r="C3278" s="72"/>
      <c r="D3278" s="56"/>
      <c r="E3278" s="56"/>
      <c r="F3278" s="56"/>
      <c r="G3278" s="56"/>
      <c r="H3278" s="56"/>
      <c r="I3278" s="56"/>
      <c r="J3278" s="56"/>
      <c r="K3278" s="56"/>
      <c r="L3278" s="56"/>
      <c r="M3278" s="56"/>
      <c r="N3278" s="56"/>
      <c r="O3278" s="56"/>
      <c r="P3278" s="13"/>
    </row>
    <row r="3279" spans="1:16" ht="41.25" customHeight="1" x14ac:dyDescent="0.2">
      <c r="A3279" s="71"/>
      <c r="B3279" s="12"/>
      <c r="C3279" s="72"/>
      <c r="D3279" s="56"/>
      <c r="E3279" s="56"/>
      <c r="F3279" s="56"/>
      <c r="G3279" s="56"/>
      <c r="H3279" s="56"/>
      <c r="I3279" s="56"/>
      <c r="J3279" s="56"/>
      <c r="K3279" s="56"/>
      <c r="L3279" s="56"/>
      <c r="M3279" s="56"/>
      <c r="N3279" s="56"/>
      <c r="O3279" s="56"/>
      <c r="P3279" s="13"/>
    </row>
    <row r="3280" spans="1:16" ht="41.25" customHeight="1" thickBot="1" x14ac:dyDescent="0.25">
      <c r="A3280" s="73"/>
      <c r="B3280" s="14"/>
      <c r="C3280" s="74"/>
      <c r="D3280" s="57"/>
      <c r="E3280" s="57"/>
      <c r="F3280" s="57"/>
      <c r="G3280" s="57"/>
      <c r="H3280" s="57"/>
      <c r="I3280" s="57"/>
      <c r="J3280" s="57"/>
      <c r="K3280" s="57"/>
      <c r="L3280" s="57"/>
      <c r="M3280" s="57"/>
      <c r="N3280" s="57"/>
      <c r="O3280" s="57"/>
      <c r="P3280" s="15"/>
    </row>
    <row r="3281" spans="1:16" ht="41.25" customHeight="1" x14ac:dyDescent="0.2">
      <c r="A3281" s="75" t="s">
        <v>2266</v>
      </c>
      <c r="B3281" s="10"/>
      <c r="C3281" s="76" t="s">
        <v>2267</v>
      </c>
      <c r="D3281" s="55"/>
      <c r="E3281" s="55"/>
      <c r="F3281" s="55"/>
      <c r="G3281" s="55"/>
      <c r="H3281" s="55"/>
      <c r="I3281" s="55"/>
      <c r="J3281" s="55"/>
      <c r="K3281" s="55"/>
      <c r="L3281" s="55"/>
      <c r="M3281" s="55"/>
      <c r="N3281" s="55"/>
      <c r="O3281" s="55"/>
      <c r="P3281" s="11"/>
    </row>
    <row r="3282" spans="1:16" ht="41.25" customHeight="1" x14ac:dyDescent="0.2">
      <c r="A3282" s="71"/>
      <c r="B3282" s="12"/>
      <c r="C3282" s="72"/>
      <c r="D3282" s="56"/>
      <c r="E3282" s="56"/>
      <c r="F3282" s="56"/>
      <c r="G3282" s="56"/>
      <c r="H3282" s="56"/>
      <c r="I3282" s="56"/>
      <c r="J3282" s="56"/>
      <c r="K3282" s="56"/>
      <c r="L3282" s="56"/>
      <c r="M3282" s="56"/>
      <c r="N3282" s="56"/>
      <c r="O3282" s="56"/>
      <c r="P3282" s="13"/>
    </row>
    <row r="3283" spans="1:16" ht="41.25" customHeight="1" x14ac:dyDescent="0.2">
      <c r="A3283" s="71"/>
      <c r="B3283" s="12"/>
      <c r="C3283" s="72"/>
      <c r="D3283" s="56"/>
      <c r="E3283" s="56"/>
      <c r="F3283" s="56"/>
      <c r="G3283" s="56"/>
      <c r="H3283" s="56"/>
      <c r="I3283" s="56"/>
      <c r="J3283" s="56"/>
      <c r="K3283" s="56"/>
      <c r="L3283" s="56"/>
      <c r="M3283" s="56"/>
      <c r="N3283" s="56"/>
      <c r="O3283" s="56"/>
      <c r="P3283" s="13"/>
    </row>
    <row r="3284" spans="1:16" ht="41.25" customHeight="1" x14ac:dyDescent="0.2">
      <c r="A3284" s="71"/>
      <c r="B3284" s="12"/>
      <c r="C3284" s="72"/>
      <c r="D3284" s="56"/>
      <c r="E3284" s="56"/>
      <c r="F3284" s="56"/>
      <c r="G3284" s="56"/>
      <c r="H3284" s="56"/>
      <c r="I3284" s="56"/>
      <c r="J3284" s="56"/>
      <c r="K3284" s="56"/>
      <c r="L3284" s="56"/>
      <c r="M3284" s="56"/>
      <c r="N3284" s="56"/>
      <c r="O3284" s="56"/>
      <c r="P3284" s="13"/>
    </row>
    <row r="3285" spans="1:16" ht="41.25" customHeight="1" x14ac:dyDescent="0.2">
      <c r="A3285" s="71"/>
      <c r="B3285" s="12"/>
      <c r="C3285" s="72"/>
      <c r="D3285" s="56"/>
      <c r="E3285" s="56"/>
      <c r="F3285" s="56"/>
      <c r="G3285" s="56"/>
      <c r="H3285" s="56"/>
      <c r="I3285" s="56"/>
      <c r="J3285" s="56"/>
      <c r="K3285" s="56"/>
      <c r="L3285" s="56"/>
      <c r="M3285" s="56"/>
      <c r="N3285" s="56"/>
      <c r="O3285" s="56"/>
      <c r="P3285" s="13"/>
    </row>
    <row r="3286" spans="1:16" ht="41.25" customHeight="1" x14ac:dyDescent="0.2">
      <c r="A3286" s="71" t="s">
        <v>2268</v>
      </c>
      <c r="B3286" s="12"/>
      <c r="C3286" s="72" t="s">
        <v>2269</v>
      </c>
      <c r="D3286" s="56"/>
      <c r="E3286" s="56"/>
      <c r="F3286" s="56"/>
      <c r="G3286" s="56"/>
      <c r="H3286" s="56"/>
      <c r="I3286" s="56"/>
      <c r="J3286" s="56"/>
      <c r="K3286" s="56"/>
      <c r="L3286" s="56"/>
      <c r="M3286" s="56"/>
      <c r="N3286" s="56"/>
      <c r="O3286" s="56"/>
      <c r="P3286" s="13"/>
    </row>
    <row r="3287" spans="1:16" ht="41.25" customHeight="1" x14ac:dyDescent="0.2">
      <c r="A3287" s="71"/>
      <c r="B3287" s="12"/>
      <c r="C3287" s="72"/>
      <c r="D3287" s="56"/>
      <c r="E3287" s="56"/>
      <c r="F3287" s="56"/>
      <c r="G3287" s="56"/>
      <c r="H3287" s="56"/>
      <c r="I3287" s="56"/>
      <c r="J3287" s="56"/>
      <c r="K3287" s="56"/>
      <c r="L3287" s="56"/>
      <c r="M3287" s="56"/>
      <c r="N3287" s="56"/>
      <c r="O3287" s="56"/>
      <c r="P3287" s="13"/>
    </row>
    <row r="3288" spans="1:16" ht="41.25" customHeight="1" x14ac:dyDescent="0.2">
      <c r="A3288" s="71"/>
      <c r="B3288" s="12"/>
      <c r="C3288" s="72"/>
      <c r="D3288" s="56"/>
      <c r="E3288" s="56"/>
      <c r="F3288" s="56"/>
      <c r="G3288" s="56"/>
      <c r="H3288" s="56"/>
      <c r="I3288" s="56"/>
      <c r="J3288" s="56"/>
      <c r="K3288" s="56"/>
      <c r="L3288" s="56"/>
      <c r="M3288" s="56"/>
      <c r="N3288" s="56"/>
      <c r="O3288" s="56"/>
      <c r="P3288" s="13"/>
    </row>
    <row r="3289" spans="1:16" ht="41.25" customHeight="1" x14ac:dyDescent="0.2">
      <c r="A3289" s="71"/>
      <c r="B3289" s="12"/>
      <c r="C3289" s="72"/>
      <c r="D3289" s="56"/>
      <c r="E3289" s="56"/>
      <c r="F3289" s="56"/>
      <c r="G3289" s="56"/>
      <c r="H3289" s="56"/>
      <c r="I3289" s="56"/>
      <c r="J3289" s="56"/>
      <c r="K3289" s="56"/>
      <c r="L3289" s="56"/>
      <c r="M3289" s="56"/>
      <c r="N3289" s="56"/>
      <c r="O3289" s="56"/>
      <c r="P3289" s="13"/>
    </row>
    <row r="3290" spans="1:16" ht="41.25" customHeight="1" x14ac:dyDescent="0.2">
      <c r="A3290" s="71"/>
      <c r="B3290" s="12"/>
      <c r="C3290" s="72"/>
      <c r="D3290" s="56"/>
      <c r="E3290" s="56"/>
      <c r="F3290" s="56"/>
      <c r="G3290" s="56"/>
      <c r="H3290" s="56"/>
      <c r="I3290" s="56"/>
      <c r="J3290" s="56"/>
      <c r="K3290" s="56"/>
      <c r="L3290" s="56"/>
      <c r="M3290" s="56"/>
      <c r="N3290" s="56"/>
      <c r="O3290" s="56"/>
      <c r="P3290" s="13"/>
    </row>
    <row r="3291" spans="1:16" ht="41.25" customHeight="1" x14ac:dyDescent="0.2">
      <c r="A3291" s="71" t="s">
        <v>2270</v>
      </c>
      <c r="B3291" s="12"/>
      <c r="C3291" s="72" t="s">
        <v>2271</v>
      </c>
      <c r="D3291" s="56"/>
      <c r="E3291" s="56"/>
      <c r="F3291" s="56"/>
      <c r="G3291" s="56"/>
      <c r="H3291" s="56"/>
      <c r="I3291" s="56"/>
      <c r="J3291" s="56"/>
      <c r="K3291" s="56"/>
      <c r="L3291" s="56"/>
      <c r="M3291" s="56"/>
      <c r="N3291" s="56"/>
      <c r="O3291" s="56"/>
      <c r="P3291" s="13"/>
    </row>
    <row r="3292" spans="1:16" ht="41.25" customHeight="1" x14ac:dyDescent="0.2">
      <c r="A3292" s="71"/>
      <c r="B3292" s="12"/>
      <c r="C3292" s="72"/>
      <c r="D3292" s="56"/>
      <c r="E3292" s="56"/>
      <c r="F3292" s="56"/>
      <c r="G3292" s="56"/>
      <c r="H3292" s="56"/>
      <c r="I3292" s="56"/>
      <c r="J3292" s="56"/>
      <c r="K3292" s="56"/>
      <c r="L3292" s="56"/>
      <c r="M3292" s="56"/>
      <c r="N3292" s="56"/>
      <c r="O3292" s="56"/>
      <c r="P3292" s="13"/>
    </row>
    <row r="3293" spans="1:16" ht="41.25" customHeight="1" x14ac:dyDescent="0.2">
      <c r="A3293" s="71"/>
      <c r="B3293" s="12"/>
      <c r="C3293" s="72"/>
      <c r="D3293" s="56"/>
      <c r="E3293" s="56"/>
      <c r="F3293" s="56"/>
      <c r="G3293" s="56"/>
      <c r="H3293" s="56"/>
      <c r="I3293" s="56"/>
      <c r="J3293" s="56"/>
      <c r="K3293" s="56"/>
      <c r="L3293" s="56"/>
      <c r="M3293" s="56"/>
      <c r="N3293" s="56"/>
      <c r="O3293" s="56"/>
      <c r="P3293" s="13"/>
    </row>
    <row r="3294" spans="1:16" ht="41.25" customHeight="1" x14ac:dyDescent="0.2">
      <c r="A3294" s="71"/>
      <c r="B3294" s="12"/>
      <c r="C3294" s="72"/>
      <c r="D3294" s="56"/>
      <c r="E3294" s="56"/>
      <c r="F3294" s="56"/>
      <c r="G3294" s="56"/>
      <c r="H3294" s="56"/>
      <c r="I3294" s="56"/>
      <c r="J3294" s="56"/>
      <c r="K3294" s="56"/>
      <c r="L3294" s="56"/>
      <c r="M3294" s="56"/>
      <c r="N3294" s="56"/>
      <c r="O3294" s="56"/>
      <c r="P3294" s="13"/>
    </row>
    <row r="3295" spans="1:16" ht="41.25" customHeight="1" x14ac:dyDescent="0.2">
      <c r="A3295" s="71"/>
      <c r="B3295" s="12"/>
      <c r="C3295" s="72"/>
      <c r="D3295" s="56"/>
      <c r="E3295" s="56"/>
      <c r="F3295" s="56"/>
      <c r="G3295" s="56"/>
      <c r="H3295" s="56"/>
      <c r="I3295" s="56"/>
      <c r="J3295" s="56"/>
      <c r="K3295" s="56"/>
      <c r="L3295" s="56"/>
      <c r="M3295" s="56"/>
      <c r="N3295" s="56"/>
      <c r="O3295" s="56"/>
      <c r="P3295" s="13"/>
    </row>
    <row r="3296" spans="1:16" ht="41.25" customHeight="1" x14ac:dyDescent="0.2">
      <c r="A3296" s="71" t="s">
        <v>2272</v>
      </c>
      <c r="B3296" s="12"/>
      <c r="C3296" s="72" t="s">
        <v>2273</v>
      </c>
      <c r="D3296" s="56"/>
      <c r="E3296" s="56"/>
      <c r="F3296" s="56"/>
      <c r="G3296" s="56"/>
      <c r="H3296" s="56"/>
      <c r="I3296" s="56"/>
      <c r="J3296" s="56"/>
      <c r="K3296" s="56"/>
      <c r="L3296" s="56"/>
      <c r="M3296" s="56"/>
      <c r="N3296" s="56"/>
      <c r="O3296" s="56"/>
      <c r="P3296" s="13"/>
    </row>
    <row r="3297" spans="1:16" ht="41.25" customHeight="1" x14ac:dyDescent="0.2">
      <c r="A3297" s="71"/>
      <c r="B3297" s="12"/>
      <c r="C3297" s="72"/>
      <c r="D3297" s="56"/>
      <c r="E3297" s="56"/>
      <c r="F3297" s="56"/>
      <c r="G3297" s="56"/>
      <c r="H3297" s="56"/>
      <c r="I3297" s="56"/>
      <c r="J3297" s="56"/>
      <c r="K3297" s="56"/>
      <c r="L3297" s="56"/>
      <c r="M3297" s="56"/>
      <c r="N3297" s="56"/>
      <c r="O3297" s="56"/>
      <c r="P3297" s="13"/>
    </row>
    <row r="3298" spans="1:16" ht="41.25" customHeight="1" x14ac:dyDescent="0.2">
      <c r="A3298" s="71"/>
      <c r="B3298" s="12"/>
      <c r="C3298" s="72"/>
      <c r="D3298" s="56"/>
      <c r="E3298" s="56"/>
      <c r="F3298" s="56"/>
      <c r="G3298" s="56"/>
      <c r="H3298" s="56"/>
      <c r="I3298" s="56"/>
      <c r="J3298" s="56"/>
      <c r="K3298" s="56"/>
      <c r="L3298" s="56"/>
      <c r="M3298" s="56"/>
      <c r="N3298" s="56"/>
      <c r="O3298" s="56"/>
      <c r="P3298" s="13"/>
    </row>
    <row r="3299" spans="1:16" ht="41.25" customHeight="1" x14ac:dyDescent="0.2">
      <c r="A3299" s="71"/>
      <c r="B3299" s="12"/>
      <c r="C3299" s="72"/>
      <c r="D3299" s="56"/>
      <c r="E3299" s="56"/>
      <c r="F3299" s="56"/>
      <c r="G3299" s="56"/>
      <c r="H3299" s="56"/>
      <c r="I3299" s="56"/>
      <c r="J3299" s="56"/>
      <c r="K3299" s="56"/>
      <c r="L3299" s="56"/>
      <c r="M3299" s="56"/>
      <c r="N3299" s="56"/>
      <c r="O3299" s="56"/>
      <c r="P3299" s="13"/>
    </row>
    <row r="3300" spans="1:16" ht="41.25" customHeight="1" x14ac:dyDescent="0.2">
      <c r="A3300" s="71"/>
      <c r="B3300" s="12"/>
      <c r="C3300" s="72"/>
      <c r="D3300" s="56"/>
      <c r="E3300" s="56"/>
      <c r="F3300" s="56"/>
      <c r="G3300" s="56"/>
      <c r="H3300" s="56"/>
      <c r="I3300" s="56"/>
      <c r="J3300" s="56"/>
      <c r="K3300" s="56"/>
      <c r="L3300" s="56"/>
      <c r="M3300" s="56"/>
      <c r="N3300" s="56"/>
      <c r="O3300" s="56"/>
      <c r="P3300" s="13"/>
    </row>
    <row r="3301" spans="1:16" ht="41.25" customHeight="1" x14ac:dyDescent="0.2">
      <c r="A3301" s="71" t="s">
        <v>2274</v>
      </c>
      <c r="B3301" s="12"/>
      <c r="C3301" s="72" t="s">
        <v>2275</v>
      </c>
      <c r="D3301" s="56"/>
      <c r="E3301" s="56"/>
      <c r="F3301" s="56"/>
      <c r="G3301" s="56"/>
      <c r="H3301" s="56"/>
      <c r="I3301" s="56"/>
      <c r="J3301" s="56"/>
      <c r="K3301" s="56"/>
      <c r="L3301" s="56"/>
      <c r="M3301" s="56"/>
      <c r="N3301" s="56"/>
      <c r="O3301" s="56"/>
      <c r="P3301" s="13"/>
    </row>
    <row r="3302" spans="1:16" ht="41.25" customHeight="1" x14ac:dyDescent="0.2">
      <c r="A3302" s="71"/>
      <c r="B3302" s="12"/>
      <c r="C3302" s="72"/>
      <c r="D3302" s="56"/>
      <c r="E3302" s="56"/>
      <c r="F3302" s="56"/>
      <c r="G3302" s="56"/>
      <c r="H3302" s="56"/>
      <c r="I3302" s="56"/>
      <c r="J3302" s="56"/>
      <c r="K3302" s="56"/>
      <c r="L3302" s="56"/>
      <c r="M3302" s="56"/>
      <c r="N3302" s="56"/>
      <c r="O3302" s="56"/>
      <c r="P3302" s="13"/>
    </row>
    <row r="3303" spans="1:16" ht="41.25" customHeight="1" x14ac:dyDescent="0.2">
      <c r="A3303" s="71"/>
      <c r="B3303" s="12"/>
      <c r="C3303" s="72"/>
      <c r="D3303" s="56"/>
      <c r="E3303" s="56"/>
      <c r="F3303" s="56"/>
      <c r="G3303" s="56"/>
      <c r="H3303" s="56"/>
      <c r="I3303" s="56"/>
      <c r="J3303" s="56"/>
      <c r="K3303" s="56"/>
      <c r="L3303" s="56"/>
      <c r="M3303" s="56"/>
      <c r="N3303" s="56"/>
      <c r="O3303" s="56"/>
      <c r="P3303" s="13"/>
    </row>
    <row r="3304" spans="1:16" ht="41.25" customHeight="1" x14ac:dyDescent="0.2">
      <c r="A3304" s="71"/>
      <c r="B3304" s="12"/>
      <c r="C3304" s="72"/>
      <c r="D3304" s="56"/>
      <c r="E3304" s="56"/>
      <c r="F3304" s="56"/>
      <c r="G3304" s="56"/>
      <c r="H3304" s="56"/>
      <c r="I3304" s="56"/>
      <c r="J3304" s="56"/>
      <c r="K3304" s="56"/>
      <c r="L3304" s="56"/>
      <c r="M3304" s="56"/>
      <c r="N3304" s="56"/>
      <c r="O3304" s="56"/>
      <c r="P3304" s="13"/>
    </row>
    <row r="3305" spans="1:16" ht="41.25" customHeight="1" thickBot="1" x14ac:dyDescent="0.25">
      <c r="A3305" s="73"/>
      <c r="B3305" s="14"/>
      <c r="C3305" s="74"/>
      <c r="D3305" s="57"/>
      <c r="E3305" s="57"/>
      <c r="F3305" s="57"/>
      <c r="G3305" s="57"/>
      <c r="H3305" s="57"/>
      <c r="I3305" s="57"/>
      <c r="J3305" s="57"/>
      <c r="K3305" s="57"/>
      <c r="L3305" s="57"/>
      <c r="M3305" s="57"/>
      <c r="N3305" s="57"/>
      <c r="O3305" s="57"/>
      <c r="P3305" s="15"/>
    </row>
    <row r="3306" spans="1:16" ht="41.25" customHeight="1" x14ac:dyDescent="0.2">
      <c r="A3306" s="75" t="s">
        <v>2276</v>
      </c>
      <c r="B3306" s="10"/>
      <c r="C3306" s="76" t="s">
        <v>2277</v>
      </c>
      <c r="D3306" s="55"/>
      <c r="E3306" s="55"/>
      <c r="F3306" s="55"/>
      <c r="G3306" s="55"/>
      <c r="H3306" s="55"/>
      <c r="I3306" s="55"/>
      <c r="J3306" s="55"/>
      <c r="K3306" s="55"/>
      <c r="L3306" s="55"/>
      <c r="M3306" s="55"/>
      <c r="N3306" s="55"/>
      <c r="O3306" s="55"/>
      <c r="P3306" s="11"/>
    </row>
    <row r="3307" spans="1:16" ht="41.25" customHeight="1" x14ac:dyDescent="0.2">
      <c r="A3307" s="71"/>
      <c r="B3307" s="12"/>
      <c r="C3307" s="72"/>
      <c r="D3307" s="56"/>
      <c r="E3307" s="56"/>
      <c r="F3307" s="56"/>
      <c r="G3307" s="56"/>
      <c r="H3307" s="56"/>
      <c r="I3307" s="56"/>
      <c r="J3307" s="56"/>
      <c r="K3307" s="56"/>
      <c r="L3307" s="56"/>
      <c r="M3307" s="56"/>
      <c r="N3307" s="56"/>
      <c r="O3307" s="56"/>
      <c r="P3307" s="13"/>
    </row>
    <row r="3308" spans="1:16" ht="41.25" customHeight="1" x14ac:dyDescent="0.2">
      <c r="A3308" s="71"/>
      <c r="B3308" s="12"/>
      <c r="C3308" s="72"/>
      <c r="D3308" s="56"/>
      <c r="E3308" s="56"/>
      <c r="F3308" s="56"/>
      <c r="G3308" s="56"/>
      <c r="H3308" s="56"/>
      <c r="I3308" s="56"/>
      <c r="J3308" s="56"/>
      <c r="K3308" s="56"/>
      <c r="L3308" s="56"/>
      <c r="M3308" s="56"/>
      <c r="N3308" s="56"/>
      <c r="O3308" s="56"/>
      <c r="P3308" s="13"/>
    </row>
    <row r="3309" spans="1:16" ht="41.25" customHeight="1" x14ac:dyDescent="0.2">
      <c r="A3309" s="71"/>
      <c r="B3309" s="12"/>
      <c r="C3309" s="72"/>
      <c r="D3309" s="56"/>
      <c r="E3309" s="56"/>
      <c r="F3309" s="56"/>
      <c r="G3309" s="56"/>
      <c r="H3309" s="56"/>
      <c r="I3309" s="56"/>
      <c r="J3309" s="56"/>
      <c r="K3309" s="56"/>
      <c r="L3309" s="56"/>
      <c r="M3309" s="56"/>
      <c r="N3309" s="56"/>
      <c r="O3309" s="56"/>
      <c r="P3309" s="13"/>
    </row>
    <row r="3310" spans="1:16" ht="41.25" customHeight="1" x14ac:dyDescent="0.2">
      <c r="A3310" s="71"/>
      <c r="B3310" s="12"/>
      <c r="C3310" s="72"/>
      <c r="D3310" s="56"/>
      <c r="E3310" s="56"/>
      <c r="F3310" s="56"/>
      <c r="G3310" s="56"/>
      <c r="H3310" s="56"/>
      <c r="I3310" s="56"/>
      <c r="J3310" s="56"/>
      <c r="K3310" s="56"/>
      <c r="L3310" s="56"/>
      <c r="M3310" s="56"/>
      <c r="N3310" s="56"/>
      <c r="O3310" s="56"/>
      <c r="P3310" s="13"/>
    </row>
    <row r="3311" spans="1:16" ht="41.25" customHeight="1" x14ac:dyDescent="0.2">
      <c r="A3311" s="71" t="s">
        <v>2278</v>
      </c>
      <c r="B3311" s="12"/>
      <c r="C3311" s="72" t="s">
        <v>2279</v>
      </c>
      <c r="D3311" s="56"/>
      <c r="E3311" s="56"/>
      <c r="F3311" s="56"/>
      <c r="G3311" s="56"/>
      <c r="H3311" s="56"/>
      <c r="I3311" s="56"/>
      <c r="J3311" s="56"/>
      <c r="K3311" s="56"/>
      <c r="L3311" s="56"/>
      <c r="M3311" s="56"/>
      <c r="N3311" s="56"/>
      <c r="O3311" s="56"/>
      <c r="P3311" s="13"/>
    </row>
    <row r="3312" spans="1:16" ht="41.25" customHeight="1" x14ac:dyDescent="0.2">
      <c r="A3312" s="71"/>
      <c r="B3312" s="12"/>
      <c r="C3312" s="72"/>
      <c r="D3312" s="56"/>
      <c r="E3312" s="56"/>
      <c r="F3312" s="56"/>
      <c r="G3312" s="56"/>
      <c r="H3312" s="56"/>
      <c r="I3312" s="56"/>
      <c r="J3312" s="56"/>
      <c r="K3312" s="56"/>
      <c r="L3312" s="56"/>
      <c r="M3312" s="56"/>
      <c r="N3312" s="56"/>
      <c r="O3312" s="56"/>
      <c r="P3312" s="13"/>
    </row>
    <row r="3313" spans="1:16" ht="41.25" customHeight="1" x14ac:dyDescent="0.2">
      <c r="A3313" s="71"/>
      <c r="B3313" s="12"/>
      <c r="C3313" s="72"/>
      <c r="D3313" s="56"/>
      <c r="E3313" s="56"/>
      <c r="F3313" s="56"/>
      <c r="G3313" s="56"/>
      <c r="H3313" s="56"/>
      <c r="I3313" s="56"/>
      <c r="J3313" s="56"/>
      <c r="K3313" s="56"/>
      <c r="L3313" s="56"/>
      <c r="M3313" s="56"/>
      <c r="N3313" s="56"/>
      <c r="O3313" s="56"/>
      <c r="P3313" s="13"/>
    </row>
    <row r="3314" spans="1:16" ht="41.25" customHeight="1" x14ac:dyDescent="0.2">
      <c r="A3314" s="71"/>
      <c r="B3314" s="12"/>
      <c r="C3314" s="72"/>
      <c r="D3314" s="56"/>
      <c r="E3314" s="56"/>
      <c r="F3314" s="56"/>
      <c r="G3314" s="56"/>
      <c r="H3314" s="56"/>
      <c r="I3314" s="56"/>
      <c r="J3314" s="56"/>
      <c r="K3314" s="56"/>
      <c r="L3314" s="56"/>
      <c r="M3314" s="56"/>
      <c r="N3314" s="56"/>
      <c r="O3314" s="56"/>
      <c r="P3314" s="13"/>
    </row>
    <row r="3315" spans="1:16" ht="41.25" customHeight="1" x14ac:dyDescent="0.2">
      <c r="A3315" s="71"/>
      <c r="B3315" s="12"/>
      <c r="C3315" s="72"/>
      <c r="D3315" s="56"/>
      <c r="E3315" s="56"/>
      <c r="F3315" s="56"/>
      <c r="G3315" s="56"/>
      <c r="H3315" s="56"/>
      <c r="I3315" s="56"/>
      <c r="J3315" s="56"/>
      <c r="K3315" s="56"/>
      <c r="L3315" s="56"/>
      <c r="M3315" s="56"/>
      <c r="N3315" s="56"/>
      <c r="O3315" s="56"/>
      <c r="P3315" s="13"/>
    </row>
    <row r="3316" spans="1:16" ht="41.25" customHeight="1" x14ac:dyDescent="0.2">
      <c r="A3316" s="71" t="s">
        <v>2280</v>
      </c>
      <c r="B3316" s="12"/>
      <c r="C3316" s="72" t="s">
        <v>2281</v>
      </c>
      <c r="D3316" s="56"/>
      <c r="E3316" s="56"/>
      <c r="F3316" s="56"/>
      <c r="G3316" s="56"/>
      <c r="H3316" s="56"/>
      <c r="I3316" s="56"/>
      <c r="J3316" s="56"/>
      <c r="K3316" s="56"/>
      <c r="L3316" s="56"/>
      <c r="M3316" s="56"/>
      <c r="N3316" s="56"/>
      <c r="O3316" s="56"/>
      <c r="P3316" s="13"/>
    </row>
    <row r="3317" spans="1:16" ht="41.25" customHeight="1" x14ac:dyDescent="0.2">
      <c r="A3317" s="71"/>
      <c r="B3317" s="12"/>
      <c r="C3317" s="72"/>
      <c r="D3317" s="56"/>
      <c r="E3317" s="56"/>
      <c r="F3317" s="56"/>
      <c r="G3317" s="56"/>
      <c r="H3317" s="56"/>
      <c r="I3317" s="56"/>
      <c r="J3317" s="56"/>
      <c r="K3317" s="56"/>
      <c r="L3317" s="56"/>
      <c r="M3317" s="56"/>
      <c r="N3317" s="56"/>
      <c r="O3317" s="56"/>
      <c r="P3317" s="13"/>
    </row>
    <row r="3318" spans="1:16" ht="41.25" customHeight="1" x14ac:dyDescent="0.2">
      <c r="A3318" s="71"/>
      <c r="B3318" s="12"/>
      <c r="C3318" s="72"/>
      <c r="D3318" s="56"/>
      <c r="E3318" s="56"/>
      <c r="F3318" s="56"/>
      <c r="G3318" s="56"/>
      <c r="H3318" s="56"/>
      <c r="I3318" s="56"/>
      <c r="J3318" s="56"/>
      <c r="K3318" s="56"/>
      <c r="L3318" s="56"/>
      <c r="M3318" s="56"/>
      <c r="N3318" s="56"/>
      <c r="O3318" s="56"/>
      <c r="P3318" s="13"/>
    </row>
    <row r="3319" spans="1:16" ht="41.25" customHeight="1" x14ac:dyDescent="0.2">
      <c r="A3319" s="71"/>
      <c r="B3319" s="12"/>
      <c r="C3319" s="72"/>
      <c r="D3319" s="56"/>
      <c r="E3319" s="56"/>
      <c r="F3319" s="56"/>
      <c r="G3319" s="56"/>
      <c r="H3319" s="56"/>
      <c r="I3319" s="56"/>
      <c r="J3319" s="56"/>
      <c r="K3319" s="56"/>
      <c r="L3319" s="56"/>
      <c r="M3319" s="56"/>
      <c r="N3319" s="56"/>
      <c r="O3319" s="56"/>
      <c r="P3319" s="13"/>
    </row>
    <row r="3320" spans="1:16" ht="41.25" customHeight="1" x14ac:dyDescent="0.2">
      <c r="A3320" s="71"/>
      <c r="B3320" s="12"/>
      <c r="C3320" s="72"/>
      <c r="D3320" s="56"/>
      <c r="E3320" s="56"/>
      <c r="F3320" s="56"/>
      <c r="G3320" s="56"/>
      <c r="H3320" s="56"/>
      <c r="I3320" s="56"/>
      <c r="J3320" s="56"/>
      <c r="K3320" s="56"/>
      <c r="L3320" s="56"/>
      <c r="M3320" s="56"/>
      <c r="N3320" s="56"/>
      <c r="O3320" s="56"/>
      <c r="P3320" s="13"/>
    </row>
    <row r="3321" spans="1:16" ht="41.25" customHeight="1" x14ac:dyDescent="0.2">
      <c r="A3321" s="71" t="s">
        <v>2282</v>
      </c>
      <c r="B3321" s="12"/>
      <c r="C3321" s="72" t="s">
        <v>2283</v>
      </c>
      <c r="D3321" s="56"/>
      <c r="E3321" s="56"/>
      <c r="F3321" s="56"/>
      <c r="G3321" s="56"/>
      <c r="H3321" s="56"/>
      <c r="I3321" s="56"/>
      <c r="J3321" s="56"/>
      <c r="K3321" s="56"/>
      <c r="L3321" s="56"/>
      <c r="M3321" s="56"/>
      <c r="N3321" s="56"/>
      <c r="O3321" s="56"/>
      <c r="P3321" s="13"/>
    </row>
    <row r="3322" spans="1:16" ht="41.25" customHeight="1" x14ac:dyDescent="0.2">
      <c r="A3322" s="71"/>
      <c r="B3322" s="12"/>
      <c r="C3322" s="72"/>
      <c r="D3322" s="56"/>
      <c r="E3322" s="56"/>
      <c r="F3322" s="56"/>
      <c r="G3322" s="56"/>
      <c r="H3322" s="56"/>
      <c r="I3322" s="56"/>
      <c r="J3322" s="56"/>
      <c r="K3322" s="56"/>
      <c r="L3322" s="56"/>
      <c r="M3322" s="56"/>
      <c r="N3322" s="56"/>
      <c r="O3322" s="56"/>
      <c r="P3322" s="13"/>
    </row>
    <row r="3323" spans="1:16" ht="41.25" customHeight="1" x14ac:dyDescent="0.2">
      <c r="A3323" s="71"/>
      <c r="B3323" s="12"/>
      <c r="C3323" s="72"/>
      <c r="D3323" s="56"/>
      <c r="E3323" s="56"/>
      <c r="F3323" s="56"/>
      <c r="G3323" s="56"/>
      <c r="H3323" s="56"/>
      <c r="I3323" s="56"/>
      <c r="J3323" s="56"/>
      <c r="K3323" s="56"/>
      <c r="L3323" s="56"/>
      <c r="M3323" s="56"/>
      <c r="N3323" s="56"/>
      <c r="O3323" s="56"/>
      <c r="P3323" s="13"/>
    </row>
    <row r="3324" spans="1:16" ht="41.25" customHeight="1" x14ac:dyDescent="0.2">
      <c r="A3324" s="71"/>
      <c r="B3324" s="12"/>
      <c r="C3324" s="72"/>
      <c r="D3324" s="56"/>
      <c r="E3324" s="56"/>
      <c r="F3324" s="56"/>
      <c r="G3324" s="56"/>
      <c r="H3324" s="56"/>
      <c r="I3324" s="56"/>
      <c r="J3324" s="56"/>
      <c r="K3324" s="56"/>
      <c r="L3324" s="56"/>
      <c r="M3324" s="56"/>
      <c r="N3324" s="56"/>
      <c r="O3324" s="56"/>
      <c r="P3324" s="13"/>
    </row>
    <row r="3325" spans="1:16" ht="41.25" customHeight="1" x14ac:dyDescent="0.2">
      <c r="A3325" s="71"/>
      <c r="B3325" s="12"/>
      <c r="C3325" s="72"/>
      <c r="D3325" s="56"/>
      <c r="E3325" s="56"/>
      <c r="F3325" s="56"/>
      <c r="G3325" s="56"/>
      <c r="H3325" s="56"/>
      <c r="I3325" s="56"/>
      <c r="J3325" s="56"/>
      <c r="K3325" s="56"/>
      <c r="L3325" s="56"/>
      <c r="M3325" s="56"/>
      <c r="N3325" s="56"/>
      <c r="O3325" s="56"/>
      <c r="P3325" s="13"/>
    </row>
    <row r="3326" spans="1:16" ht="41.25" customHeight="1" x14ac:dyDescent="0.2">
      <c r="A3326" s="71" t="s">
        <v>2284</v>
      </c>
      <c r="B3326" s="12"/>
      <c r="C3326" s="72" t="s">
        <v>2285</v>
      </c>
      <c r="D3326" s="56"/>
      <c r="E3326" s="56"/>
      <c r="F3326" s="56"/>
      <c r="G3326" s="56"/>
      <c r="H3326" s="56"/>
      <c r="I3326" s="56"/>
      <c r="J3326" s="56"/>
      <c r="K3326" s="56"/>
      <c r="L3326" s="56"/>
      <c r="M3326" s="56"/>
      <c r="N3326" s="56"/>
      <c r="O3326" s="56"/>
      <c r="P3326" s="13"/>
    </row>
    <row r="3327" spans="1:16" ht="41.25" customHeight="1" x14ac:dyDescent="0.2">
      <c r="A3327" s="71"/>
      <c r="B3327" s="12"/>
      <c r="C3327" s="72"/>
      <c r="D3327" s="56"/>
      <c r="E3327" s="56"/>
      <c r="F3327" s="56"/>
      <c r="G3327" s="56"/>
      <c r="H3327" s="56"/>
      <c r="I3327" s="56"/>
      <c r="J3327" s="56"/>
      <c r="K3327" s="56"/>
      <c r="L3327" s="56"/>
      <c r="M3327" s="56"/>
      <c r="N3327" s="56"/>
      <c r="O3327" s="56"/>
      <c r="P3327" s="13"/>
    </row>
    <row r="3328" spans="1:16" ht="41.25" customHeight="1" x14ac:dyDescent="0.2">
      <c r="A3328" s="71"/>
      <c r="B3328" s="12"/>
      <c r="C3328" s="72"/>
      <c r="D3328" s="56"/>
      <c r="E3328" s="56"/>
      <c r="F3328" s="56"/>
      <c r="G3328" s="56"/>
      <c r="H3328" s="56"/>
      <c r="I3328" s="56"/>
      <c r="J3328" s="56"/>
      <c r="K3328" s="56"/>
      <c r="L3328" s="56"/>
      <c r="M3328" s="56"/>
      <c r="N3328" s="56"/>
      <c r="O3328" s="56"/>
      <c r="P3328" s="13"/>
    </row>
    <row r="3329" spans="1:16" ht="41.25" customHeight="1" x14ac:dyDescent="0.2">
      <c r="A3329" s="71"/>
      <c r="B3329" s="12"/>
      <c r="C3329" s="72"/>
      <c r="D3329" s="56"/>
      <c r="E3329" s="56"/>
      <c r="F3329" s="56"/>
      <c r="G3329" s="56"/>
      <c r="H3329" s="56"/>
      <c r="I3329" s="56"/>
      <c r="J3329" s="56"/>
      <c r="K3329" s="56"/>
      <c r="L3329" s="56"/>
      <c r="M3329" s="56"/>
      <c r="N3329" s="56"/>
      <c r="O3329" s="56"/>
      <c r="P3329" s="13"/>
    </row>
    <row r="3330" spans="1:16" ht="41.25" customHeight="1" thickBot="1" x14ac:dyDescent="0.25">
      <c r="A3330" s="73"/>
      <c r="B3330" s="14"/>
      <c r="C3330" s="74"/>
      <c r="D3330" s="57"/>
      <c r="E3330" s="57"/>
      <c r="F3330" s="57"/>
      <c r="G3330" s="57"/>
      <c r="H3330" s="57"/>
      <c r="I3330" s="57"/>
      <c r="J3330" s="57"/>
      <c r="K3330" s="57"/>
      <c r="L3330" s="57"/>
      <c r="M3330" s="57"/>
      <c r="N3330" s="57"/>
      <c r="O3330" s="57"/>
      <c r="P3330" s="15"/>
    </row>
    <row r="3331" spans="1:16" ht="41.25" customHeight="1" x14ac:dyDescent="0.2">
      <c r="A3331" s="75" t="s">
        <v>2286</v>
      </c>
      <c r="B3331" s="10"/>
      <c r="C3331" s="76" t="s">
        <v>2287</v>
      </c>
      <c r="D3331" s="55"/>
      <c r="E3331" s="55"/>
      <c r="F3331" s="55"/>
      <c r="G3331" s="55"/>
      <c r="H3331" s="55"/>
      <c r="I3331" s="55"/>
      <c r="J3331" s="55"/>
      <c r="K3331" s="55"/>
      <c r="L3331" s="55"/>
      <c r="M3331" s="55"/>
      <c r="N3331" s="55"/>
      <c r="O3331" s="55"/>
      <c r="P3331" s="11"/>
    </row>
    <row r="3332" spans="1:16" ht="41.25" customHeight="1" x14ac:dyDescent="0.2">
      <c r="A3332" s="71"/>
      <c r="B3332" s="12"/>
      <c r="C3332" s="72"/>
      <c r="D3332" s="56"/>
      <c r="E3332" s="56"/>
      <c r="F3332" s="56"/>
      <c r="G3332" s="56"/>
      <c r="H3332" s="56"/>
      <c r="I3332" s="56"/>
      <c r="J3332" s="56"/>
      <c r="K3332" s="56"/>
      <c r="L3332" s="56"/>
      <c r="M3332" s="56"/>
      <c r="N3332" s="56"/>
      <c r="O3332" s="56"/>
      <c r="P3332" s="13"/>
    </row>
    <row r="3333" spans="1:16" ht="41.25" customHeight="1" x14ac:dyDescent="0.2">
      <c r="A3333" s="71"/>
      <c r="B3333" s="12"/>
      <c r="C3333" s="72"/>
      <c r="D3333" s="56"/>
      <c r="E3333" s="56"/>
      <c r="F3333" s="56"/>
      <c r="G3333" s="56"/>
      <c r="H3333" s="56"/>
      <c r="I3333" s="56"/>
      <c r="J3333" s="56"/>
      <c r="K3333" s="56"/>
      <c r="L3333" s="56"/>
      <c r="M3333" s="56"/>
      <c r="N3333" s="56"/>
      <c r="O3333" s="56"/>
      <c r="P3333" s="13"/>
    </row>
    <row r="3334" spans="1:16" ht="41.25" customHeight="1" x14ac:dyDescent="0.2">
      <c r="A3334" s="71"/>
      <c r="B3334" s="12"/>
      <c r="C3334" s="72"/>
      <c r="D3334" s="56"/>
      <c r="E3334" s="56"/>
      <c r="F3334" s="56"/>
      <c r="G3334" s="56"/>
      <c r="H3334" s="56"/>
      <c r="I3334" s="56"/>
      <c r="J3334" s="56"/>
      <c r="K3334" s="56"/>
      <c r="L3334" s="56"/>
      <c r="M3334" s="56"/>
      <c r="N3334" s="56"/>
      <c r="O3334" s="56"/>
      <c r="P3334" s="13"/>
    </row>
    <row r="3335" spans="1:16" ht="41.25" customHeight="1" x14ac:dyDescent="0.2">
      <c r="A3335" s="71"/>
      <c r="B3335" s="12"/>
      <c r="C3335" s="72"/>
      <c r="D3335" s="56"/>
      <c r="E3335" s="56"/>
      <c r="F3335" s="56"/>
      <c r="G3335" s="56"/>
      <c r="H3335" s="56"/>
      <c r="I3335" s="56"/>
      <c r="J3335" s="56"/>
      <c r="K3335" s="56"/>
      <c r="L3335" s="56"/>
      <c r="M3335" s="56"/>
      <c r="N3335" s="56"/>
      <c r="O3335" s="56"/>
      <c r="P3335" s="13"/>
    </row>
    <row r="3336" spans="1:16" ht="41.25" customHeight="1" x14ac:dyDescent="0.2">
      <c r="A3336" s="71" t="s">
        <v>2288</v>
      </c>
      <c r="B3336" s="12"/>
      <c r="C3336" s="72" t="s">
        <v>2289</v>
      </c>
      <c r="D3336" s="56"/>
      <c r="E3336" s="56"/>
      <c r="F3336" s="56"/>
      <c r="G3336" s="56"/>
      <c r="H3336" s="56"/>
      <c r="I3336" s="56"/>
      <c r="J3336" s="56"/>
      <c r="K3336" s="56"/>
      <c r="L3336" s="56"/>
      <c r="M3336" s="56"/>
      <c r="N3336" s="56"/>
      <c r="O3336" s="56"/>
      <c r="P3336" s="13"/>
    </row>
    <row r="3337" spans="1:16" ht="41.25" customHeight="1" x14ac:dyDescent="0.2">
      <c r="A3337" s="71"/>
      <c r="B3337" s="12"/>
      <c r="C3337" s="72"/>
      <c r="D3337" s="56"/>
      <c r="E3337" s="56"/>
      <c r="F3337" s="56"/>
      <c r="G3337" s="56"/>
      <c r="H3337" s="56"/>
      <c r="I3337" s="56"/>
      <c r="J3337" s="56"/>
      <c r="K3337" s="56"/>
      <c r="L3337" s="56"/>
      <c r="M3337" s="56"/>
      <c r="N3337" s="56"/>
      <c r="O3337" s="56"/>
      <c r="P3337" s="13"/>
    </row>
    <row r="3338" spans="1:16" ht="41.25" customHeight="1" x14ac:dyDescent="0.2">
      <c r="A3338" s="71"/>
      <c r="B3338" s="12"/>
      <c r="C3338" s="72"/>
      <c r="D3338" s="56"/>
      <c r="E3338" s="56"/>
      <c r="F3338" s="56"/>
      <c r="G3338" s="56"/>
      <c r="H3338" s="56"/>
      <c r="I3338" s="56"/>
      <c r="J3338" s="56"/>
      <c r="K3338" s="56"/>
      <c r="L3338" s="56"/>
      <c r="M3338" s="56"/>
      <c r="N3338" s="56"/>
      <c r="O3338" s="56"/>
      <c r="P3338" s="13"/>
    </row>
    <row r="3339" spans="1:16" ht="41.25" customHeight="1" x14ac:dyDescent="0.2">
      <c r="A3339" s="71"/>
      <c r="B3339" s="12"/>
      <c r="C3339" s="72"/>
      <c r="D3339" s="56"/>
      <c r="E3339" s="56"/>
      <c r="F3339" s="56"/>
      <c r="G3339" s="56"/>
      <c r="H3339" s="56"/>
      <c r="I3339" s="56"/>
      <c r="J3339" s="56"/>
      <c r="K3339" s="56"/>
      <c r="L3339" s="56"/>
      <c r="M3339" s="56"/>
      <c r="N3339" s="56"/>
      <c r="O3339" s="56"/>
      <c r="P3339" s="13"/>
    </row>
    <row r="3340" spans="1:16" ht="41.25" customHeight="1" x14ac:dyDescent="0.2">
      <c r="A3340" s="71"/>
      <c r="B3340" s="12"/>
      <c r="C3340" s="72"/>
      <c r="D3340" s="56"/>
      <c r="E3340" s="56"/>
      <c r="F3340" s="56"/>
      <c r="G3340" s="56"/>
      <c r="H3340" s="56"/>
      <c r="I3340" s="56"/>
      <c r="J3340" s="56"/>
      <c r="K3340" s="56"/>
      <c r="L3340" s="56"/>
      <c r="M3340" s="56"/>
      <c r="N3340" s="56"/>
      <c r="O3340" s="56"/>
      <c r="P3340" s="13"/>
    </row>
    <row r="3341" spans="1:16" ht="41.25" customHeight="1" x14ac:dyDescent="0.2">
      <c r="A3341" s="71" t="s">
        <v>2290</v>
      </c>
      <c r="B3341" s="12"/>
      <c r="C3341" s="72" t="s">
        <v>2291</v>
      </c>
      <c r="D3341" s="56"/>
      <c r="E3341" s="56"/>
      <c r="F3341" s="56"/>
      <c r="G3341" s="56"/>
      <c r="H3341" s="56"/>
      <c r="I3341" s="56"/>
      <c r="J3341" s="56"/>
      <c r="K3341" s="56"/>
      <c r="L3341" s="56"/>
      <c r="M3341" s="56"/>
      <c r="N3341" s="56"/>
      <c r="O3341" s="56"/>
      <c r="P3341" s="13"/>
    </row>
    <row r="3342" spans="1:16" ht="41.25" customHeight="1" x14ac:dyDescent="0.2">
      <c r="A3342" s="71"/>
      <c r="B3342" s="12"/>
      <c r="C3342" s="72"/>
      <c r="D3342" s="56"/>
      <c r="E3342" s="56"/>
      <c r="F3342" s="56"/>
      <c r="G3342" s="56"/>
      <c r="H3342" s="56"/>
      <c r="I3342" s="56"/>
      <c r="J3342" s="56"/>
      <c r="K3342" s="56"/>
      <c r="L3342" s="56"/>
      <c r="M3342" s="56"/>
      <c r="N3342" s="56"/>
      <c r="O3342" s="56"/>
      <c r="P3342" s="13"/>
    </row>
    <row r="3343" spans="1:16" ht="41.25" customHeight="1" x14ac:dyDescent="0.2">
      <c r="A3343" s="71"/>
      <c r="B3343" s="12"/>
      <c r="C3343" s="72"/>
      <c r="D3343" s="56"/>
      <c r="E3343" s="56"/>
      <c r="F3343" s="56"/>
      <c r="G3343" s="56"/>
      <c r="H3343" s="56"/>
      <c r="I3343" s="56"/>
      <c r="J3343" s="56"/>
      <c r="K3343" s="56"/>
      <c r="L3343" s="56"/>
      <c r="M3343" s="56"/>
      <c r="N3343" s="56"/>
      <c r="O3343" s="56"/>
      <c r="P3343" s="13"/>
    </row>
    <row r="3344" spans="1:16" ht="41.25" customHeight="1" x14ac:dyDescent="0.2">
      <c r="A3344" s="71"/>
      <c r="B3344" s="12"/>
      <c r="C3344" s="72"/>
      <c r="D3344" s="56"/>
      <c r="E3344" s="56"/>
      <c r="F3344" s="56"/>
      <c r="G3344" s="56"/>
      <c r="H3344" s="56"/>
      <c r="I3344" s="56"/>
      <c r="J3344" s="56"/>
      <c r="K3344" s="56"/>
      <c r="L3344" s="56"/>
      <c r="M3344" s="56"/>
      <c r="N3344" s="56"/>
      <c r="O3344" s="56"/>
      <c r="P3344" s="13"/>
    </row>
    <row r="3345" spans="1:16" ht="41.25" customHeight="1" x14ac:dyDescent="0.2">
      <c r="A3345" s="71"/>
      <c r="B3345" s="12"/>
      <c r="C3345" s="72"/>
      <c r="D3345" s="56"/>
      <c r="E3345" s="56"/>
      <c r="F3345" s="56"/>
      <c r="G3345" s="56"/>
      <c r="H3345" s="56"/>
      <c r="I3345" s="56"/>
      <c r="J3345" s="56"/>
      <c r="K3345" s="56"/>
      <c r="L3345" s="56"/>
      <c r="M3345" s="56"/>
      <c r="N3345" s="56"/>
      <c r="O3345" s="56"/>
      <c r="P3345" s="13"/>
    </row>
    <row r="3346" spans="1:16" ht="41.25" customHeight="1" x14ac:dyDescent="0.2">
      <c r="A3346" s="71" t="s">
        <v>2292</v>
      </c>
      <c r="B3346" s="12"/>
      <c r="C3346" s="72" t="s">
        <v>2293</v>
      </c>
      <c r="D3346" s="56"/>
      <c r="E3346" s="56"/>
      <c r="F3346" s="56"/>
      <c r="G3346" s="56"/>
      <c r="H3346" s="56"/>
      <c r="I3346" s="56"/>
      <c r="J3346" s="56"/>
      <c r="K3346" s="56"/>
      <c r="L3346" s="56"/>
      <c r="M3346" s="56"/>
      <c r="N3346" s="56"/>
      <c r="O3346" s="56"/>
      <c r="P3346" s="13"/>
    </row>
    <row r="3347" spans="1:16" ht="41.25" customHeight="1" x14ac:dyDescent="0.2">
      <c r="A3347" s="71"/>
      <c r="B3347" s="12"/>
      <c r="C3347" s="72"/>
      <c r="D3347" s="56"/>
      <c r="E3347" s="56"/>
      <c r="F3347" s="56"/>
      <c r="G3347" s="56"/>
      <c r="H3347" s="56"/>
      <c r="I3347" s="56"/>
      <c r="J3347" s="56"/>
      <c r="K3347" s="56"/>
      <c r="L3347" s="56"/>
      <c r="M3347" s="56"/>
      <c r="N3347" s="56"/>
      <c r="O3347" s="56"/>
      <c r="P3347" s="13"/>
    </row>
    <row r="3348" spans="1:16" ht="41.25" customHeight="1" x14ac:dyDescent="0.2">
      <c r="A3348" s="71"/>
      <c r="B3348" s="12"/>
      <c r="C3348" s="72"/>
      <c r="D3348" s="56"/>
      <c r="E3348" s="56"/>
      <c r="F3348" s="56"/>
      <c r="G3348" s="56"/>
      <c r="H3348" s="56"/>
      <c r="I3348" s="56"/>
      <c r="J3348" s="56"/>
      <c r="K3348" s="56"/>
      <c r="L3348" s="56"/>
      <c r="M3348" s="56"/>
      <c r="N3348" s="56"/>
      <c r="O3348" s="56"/>
      <c r="P3348" s="13"/>
    </row>
    <row r="3349" spans="1:16" ht="41.25" customHeight="1" x14ac:dyDescent="0.2">
      <c r="A3349" s="71"/>
      <c r="B3349" s="12"/>
      <c r="C3349" s="72"/>
      <c r="D3349" s="56"/>
      <c r="E3349" s="56"/>
      <c r="F3349" s="56"/>
      <c r="G3349" s="56"/>
      <c r="H3349" s="56"/>
      <c r="I3349" s="56"/>
      <c r="J3349" s="56"/>
      <c r="K3349" s="56"/>
      <c r="L3349" s="56"/>
      <c r="M3349" s="56"/>
      <c r="N3349" s="56"/>
      <c r="O3349" s="56"/>
      <c r="P3349" s="13"/>
    </row>
    <row r="3350" spans="1:16" ht="41.25" customHeight="1" x14ac:dyDescent="0.2">
      <c r="A3350" s="71"/>
      <c r="B3350" s="12"/>
      <c r="C3350" s="72"/>
      <c r="D3350" s="56"/>
      <c r="E3350" s="56"/>
      <c r="F3350" s="56"/>
      <c r="G3350" s="56"/>
      <c r="H3350" s="56"/>
      <c r="I3350" s="56"/>
      <c r="J3350" s="56"/>
      <c r="K3350" s="56"/>
      <c r="L3350" s="56"/>
      <c r="M3350" s="56"/>
      <c r="N3350" s="56"/>
      <c r="O3350" s="56"/>
      <c r="P3350" s="13"/>
    </row>
    <row r="3351" spans="1:16" ht="41.25" customHeight="1" x14ac:dyDescent="0.2">
      <c r="A3351" s="71" t="s">
        <v>2294</v>
      </c>
      <c r="B3351" s="12"/>
      <c r="C3351" s="72" t="s">
        <v>2295</v>
      </c>
      <c r="D3351" s="56"/>
      <c r="E3351" s="56"/>
      <c r="F3351" s="56"/>
      <c r="G3351" s="56"/>
      <c r="H3351" s="56"/>
      <c r="I3351" s="56"/>
      <c r="J3351" s="56"/>
      <c r="K3351" s="56"/>
      <c r="L3351" s="56"/>
      <c r="M3351" s="56"/>
      <c r="N3351" s="56"/>
      <c r="O3351" s="56"/>
      <c r="P3351" s="13"/>
    </row>
    <row r="3352" spans="1:16" ht="41.25" customHeight="1" x14ac:dyDescent="0.2">
      <c r="A3352" s="71"/>
      <c r="B3352" s="12"/>
      <c r="C3352" s="72"/>
      <c r="D3352" s="56"/>
      <c r="E3352" s="56"/>
      <c r="F3352" s="56"/>
      <c r="G3352" s="56"/>
      <c r="H3352" s="56"/>
      <c r="I3352" s="56"/>
      <c r="J3352" s="56"/>
      <c r="K3352" s="56"/>
      <c r="L3352" s="56"/>
      <c r="M3352" s="56"/>
      <c r="N3352" s="56"/>
      <c r="O3352" s="56"/>
      <c r="P3352" s="13"/>
    </row>
    <row r="3353" spans="1:16" ht="41.25" customHeight="1" x14ac:dyDescent="0.2">
      <c r="A3353" s="71"/>
      <c r="B3353" s="12"/>
      <c r="C3353" s="72"/>
      <c r="D3353" s="56"/>
      <c r="E3353" s="56"/>
      <c r="F3353" s="56"/>
      <c r="G3353" s="56"/>
      <c r="H3353" s="56"/>
      <c r="I3353" s="56"/>
      <c r="J3353" s="56"/>
      <c r="K3353" s="56"/>
      <c r="L3353" s="56"/>
      <c r="M3353" s="56"/>
      <c r="N3353" s="56"/>
      <c r="O3353" s="56"/>
      <c r="P3353" s="13"/>
    </row>
    <row r="3354" spans="1:16" ht="41.25" customHeight="1" x14ac:dyDescent="0.2">
      <c r="A3354" s="71"/>
      <c r="B3354" s="12"/>
      <c r="C3354" s="72"/>
      <c r="D3354" s="56"/>
      <c r="E3354" s="56"/>
      <c r="F3354" s="56"/>
      <c r="G3354" s="56"/>
      <c r="H3354" s="56"/>
      <c r="I3354" s="56"/>
      <c r="J3354" s="56"/>
      <c r="K3354" s="56"/>
      <c r="L3354" s="56"/>
      <c r="M3354" s="56"/>
      <c r="N3354" s="56"/>
      <c r="O3354" s="56"/>
      <c r="P3354" s="13"/>
    </row>
    <row r="3355" spans="1:16" ht="41.25" customHeight="1" thickBot="1" x14ac:dyDescent="0.25">
      <c r="A3355" s="73"/>
      <c r="B3355" s="14"/>
      <c r="C3355" s="74"/>
      <c r="D3355" s="57"/>
      <c r="E3355" s="57"/>
      <c r="F3355" s="57"/>
      <c r="G3355" s="57"/>
      <c r="H3355" s="57"/>
      <c r="I3355" s="57"/>
      <c r="J3355" s="57"/>
      <c r="K3355" s="57"/>
      <c r="L3355" s="57"/>
      <c r="M3355" s="57"/>
      <c r="N3355" s="57"/>
      <c r="O3355" s="57"/>
      <c r="P3355" s="15"/>
    </row>
    <row r="3356" spans="1:16" ht="41.25" customHeight="1" x14ac:dyDescent="0.2">
      <c r="A3356" s="75" t="s">
        <v>2296</v>
      </c>
      <c r="B3356" s="10"/>
      <c r="C3356" s="76" t="s">
        <v>2297</v>
      </c>
      <c r="D3356" s="55"/>
      <c r="E3356" s="55"/>
      <c r="F3356" s="55"/>
      <c r="G3356" s="55"/>
      <c r="H3356" s="55"/>
      <c r="I3356" s="55"/>
      <c r="J3356" s="55"/>
      <c r="K3356" s="55"/>
      <c r="L3356" s="55"/>
      <c r="M3356" s="55"/>
      <c r="N3356" s="55"/>
      <c r="O3356" s="55"/>
      <c r="P3356" s="11"/>
    </row>
    <row r="3357" spans="1:16" ht="41.25" customHeight="1" x14ac:dyDescent="0.2">
      <c r="A3357" s="71"/>
      <c r="B3357" s="12"/>
      <c r="C3357" s="72"/>
      <c r="D3357" s="56"/>
      <c r="E3357" s="56"/>
      <c r="F3357" s="56"/>
      <c r="G3357" s="56"/>
      <c r="H3357" s="56"/>
      <c r="I3357" s="56"/>
      <c r="J3357" s="56"/>
      <c r="K3357" s="56"/>
      <c r="L3357" s="56"/>
      <c r="M3357" s="56"/>
      <c r="N3357" s="56"/>
      <c r="O3357" s="56"/>
      <c r="P3357" s="13"/>
    </row>
    <row r="3358" spans="1:16" ht="41.25" customHeight="1" x14ac:dyDescent="0.2">
      <c r="A3358" s="71"/>
      <c r="B3358" s="12"/>
      <c r="C3358" s="72"/>
      <c r="D3358" s="56"/>
      <c r="E3358" s="56"/>
      <c r="F3358" s="56"/>
      <c r="G3358" s="56"/>
      <c r="H3358" s="56"/>
      <c r="I3358" s="56"/>
      <c r="J3358" s="56"/>
      <c r="K3358" s="56"/>
      <c r="L3358" s="56"/>
      <c r="M3358" s="56"/>
      <c r="N3358" s="56"/>
      <c r="O3358" s="56"/>
      <c r="P3358" s="13"/>
    </row>
    <row r="3359" spans="1:16" ht="41.25" customHeight="1" x14ac:dyDescent="0.2">
      <c r="A3359" s="71"/>
      <c r="B3359" s="12"/>
      <c r="C3359" s="72"/>
      <c r="D3359" s="56"/>
      <c r="E3359" s="56"/>
      <c r="F3359" s="56"/>
      <c r="G3359" s="56"/>
      <c r="H3359" s="56"/>
      <c r="I3359" s="56"/>
      <c r="J3359" s="56"/>
      <c r="K3359" s="56"/>
      <c r="L3359" s="56"/>
      <c r="M3359" s="56"/>
      <c r="N3359" s="56"/>
      <c r="O3359" s="56"/>
      <c r="P3359" s="13"/>
    </row>
    <row r="3360" spans="1:16" ht="41.25" customHeight="1" x14ac:dyDescent="0.2">
      <c r="A3360" s="71"/>
      <c r="B3360" s="12"/>
      <c r="C3360" s="72"/>
      <c r="D3360" s="56"/>
      <c r="E3360" s="56"/>
      <c r="F3360" s="56"/>
      <c r="G3360" s="56"/>
      <c r="H3360" s="56"/>
      <c r="I3360" s="56"/>
      <c r="J3360" s="56"/>
      <c r="K3360" s="56"/>
      <c r="L3360" s="56"/>
      <c r="M3360" s="56"/>
      <c r="N3360" s="56"/>
      <c r="O3360" s="56"/>
      <c r="P3360" s="13"/>
    </row>
    <row r="3361" spans="1:16" ht="41.25" customHeight="1" x14ac:dyDescent="0.2">
      <c r="A3361" s="71" t="s">
        <v>2298</v>
      </c>
      <c r="B3361" s="12"/>
      <c r="C3361" s="72" t="s">
        <v>2299</v>
      </c>
      <c r="D3361" s="56"/>
      <c r="E3361" s="56"/>
      <c r="F3361" s="56"/>
      <c r="G3361" s="56"/>
      <c r="H3361" s="56"/>
      <c r="I3361" s="56"/>
      <c r="J3361" s="56"/>
      <c r="K3361" s="56"/>
      <c r="L3361" s="56"/>
      <c r="M3361" s="56"/>
      <c r="N3361" s="56"/>
      <c r="O3361" s="56"/>
      <c r="P3361" s="13"/>
    </row>
    <row r="3362" spans="1:16" ht="41.25" customHeight="1" x14ac:dyDescent="0.2">
      <c r="A3362" s="71"/>
      <c r="B3362" s="12"/>
      <c r="C3362" s="72"/>
      <c r="D3362" s="56"/>
      <c r="E3362" s="56"/>
      <c r="F3362" s="56"/>
      <c r="G3362" s="56"/>
      <c r="H3362" s="56"/>
      <c r="I3362" s="56"/>
      <c r="J3362" s="56"/>
      <c r="K3362" s="56"/>
      <c r="L3362" s="56"/>
      <c r="M3362" s="56"/>
      <c r="N3362" s="56"/>
      <c r="O3362" s="56"/>
      <c r="P3362" s="13"/>
    </row>
    <row r="3363" spans="1:16" ht="41.25" customHeight="1" x14ac:dyDescent="0.2">
      <c r="A3363" s="71"/>
      <c r="B3363" s="12"/>
      <c r="C3363" s="72"/>
      <c r="D3363" s="56"/>
      <c r="E3363" s="56"/>
      <c r="F3363" s="56"/>
      <c r="G3363" s="56"/>
      <c r="H3363" s="56"/>
      <c r="I3363" s="56"/>
      <c r="J3363" s="56"/>
      <c r="K3363" s="56"/>
      <c r="L3363" s="56"/>
      <c r="M3363" s="56"/>
      <c r="N3363" s="56"/>
      <c r="O3363" s="56"/>
      <c r="P3363" s="13"/>
    </row>
    <row r="3364" spans="1:16" ht="41.25" customHeight="1" x14ac:dyDescent="0.2">
      <c r="A3364" s="71"/>
      <c r="B3364" s="12"/>
      <c r="C3364" s="72"/>
      <c r="D3364" s="56"/>
      <c r="E3364" s="56"/>
      <c r="F3364" s="56"/>
      <c r="G3364" s="56"/>
      <c r="H3364" s="56"/>
      <c r="I3364" s="56"/>
      <c r="J3364" s="56"/>
      <c r="K3364" s="56"/>
      <c r="L3364" s="56"/>
      <c r="M3364" s="56"/>
      <c r="N3364" s="56"/>
      <c r="O3364" s="56"/>
      <c r="P3364" s="13"/>
    </row>
    <row r="3365" spans="1:16" ht="41.25" customHeight="1" x14ac:dyDescent="0.2">
      <c r="A3365" s="71"/>
      <c r="B3365" s="12"/>
      <c r="C3365" s="72"/>
      <c r="D3365" s="56"/>
      <c r="E3365" s="56"/>
      <c r="F3365" s="56"/>
      <c r="G3365" s="56"/>
      <c r="H3365" s="56"/>
      <c r="I3365" s="56"/>
      <c r="J3365" s="56"/>
      <c r="K3365" s="56"/>
      <c r="L3365" s="56"/>
      <c r="M3365" s="56"/>
      <c r="N3365" s="56"/>
      <c r="O3365" s="56"/>
      <c r="P3365" s="13"/>
    </row>
    <row r="3366" spans="1:16" ht="41.25" customHeight="1" x14ac:dyDescent="0.2">
      <c r="A3366" s="71" t="s">
        <v>2300</v>
      </c>
      <c r="B3366" s="12"/>
      <c r="C3366" s="72" t="s">
        <v>2301</v>
      </c>
      <c r="D3366" s="56"/>
      <c r="E3366" s="56"/>
      <c r="F3366" s="56"/>
      <c r="G3366" s="56"/>
      <c r="H3366" s="56"/>
      <c r="I3366" s="56"/>
      <c r="J3366" s="56"/>
      <c r="K3366" s="56"/>
      <c r="L3366" s="56"/>
      <c r="M3366" s="56"/>
      <c r="N3366" s="56"/>
      <c r="O3366" s="56"/>
      <c r="P3366" s="13"/>
    </row>
    <row r="3367" spans="1:16" ht="41.25" customHeight="1" x14ac:dyDescent="0.2">
      <c r="A3367" s="71"/>
      <c r="B3367" s="12"/>
      <c r="C3367" s="72"/>
      <c r="D3367" s="56"/>
      <c r="E3367" s="56"/>
      <c r="F3367" s="56"/>
      <c r="G3367" s="56"/>
      <c r="H3367" s="56"/>
      <c r="I3367" s="56"/>
      <c r="J3367" s="56"/>
      <c r="K3367" s="56"/>
      <c r="L3367" s="56"/>
      <c r="M3367" s="56"/>
      <c r="N3367" s="56"/>
      <c r="O3367" s="56"/>
      <c r="P3367" s="13"/>
    </row>
    <row r="3368" spans="1:16" ht="41.25" customHeight="1" x14ac:dyDescent="0.2">
      <c r="A3368" s="71"/>
      <c r="B3368" s="12"/>
      <c r="C3368" s="72"/>
      <c r="D3368" s="56"/>
      <c r="E3368" s="56"/>
      <c r="F3368" s="56"/>
      <c r="G3368" s="56"/>
      <c r="H3368" s="56"/>
      <c r="I3368" s="56"/>
      <c r="J3368" s="56"/>
      <c r="K3368" s="56"/>
      <c r="L3368" s="56"/>
      <c r="M3368" s="56"/>
      <c r="N3368" s="56"/>
      <c r="O3368" s="56"/>
      <c r="P3368" s="13"/>
    </row>
    <row r="3369" spans="1:16" ht="41.25" customHeight="1" x14ac:dyDescent="0.2">
      <c r="A3369" s="71"/>
      <c r="B3369" s="12"/>
      <c r="C3369" s="72"/>
      <c r="D3369" s="56"/>
      <c r="E3369" s="56"/>
      <c r="F3369" s="56"/>
      <c r="G3369" s="56"/>
      <c r="H3369" s="56"/>
      <c r="I3369" s="56"/>
      <c r="J3369" s="56"/>
      <c r="K3369" s="56"/>
      <c r="L3369" s="56"/>
      <c r="M3369" s="56"/>
      <c r="N3369" s="56"/>
      <c r="O3369" s="56"/>
      <c r="P3369" s="13"/>
    </row>
    <row r="3370" spans="1:16" ht="41.25" customHeight="1" x14ac:dyDescent="0.2">
      <c r="A3370" s="71"/>
      <c r="B3370" s="12"/>
      <c r="C3370" s="72"/>
      <c r="D3370" s="56"/>
      <c r="E3370" s="56"/>
      <c r="F3370" s="56"/>
      <c r="G3370" s="56"/>
      <c r="H3370" s="56"/>
      <c r="I3370" s="56"/>
      <c r="J3370" s="56"/>
      <c r="K3370" s="56"/>
      <c r="L3370" s="56"/>
      <c r="M3370" s="56"/>
      <c r="N3370" s="56"/>
      <c r="O3370" s="56"/>
      <c r="P3370" s="13"/>
    </row>
    <row r="3371" spans="1:16" ht="41.25" customHeight="1" x14ac:dyDescent="0.2">
      <c r="A3371" s="71" t="s">
        <v>2302</v>
      </c>
      <c r="B3371" s="12"/>
      <c r="C3371" s="72" t="s">
        <v>2303</v>
      </c>
      <c r="D3371" s="56"/>
      <c r="E3371" s="56"/>
      <c r="F3371" s="56"/>
      <c r="G3371" s="56"/>
      <c r="H3371" s="56"/>
      <c r="I3371" s="56"/>
      <c r="J3371" s="56"/>
      <c r="K3371" s="56"/>
      <c r="L3371" s="56"/>
      <c r="M3371" s="56"/>
      <c r="N3371" s="56"/>
      <c r="O3371" s="56"/>
      <c r="P3371" s="13"/>
    </row>
    <row r="3372" spans="1:16" ht="41.25" customHeight="1" x14ac:dyDescent="0.2">
      <c r="A3372" s="71"/>
      <c r="B3372" s="12"/>
      <c r="C3372" s="72"/>
      <c r="D3372" s="56"/>
      <c r="E3372" s="56"/>
      <c r="F3372" s="56"/>
      <c r="G3372" s="56"/>
      <c r="H3372" s="56"/>
      <c r="I3372" s="56"/>
      <c r="J3372" s="56"/>
      <c r="K3372" s="56"/>
      <c r="L3372" s="56"/>
      <c r="M3372" s="56"/>
      <c r="N3372" s="56"/>
      <c r="O3372" s="56"/>
      <c r="P3372" s="13"/>
    </row>
    <row r="3373" spans="1:16" ht="41.25" customHeight="1" x14ac:dyDescent="0.2">
      <c r="A3373" s="71"/>
      <c r="B3373" s="12"/>
      <c r="C3373" s="72"/>
      <c r="D3373" s="56"/>
      <c r="E3373" s="56"/>
      <c r="F3373" s="56"/>
      <c r="G3373" s="56"/>
      <c r="H3373" s="56"/>
      <c r="I3373" s="56"/>
      <c r="J3373" s="56"/>
      <c r="K3373" s="56"/>
      <c r="L3373" s="56"/>
      <c r="M3373" s="56"/>
      <c r="N3373" s="56"/>
      <c r="O3373" s="56"/>
      <c r="P3373" s="13"/>
    </row>
    <row r="3374" spans="1:16" ht="41.25" customHeight="1" x14ac:dyDescent="0.2">
      <c r="A3374" s="71"/>
      <c r="B3374" s="12"/>
      <c r="C3374" s="72"/>
      <c r="D3374" s="56"/>
      <c r="E3374" s="56"/>
      <c r="F3374" s="56"/>
      <c r="G3374" s="56"/>
      <c r="H3374" s="56"/>
      <c r="I3374" s="56"/>
      <c r="J3374" s="56"/>
      <c r="K3374" s="56"/>
      <c r="L3374" s="56"/>
      <c r="M3374" s="56"/>
      <c r="N3374" s="56"/>
      <c r="O3374" s="56"/>
      <c r="P3374" s="13"/>
    </row>
    <row r="3375" spans="1:16" ht="41.25" customHeight="1" x14ac:dyDescent="0.2">
      <c r="A3375" s="71"/>
      <c r="B3375" s="12"/>
      <c r="C3375" s="72"/>
      <c r="D3375" s="56"/>
      <c r="E3375" s="56"/>
      <c r="F3375" s="56"/>
      <c r="G3375" s="56"/>
      <c r="H3375" s="56"/>
      <c r="I3375" s="56"/>
      <c r="J3375" s="56"/>
      <c r="K3375" s="56"/>
      <c r="L3375" s="56"/>
      <c r="M3375" s="56"/>
      <c r="N3375" s="56"/>
      <c r="O3375" s="56"/>
      <c r="P3375" s="13"/>
    </row>
    <row r="3376" spans="1:16" ht="41.25" customHeight="1" x14ac:dyDescent="0.2">
      <c r="A3376" s="71" t="s">
        <v>2304</v>
      </c>
      <c r="B3376" s="12"/>
      <c r="C3376" s="72" t="s">
        <v>2305</v>
      </c>
      <c r="D3376" s="56"/>
      <c r="E3376" s="56"/>
      <c r="F3376" s="56"/>
      <c r="G3376" s="56"/>
      <c r="H3376" s="56"/>
      <c r="I3376" s="56"/>
      <c r="J3376" s="56"/>
      <c r="K3376" s="56"/>
      <c r="L3376" s="56"/>
      <c r="M3376" s="56"/>
      <c r="N3376" s="56"/>
      <c r="O3376" s="56"/>
      <c r="P3376" s="13"/>
    </row>
    <row r="3377" spans="1:16" ht="41.25" customHeight="1" x14ac:dyDescent="0.2">
      <c r="A3377" s="71"/>
      <c r="B3377" s="12"/>
      <c r="C3377" s="72"/>
      <c r="D3377" s="56"/>
      <c r="E3377" s="56"/>
      <c r="F3377" s="56"/>
      <c r="G3377" s="56"/>
      <c r="H3377" s="56"/>
      <c r="I3377" s="56"/>
      <c r="J3377" s="56"/>
      <c r="K3377" s="56"/>
      <c r="L3377" s="56"/>
      <c r="M3377" s="56"/>
      <c r="N3377" s="56"/>
      <c r="O3377" s="56"/>
      <c r="P3377" s="13"/>
    </row>
    <row r="3378" spans="1:16" ht="41.25" customHeight="1" x14ac:dyDescent="0.2">
      <c r="A3378" s="71"/>
      <c r="B3378" s="12"/>
      <c r="C3378" s="72"/>
      <c r="D3378" s="56"/>
      <c r="E3378" s="56"/>
      <c r="F3378" s="56"/>
      <c r="G3378" s="56"/>
      <c r="H3378" s="56"/>
      <c r="I3378" s="56"/>
      <c r="J3378" s="56"/>
      <c r="K3378" s="56"/>
      <c r="L3378" s="56"/>
      <c r="M3378" s="56"/>
      <c r="N3378" s="56"/>
      <c r="O3378" s="56"/>
      <c r="P3378" s="13"/>
    </row>
    <row r="3379" spans="1:16" ht="41.25" customHeight="1" x14ac:dyDescent="0.2">
      <c r="A3379" s="71"/>
      <c r="B3379" s="12"/>
      <c r="C3379" s="72"/>
      <c r="D3379" s="56"/>
      <c r="E3379" s="56"/>
      <c r="F3379" s="56"/>
      <c r="G3379" s="56"/>
      <c r="H3379" s="56"/>
      <c r="I3379" s="56"/>
      <c r="J3379" s="56"/>
      <c r="K3379" s="56"/>
      <c r="L3379" s="56"/>
      <c r="M3379" s="56"/>
      <c r="N3379" s="56"/>
      <c r="O3379" s="56"/>
      <c r="P3379" s="13"/>
    </row>
    <row r="3380" spans="1:16" ht="41.25" customHeight="1" thickBot="1" x14ac:dyDescent="0.25">
      <c r="A3380" s="73"/>
      <c r="B3380" s="14"/>
      <c r="C3380" s="74"/>
      <c r="D3380" s="57"/>
      <c r="E3380" s="57"/>
      <c r="F3380" s="57"/>
      <c r="G3380" s="57"/>
      <c r="H3380" s="57"/>
      <c r="I3380" s="57"/>
      <c r="J3380" s="57"/>
      <c r="K3380" s="57"/>
      <c r="L3380" s="57"/>
      <c r="M3380" s="57"/>
      <c r="N3380" s="57"/>
      <c r="O3380" s="57"/>
      <c r="P3380" s="15"/>
    </row>
    <row r="3381" spans="1:16" ht="41.25" customHeight="1" x14ac:dyDescent="0.2">
      <c r="A3381" s="75" t="s">
        <v>2306</v>
      </c>
      <c r="B3381" s="10"/>
      <c r="C3381" s="76" t="s">
        <v>2307</v>
      </c>
      <c r="D3381" s="55"/>
      <c r="E3381" s="55"/>
      <c r="F3381" s="55"/>
      <c r="G3381" s="55"/>
      <c r="H3381" s="55"/>
      <c r="I3381" s="55"/>
      <c r="J3381" s="55"/>
      <c r="K3381" s="55"/>
      <c r="L3381" s="55"/>
      <c r="M3381" s="55"/>
      <c r="N3381" s="55"/>
      <c r="O3381" s="55"/>
      <c r="P3381" s="11"/>
    </row>
    <row r="3382" spans="1:16" ht="41.25" customHeight="1" x14ac:dyDescent="0.2">
      <c r="A3382" s="71"/>
      <c r="B3382" s="12"/>
      <c r="C3382" s="72"/>
      <c r="D3382" s="56"/>
      <c r="E3382" s="56"/>
      <c r="F3382" s="56"/>
      <c r="G3382" s="56"/>
      <c r="H3382" s="56"/>
      <c r="I3382" s="56"/>
      <c r="J3382" s="56"/>
      <c r="K3382" s="56"/>
      <c r="L3382" s="56"/>
      <c r="M3382" s="56"/>
      <c r="N3382" s="56"/>
      <c r="O3382" s="56"/>
      <c r="P3382" s="13"/>
    </row>
    <row r="3383" spans="1:16" ht="41.25" customHeight="1" x14ac:dyDescent="0.2">
      <c r="A3383" s="71"/>
      <c r="B3383" s="12"/>
      <c r="C3383" s="72"/>
      <c r="D3383" s="56"/>
      <c r="E3383" s="56"/>
      <c r="F3383" s="56"/>
      <c r="G3383" s="56"/>
      <c r="H3383" s="56"/>
      <c r="I3383" s="56"/>
      <c r="J3383" s="56"/>
      <c r="K3383" s="56"/>
      <c r="L3383" s="56"/>
      <c r="M3383" s="56"/>
      <c r="N3383" s="56"/>
      <c r="O3383" s="56"/>
      <c r="P3383" s="13"/>
    </row>
    <row r="3384" spans="1:16" ht="41.25" customHeight="1" x14ac:dyDescent="0.2">
      <c r="A3384" s="71"/>
      <c r="B3384" s="12"/>
      <c r="C3384" s="72"/>
      <c r="D3384" s="56"/>
      <c r="E3384" s="56"/>
      <c r="F3384" s="56"/>
      <c r="G3384" s="56"/>
      <c r="H3384" s="56"/>
      <c r="I3384" s="56"/>
      <c r="J3384" s="56"/>
      <c r="K3384" s="56"/>
      <c r="L3384" s="56"/>
      <c r="M3384" s="56"/>
      <c r="N3384" s="56"/>
      <c r="O3384" s="56"/>
      <c r="P3384" s="13"/>
    </row>
    <row r="3385" spans="1:16" ht="41.25" customHeight="1" x14ac:dyDescent="0.2">
      <c r="A3385" s="71"/>
      <c r="B3385" s="12"/>
      <c r="C3385" s="72"/>
      <c r="D3385" s="56"/>
      <c r="E3385" s="56"/>
      <c r="F3385" s="56"/>
      <c r="G3385" s="56"/>
      <c r="H3385" s="56"/>
      <c r="I3385" s="56"/>
      <c r="J3385" s="56"/>
      <c r="K3385" s="56"/>
      <c r="L3385" s="56"/>
      <c r="M3385" s="56"/>
      <c r="N3385" s="56"/>
      <c r="O3385" s="56"/>
      <c r="P3385" s="13"/>
    </row>
    <row r="3386" spans="1:16" ht="41.25" customHeight="1" x14ac:dyDescent="0.2">
      <c r="A3386" s="71" t="s">
        <v>2308</v>
      </c>
      <c r="B3386" s="12"/>
      <c r="C3386" s="72" t="s">
        <v>2309</v>
      </c>
      <c r="D3386" s="56"/>
      <c r="E3386" s="56"/>
      <c r="F3386" s="56"/>
      <c r="G3386" s="56"/>
      <c r="H3386" s="56"/>
      <c r="I3386" s="56"/>
      <c r="J3386" s="56"/>
      <c r="K3386" s="56"/>
      <c r="L3386" s="56"/>
      <c r="M3386" s="56"/>
      <c r="N3386" s="56"/>
      <c r="O3386" s="56"/>
      <c r="P3386" s="13"/>
    </row>
    <row r="3387" spans="1:16" ht="41.25" customHeight="1" x14ac:dyDescent="0.2">
      <c r="A3387" s="71"/>
      <c r="B3387" s="12"/>
      <c r="C3387" s="72"/>
      <c r="D3387" s="56"/>
      <c r="E3387" s="56"/>
      <c r="F3387" s="56"/>
      <c r="G3387" s="56"/>
      <c r="H3387" s="56"/>
      <c r="I3387" s="56"/>
      <c r="J3387" s="56"/>
      <c r="K3387" s="56"/>
      <c r="L3387" s="56"/>
      <c r="M3387" s="56"/>
      <c r="N3387" s="56"/>
      <c r="O3387" s="56"/>
      <c r="P3387" s="13"/>
    </row>
    <row r="3388" spans="1:16" ht="41.25" customHeight="1" x14ac:dyDescent="0.2">
      <c r="A3388" s="71"/>
      <c r="B3388" s="12"/>
      <c r="C3388" s="72"/>
      <c r="D3388" s="56"/>
      <c r="E3388" s="56"/>
      <c r="F3388" s="56"/>
      <c r="G3388" s="56"/>
      <c r="H3388" s="56"/>
      <c r="I3388" s="56"/>
      <c r="J3388" s="56"/>
      <c r="K3388" s="56"/>
      <c r="L3388" s="56"/>
      <c r="M3388" s="56"/>
      <c r="N3388" s="56"/>
      <c r="O3388" s="56"/>
      <c r="P3388" s="13"/>
    </row>
    <row r="3389" spans="1:16" ht="41.25" customHeight="1" x14ac:dyDescent="0.2">
      <c r="A3389" s="71"/>
      <c r="B3389" s="12"/>
      <c r="C3389" s="72"/>
      <c r="D3389" s="56"/>
      <c r="E3389" s="56"/>
      <c r="F3389" s="56"/>
      <c r="G3389" s="56"/>
      <c r="H3389" s="56"/>
      <c r="I3389" s="56"/>
      <c r="J3389" s="56"/>
      <c r="K3389" s="56"/>
      <c r="L3389" s="56"/>
      <c r="M3389" s="56"/>
      <c r="N3389" s="56"/>
      <c r="O3389" s="56"/>
      <c r="P3389" s="13"/>
    </row>
    <row r="3390" spans="1:16" ht="41.25" customHeight="1" x14ac:dyDescent="0.2">
      <c r="A3390" s="71"/>
      <c r="B3390" s="12"/>
      <c r="C3390" s="72"/>
      <c r="D3390" s="56"/>
      <c r="E3390" s="56"/>
      <c r="F3390" s="56"/>
      <c r="G3390" s="56"/>
      <c r="H3390" s="56"/>
      <c r="I3390" s="56"/>
      <c r="J3390" s="56"/>
      <c r="K3390" s="56"/>
      <c r="L3390" s="56"/>
      <c r="M3390" s="56"/>
      <c r="N3390" s="56"/>
      <c r="O3390" s="56"/>
      <c r="P3390" s="13"/>
    </row>
    <row r="3391" spans="1:16" ht="41.25" customHeight="1" x14ac:dyDescent="0.2">
      <c r="A3391" s="71" t="s">
        <v>2310</v>
      </c>
      <c r="B3391" s="12"/>
      <c r="C3391" s="72" t="s">
        <v>2311</v>
      </c>
      <c r="D3391" s="56"/>
      <c r="E3391" s="56"/>
      <c r="F3391" s="56"/>
      <c r="G3391" s="56"/>
      <c r="H3391" s="56"/>
      <c r="I3391" s="56"/>
      <c r="J3391" s="56"/>
      <c r="K3391" s="56"/>
      <c r="L3391" s="56"/>
      <c r="M3391" s="56"/>
      <c r="N3391" s="56"/>
      <c r="O3391" s="56"/>
      <c r="P3391" s="13"/>
    </row>
    <row r="3392" spans="1:16" ht="41.25" customHeight="1" x14ac:dyDescent="0.2">
      <c r="A3392" s="71"/>
      <c r="B3392" s="12"/>
      <c r="C3392" s="72"/>
      <c r="D3392" s="56"/>
      <c r="E3392" s="56"/>
      <c r="F3392" s="56"/>
      <c r="G3392" s="56"/>
      <c r="H3392" s="56"/>
      <c r="I3392" s="56"/>
      <c r="J3392" s="56"/>
      <c r="K3392" s="56"/>
      <c r="L3392" s="56"/>
      <c r="M3392" s="56"/>
      <c r="N3392" s="56"/>
      <c r="O3392" s="56"/>
      <c r="P3392" s="13"/>
    </row>
    <row r="3393" spans="1:16" ht="41.25" customHeight="1" x14ac:dyDescent="0.2">
      <c r="A3393" s="71"/>
      <c r="B3393" s="12"/>
      <c r="C3393" s="72"/>
      <c r="D3393" s="56"/>
      <c r="E3393" s="56"/>
      <c r="F3393" s="56"/>
      <c r="G3393" s="56"/>
      <c r="H3393" s="56"/>
      <c r="I3393" s="56"/>
      <c r="J3393" s="56"/>
      <c r="K3393" s="56"/>
      <c r="L3393" s="56"/>
      <c r="M3393" s="56"/>
      <c r="N3393" s="56"/>
      <c r="O3393" s="56"/>
      <c r="P3393" s="13"/>
    </row>
    <row r="3394" spans="1:16" ht="41.25" customHeight="1" x14ac:dyDescent="0.2">
      <c r="A3394" s="71"/>
      <c r="B3394" s="12"/>
      <c r="C3394" s="72"/>
      <c r="D3394" s="56"/>
      <c r="E3394" s="56"/>
      <c r="F3394" s="56"/>
      <c r="G3394" s="56"/>
      <c r="H3394" s="56"/>
      <c r="I3394" s="56"/>
      <c r="J3394" s="56"/>
      <c r="K3394" s="56"/>
      <c r="L3394" s="56"/>
      <c r="M3394" s="56"/>
      <c r="N3394" s="56"/>
      <c r="O3394" s="56"/>
      <c r="P3394" s="13"/>
    </row>
    <row r="3395" spans="1:16" ht="41.25" customHeight="1" x14ac:dyDescent="0.2">
      <c r="A3395" s="71"/>
      <c r="B3395" s="12"/>
      <c r="C3395" s="72"/>
      <c r="D3395" s="56"/>
      <c r="E3395" s="56"/>
      <c r="F3395" s="56"/>
      <c r="G3395" s="56"/>
      <c r="H3395" s="56"/>
      <c r="I3395" s="56"/>
      <c r="J3395" s="56"/>
      <c r="K3395" s="56"/>
      <c r="L3395" s="56"/>
      <c r="M3395" s="56"/>
      <c r="N3395" s="56"/>
      <c r="O3395" s="56"/>
      <c r="P3395" s="13"/>
    </row>
    <row r="3396" spans="1:16" ht="41.25" customHeight="1" x14ac:dyDescent="0.2">
      <c r="A3396" s="71" t="s">
        <v>2312</v>
      </c>
      <c r="B3396" s="12"/>
      <c r="C3396" s="72" t="s">
        <v>2313</v>
      </c>
      <c r="D3396" s="56"/>
      <c r="E3396" s="56"/>
      <c r="F3396" s="56"/>
      <c r="G3396" s="56"/>
      <c r="H3396" s="56"/>
      <c r="I3396" s="56"/>
      <c r="J3396" s="56"/>
      <c r="K3396" s="56"/>
      <c r="L3396" s="56"/>
      <c r="M3396" s="56"/>
      <c r="N3396" s="56"/>
      <c r="O3396" s="56"/>
      <c r="P3396" s="13"/>
    </row>
    <row r="3397" spans="1:16" ht="41.25" customHeight="1" x14ac:dyDescent="0.2">
      <c r="A3397" s="71"/>
      <c r="B3397" s="12"/>
      <c r="C3397" s="72"/>
      <c r="D3397" s="56"/>
      <c r="E3397" s="56"/>
      <c r="F3397" s="56"/>
      <c r="G3397" s="56"/>
      <c r="H3397" s="56"/>
      <c r="I3397" s="56"/>
      <c r="J3397" s="56"/>
      <c r="K3397" s="56"/>
      <c r="L3397" s="56"/>
      <c r="M3397" s="56"/>
      <c r="N3397" s="56"/>
      <c r="O3397" s="56"/>
      <c r="P3397" s="13"/>
    </row>
    <row r="3398" spans="1:16" ht="41.25" customHeight="1" x14ac:dyDescent="0.2">
      <c r="A3398" s="71"/>
      <c r="B3398" s="12"/>
      <c r="C3398" s="72"/>
      <c r="D3398" s="56"/>
      <c r="E3398" s="56"/>
      <c r="F3398" s="56"/>
      <c r="G3398" s="56"/>
      <c r="H3398" s="56"/>
      <c r="I3398" s="56"/>
      <c r="J3398" s="56"/>
      <c r="K3398" s="56"/>
      <c r="L3398" s="56"/>
      <c r="M3398" s="56"/>
      <c r="N3398" s="56"/>
      <c r="O3398" s="56"/>
      <c r="P3398" s="13"/>
    </row>
    <row r="3399" spans="1:16" ht="41.25" customHeight="1" x14ac:dyDescent="0.2">
      <c r="A3399" s="71"/>
      <c r="B3399" s="12"/>
      <c r="C3399" s="72"/>
      <c r="D3399" s="56"/>
      <c r="E3399" s="56"/>
      <c r="F3399" s="56"/>
      <c r="G3399" s="56"/>
      <c r="H3399" s="56"/>
      <c r="I3399" s="56"/>
      <c r="J3399" s="56"/>
      <c r="K3399" s="56"/>
      <c r="L3399" s="56"/>
      <c r="M3399" s="56"/>
      <c r="N3399" s="56"/>
      <c r="O3399" s="56"/>
      <c r="P3399" s="13"/>
    </row>
    <row r="3400" spans="1:16" ht="41.25" customHeight="1" x14ac:dyDescent="0.2">
      <c r="A3400" s="71"/>
      <c r="B3400" s="12"/>
      <c r="C3400" s="72"/>
      <c r="D3400" s="56"/>
      <c r="E3400" s="56"/>
      <c r="F3400" s="56"/>
      <c r="G3400" s="56"/>
      <c r="H3400" s="56"/>
      <c r="I3400" s="56"/>
      <c r="J3400" s="56"/>
      <c r="K3400" s="56"/>
      <c r="L3400" s="56"/>
      <c r="M3400" s="56"/>
      <c r="N3400" s="56"/>
      <c r="O3400" s="56"/>
      <c r="P3400" s="13"/>
    </row>
    <row r="3401" spans="1:16" ht="41.25" customHeight="1" x14ac:dyDescent="0.2">
      <c r="A3401" s="71" t="s">
        <v>2314</v>
      </c>
      <c r="B3401" s="12"/>
      <c r="C3401" s="72" t="s">
        <v>2315</v>
      </c>
      <c r="D3401" s="56"/>
      <c r="E3401" s="56"/>
      <c r="F3401" s="56"/>
      <c r="G3401" s="56"/>
      <c r="H3401" s="56"/>
      <c r="I3401" s="56"/>
      <c r="J3401" s="56"/>
      <c r="K3401" s="56"/>
      <c r="L3401" s="56"/>
      <c r="M3401" s="56"/>
      <c r="N3401" s="56"/>
      <c r="O3401" s="56"/>
      <c r="P3401" s="13"/>
    </row>
    <row r="3402" spans="1:16" ht="41.25" customHeight="1" x14ac:dyDescent="0.2">
      <c r="A3402" s="71"/>
      <c r="B3402" s="12"/>
      <c r="C3402" s="72"/>
      <c r="D3402" s="56"/>
      <c r="E3402" s="56"/>
      <c r="F3402" s="56"/>
      <c r="G3402" s="56"/>
      <c r="H3402" s="56"/>
      <c r="I3402" s="56"/>
      <c r="J3402" s="56"/>
      <c r="K3402" s="56"/>
      <c r="L3402" s="56"/>
      <c r="M3402" s="56"/>
      <c r="N3402" s="56"/>
      <c r="O3402" s="56"/>
      <c r="P3402" s="13"/>
    </row>
    <row r="3403" spans="1:16" ht="41.25" customHeight="1" x14ac:dyDescent="0.2">
      <c r="A3403" s="71"/>
      <c r="B3403" s="12"/>
      <c r="C3403" s="72"/>
      <c r="D3403" s="56"/>
      <c r="E3403" s="56"/>
      <c r="F3403" s="56"/>
      <c r="G3403" s="56"/>
      <c r="H3403" s="56"/>
      <c r="I3403" s="56"/>
      <c r="J3403" s="56"/>
      <c r="K3403" s="56"/>
      <c r="L3403" s="56"/>
      <c r="M3403" s="56"/>
      <c r="N3403" s="56"/>
      <c r="O3403" s="56"/>
      <c r="P3403" s="13"/>
    </row>
    <row r="3404" spans="1:16" ht="41.25" customHeight="1" x14ac:dyDescent="0.2">
      <c r="A3404" s="71"/>
      <c r="B3404" s="12"/>
      <c r="C3404" s="72"/>
      <c r="D3404" s="56"/>
      <c r="E3404" s="56"/>
      <c r="F3404" s="56"/>
      <c r="G3404" s="56"/>
      <c r="H3404" s="56"/>
      <c r="I3404" s="56"/>
      <c r="J3404" s="56"/>
      <c r="K3404" s="56"/>
      <c r="L3404" s="56"/>
      <c r="M3404" s="56"/>
      <c r="N3404" s="56"/>
      <c r="O3404" s="56"/>
      <c r="P3404" s="13"/>
    </row>
    <row r="3405" spans="1:16" ht="41.25" customHeight="1" thickBot="1" x14ac:dyDescent="0.25">
      <c r="A3405" s="73"/>
      <c r="B3405" s="14"/>
      <c r="C3405" s="74"/>
      <c r="D3405" s="57"/>
      <c r="E3405" s="57"/>
      <c r="F3405" s="57"/>
      <c r="G3405" s="57"/>
      <c r="H3405" s="57"/>
      <c r="I3405" s="57"/>
      <c r="J3405" s="57"/>
      <c r="K3405" s="57"/>
      <c r="L3405" s="57"/>
      <c r="M3405" s="57"/>
      <c r="N3405" s="57"/>
      <c r="O3405" s="57"/>
      <c r="P3405" s="15"/>
    </row>
    <row r="3406" spans="1:16" ht="41.25" customHeight="1" x14ac:dyDescent="0.2">
      <c r="A3406" s="75" t="s">
        <v>2316</v>
      </c>
      <c r="B3406" s="10"/>
      <c r="C3406" s="76" t="s">
        <v>2317</v>
      </c>
      <c r="D3406" s="55"/>
      <c r="E3406" s="55"/>
      <c r="F3406" s="55"/>
      <c r="G3406" s="55"/>
      <c r="H3406" s="55"/>
      <c r="I3406" s="55"/>
      <c r="J3406" s="55"/>
      <c r="K3406" s="55"/>
      <c r="L3406" s="55"/>
      <c r="M3406" s="55"/>
      <c r="N3406" s="55"/>
      <c r="O3406" s="55"/>
      <c r="P3406" s="11"/>
    </row>
    <row r="3407" spans="1:16" ht="41.25" customHeight="1" x14ac:dyDescent="0.2">
      <c r="A3407" s="71"/>
      <c r="B3407" s="12"/>
      <c r="C3407" s="72"/>
      <c r="D3407" s="56"/>
      <c r="E3407" s="56"/>
      <c r="F3407" s="56"/>
      <c r="G3407" s="56"/>
      <c r="H3407" s="56"/>
      <c r="I3407" s="56"/>
      <c r="J3407" s="56"/>
      <c r="K3407" s="56"/>
      <c r="L3407" s="56"/>
      <c r="M3407" s="56"/>
      <c r="N3407" s="56"/>
      <c r="O3407" s="56"/>
      <c r="P3407" s="13"/>
    </row>
    <row r="3408" spans="1:16" ht="41.25" customHeight="1" x14ac:dyDescent="0.2">
      <c r="A3408" s="71"/>
      <c r="B3408" s="12"/>
      <c r="C3408" s="72"/>
      <c r="D3408" s="56"/>
      <c r="E3408" s="56"/>
      <c r="F3408" s="56"/>
      <c r="G3408" s="56"/>
      <c r="H3408" s="56"/>
      <c r="I3408" s="56"/>
      <c r="J3408" s="56"/>
      <c r="K3408" s="56"/>
      <c r="L3408" s="56"/>
      <c r="M3408" s="56"/>
      <c r="N3408" s="56"/>
      <c r="O3408" s="56"/>
      <c r="P3408" s="13"/>
    </row>
    <row r="3409" spans="1:16" ht="41.25" customHeight="1" x14ac:dyDescent="0.2">
      <c r="A3409" s="71"/>
      <c r="B3409" s="12"/>
      <c r="C3409" s="72"/>
      <c r="D3409" s="56"/>
      <c r="E3409" s="56"/>
      <c r="F3409" s="56"/>
      <c r="G3409" s="56"/>
      <c r="H3409" s="56"/>
      <c r="I3409" s="56"/>
      <c r="J3409" s="56"/>
      <c r="K3409" s="56"/>
      <c r="L3409" s="56"/>
      <c r="M3409" s="56"/>
      <c r="N3409" s="56"/>
      <c r="O3409" s="56"/>
      <c r="P3409" s="13"/>
    </row>
    <row r="3410" spans="1:16" ht="41.25" customHeight="1" x14ac:dyDescent="0.2">
      <c r="A3410" s="71"/>
      <c r="B3410" s="12"/>
      <c r="C3410" s="72"/>
      <c r="D3410" s="56"/>
      <c r="E3410" s="56"/>
      <c r="F3410" s="56"/>
      <c r="G3410" s="56"/>
      <c r="H3410" s="56"/>
      <c r="I3410" s="56"/>
      <c r="J3410" s="56"/>
      <c r="K3410" s="56"/>
      <c r="L3410" s="56"/>
      <c r="M3410" s="56"/>
      <c r="N3410" s="56"/>
      <c r="O3410" s="56"/>
      <c r="P3410" s="13"/>
    </row>
    <row r="3411" spans="1:16" ht="41.25" customHeight="1" x14ac:dyDescent="0.2">
      <c r="A3411" s="71" t="s">
        <v>2318</v>
      </c>
      <c r="B3411" s="12"/>
      <c r="C3411" s="72" t="s">
        <v>2319</v>
      </c>
      <c r="D3411" s="56"/>
      <c r="E3411" s="56"/>
      <c r="F3411" s="56"/>
      <c r="G3411" s="56"/>
      <c r="H3411" s="56"/>
      <c r="I3411" s="56"/>
      <c r="J3411" s="56"/>
      <c r="K3411" s="56"/>
      <c r="L3411" s="56"/>
      <c r="M3411" s="56"/>
      <c r="N3411" s="56"/>
      <c r="O3411" s="56"/>
      <c r="P3411" s="13"/>
    </row>
    <row r="3412" spans="1:16" ht="41.25" customHeight="1" x14ac:dyDescent="0.2">
      <c r="A3412" s="71"/>
      <c r="B3412" s="12"/>
      <c r="C3412" s="72"/>
      <c r="D3412" s="56"/>
      <c r="E3412" s="56"/>
      <c r="F3412" s="56"/>
      <c r="G3412" s="56"/>
      <c r="H3412" s="56"/>
      <c r="I3412" s="56"/>
      <c r="J3412" s="56"/>
      <c r="K3412" s="56"/>
      <c r="L3412" s="56"/>
      <c r="M3412" s="56"/>
      <c r="N3412" s="56"/>
      <c r="O3412" s="56"/>
      <c r="P3412" s="13"/>
    </row>
    <row r="3413" spans="1:16" ht="41.25" customHeight="1" x14ac:dyDescent="0.2">
      <c r="A3413" s="71"/>
      <c r="B3413" s="12"/>
      <c r="C3413" s="72"/>
      <c r="D3413" s="56"/>
      <c r="E3413" s="56"/>
      <c r="F3413" s="56"/>
      <c r="G3413" s="56"/>
      <c r="H3413" s="56"/>
      <c r="I3413" s="56"/>
      <c r="J3413" s="56"/>
      <c r="K3413" s="56"/>
      <c r="L3413" s="56"/>
      <c r="M3413" s="56"/>
      <c r="N3413" s="56"/>
      <c r="O3413" s="56"/>
      <c r="P3413" s="13"/>
    </row>
    <row r="3414" spans="1:16" ht="41.25" customHeight="1" x14ac:dyDescent="0.2">
      <c r="A3414" s="71"/>
      <c r="B3414" s="12"/>
      <c r="C3414" s="72"/>
      <c r="D3414" s="56"/>
      <c r="E3414" s="56"/>
      <c r="F3414" s="56"/>
      <c r="G3414" s="56"/>
      <c r="H3414" s="56"/>
      <c r="I3414" s="56"/>
      <c r="J3414" s="56"/>
      <c r="K3414" s="56"/>
      <c r="L3414" s="56"/>
      <c r="M3414" s="56"/>
      <c r="N3414" s="56"/>
      <c r="O3414" s="56"/>
      <c r="P3414" s="13"/>
    </row>
    <row r="3415" spans="1:16" ht="41.25" customHeight="1" x14ac:dyDescent="0.2">
      <c r="A3415" s="71"/>
      <c r="B3415" s="12"/>
      <c r="C3415" s="72"/>
      <c r="D3415" s="56"/>
      <c r="E3415" s="56"/>
      <c r="F3415" s="56"/>
      <c r="G3415" s="56"/>
      <c r="H3415" s="56"/>
      <c r="I3415" s="56"/>
      <c r="J3415" s="56"/>
      <c r="K3415" s="56"/>
      <c r="L3415" s="56"/>
      <c r="M3415" s="56"/>
      <c r="N3415" s="56"/>
      <c r="O3415" s="56"/>
      <c r="P3415" s="13"/>
    </row>
    <row r="3416" spans="1:16" ht="41.25" customHeight="1" x14ac:dyDescent="0.2">
      <c r="A3416" s="71" t="s">
        <v>2320</v>
      </c>
      <c r="B3416" s="12"/>
      <c r="C3416" s="72" t="s">
        <v>2321</v>
      </c>
      <c r="D3416" s="56"/>
      <c r="E3416" s="56"/>
      <c r="F3416" s="56"/>
      <c r="G3416" s="56"/>
      <c r="H3416" s="56"/>
      <c r="I3416" s="56"/>
      <c r="J3416" s="56"/>
      <c r="K3416" s="56"/>
      <c r="L3416" s="56"/>
      <c r="M3416" s="56"/>
      <c r="N3416" s="56"/>
      <c r="O3416" s="56"/>
      <c r="P3416" s="13"/>
    </row>
    <row r="3417" spans="1:16" ht="41.25" customHeight="1" x14ac:dyDescent="0.2">
      <c r="A3417" s="71"/>
      <c r="B3417" s="12"/>
      <c r="C3417" s="72"/>
      <c r="D3417" s="56"/>
      <c r="E3417" s="56"/>
      <c r="F3417" s="56"/>
      <c r="G3417" s="56"/>
      <c r="H3417" s="56"/>
      <c r="I3417" s="56"/>
      <c r="J3417" s="56"/>
      <c r="K3417" s="56"/>
      <c r="L3417" s="56"/>
      <c r="M3417" s="56"/>
      <c r="N3417" s="56"/>
      <c r="O3417" s="56"/>
      <c r="P3417" s="13"/>
    </row>
    <row r="3418" spans="1:16" ht="41.25" customHeight="1" x14ac:dyDescent="0.2">
      <c r="A3418" s="71"/>
      <c r="B3418" s="12"/>
      <c r="C3418" s="72"/>
      <c r="D3418" s="56"/>
      <c r="E3418" s="56"/>
      <c r="F3418" s="56"/>
      <c r="G3418" s="56"/>
      <c r="H3418" s="56"/>
      <c r="I3418" s="56"/>
      <c r="J3418" s="56"/>
      <c r="K3418" s="56"/>
      <c r="L3418" s="56"/>
      <c r="M3418" s="56"/>
      <c r="N3418" s="56"/>
      <c r="O3418" s="56"/>
      <c r="P3418" s="13"/>
    </row>
    <row r="3419" spans="1:16" ht="41.25" customHeight="1" x14ac:dyDescent="0.2">
      <c r="A3419" s="71"/>
      <c r="B3419" s="12"/>
      <c r="C3419" s="72"/>
      <c r="D3419" s="56"/>
      <c r="E3419" s="56"/>
      <c r="F3419" s="56"/>
      <c r="G3419" s="56"/>
      <c r="H3419" s="56"/>
      <c r="I3419" s="56"/>
      <c r="J3419" s="56"/>
      <c r="K3419" s="56"/>
      <c r="L3419" s="56"/>
      <c r="M3419" s="56"/>
      <c r="N3419" s="56"/>
      <c r="O3419" s="56"/>
      <c r="P3419" s="13"/>
    </row>
    <row r="3420" spans="1:16" ht="41.25" customHeight="1" x14ac:dyDescent="0.2">
      <c r="A3420" s="71"/>
      <c r="B3420" s="12"/>
      <c r="C3420" s="72"/>
      <c r="D3420" s="56"/>
      <c r="E3420" s="56"/>
      <c r="F3420" s="56"/>
      <c r="G3420" s="56"/>
      <c r="H3420" s="56"/>
      <c r="I3420" s="56"/>
      <c r="J3420" s="56"/>
      <c r="K3420" s="56"/>
      <c r="L3420" s="56"/>
      <c r="M3420" s="56"/>
      <c r="N3420" s="56"/>
      <c r="O3420" s="56"/>
      <c r="P3420" s="13"/>
    </row>
    <row r="3421" spans="1:16" ht="41.25" customHeight="1" x14ac:dyDescent="0.2">
      <c r="A3421" s="71" t="s">
        <v>2322</v>
      </c>
      <c r="B3421" s="12"/>
      <c r="C3421" s="72" t="s">
        <v>2323</v>
      </c>
      <c r="D3421" s="56"/>
      <c r="E3421" s="56"/>
      <c r="F3421" s="56"/>
      <c r="G3421" s="56"/>
      <c r="H3421" s="56"/>
      <c r="I3421" s="56"/>
      <c r="J3421" s="56"/>
      <c r="K3421" s="56"/>
      <c r="L3421" s="56"/>
      <c r="M3421" s="56"/>
      <c r="N3421" s="56"/>
      <c r="O3421" s="56"/>
      <c r="P3421" s="13"/>
    </row>
    <row r="3422" spans="1:16" ht="41.25" customHeight="1" x14ac:dyDescent="0.2">
      <c r="A3422" s="71"/>
      <c r="B3422" s="12"/>
      <c r="C3422" s="72"/>
      <c r="D3422" s="56"/>
      <c r="E3422" s="56"/>
      <c r="F3422" s="56"/>
      <c r="G3422" s="56"/>
      <c r="H3422" s="56"/>
      <c r="I3422" s="56"/>
      <c r="J3422" s="56"/>
      <c r="K3422" s="56"/>
      <c r="L3422" s="56"/>
      <c r="M3422" s="56"/>
      <c r="N3422" s="56"/>
      <c r="O3422" s="56"/>
      <c r="P3422" s="13"/>
    </row>
    <row r="3423" spans="1:16" ht="41.25" customHeight="1" x14ac:dyDescent="0.2">
      <c r="A3423" s="71"/>
      <c r="B3423" s="12"/>
      <c r="C3423" s="72"/>
      <c r="D3423" s="56"/>
      <c r="E3423" s="56"/>
      <c r="F3423" s="56"/>
      <c r="G3423" s="56"/>
      <c r="H3423" s="56"/>
      <c r="I3423" s="56"/>
      <c r="J3423" s="56"/>
      <c r="K3423" s="56"/>
      <c r="L3423" s="56"/>
      <c r="M3423" s="56"/>
      <c r="N3423" s="56"/>
      <c r="O3423" s="56"/>
      <c r="P3423" s="13"/>
    </row>
    <row r="3424" spans="1:16" ht="41.25" customHeight="1" x14ac:dyDescent="0.2">
      <c r="A3424" s="71"/>
      <c r="B3424" s="12"/>
      <c r="C3424" s="72"/>
      <c r="D3424" s="56"/>
      <c r="E3424" s="56"/>
      <c r="F3424" s="56"/>
      <c r="G3424" s="56"/>
      <c r="H3424" s="56"/>
      <c r="I3424" s="56"/>
      <c r="J3424" s="56"/>
      <c r="K3424" s="56"/>
      <c r="L3424" s="56"/>
      <c r="M3424" s="56"/>
      <c r="N3424" s="56"/>
      <c r="O3424" s="56"/>
      <c r="P3424" s="13"/>
    </row>
    <row r="3425" spans="1:16" ht="41.25" customHeight="1" x14ac:dyDescent="0.2">
      <c r="A3425" s="71"/>
      <c r="B3425" s="12"/>
      <c r="C3425" s="72"/>
      <c r="D3425" s="56"/>
      <c r="E3425" s="56"/>
      <c r="F3425" s="56"/>
      <c r="G3425" s="56"/>
      <c r="H3425" s="56"/>
      <c r="I3425" s="56"/>
      <c r="J3425" s="56"/>
      <c r="K3425" s="56"/>
      <c r="L3425" s="56"/>
      <c r="M3425" s="56"/>
      <c r="N3425" s="56"/>
      <c r="O3425" s="56"/>
      <c r="P3425" s="13"/>
    </row>
    <row r="3426" spans="1:16" ht="41.25" customHeight="1" x14ac:dyDescent="0.2">
      <c r="A3426" s="71" t="s">
        <v>2324</v>
      </c>
      <c r="B3426" s="12"/>
      <c r="C3426" s="72" t="s">
        <v>2325</v>
      </c>
      <c r="D3426" s="56"/>
      <c r="E3426" s="56"/>
      <c r="F3426" s="56"/>
      <c r="G3426" s="56"/>
      <c r="H3426" s="56"/>
      <c r="I3426" s="56"/>
      <c r="J3426" s="56"/>
      <c r="K3426" s="56"/>
      <c r="L3426" s="56"/>
      <c r="M3426" s="56"/>
      <c r="N3426" s="56"/>
      <c r="O3426" s="56"/>
      <c r="P3426" s="13"/>
    </row>
    <row r="3427" spans="1:16" ht="41.25" customHeight="1" x14ac:dyDescent="0.2">
      <c r="A3427" s="71"/>
      <c r="B3427" s="12"/>
      <c r="C3427" s="72"/>
      <c r="D3427" s="56"/>
      <c r="E3427" s="56"/>
      <c r="F3427" s="56"/>
      <c r="G3427" s="56"/>
      <c r="H3427" s="56"/>
      <c r="I3427" s="56"/>
      <c r="J3427" s="56"/>
      <c r="K3427" s="56"/>
      <c r="L3427" s="56"/>
      <c r="M3427" s="56"/>
      <c r="N3427" s="56"/>
      <c r="O3427" s="56"/>
      <c r="P3427" s="13"/>
    </row>
    <row r="3428" spans="1:16" ht="41.25" customHeight="1" x14ac:dyDescent="0.2">
      <c r="A3428" s="71"/>
      <c r="B3428" s="12"/>
      <c r="C3428" s="72"/>
      <c r="D3428" s="56"/>
      <c r="E3428" s="56"/>
      <c r="F3428" s="56"/>
      <c r="G3428" s="56"/>
      <c r="H3428" s="56"/>
      <c r="I3428" s="56"/>
      <c r="J3428" s="56"/>
      <c r="K3428" s="56"/>
      <c r="L3428" s="56"/>
      <c r="M3428" s="56"/>
      <c r="N3428" s="56"/>
      <c r="O3428" s="56"/>
      <c r="P3428" s="13"/>
    </row>
    <row r="3429" spans="1:16" ht="41.25" customHeight="1" x14ac:dyDescent="0.2">
      <c r="A3429" s="71"/>
      <c r="B3429" s="12"/>
      <c r="C3429" s="72"/>
      <c r="D3429" s="56"/>
      <c r="E3429" s="56"/>
      <c r="F3429" s="56"/>
      <c r="G3429" s="56"/>
      <c r="H3429" s="56"/>
      <c r="I3429" s="56"/>
      <c r="J3429" s="56"/>
      <c r="K3429" s="56"/>
      <c r="L3429" s="56"/>
      <c r="M3429" s="56"/>
      <c r="N3429" s="56"/>
      <c r="O3429" s="56"/>
      <c r="P3429" s="13"/>
    </row>
    <row r="3430" spans="1:16" ht="41.25" customHeight="1" thickBot="1" x14ac:dyDescent="0.25">
      <c r="A3430" s="73"/>
      <c r="B3430" s="14"/>
      <c r="C3430" s="74"/>
      <c r="D3430" s="57"/>
      <c r="E3430" s="57"/>
      <c r="F3430" s="57"/>
      <c r="G3430" s="57"/>
      <c r="H3430" s="57"/>
      <c r="I3430" s="57"/>
      <c r="J3430" s="57"/>
      <c r="K3430" s="57"/>
      <c r="L3430" s="57"/>
      <c r="M3430" s="57"/>
      <c r="N3430" s="57"/>
      <c r="O3430" s="57"/>
      <c r="P3430" s="15"/>
    </row>
    <row r="3431" spans="1:16" ht="41.25" customHeight="1" x14ac:dyDescent="0.2">
      <c r="A3431" s="75" t="s">
        <v>2326</v>
      </c>
      <c r="B3431" s="10"/>
      <c r="C3431" s="76" t="s">
        <v>2327</v>
      </c>
      <c r="D3431" s="55"/>
      <c r="E3431" s="55"/>
      <c r="F3431" s="55"/>
      <c r="G3431" s="55"/>
      <c r="H3431" s="55"/>
      <c r="I3431" s="55"/>
      <c r="J3431" s="55"/>
      <c r="K3431" s="55"/>
      <c r="L3431" s="55"/>
      <c r="M3431" s="55"/>
      <c r="N3431" s="55"/>
      <c r="O3431" s="55"/>
      <c r="P3431" s="11"/>
    </row>
    <row r="3432" spans="1:16" ht="41.25" customHeight="1" x14ac:dyDescent="0.2">
      <c r="A3432" s="71"/>
      <c r="B3432" s="12"/>
      <c r="C3432" s="72"/>
      <c r="D3432" s="56"/>
      <c r="E3432" s="56"/>
      <c r="F3432" s="56"/>
      <c r="G3432" s="56"/>
      <c r="H3432" s="56"/>
      <c r="I3432" s="56"/>
      <c r="J3432" s="56"/>
      <c r="K3432" s="56"/>
      <c r="L3432" s="56"/>
      <c r="M3432" s="56"/>
      <c r="N3432" s="56"/>
      <c r="O3432" s="56"/>
      <c r="P3432" s="13"/>
    </row>
    <row r="3433" spans="1:16" ht="41.25" customHeight="1" x14ac:dyDescent="0.2">
      <c r="A3433" s="71"/>
      <c r="B3433" s="12"/>
      <c r="C3433" s="72"/>
      <c r="D3433" s="56"/>
      <c r="E3433" s="56"/>
      <c r="F3433" s="56"/>
      <c r="G3433" s="56"/>
      <c r="H3433" s="56"/>
      <c r="I3433" s="56"/>
      <c r="J3433" s="56"/>
      <c r="K3433" s="56"/>
      <c r="L3433" s="56"/>
      <c r="M3433" s="56"/>
      <c r="N3433" s="56"/>
      <c r="O3433" s="56"/>
      <c r="P3433" s="13"/>
    </row>
    <row r="3434" spans="1:16" ht="41.25" customHeight="1" x14ac:dyDescent="0.2">
      <c r="A3434" s="71"/>
      <c r="B3434" s="12"/>
      <c r="C3434" s="72"/>
      <c r="D3434" s="56"/>
      <c r="E3434" s="56"/>
      <c r="F3434" s="56"/>
      <c r="G3434" s="56"/>
      <c r="H3434" s="56"/>
      <c r="I3434" s="56"/>
      <c r="J3434" s="56"/>
      <c r="K3434" s="56"/>
      <c r="L3434" s="56"/>
      <c r="M3434" s="56"/>
      <c r="N3434" s="56"/>
      <c r="O3434" s="56"/>
      <c r="P3434" s="13"/>
    </row>
    <row r="3435" spans="1:16" ht="41.25" customHeight="1" x14ac:dyDescent="0.2">
      <c r="A3435" s="71"/>
      <c r="B3435" s="12"/>
      <c r="C3435" s="72"/>
      <c r="D3435" s="56"/>
      <c r="E3435" s="56"/>
      <c r="F3435" s="56"/>
      <c r="G3435" s="56"/>
      <c r="H3435" s="56"/>
      <c r="I3435" s="56"/>
      <c r="J3435" s="56"/>
      <c r="K3435" s="56"/>
      <c r="L3435" s="56"/>
      <c r="M3435" s="56"/>
      <c r="N3435" s="56"/>
      <c r="O3435" s="56"/>
      <c r="P3435" s="13"/>
    </row>
    <row r="3436" spans="1:16" ht="41.25" customHeight="1" x14ac:dyDescent="0.2">
      <c r="A3436" s="71" t="s">
        <v>2328</v>
      </c>
      <c r="B3436" s="12"/>
      <c r="C3436" s="72" t="s">
        <v>2329</v>
      </c>
      <c r="D3436" s="56"/>
      <c r="E3436" s="56"/>
      <c r="F3436" s="56"/>
      <c r="G3436" s="56"/>
      <c r="H3436" s="56"/>
      <c r="I3436" s="56"/>
      <c r="J3436" s="56"/>
      <c r="K3436" s="56"/>
      <c r="L3436" s="56"/>
      <c r="M3436" s="56"/>
      <c r="N3436" s="56"/>
      <c r="O3436" s="56"/>
      <c r="P3436" s="13"/>
    </row>
    <row r="3437" spans="1:16" ht="41.25" customHeight="1" x14ac:dyDescent="0.2">
      <c r="A3437" s="71"/>
      <c r="B3437" s="12"/>
      <c r="C3437" s="72"/>
      <c r="D3437" s="56"/>
      <c r="E3437" s="56"/>
      <c r="F3437" s="56"/>
      <c r="G3437" s="56"/>
      <c r="H3437" s="56"/>
      <c r="I3437" s="56"/>
      <c r="J3437" s="56"/>
      <c r="K3437" s="56"/>
      <c r="L3437" s="56"/>
      <c r="M3437" s="56"/>
      <c r="N3437" s="56"/>
      <c r="O3437" s="56"/>
      <c r="P3437" s="13"/>
    </row>
    <row r="3438" spans="1:16" ht="41.25" customHeight="1" x14ac:dyDescent="0.2">
      <c r="A3438" s="71"/>
      <c r="B3438" s="12"/>
      <c r="C3438" s="72"/>
      <c r="D3438" s="56"/>
      <c r="E3438" s="56"/>
      <c r="F3438" s="56"/>
      <c r="G3438" s="56"/>
      <c r="H3438" s="56"/>
      <c r="I3438" s="56"/>
      <c r="J3438" s="56"/>
      <c r="K3438" s="56"/>
      <c r="L3438" s="56"/>
      <c r="M3438" s="56"/>
      <c r="N3438" s="56"/>
      <c r="O3438" s="56"/>
      <c r="P3438" s="13"/>
    </row>
    <row r="3439" spans="1:16" ht="41.25" customHeight="1" x14ac:dyDescent="0.2">
      <c r="A3439" s="71"/>
      <c r="B3439" s="12"/>
      <c r="C3439" s="72"/>
      <c r="D3439" s="56"/>
      <c r="E3439" s="56"/>
      <c r="F3439" s="56"/>
      <c r="G3439" s="56"/>
      <c r="H3439" s="56"/>
      <c r="I3439" s="56"/>
      <c r="J3439" s="56"/>
      <c r="K3439" s="56"/>
      <c r="L3439" s="56"/>
      <c r="M3439" s="56"/>
      <c r="N3439" s="56"/>
      <c r="O3439" s="56"/>
      <c r="P3439" s="13"/>
    </row>
    <row r="3440" spans="1:16" ht="41.25" customHeight="1" x14ac:dyDescent="0.2">
      <c r="A3440" s="71"/>
      <c r="B3440" s="12"/>
      <c r="C3440" s="72"/>
      <c r="D3440" s="56"/>
      <c r="E3440" s="56"/>
      <c r="F3440" s="56"/>
      <c r="G3440" s="56"/>
      <c r="H3440" s="56"/>
      <c r="I3440" s="56"/>
      <c r="J3440" s="56"/>
      <c r="K3440" s="56"/>
      <c r="L3440" s="56"/>
      <c r="M3440" s="56"/>
      <c r="N3440" s="56"/>
      <c r="O3440" s="56"/>
      <c r="P3440" s="13"/>
    </row>
    <row r="3441" spans="1:16" ht="41.25" customHeight="1" x14ac:dyDescent="0.2">
      <c r="A3441" s="71" t="s">
        <v>2330</v>
      </c>
      <c r="B3441" s="12"/>
      <c r="C3441" s="72" t="s">
        <v>2331</v>
      </c>
      <c r="D3441" s="56"/>
      <c r="E3441" s="56"/>
      <c r="F3441" s="56"/>
      <c r="G3441" s="56"/>
      <c r="H3441" s="56"/>
      <c r="I3441" s="56"/>
      <c r="J3441" s="56"/>
      <c r="K3441" s="56"/>
      <c r="L3441" s="56"/>
      <c r="M3441" s="56"/>
      <c r="N3441" s="56"/>
      <c r="O3441" s="56"/>
      <c r="P3441" s="13"/>
    </row>
    <row r="3442" spans="1:16" ht="41.25" customHeight="1" x14ac:dyDescent="0.2">
      <c r="A3442" s="71"/>
      <c r="B3442" s="12"/>
      <c r="C3442" s="72"/>
      <c r="D3442" s="56"/>
      <c r="E3442" s="56"/>
      <c r="F3442" s="56"/>
      <c r="G3442" s="56"/>
      <c r="H3442" s="56"/>
      <c r="I3442" s="56"/>
      <c r="J3442" s="56"/>
      <c r="K3442" s="56"/>
      <c r="L3442" s="56"/>
      <c r="M3442" s="56"/>
      <c r="N3442" s="56"/>
      <c r="O3442" s="56"/>
      <c r="P3442" s="13"/>
    </row>
    <row r="3443" spans="1:16" ht="41.25" customHeight="1" x14ac:dyDescent="0.2">
      <c r="A3443" s="71"/>
      <c r="B3443" s="12"/>
      <c r="C3443" s="72"/>
      <c r="D3443" s="56"/>
      <c r="E3443" s="56"/>
      <c r="F3443" s="56"/>
      <c r="G3443" s="56"/>
      <c r="H3443" s="56"/>
      <c r="I3443" s="56"/>
      <c r="J3443" s="56"/>
      <c r="K3443" s="56"/>
      <c r="L3443" s="56"/>
      <c r="M3443" s="56"/>
      <c r="N3443" s="56"/>
      <c r="O3443" s="56"/>
      <c r="P3443" s="13"/>
    </row>
    <row r="3444" spans="1:16" ht="41.25" customHeight="1" x14ac:dyDescent="0.2">
      <c r="A3444" s="71"/>
      <c r="B3444" s="12"/>
      <c r="C3444" s="72"/>
      <c r="D3444" s="56"/>
      <c r="E3444" s="56"/>
      <c r="F3444" s="56"/>
      <c r="G3444" s="56"/>
      <c r="H3444" s="56"/>
      <c r="I3444" s="56"/>
      <c r="J3444" s="56"/>
      <c r="K3444" s="56"/>
      <c r="L3444" s="56"/>
      <c r="M3444" s="56"/>
      <c r="N3444" s="56"/>
      <c r="O3444" s="56"/>
      <c r="P3444" s="13"/>
    </row>
    <row r="3445" spans="1:16" ht="41.25" customHeight="1" x14ac:dyDescent="0.2">
      <c r="A3445" s="71"/>
      <c r="B3445" s="12"/>
      <c r="C3445" s="72"/>
      <c r="D3445" s="56"/>
      <c r="E3445" s="56"/>
      <c r="F3445" s="56"/>
      <c r="G3445" s="56"/>
      <c r="H3445" s="56"/>
      <c r="I3445" s="56"/>
      <c r="J3445" s="56"/>
      <c r="K3445" s="56"/>
      <c r="L3445" s="56"/>
      <c r="M3445" s="56"/>
      <c r="N3445" s="56"/>
      <c r="O3445" s="56"/>
      <c r="P3445" s="13"/>
    </row>
    <row r="3446" spans="1:16" ht="41.25" customHeight="1" x14ac:dyDescent="0.2">
      <c r="A3446" s="71" t="s">
        <v>2332</v>
      </c>
      <c r="B3446" s="12"/>
      <c r="C3446" s="72" t="s">
        <v>2333</v>
      </c>
      <c r="D3446" s="56"/>
      <c r="E3446" s="56"/>
      <c r="F3446" s="56"/>
      <c r="G3446" s="56"/>
      <c r="H3446" s="56"/>
      <c r="I3446" s="56"/>
      <c r="J3446" s="56"/>
      <c r="K3446" s="56"/>
      <c r="L3446" s="56"/>
      <c r="M3446" s="56"/>
      <c r="N3446" s="56"/>
      <c r="O3446" s="56"/>
      <c r="P3446" s="13"/>
    </row>
    <row r="3447" spans="1:16" ht="41.25" customHeight="1" x14ac:dyDescent="0.2">
      <c r="A3447" s="71"/>
      <c r="B3447" s="12"/>
      <c r="C3447" s="72"/>
      <c r="D3447" s="56"/>
      <c r="E3447" s="56"/>
      <c r="F3447" s="56"/>
      <c r="G3447" s="56"/>
      <c r="H3447" s="56"/>
      <c r="I3447" s="56"/>
      <c r="J3447" s="56"/>
      <c r="K3447" s="56"/>
      <c r="L3447" s="56"/>
      <c r="M3447" s="56"/>
      <c r="N3447" s="56"/>
      <c r="O3447" s="56"/>
      <c r="P3447" s="13"/>
    </row>
    <row r="3448" spans="1:16" ht="41.25" customHeight="1" x14ac:dyDescent="0.2">
      <c r="A3448" s="71"/>
      <c r="B3448" s="12"/>
      <c r="C3448" s="72"/>
      <c r="D3448" s="56"/>
      <c r="E3448" s="56"/>
      <c r="F3448" s="56"/>
      <c r="G3448" s="56"/>
      <c r="H3448" s="56"/>
      <c r="I3448" s="56"/>
      <c r="J3448" s="56"/>
      <c r="K3448" s="56"/>
      <c r="L3448" s="56"/>
      <c r="M3448" s="56"/>
      <c r="N3448" s="56"/>
      <c r="O3448" s="56"/>
      <c r="P3448" s="13"/>
    </row>
    <row r="3449" spans="1:16" ht="41.25" customHeight="1" x14ac:dyDescent="0.2">
      <c r="A3449" s="71"/>
      <c r="B3449" s="12"/>
      <c r="C3449" s="72"/>
      <c r="D3449" s="56"/>
      <c r="E3449" s="56"/>
      <c r="F3449" s="56"/>
      <c r="G3449" s="56"/>
      <c r="H3449" s="56"/>
      <c r="I3449" s="56"/>
      <c r="J3449" s="56"/>
      <c r="K3449" s="56"/>
      <c r="L3449" s="56"/>
      <c r="M3449" s="56"/>
      <c r="N3449" s="56"/>
      <c r="O3449" s="56"/>
      <c r="P3449" s="13"/>
    </row>
    <row r="3450" spans="1:16" ht="41.25" customHeight="1" x14ac:dyDescent="0.2">
      <c r="A3450" s="71"/>
      <c r="B3450" s="12"/>
      <c r="C3450" s="72"/>
      <c r="D3450" s="56"/>
      <c r="E3450" s="56"/>
      <c r="F3450" s="56"/>
      <c r="G3450" s="56"/>
      <c r="H3450" s="56"/>
      <c r="I3450" s="56"/>
      <c r="J3450" s="56"/>
      <c r="K3450" s="56"/>
      <c r="L3450" s="56"/>
      <c r="M3450" s="56"/>
      <c r="N3450" s="56"/>
      <c r="O3450" s="56"/>
      <c r="P3450" s="13"/>
    </row>
    <row r="3451" spans="1:16" ht="41.25" customHeight="1" x14ac:dyDescent="0.2">
      <c r="A3451" s="71" t="s">
        <v>2334</v>
      </c>
      <c r="B3451" s="12"/>
      <c r="C3451" s="72" t="s">
        <v>2335</v>
      </c>
      <c r="D3451" s="56"/>
      <c r="E3451" s="56"/>
      <c r="F3451" s="56"/>
      <c r="G3451" s="56"/>
      <c r="H3451" s="56"/>
      <c r="I3451" s="56"/>
      <c r="J3451" s="56"/>
      <c r="K3451" s="56"/>
      <c r="L3451" s="56"/>
      <c r="M3451" s="56"/>
      <c r="N3451" s="56"/>
      <c r="O3451" s="56"/>
      <c r="P3451" s="13"/>
    </row>
    <row r="3452" spans="1:16" ht="41.25" customHeight="1" x14ac:dyDescent="0.2">
      <c r="A3452" s="71"/>
      <c r="B3452" s="12"/>
      <c r="C3452" s="72"/>
      <c r="D3452" s="56"/>
      <c r="E3452" s="56"/>
      <c r="F3452" s="56"/>
      <c r="G3452" s="56"/>
      <c r="H3452" s="56"/>
      <c r="I3452" s="56"/>
      <c r="J3452" s="56"/>
      <c r="K3452" s="56"/>
      <c r="L3452" s="56"/>
      <c r="M3452" s="56"/>
      <c r="N3452" s="56"/>
      <c r="O3452" s="56"/>
      <c r="P3452" s="13"/>
    </row>
    <row r="3453" spans="1:16" ht="41.25" customHeight="1" x14ac:dyDescent="0.2">
      <c r="A3453" s="71"/>
      <c r="B3453" s="12"/>
      <c r="C3453" s="72"/>
      <c r="D3453" s="56"/>
      <c r="E3453" s="56"/>
      <c r="F3453" s="56"/>
      <c r="G3453" s="56"/>
      <c r="H3453" s="56"/>
      <c r="I3453" s="56"/>
      <c r="J3453" s="56"/>
      <c r="K3453" s="56"/>
      <c r="L3453" s="56"/>
      <c r="M3453" s="56"/>
      <c r="N3453" s="56"/>
      <c r="O3453" s="56"/>
      <c r="P3453" s="13"/>
    </row>
    <row r="3454" spans="1:16" ht="41.25" customHeight="1" x14ac:dyDescent="0.2">
      <c r="A3454" s="71"/>
      <c r="B3454" s="12"/>
      <c r="C3454" s="72"/>
      <c r="D3454" s="56"/>
      <c r="E3454" s="56"/>
      <c r="F3454" s="56"/>
      <c r="G3454" s="56"/>
      <c r="H3454" s="56"/>
      <c r="I3454" s="56"/>
      <c r="J3454" s="56"/>
      <c r="K3454" s="56"/>
      <c r="L3454" s="56"/>
      <c r="M3454" s="56"/>
      <c r="N3454" s="56"/>
      <c r="O3454" s="56"/>
      <c r="P3454" s="13"/>
    </row>
    <row r="3455" spans="1:16" ht="41.25" customHeight="1" thickBot="1" x14ac:dyDescent="0.25">
      <c r="A3455" s="73"/>
      <c r="B3455" s="14"/>
      <c r="C3455" s="74"/>
      <c r="D3455" s="57"/>
      <c r="E3455" s="57"/>
      <c r="F3455" s="57"/>
      <c r="G3455" s="57"/>
      <c r="H3455" s="57"/>
      <c r="I3455" s="57"/>
      <c r="J3455" s="57"/>
      <c r="K3455" s="57"/>
      <c r="L3455" s="57"/>
      <c r="M3455" s="57"/>
      <c r="N3455" s="57"/>
      <c r="O3455" s="57"/>
      <c r="P3455" s="15"/>
    </row>
    <row r="3456" spans="1:16" ht="41.25" customHeight="1" x14ac:dyDescent="0.2">
      <c r="A3456" s="75" t="s">
        <v>2336</v>
      </c>
      <c r="B3456" s="10"/>
      <c r="C3456" s="76" t="s">
        <v>2337</v>
      </c>
      <c r="D3456" s="55"/>
      <c r="E3456" s="55"/>
      <c r="F3456" s="55"/>
      <c r="G3456" s="55"/>
      <c r="H3456" s="55"/>
      <c r="I3456" s="55"/>
      <c r="J3456" s="55"/>
      <c r="K3456" s="55"/>
      <c r="L3456" s="55"/>
      <c r="M3456" s="55"/>
      <c r="N3456" s="55"/>
      <c r="O3456" s="55"/>
      <c r="P3456" s="11"/>
    </row>
    <row r="3457" spans="1:16" ht="41.25" customHeight="1" x14ac:dyDescent="0.2">
      <c r="A3457" s="71"/>
      <c r="B3457" s="12"/>
      <c r="C3457" s="72"/>
      <c r="D3457" s="56"/>
      <c r="E3457" s="56"/>
      <c r="F3457" s="56"/>
      <c r="G3457" s="56"/>
      <c r="H3457" s="56"/>
      <c r="I3457" s="56"/>
      <c r="J3457" s="56"/>
      <c r="K3457" s="56"/>
      <c r="L3457" s="56"/>
      <c r="M3457" s="56"/>
      <c r="N3457" s="56"/>
      <c r="O3457" s="56"/>
      <c r="P3457" s="13"/>
    </row>
    <row r="3458" spans="1:16" ht="41.25" customHeight="1" x14ac:dyDescent="0.2">
      <c r="A3458" s="71"/>
      <c r="B3458" s="12"/>
      <c r="C3458" s="72"/>
      <c r="D3458" s="56"/>
      <c r="E3458" s="56"/>
      <c r="F3458" s="56"/>
      <c r="G3458" s="56"/>
      <c r="H3458" s="56"/>
      <c r="I3458" s="56"/>
      <c r="J3458" s="56"/>
      <c r="K3458" s="56"/>
      <c r="L3458" s="56"/>
      <c r="M3458" s="56"/>
      <c r="N3458" s="56"/>
      <c r="O3458" s="56"/>
      <c r="P3458" s="13"/>
    </row>
    <row r="3459" spans="1:16" ht="41.25" customHeight="1" x14ac:dyDescent="0.2">
      <c r="A3459" s="71"/>
      <c r="B3459" s="12"/>
      <c r="C3459" s="72"/>
      <c r="D3459" s="56"/>
      <c r="E3459" s="56"/>
      <c r="F3459" s="56"/>
      <c r="G3459" s="56"/>
      <c r="H3459" s="56"/>
      <c r="I3459" s="56"/>
      <c r="J3459" s="56"/>
      <c r="K3459" s="56"/>
      <c r="L3459" s="56"/>
      <c r="M3459" s="56"/>
      <c r="N3459" s="56"/>
      <c r="O3459" s="56"/>
      <c r="P3459" s="13"/>
    </row>
    <row r="3460" spans="1:16" ht="41.25" customHeight="1" x14ac:dyDescent="0.2">
      <c r="A3460" s="71"/>
      <c r="B3460" s="12"/>
      <c r="C3460" s="72"/>
      <c r="D3460" s="56"/>
      <c r="E3460" s="56"/>
      <c r="F3460" s="56"/>
      <c r="G3460" s="56"/>
      <c r="H3460" s="56"/>
      <c r="I3460" s="56"/>
      <c r="J3460" s="56"/>
      <c r="K3460" s="56"/>
      <c r="L3460" s="56"/>
      <c r="M3460" s="56"/>
      <c r="N3460" s="56"/>
      <c r="O3460" s="56"/>
      <c r="P3460" s="13"/>
    </row>
    <row r="3461" spans="1:16" ht="41.25" customHeight="1" x14ac:dyDescent="0.2">
      <c r="A3461" s="71" t="s">
        <v>2338</v>
      </c>
      <c r="B3461" s="12"/>
      <c r="C3461" s="72" t="s">
        <v>2339</v>
      </c>
      <c r="D3461" s="56"/>
      <c r="E3461" s="56"/>
      <c r="F3461" s="56"/>
      <c r="G3461" s="56"/>
      <c r="H3461" s="56"/>
      <c r="I3461" s="56"/>
      <c r="J3461" s="56"/>
      <c r="K3461" s="56"/>
      <c r="L3461" s="56"/>
      <c r="M3461" s="56"/>
      <c r="N3461" s="56"/>
      <c r="O3461" s="56"/>
      <c r="P3461" s="13"/>
    </row>
    <row r="3462" spans="1:16" ht="41.25" customHeight="1" x14ac:dyDescent="0.2">
      <c r="A3462" s="71"/>
      <c r="B3462" s="12"/>
      <c r="C3462" s="72"/>
      <c r="D3462" s="56"/>
      <c r="E3462" s="56"/>
      <c r="F3462" s="56"/>
      <c r="G3462" s="56"/>
      <c r="H3462" s="56"/>
      <c r="I3462" s="56"/>
      <c r="J3462" s="56"/>
      <c r="K3462" s="56"/>
      <c r="L3462" s="56"/>
      <c r="M3462" s="56"/>
      <c r="N3462" s="56"/>
      <c r="O3462" s="56"/>
      <c r="P3462" s="13"/>
    </row>
    <row r="3463" spans="1:16" ht="41.25" customHeight="1" x14ac:dyDescent="0.2">
      <c r="A3463" s="71"/>
      <c r="B3463" s="12"/>
      <c r="C3463" s="72"/>
      <c r="D3463" s="56"/>
      <c r="E3463" s="56"/>
      <c r="F3463" s="56"/>
      <c r="G3463" s="56"/>
      <c r="H3463" s="56"/>
      <c r="I3463" s="56"/>
      <c r="J3463" s="56"/>
      <c r="K3463" s="56"/>
      <c r="L3463" s="56"/>
      <c r="M3463" s="56"/>
      <c r="N3463" s="56"/>
      <c r="O3463" s="56"/>
      <c r="P3463" s="13"/>
    </row>
    <row r="3464" spans="1:16" ht="41.25" customHeight="1" x14ac:dyDescent="0.2">
      <c r="A3464" s="71"/>
      <c r="B3464" s="12"/>
      <c r="C3464" s="72"/>
      <c r="D3464" s="56"/>
      <c r="E3464" s="56"/>
      <c r="F3464" s="56"/>
      <c r="G3464" s="56"/>
      <c r="H3464" s="56"/>
      <c r="I3464" s="56"/>
      <c r="J3464" s="56"/>
      <c r="K3464" s="56"/>
      <c r="L3464" s="56"/>
      <c r="M3464" s="56"/>
      <c r="N3464" s="56"/>
      <c r="O3464" s="56"/>
      <c r="P3464" s="13"/>
    </row>
    <row r="3465" spans="1:16" ht="41.25" customHeight="1" x14ac:dyDescent="0.2">
      <c r="A3465" s="71"/>
      <c r="B3465" s="12"/>
      <c r="C3465" s="72"/>
      <c r="D3465" s="56"/>
      <c r="E3465" s="56"/>
      <c r="F3465" s="56"/>
      <c r="G3465" s="56"/>
      <c r="H3465" s="56"/>
      <c r="I3465" s="56"/>
      <c r="J3465" s="56"/>
      <c r="K3465" s="56"/>
      <c r="L3465" s="56"/>
      <c r="M3465" s="56"/>
      <c r="N3465" s="56"/>
      <c r="O3465" s="56"/>
      <c r="P3465" s="13"/>
    </row>
    <row r="3466" spans="1:16" ht="41.25" customHeight="1" x14ac:dyDescent="0.2">
      <c r="A3466" s="71" t="s">
        <v>2340</v>
      </c>
      <c r="B3466" s="12"/>
      <c r="C3466" s="72" t="s">
        <v>2341</v>
      </c>
      <c r="D3466" s="56"/>
      <c r="E3466" s="56"/>
      <c r="F3466" s="56"/>
      <c r="G3466" s="56"/>
      <c r="H3466" s="56"/>
      <c r="I3466" s="56"/>
      <c r="J3466" s="56"/>
      <c r="K3466" s="56"/>
      <c r="L3466" s="56"/>
      <c r="M3466" s="56"/>
      <c r="N3466" s="56"/>
      <c r="O3466" s="56"/>
      <c r="P3466" s="13"/>
    </row>
    <row r="3467" spans="1:16" ht="41.25" customHeight="1" x14ac:dyDescent="0.2">
      <c r="A3467" s="71"/>
      <c r="B3467" s="12"/>
      <c r="C3467" s="72"/>
      <c r="D3467" s="56"/>
      <c r="E3467" s="56"/>
      <c r="F3467" s="56"/>
      <c r="G3467" s="56"/>
      <c r="H3467" s="56"/>
      <c r="I3467" s="56"/>
      <c r="J3467" s="56"/>
      <c r="K3467" s="56"/>
      <c r="L3467" s="56"/>
      <c r="M3467" s="56"/>
      <c r="N3467" s="56"/>
      <c r="O3467" s="56"/>
      <c r="P3467" s="13"/>
    </row>
    <row r="3468" spans="1:16" ht="41.25" customHeight="1" x14ac:dyDescent="0.2">
      <c r="A3468" s="71"/>
      <c r="B3468" s="12"/>
      <c r="C3468" s="72"/>
      <c r="D3468" s="56"/>
      <c r="E3468" s="56"/>
      <c r="F3468" s="56"/>
      <c r="G3468" s="56"/>
      <c r="H3468" s="56"/>
      <c r="I3468" s="56"/>
      <c r="J3468" s="56"/>
      <c r="K3468" s="56"/>
      <c r="L3468" s="56"/>
      <c r="M3468" s="56"/>
      <c r="N3468" s="56"/>
      <c r="O3468" s="56"/>
      <c r="P3468" s="13"/>
    </row>
    <row r="3469" spans="1:16" ht="41.25" customHeight="1" x14ac:dyDescent="0.2">
      <c r="A3469" s="71"/>
      <c r="B3469" s="12"/>
      <c r="C3469" s="72"/>
      <c r="D3469" s="56"/>
      <c r="E3469" s="56"/>
      <c r="F3469" s="56"/>
      <c r="G3469" s="56"/>
      <c r="H3469" s="56"/>
      <c r="I3469" s="56"/>
      <c r="J3469" s="56"/>
      <c r="K3469" s="56"/>
      <c r="L3469" s="56"/>
      <c r="M3469" s="56"/>
      <c r="N3469" s="56"/>
      <c r="O3469" s="56"/>
      <c r="P3469" s="13"/>
    </row>
    <row r="3470" spans="1:16" ht="41.25" customHeight="1" x14ac:dyDescent="0.2">
      <c r="A3470" s="71"/>
      <c r="B3470" s="12"/>
      <c r="C3470" s="72"/>
      <c r="D3470" s="56"/>
      <c r="E3470" s="56"/>
      <c r="F3470" s="56"/>
      <c r="G3470" s="56"/>
      <c r="H3470" s="56"/>
      <c r="I3470" s="56"/>
      <c r="J3470" s="56"/>
      <c r="K3470" s="56"/>
      <c r="L3470" s="56"/>
      <c r="M3470" s="56"/>
      <c r="N3470" s="56"/>
      <c r="O3470" s="56"/>
      <c r="P3470" s="13"/>
    </row>
    <row r="3471" spans="1:16" ht="41.25" customHeight="1" x14ac:dyDescent="0.2">
      <c r="A3471" s="71" t="s">
        <v>2342</v>
      </c>
      <c r="B3471" s="12"/>
      <c r="C3471" s="72" t="s">
        <v>2343</v>
      </c>
      <c r="D3471" s="56"/>
      <c r="E3471" s="56"/>
      <c r="F3471" s="56"/>
      <c r="G3471" s="56"/>
      <c r="H3471" s="56"/>
      <c r="I3471" s="56"/>
      <c r="J3471" s="56"/>
      <c r="K3471" s="56"/>
      <c r="L3471" s="56"/>
      <c r="M3471" s="56"/>
      <c r="N3471" s="56"/>
      <c r="O3471" s="56"/>
      <c r="P3471" s="13"/>
    </row>
    <row r="3472" spans="1:16" ht="41.25" customHeight="1" x14ac:dyDescent="0.2">
      <c r="A3472" s="71"/>
      <c r="B3472" s="12"/>
      <c r="C3472" s="72"/>
      <c r="D3472" s="56"/>
      <c r="E3472" s="56"/>
      <c r="F3472" s="56"/>
      <c r="G3472" s="56"/>
      <c r="H3472" s="56"/>
      <c r="I3472" s="56"/>
      <c r="J3472" s="56"/>
      <c r="K3472" s="56"/>
      <c r="L3472" s="56"/>
      <c r="M3472" s="56"/>
      <c r="N3472" s="56"/>
      <c r="O3472" s="56"/>
      <c r="P3472" s="13"/>
    </row>
    <row r="3473" spans="1:16" ht="41.25" customHeight="1" x14ac:dyDescent="0.2">
      <c r="A3473" s="71"/>
      <c r="B3473" s="12"/>
      <c r="C3473" s="72"/>
      <c r="D3473" s="56"/>
      <c r="E3473" s="56"/>
      <c r="F3473" s="56"/>
      <c r="G3473" s="56"/>
      <c r="H3473" s="56"/>
      <c r="I3473" s="56"/>
      <c r="J3473" s="56"/>
      <c r="K3473" s="56"/>
      <c r="L3473" s="56"/>
      <c r="M3473" s="56"/>
      <c r="N3473" s="56"/>
      <c r="O3473" s="56"/>
      <c r="P3473" s="13"/>
    </row>
    <row r="3474" spans="1:16" ht="41.25" customHeight="1" x14ac:dyDescent="0.2">
      <c r="A3474" s="71"/>
      <c r="B3474" s="12"/>
      <c r="C3474" s="72"/>
      <c r="D3474" s="56"/>
      <c r="E3474" s="56"/>
      <c r="F3474" s="56"/>
      <c r="G3474" s="56"/>
      <c r="H3474" s="56"/>
      <c r="I3474" s="56"/>
      <c r="J3474" s="56"/>
      <c r="K3474" s="56"/>
      <c r="L3474" s="56"/>
      <c r="M3474" s="56"/>
      <c r="N3474" s="56"/>
      <c r="O3474" s="56"/>
      <c r="P3474" s="13"/>
    </row>
    <row r="3475" spans="1:16" ht="41.25" customHeight="1" x14ac:dyDescent="0.2">
      <c r="A3475" s="71"/>
      <c r="B3475" s="12"/>
      <c r="C3475" s="72"/>
      <c r="D3475" s="56"/>
      <c r="E3475" s="56"/>
      <c r="F3475" s="56"/>
      <c r="G3475" s="56"/>
      <c r="H3475" s="56"/>
      <c r="I3475" s="56"/>
      <c r="J3475" s="56"/>
      <c r="K3475" s="56"/>
      <c r="L3475" s="56"/>
      <c r="M3475" s="56"/>
      <c r="N3475" s="56"/>
      <c r="O3475" s="56"/>
      <c r="P3475" s="13"/>
    </row>
    <row r="3476" spans="1:16" ht="41.25" customHeight="1" x14ac:dyDescent="0.2">
      <c r="A3476" s="71" t="s">
        <v>2344</v>
      </c>
      <c r="B3476" s="12"/>
      <c r="C3476" s="72" t="s">
        <v>2345</v>
      </c>
      <c r="D3476" s="56"/>
      <c r="E3476" s="56"/>
      <c r="F3476" s="56"/>
      <c r="G3476" s="56"/>
      <c r="H3476" s="56"/>
      <c r="I3476" s="56"/>
      <c r="J3476" s="56"/>
      <c r="K3476" s="56"/>
      <c r="L3476" s="56"/>
      <c r="M3476" s="56"/>
      <c r="N3476" s="56"/>
      <c r="O3476" s="56"/>
      <c r="P3476" s="13"/>
    </row>
    <row r="3477" spans="1:16" ht="41.25" customHeight="1" x14ac:dyDescent="0.2">
      <c r="A3477" s="71"/>
      <c r="B3477" s="12"/>
      <c r="C3477" s="72"/>
      <c r="D3477" s="56"/>
      <c r="E3477" s="56"/>
      <c r="F3477" s="56"/>
      <c r="G3477" s="56"/>
      <c r="H3477" s="56"/>
      <c r="I3477" s="56"/>
      <c r="J3477" s="56"/>
      <c r="K3477" s="56"/>
      <c r="L3477" s="56"/>
      <c r="M3477" s="56"/>
      <c r="N3477" s="56"/>
      <c r="O3477" s="56"/>
      <c r="P3477" s="13"/>
    </row>
    <row r="3478" spans="1:16" ht="41.25" customHeight="1" x14ac:dyDescent="0.2">
      <c r="A3478" s="71"/>
      <c r="B3478" s="12"/>
      <c r="C3478" s="72"/>
      <c r="D3478" s="56"/>
      <c r="E3478" s="56"/>
      <c r="F3478" s="56"/>
      <c r="G3478" s="56"/>
      <c r="H3478" s="56"/>
      <c r="I3478" s="56"/>
      <c r="J3478" s="56"/>
      <c r="K3478" s="56"/>
      <c r="L3478" s="56"/>
      <c r="M3478" s="56"/>
      <c r="N3478" s="56"/>
      <c r="O3478" s="56"/>
      <c r="P3478" s="13"/>
    </row>
    <row r="3479" spans="1:16" ht="41.25" customHeight="1" x14ac:dyDescent="0.2">
      <c r="A3479" s="71"/>
      <c r="B3479" s="12"/>
      <c r="C3479" s="72"/>
      <c r="D3479" s="56"/>
      <c r="E3479" s="56"/>
      <c r="F3479" s="56"/>
      <c r="G3479" s="56"/>
      <c r="H3479" s="56"/>
      <c r="I3479" s="56"/>
      <c r="J3479" s="56"/>
      <c r="K3479" s="56"/>
      <c r="L3479" s="56"/>
      <c r="M3479" s="56"/>
      <c r="N3479" s="56"/>
      <c r="O3479" s="56"/>
      <c r="P3479" s="13"/>
    </row>
    <row r="3480" spans="1:16" ht="41.25" customHeight="1" thickBot="1" x14ac:dyDescent="0.25">
      <c r="A3480" s="73"/>
      <c r="B3480" s="14"/>
      <c r="C3480" s="74"/>
      <c r="D3480" s="57"/>
      <c r="E3480" s="57"/>
      <c r="F3480" s="57"/>
      <c r="G3480" s="57"/>
      <c r="H3480" s="57"/>
      <c r="I3480" s="57"/>
      <c r="J3480" s="57"/>
      <c r="K3480" s="57"/>
      <c r="L3480" s="57"/>
      <c r="M3480" s="57"/>
      <c r="N3480" s="57"/>
      <c r="O3480" s="57"/>
      <c r="P3480" s="15"/>
    </row>
    <row r="3481" spans="1:16" ht="41.25" customHeight="1" x14ac:dyDescent="0.2">
      <c r="A3481" s="75" t="s">
        <v>2346</v>
      </c>
      <c r="B3481" s="10"/>
      <c r="C3481" s="76" t="s">
        <v>2347</v>
      </c>
      <c r="D3481" s="55"/>
      <c r="E3481" s="55"/>
      <c r="F3481" s="55"/>
      <c r="G3481" s="55"/>
      <c r="H3481" s="55"/>
      <c r="I3481" s="55"/>
      <c r="J3481" s="55"/>
      <c r="K3481" s="55"/>
      <c r="L3481" s="55"/>
      <c r="M3481" s="55"/>
      <c r="N3481" s="55"/>
      <c r="O3481" s="55"/>
      <c r="P3481" s="11"/>
    </row>
    <row r="3482" spans="1:16" ht="41.25" customHeight="1" x14ac:dyDescent="0.2">
      <c r="A3482" s="71"/>
      <c r="B3482" s="12"/>
      <c r="C3482" s="72"/>
      <c r="D3482" s="56"/>
      <c r="E3482" s="56"/>
      <c r="F3482" s="56"/>
      <c r="G3482" s="56"/>
      <c r="H3482" s="56"/>
      <c r="I3482" s="56"/>
      <c r="J3482" s="56"/>
      <c r="K3482" s="56"/>
      <c r="L3482" s="56"/>
      <c r="M3482" s="56"/>
      <c r="N3482" s="56"/>
      <c r="O3482" s="56"/>
      <c r="P3482" s="13"/>
    </row>
    <row r="3483" spans="1:16" ht="41.25" customHeight="1" x14ac:dyDescent="0.2">
      <c r="A3483" s="71"/>
      <c r="B3483" s="12"/>
      <c r="C3483" s="72"/>
      <c r="D3483" s="56"/>
      <c r="E3483" s="56"/>
      <c r="F3483" s="56"/>
      <c r="G3483" s="56"/>
      <c r="H3483" s="56"/>
      <c r="I3483" s="56"/>
      <c r="J3483" s="56"/>
      <c r="K3483" s="56"/>
      <c r="L3483" s="56"/>
      <c r="M3483" s="56"/>
      <c r="N3483" s="56"/>
      <c r="O3483" s="56"/>
      <c r="P3483" s="13"/>
    </row>
    <row r="3484" spans="1:16" ht="41.25" customHeight="1" x14ac:dyDescent="0.2">
      <c r="A3484" s="71"/>
      <c r="B3484" s="12"/>
      <c r="C3484" s="72"/>
      <c r="D3484" s="56"/>
      <c r="E3484" s="56"/>
      <c r="F3484" s="56"/>
      <c r="G3484" s="56"/>
      <c r="H3484" s="56"/>
      <c r="I3484" s="56"/>
      <c r="J3484" s="56"/>
      <c r="K3484" s="56"/>
      <c r="L3484" s="56"/>
      <c r="M3484" s="56"/>
      <c r="N3484" s="56"/>
      <c r="O3484" s="56"/>
      <c r="P3484" s="13"/>
    </row>
    <row r="3485" spans="1:16" ht="41.25" customHeight="1" x14ac:dyDescent="0.2">
      <c r="A3485" s="71"/>
      <c r="B3485" s="12"/>
      <c r="C3485" s="72"/>
      <c r="D3485" s="56"/>
      <c r="E3485" s="56"/>
      <c r="F3485" s="56"/>
      <c r="G3485" s="56"/>
      <c r="H3485" s="56"/>
      <c r="I3485" s="56"/>
      <c r="J3485" s="56"/>
      <c r="K3485" s="56"/>
      <c r="L3485" s="56"/>
      <c r="M3485" s="56"/>
      <c r="N3485" s="56"/>
      <c r="O3485" s="56"/>
      <c r="P3485" s="13"/>
    </row>
    <row r="3486" spans="1:16" ht="41.25" customHeight="1" x14ac:dyDescent="0.2">
      <c r="A3486" s="71" t="s">
        <v>2348</v>
      </c>
      <c r="B3486" s="12"/>
      <c r="C3486" s="72" t="s">
        <v>2349</v>
      </c>
      <c r="D3486" s="56"/>
      <c r="E3486" s="56"/>
      <c r="F3486" s="56"/>
      <c r="G3486" s="56"/>
      <c r="H3486" s="56"/>
      <c r="I3486" s="56"/>
      <c r="J3486" s="56"/>
      <c r="K3486" s="56"/>
      <c r="L3486" s="56"/>
      <c r="M3486" s="56"/>
      <c r="N3486" s="56"/>
      <c r="O3486" s="56"/>
      <c r="P3486" s="13"/>
    </row>
    <row r="3487" spans="1:16" ht="41.25" customHeight="1" x14ac:dyDescent="0.2">
      <c r="A3487" s="71"/>
      <c r="B3487" s="12"/>
      <c r="C3487" s="72"/>
      <c r="D3487" s="56"/>
      <c r="E3487" s="56"/>
      <c r="F3487" s="56"/>
      <c r="G3487" s="56"/>
      <c r="H3487" s="56"/>
      <c r="I3487" s="56"/>
      <c r="J3487" s="56"/>
      <c r="K3487" s="56"/>
      <c r="L3487" s="56"/>
      <c r="M3487" s="56"/>
      <c r="N3487" s="56"/>
      <c r="O3487" s="56"/>
      <c r="P3487" s="13"/>
    </row>
    <row r="3488" spans="1:16" ht="41.25" customHeight="1" x14ac:dyDescent="0.2">
      <c r="A3488" s="71"/>
      <c r="B3488" s="12"/>
      <c r="C3488" s="72"/>
      <c r="D3488" s="56"/>
      <c r="E3488" s="56"/>
      <c r="F3488" s="56"/>
      <c r="G3488" s="56"/>
      <c r="H3488" s="56"/>
      <c r="I3488" s="56"/>
      <c r="J3488" s="56"/>
      <c r="K3488" s="56"/>
      <c r="L3488" s="56"/>
      <c r="M3488" s="56"/>
      <c r="N3488" s="56"/>
      <c r="O3488" s="56"/>
      <c r="P3488" s="13"/>
    </row>
    <row r="3489" spans="1:16" ht="41.25" customHeight="1" x14ac:dyDescent="0.2">
      <c r="A3489" s="71"/>
      <c r="B3489" s="12"/>
      <c r="C3489" s="72"/>
      <c r="D3489" s="56"/>
      <c r="E3489" s="56"/>
      <c r="F3489" s="56"/>
      <c r="G3489" s="56"/>
      <c r="H3489" s="56"/>
      <c r="I3489" s="56"/>
      <c r="J3489" s="56"/>
      <c r="K3489" s="56"/>
      <c r="L3489" s="56"/>
      <c r="M3489" s="56"/>
      <c r="N3489" s="56"/>
      <c r="O3489" s="56"/>
      <c r="P3489" s="13"/>
    </row>
    <row r="3490" spans="1:16" ht="41.25" customHeight="1" x14ac:dyDescent="0.2">
      <c r="A3490" s="71"/>
      <c r="B3490" s="12"/>
      <c r="C3490" s="72"/>
      <c r="D3490" s="56"/>
      <c r="E3490" s="56"/>
      <c r="F3490" s="56"/>
      <c r="G3490" s="56"/>
      <c r="H3490" s="56"/>
      <c r="I3490" s="56"/>
      <c r="J3490" s="56"/>
      <c r="K3490" s="56"/>
      <c r="L3490" s="56"/>
      <c r="M3490" s="56"/>
      <c r="N3490" s="56"/>
      <c r="O3490" s="56"/>
      <c r="P3490" s="13"/>
    </row>
    <row r="3491" spans="1:16" ht="41.25" customHeight="1" x14ac:dyDescent="0.2">
      <c r="A3491" s="71" t="s">
        <v>2350</v>
      </c>
      <c r="B3491" s="12"/>
      <c r="C3491" s="72" t="s">
        <v>2351</v>
      </c>
      <c r="D3491" s="56"/>
      <c r="E3491" s="56"/>
      <c r="F3491" s="56"/>
      <c r="G3491" s="56"/>
      <c r="H3491" s="56"/>
      <c r="I3491" s="56"/>
      <c r="J3491" s="56"/>
      <c r="K3491" s="56"/>
      <c r="L3491" s="56"/>
      <c r="M3491" s="56"/>
      <c r="N3491" s="56"/>
      <c r="O3491" s="56"/>
      <c r="P3491" s="13"/>
    </row>
    <row r="3492" spans="1:16" ht="41.25" customHeight="1" x14ac:dyDescent="0.2">
      <c r="A3492" s="71"/>
      <c r="B3492" s="12"/>
      <c r="C3492" s="72"/>
      <c r="D3492" s="56"/>
      <c r="E3492" s="56"/>
      <c r="F3492" s="56"/>
      <c r="G3492" s="56"/>
      <c r="H3492" s="56"/>
      <c r="I3492" s="56"/>
      <c r="J3492" s="56"/>
      <c r="K3492" s="56"/>
      <c r="L3492" s="56"/>
      <c r="M3492" s="56"/>
      <c r="N3492" s="56"/>
      <c r="O3492" s="56"/>
      <c r="P3492" s="13"/>
    </row>
    <row r="3493" spans="1:16" ht="41.25" customHeight="1" x14ac:dyDescent="0.2">
      <c r="A3493" s="71"/>
      <c r="B3493" s="12"/>
      <c r="C3493" s="72"/>
      <c r="D3493" s="56"/>
      <c r="E3493" s="56"/>
      <c r="F3493" s="56"/>
      <c r="G3493" s="56"/>
      <c r="H3493" s="56"/>
      <c r="I3493" s="56"/>
      <c r="J3493" s="56"/>
      <c r="K3493" s="56"/>
      <c r="L3493" s="56"/>
      <c r="M3493" s="56"/>
      <c r="N3493" s="56"/>
      <c r="O3493" s="56"/>
      <c r="P3493" s="13"/>
    </row>
    <row r="3494" spans="1:16" ht="41.25" customHeight="1" x14ac:dyDescent="0.2">
      <c r="A3494" s="71"/>
      <c r="B3494" s="12"/>
      <c r="C3494" s="72"/>
      <c r="D3494" s="56"/>
      <c r="E3494" s="56"/>
      <c r="F3494" s="56"/>
      <c r="G3494" s="56"/>
      <c r="H3494" s="56"/>
      <c r="I3494" s="56"/>
      <c r="J3494" s="56"/>
      <c r="K3494" s="56"/>
      <c r="L3494" s="56"/>
      <c r="M3494" s="56"/>
      <c r="N3494" s="56"/>
      <c r="O3494" s="56"/>
      <c r="P3494" s="13"/>
    </row>
    <row r="3495" spans="1:16" ht="41.25" customHeight="1" x14ac:dyDescent="0.2">
      <c r="A3495" s="71"/>
      <c r="B3495" s="12"/>
      <c r="C3495" s="72"/>
      <c r="D3495" s="56"/>
      <c r="E3495" s="56"/>
      <c r="F3495" s="56"/>
      <c r="G3495" s="56"/>
      <c r="H3495" s="56"/>
      <c r="I3495" s="56"/>
      <c r="J3495" s="56"/>
      <c r="K3495" s="56"/>
      <c r="L3495" s="56"/>
      <c r="M3495" s="56"/>
      <c r="N3495" s="56"/>
      <c r="O3495" s="56"/>
      <c r="P3495" s="13"/>
    </row>
    <row r="3496" spans="1:16" ht="41.25" customHeight="1" x14ac:dyDescent="0.2">
      <c r="A3496" s="71" t="s">
        <v>2352</v>
      </c>
      <c r="B3496" s="12"/>
      <c r="C3496" s="72" t="s">
        <v>2353</v>
      </c>
      <c r="D3496" s="56"/>
      <c r="E3496" s="56"/>
      <c r="F3496" s="56"/>
      <c r="G3496" s="56"/>
      <c r="H3496" s="56"/>
      <c r="I3496" s="56"/>
      <c r="J3496" s="56"/>
      <c r="K3496" s="56"/>
      <c r="L3496" s="56"/>
      <c r="M3496" s="56"/>
      <c r="N3496" s="56"/>
      <c r="O3496" s="56"/>
      <c r="P3496" s="13"/>
    </row>
    <row r="3497" spans="1:16" ht="41.25" customHeight="1" x14ac:dyDescent="0.2">
      <c r="A3497" s="71"/>
      <c r="B3497" s="12"/>
      <c r="C3497" s="72"/>
      <c r="D3497" s="56"/>
      <c r="E3497" s="56"/>
      <c r="F3497" s="56"/>
      <c r="G3497" s="56"/>
      <c r="H3497" s="56"/>
      <c r="I3497" s="56"/>
      <c r="J3497" s="56"/>
      <c r="K3497" s="56"/>
      <c r="L3497" s="56"/>
      <c r="M3497" s="56"/>
      <c r="N3497" s="56"/>
      <c r="O3497" s="56"/>
      <c r="P3497" s="13"/>
    </row>
    <row r="3498" spans="1:16" ht="41.25" customHeight="1" x14ac:dyDescent="0.2">
      <c r="A3498" s="71"/>
      <c r="B3498" s="12"/>
      <c r="C3498" s="72"/>
      <c r="D3498" s="56"/>
      <c r="E3498" s="56"/>
      <c r="F3498" s="56"/>
      <c r="G3498" s="56"/>
      <c r="H3498" s="56"/>
      <c r="I3498" s="56"/>
      <c r="J3498" s="56"/>
      <c r="K3498" s="56"/>
      <c r="L3498" s="56"/>
      <c r="M3498" s="56"/>
      <c r="N3498" s="56"/>
      <c r="O3498" s="56"/>
      <c r="P3498" s="13"/>
    </row>
    <row r="3499" spans="1:16" ht="41.25" customHeight="1" x14ac:dyDescent="0.2">
      <c r="A3499" s="71"/>
      <c r="B3499" s="12"/>
      <c r="C3499" s="72"/>
      <c r="D3499" s="56"/>
      <c r="E3499" s="56"/>
      <c r="F3499" s="56"/>
      <c r="G3499" s="56"/>
      <c r="H3499" s="56"/>
      <c r="I3499" s="56"/>
      <c r="J3499" s="56"/>
      <c r="K3499" s="56"/>
      <c r="L3499" s="56"/>
      <c r="M3499" s="56"/>
      <c r="N3499" s="56"/>
      <c r="O3499" s="56"/>
      <c r="P3499" s="13"/>
    </row>
    <row r="3500" spans="1:16" ht="41.25" customHeight="1" x14ac:dyDescent="0.2">
      <c r="A3500" s="71"/>
      <c r="B3500" s="12"/>
      <c r="C3500" s="72"/>
      <c r="D3500" s="56"/>
      <c r="E3500" s="56"/>
      <c r="F3500" s="56"/>
      <c r="G3500" s="56"/>
      <c r="H3500" s="56"/>
      <c r="I3500" s="56"/>
      <c r="J3500" s="56"/>
      <c r="K3500" s="56"/>
      <c r="L3500" s="56"/>
      <c r="M3500" s="56"/>
      <c r="N3500" s="56"/>
      <c r="O3500" s="56"/>
      <c r="P3500" s="13"/>
    </row>
    <row r="3501" spans="1:16" ht="41.25" customHeight="1" x14ac:dyDescent="0.2">
      <c r="A3501" s="71" t="s">
        <v>2354</v>
      </c>
      <c r="B3501" s="12"/>
      <c r="C3501" s="72" t="s">
        <v>2355</v>
      </c>
      <c r="D3501" s="56"/>
      <c r="E3501" s="56"/>
      <c r="F3501" s="56"/>
      <c r="G3501" s="56"/>
      <c r="H3501" s="56"/>
      <c r="I3501" s="56"/>
      <c r="J3501" s="56"/>
      <c r="K3501" s="56"/>
      <c r="L3501" s="56"/>
      <c r="M3501" s="56"/>
      <c r="N3501" s="56"/>
      <c r="O3501" s="56"/>
      <c r="P3501" s="13"/>
    </row>
    <row r="3502" spans="1:16" ht="41.25" customHeight="1" x14ac:dyDescent="0.2">
      <c r="A3502" s="71"/>
      <c r="B3502" s="12"/>
      <c r="C3502" s="72"/>
      <c r="D3502" s="56"/>
      <c r="E3502" s="56"/>
      <c r="F3502" s="56"/>
      <c r="G3502" s="56"/>
      <c r="H3502" s="56"/>
      <c r="I3502" s="56"/>
      <c r="J3502" s="56"/>
      <c r="K3502" s="56"/>
      <c r="L3502" s="56"/>
      <c r="M3502" s="56"/>
      <c r="N3502" s="56"/>
      <c r="O3502" s="56"/>
      <c r="P3502" s="13"/>
    </row>
    <row r="3503" spans="1:16" ht="41.25" customHeight="1" x14ac:dyDescent="0.2">
      <c r="A3503" s="71"/>
      <c r="B3503" s="12"/>
      <c r="C3503" s="72"/>
      <c r="D3503" s="56"/>
      <c r="E3503" s="56"/>
      <c r="F3503" s="56"/>
      <c r="G3503" s="56"/>
      <c r="H3503" s="56"/>
      <c r="I3503" s="56"/>
      <c r="J3503" s="56"/>
      <c r="K3503" s="56"/>
      <c r="L3503" s="56"/>
      <c r="M3503" s="56"/>
      <c r="N3503" s="56"/>
      <c r="O3503" s="56"/>
      <c r="P3503" s="13"/>
    </row>
    <row r="3504" spans="1:16" ht="41.25" customHeight="1" x14ac:dyDescent="0.2">
      <c r="A3504" s="71"/>
      <c r="B3504" s="12"/>
      <c r="C3504" s="72"/>
      <c r="D3504" s="56"/>
      <c r="E3504" s="56"/>
      <c r="F3504" s="56"/>
      <c r="G3504" s="56"/>
      <c r="H3504" s="56"/>
      <c r="I3504" s="56"/>
      <c r="J3504" s="56"/>
      <c r="K3504" s="56"/>
      <c r="L3504" s="56"/>
      <c r="M3504" s="56"/>
      <c r="N3504" s="56"/>
      <c r="O3504" s="56"/>
      <c r="P3504" s="13"/>
    </row>
    <row r="3505" spans="1:16" ht="41.25" customHeight="1" thickBot="1" x14ac:dyDescent="0.25">
      <c r="A3505" s="73"/>
      <c r="B3505" s="14"/>
      <c r="C3505" s="74"/>
      <c r="D3505" s="57"/>
      <c r="E3505" s="57"/>
      <c r="F3505" s="57"/>
      <c r="G3505" s="57"/>
      <c r="H3505" s="57"/>
      <c r="I3505" s="57"/>
      <c r="J3505" s="57"/>
      <c r="K3505" s="57"/>
      <c r="L3505" s="57"/>
      <c r="M3505" s="57"/>
      <c r="N3505" s="57"/>
      <c r="O3505" s="57"/>
      <c r="P3505" s="15"/>
    </row>
    <row r="3506" spans="1:16" ht="41.25" customHeight="1" x14ac:dyDescent="0.2">
      <c r="A3506" s="75" t="s">
        <v>2356</v>
      </c>
      <c r="B3506" s="10"/>
      <c r="C3506" s="76" t="s">
        <v>2357</v>
      </c>
      <c r="D3506" s="55"/>
      <c r="E3506" s="55"/>
      <c r="F3506" s="55"/>
      <c r="G3506" s="55"/>
      <c r="H3506" s="55"/>
      <c r="I3506" s="55"/>
      <c r="J3506" s="55"/>
      <c r="K3506" s="55"/>
      <c r="L3506" s="55"/>
      <c r="M3506" s="55"/>
      <c r="N3506" s="55"/>
      <c r="O3506" s="55"/>
      <c r="P3506" s="11"/>
    </row>
    <row r="3507" spans="1:16" ht="41.25" customHeight="1" x14ac:dyDescent="0.2">
      <c r="A3507" s="71"/>
      <c r="B3507" s="12"/>
      <c r="C3507" s="72"/>
      <c r="D3507" s="56"/>
      <c r="E3507" s="56"/>
      <c r="F3507" s="56"/>
      <c r="G3507" s="56"/>
      <c r="H3507" s="56"/>
      <c r="I3507" s="56"/>
      <c r="J3507" s="56"/>
      <c r="K3507" s="56"/>
      <c r="L3507" s="56"/>
      <c r="M3507" s="56"/>
      <c r="N3507" s="56"/>
      <c r="O3507" s="56"/>
      <c r="P3507" s="13"/>
    </row>
    <row r="3508" spans="1:16" ht="41.25" customHeight="1" x14ac:dyDescent="0.2">
      <c r="A3508" s="71"/>
      <c r="B3508" s="12"/>
      <c r="C3508" s="72"/>
      <c r="D3508" s="56"/>
      <c r="E3508" s="56"/>
      <c r="F3508" s="56"/>
      <c r="G3508" s="56"/>
      <c r="H3508" s="56"/>
      <c r="I3508" s="56"/>
      <c r="J3508" s="56"/>
      <c r="K3508" s="56"/>
      <c r="L3508" s="56"/>
      <c r="M3508" s="56"/>
      <c r="N3508" s="56"/>
      <c r="O3508" s="56"/>
      <c r="P3508" s="13"/>
    </row>
    <row r="3509" spans="1:16" ht="41.25" customHeight="1" x14ac:dyDescent="0.2">
      <c r="A3509" s="71"/>
      <c r="B3509" s="12"/>
      <c r="C3509" s="72"/>
      <c r="D3509" s="56"/>
      <c r="E3509" s="56"/>
      <c r="F3509" s="56"/>
      <c r="G3509" s="56"/>
      <c r="H3509" s="56"/>
      <c r="I3509" s="56"/>
      <c r="J3509" s="56"/>
      <c r="K3509" s="56"/>
      <c r="L3509" s="56"/>
      <c r="M3509" s="56"/>
      <c r="N3509" s="56"/>
      <c r="O3509" s="56"/>
      <c r="P3509" s="13"/>
    </row>
    <row r="3510" spans="1:16" ht="41.25" customHeight="1" x14ac:dyDescent="0.2">
      <c r="A3510" s="71"/>
      <c r="B3510" s="12"/>
      <c r="C3510" s="72"/>
      <c r="D3510" s="56"/>
      <c r="E3510" s="56"/>
      <c r="F3510" s="56"/>
      <c r="G3510" s="56"/>
      <c r="H3510" s="56"/>
      <c r="I3510" s="56"/>
      <c r="J3510" s="56"/>
      <c r="K3510" s="56"/>
      <c r="L3510" s="56"/>
      <c r="M3510" s="56"/>
      <c r="N3510" s="56"/>
      <c r="O3510" s="56"/>
      <c r="P3510" s="13"/>
    </row>
    <row r="3511" spans="1:16" ht="41.25" customHeight="1" x14ac:dyDescent="0.2">
      <c r="A3511" s="71" t="s">
        <v>2358</v>
      </c>
      <c r="B3511" s="12"/>
      <c r="C3511" s="72" t="s">
        <v>2359</v>
      </c>
      <c r="D3511" s="56"/>
      <c r="E3511" s="56"/>
      <c r="F3511" s="56"/>
      <c r="G3511" s="56"/>
      <c r="H3511" s="56"/>
      <c r="I3511" s="56"/>
      <c r="J3511" s="56"/>
      <c r="K3511" s="56"/>
      <c r="L3511" s="56"/>
      <c r="M3511" s="56"/>
      <c r="N3511" s="56"/>
      <c r="O3511" s="56"/>
      <c r="P3511" s="13"/>
    </row>
    <row r="3512" spans="1:16" ht="41.25" customHeight="1" x14ac:dyDescent="0.2">
      <c r="A3512" s="71"/>
      <c r="B3512" s="12"/>
      <c r="C3512" s="72"/>
      <c r="D3512" s="56"/>
      <c r="E3512" s="56"/>
      <c r="F3512" s="56"/>
      <c r="G3512" s="56"/>
      <c r="H3512" s="56"/>
      <c r="I3512" s="56"/>
      <c r="J3512" s="56"/>
      <c r="K3512" s="56"/>
      <c r="L3512" s="56"/>
      <c r="M3512" s="56"/>
      <c r="N3512" s="56"/>
      <c r="O3512" s="56"/>
      <c r="P3512" s="13"/>
    </row>
    <row r="3513" spans="1:16" ht="41.25" customHeight="1" x14ac:dyDescent="0.2">
      <c r="A3513" s="71"/>
      <c r="B3513" s="12"/>
      <c r="C3513" s="72"/>
      <c r="D3513" s="56"/>
      <c r="E3513" s="56"/>
      <c r="F3513" s="56"/>
      <c r="G3513" s="56"/>
      <c r="H3513" s="56"/>
      <c r="I3513" s="56"/>
      <c r="J3513" s="56"/>
      <c r="K3513" s="56"/>
      <c r="L3513" s="56"/>
      <c r="M3513" s="56"/>
      <c r="N3513" s="56"/>
      <c r="O3513" s="56"/>
      <c r="P3513" s="13"/>
    </row>
    <row r="3514" spans="1:16" ht="41.25" customHeight="1" x14ac:dyDescent="0.2">
      <c r="A3514" s="71"/>
      <c r="B3514" s="12"/>
      <c r="C3514" s="72"/>
      <c r="D3514" s="56"/>
      <c r="E3514" s="56"/>
      <c r="F3514" s="56"/>
      <c r="G3514" s="56"/>
      <c r="H3514" s="56"/>
      <c r="I3514" s="56"/>
      <c r="J3514" s="56"/>
      <c r="K3514" s="56"/>
      <c r="L3514" s="56"/>
      <c r="M3514" s="56"/>
      <c r="N3514" s="56"/>
      <c r="O3514" s="56"/>
      <c r="P3514" s="13"/>
    </row>
    <row r="3515" spans="1:16" ht="41.25" customHeight="1" x14ac:dyDescent="0.2">
      <c r="A3515" s="71"/>
      <c r="B3515" s="12"/>
      <c r="C3515" s="72"/>
      <c r="D3515" s="56"/>
      <c r="E3515" s="56"/>
      <c r="F3515" s="56"/>
      <c r="G3515" s="56"/>
      <c r="H3515" s="56"/>
      <c r="I3515" s="56"/>
      <c r="J3515" s="56"/>
      <c r="K3515" s="56"/>
      <c r="L3515" s="56"/>
      <c r="M3515" s="56"/>
      <c r="N3515" s="56"/>
      <c r="O3515" s="56"/>
      <c r="P3515" s="13"/>
    </row>
    <row r="3516" spans="1:16" ht="39.75" customHeight="1" x14ac:dyDescent="0.2">
      <c r="A3516" s="71" t="s">
        <v>2360</v>
      </c>
      <c r="B3516" s="12"/>
      <c r="C3516" s="72" t="s">
        <v>2361</v>
      </c>
      <c r="D3516" s="56"/>
      <c r="E3516" s="56"/>
      <c r="F3516" s="56"/>
      <c r="G3516" s="56"/>
      <c r="H3516" s="56"/>
      <c r="I3516" s="56"/>
      <c r="J3516" s="56"/>
      <c r="K3516" s="56"/>
      <c r="L3516" s="56"/>
      <c r="M3516" s="56"/>
      <c r="N3516" s="56"/>
      <c r="O3516" s="56"/>
      <c r="P3516" s="13"/>
    </row>
    <row r="3517" spans="1:16" ht="39.75" customHeight="1" x14ac:dyDescent="0.2">
      <c r="A3517" s="71"/>
      <c r="B3517" s="12"/>
      <c r="C3517" s="72"/>
      <c r="D3517" s="56"/>
      <c r="E3517" s="56"/>
      <c r="F3517" s="56"/>
      <c r="G3517" s="56"/>
      <c r="H3517" s="56"/>
      <c r="I3517" s="56"/>
      <c r="J3517" s="56"/>
      <c r="K3517" s="56"/>
      <c r="L3517" s="56"/>
      <c r="M3517" s="56"/>
      <c r="N3517" s="56"/>
      <c r="O3517" s="56"/>
      <c r="P3517" s="13"/>
    </row>
    <row r="3518" spans="1:16" ht="39.75" customHeight="1" x14ac:dyDescent="0.2">
      <c r="A3518" s="71"/>
      <c r="B3518" s="12"/>
      <c r="C3518" s="72"/>
      <c r="D3518" s="56"/>
      <c r="E3518" s="56"/>
      <c r="F3518" s="56"/>
      <c r="G3518" s="56"/>
      <c r="H3518" s="56"/>
      <c r="I3518" s="56"/>
      <c r="J3518" s="56"/>
      <c r="K3518" s="56"/>
      <c r="L3518" s="56"/>
      <c r="M3518" s="56"/>
      <c r="N3518" s="56"/>
      <c r="O3518" s="56"/>
      <c r="P3518" s="13"/>
    </row>
    <row r="3519" spans="1:16" ht="39.75" customHeight="1" x14ac:dyDescent="0.2">
      <c r="A3519" s="71"/>
      <c r="B3519" s="12"/>
      <c r="C3519" s="72"/>
      <c r="D3519" s="56"/>
      <c r="E3519" s="56"/>
      <c r="F3519" s="56"/>
      <c r="G3519" s="56"/>
      <c r="H3519" s="56"/>
      <c r="I3519" s="56"/>
      <c r="J3519" s="56"/>
      <c r="K3519" s="56"/>
      <c r="L3519" s="56"/>
      <c r="M3519" s="56"/>
      <c r="N3519" s="56"/>
      <c r="O3519" s="56"/>
      <c r="P3519" s="13"/>
    </row>
    <row r="3520" spans="1:16" ht="39.75" customHeight="1" x14ac:dyDescent="0.2">
      <c r="A3520" s="71"/>
      <c r="B3520" s="12"/>
      <c r="C3520" s="72"/>
      <c r="D3520" s="56"/>
      <c r="E3520" s="56"/>
      <c r="F3520" s="56"/>
      <c r="G3520" s="56"/>
      <c r="H3520" s="56"/>
      <c r="I3520" s="56"/>
      <c r="J3520" s="56"/>
      <c r="K3520" s="56"/>
      <c r="L3520" s="56"/>
      <c r="M3520" s="56"/>
      <c r="N3520" s="56"/>
      <c r="O3520" s="56"/>
      <c r="P3520" s="13"/>
    </row>
    <row r="3521" spans="1:16" ht="39.75" customHeight="1" x14ac:dyDescent="0.2">
      <c r="A3521" s="71" t="s">
        <v>2362</v>
      </c>
      <c r="B3521" s="12"/>
      <c r="C3521" s="72" t="s">
        <v>2363</v>
      </c>
      <c r="D3521" s="56"/>
      <c r="E3521" s="56"/>
      <c r="F3521" s="56"/>
      <c r="G3521" s="56"/>
      <c r="H3521" s="56"/>
      <c r="I3521" s="56"/>
      <c r="J3521" s="56"/>
      <c r="K3521" s="56"/>
      <c r="L3521" s="56"/>
      <c r="M3521" s="56"/>
      <c r="N3521" s="56"/>
      <c r="O3521" s="56"/>
      <c r="P3521" s="13"/>
    </row>
    <row r="3522" spans="1:16" ht="39.75" customHeight="1" x14ac:dyDescent="0.2">
      <c r="A3522" s="71"/>
      <c r="B3522" s="12"/>
      <c r="C3522" s="72"/>
      <c r="D3522" s="56"/>
      <c r="E3522" s="56"/>
      <c r="F3522" s="56"/>
      <c r="G3522" s="56"/>
      <c r="H3522" s="56"/>
      <c r="I3522" s="56"/>
      <c r="J3522" s="56"/>
      <c r="K3522" s="56"/>
      <c r="L3522" s="56"/>
      <c r="M3522" s="56"/>
      <c r="N3522" s="56"/>
      <c r="O3522" s="56"/>
      <c r="P3522" s="13"/>
    </row>
    <row r="3523" spans="1:16" ht="39.75" customHeight="1" x14ac:dyDescent="0.2">
      <c r="A3523" s="71"/>
      <c r="B3523" s="12"/>
      <c r="C3523" s="72"/>
      <c r="D3523" s="56"/>
      <c r="E3523" s="56"/>
      <c r="F3523" s="56"/>
      <c r="G3523" s="56"/>
      <c r="H3523" s="56"/>
      <c r="I3523" s="56"/>
      <c r="J3523" s="56"/>
      <c r="K3523" s="56"/>
      <c r="L3523" s="56"/>
      <c r="M3523" s="56"/>
      <c r="N3523" s="56"/>
      <c r="O3523" s="56"/>
      <c r="P3523" s="13"/>
    </row>
    <row r="3524" spans="1:16" ht="39.75" customHeight="1" x14ac:dyDescent="0.2">
      <c r="A3524" s="71"/>
      <c r="B3524" s="12"/>
      <c r="C3524" s="72"/>
      <c r="D3524" s="56"/>
      <c r="E3524" s="56"/>
      <c r="F3524" s="56"/>
      <c r="G3524" s="56"/>
      <c r="H3524" s="56"/>
      <c r="I3524" s="56"/>
      <c r="J3524" s="56"/>
      <c r="K3524" s="56"/>
      <c r="L3524" s="56"/>
      <c r="M3524" s="56"/>
      <c r="N3524" s="56"/>
      <c r="O3524" s="56"/>
      <c r="P3524" s="13"/>
    </row>
    <row r="3525" spans="1:16" ht="39.75" customHeight="1" x14ac:dyDescent="0.2">
      <c r="A3525" s="71"/>
      <c r="B3525" s="12"/>
      <c r="C3525" s="72"/>
      <c r="D3525" s="56"/>
      <c r="E3525" s="56"/>
      <c r="F3525" s="56"/>
      <c r="G3525" s="56"/>
      <c r="H3525" s="56"/>
      <c r="I3525" s="56"/>
      <c r="J3525" s="56"/>
      <c r="K3525" s="56"/>
      <c r="L3525" s="56"/>
      <c r="M3525" s="56"/>
      <c r="N3525" s="56"/>
      <c r="O3525" s="56"/>
      <c r="P3525" s="13"/>
    </row>
    <row r="3526" spans="1:16" ht="39.75" customHeight="1" x14ac:dyDescent="0.2">
      <c r="A3526" s="71" t="s">
        <v>2364</v>
      </c>
      <c r="B3526" s="12"/>
      <c r="C3526" s="72" t="s">
        <v>2365</v>
      </c>
      <c r="D3526" s="56"/>
      <c r="E3526" s="56"/>
      <c r="F3526" s="56"/>
      <c r="G3526" s="56"/>
      <c r="H3526" s="56"/>
      <c r="I3526" s="56"/>
      <c r="J3526" s="56"/>
      <c r="K3526" s="56"/>
      <c r="L3526" s="56"/>
      <c r="M3526" s="56"/>
      <c r="N3526" s="56"/>
      <c r="O3526" s="56"/>
      <c r="P3526" s="13"/>
    </row>
    <row r="3527" spans="1:16" ht="39.75" customHeight="1" x14ac:dyDescent="0.2">
      <c r="A3527" s="71"/>
      <c r="B3527" s="12"/>
      <c r="C3527" s="72"/>
      <c r="D3527" s="56"/>
      <c r="E3527" s="56"/>
      <c r="F3527" s="56"/>
      <c r="G3527" s="56"/>
      <c r="H3527" s="56"/>
      <c r="I3527" s="56"/>
      <c r="J3527" s="56"/>
      <c r="K3527" s="56"/>
      <c r="L3527" s="56"/>
      <c r="M3527" s="56"/>
      <c r="N3527" s="56"/>
      <c r="O3527" s="56"/>
      <c r="P3527" s="13"/>
    </row>
    <row r="3528" spans="1:16" ht="39.75" customHeight="1" x14ac:dyDescent="0.2">
      <c r="A3528" s="71"/>
      <c r="B3528" s="12"/>
      <c r="C3528" s="72"/>
      <c r="D3528" s="56"/>
      <c r="E3528" s="56"/>
      <c r="F3528" s="56"/>
      <c r="G3528" s="56"/>
      <c r="H3528" s="56"/>
      <c r="I3528" s="56"/>
      <c r="J3528" s="56"/>
      <c r="K3528" s="56"/>
      <c r="L3528" s="56"/>
      <c r="M3528" s="56"/>
      <c r="N3528" s="56"/>
      <c r="O3528" s="56"/>
      <c r="P3528" s="13"/>
    </row>
    <row r="3529" spans="1:16" ht="39.75" customHeight="1" x14ac:dyDescent="0.2">
      <c r="A3529" s="71"/>
      <c r="B3529" s="12"/>
      <c r="C3529" s="72"/>
      <c r="D3529" s="56"/>
      <c r="E3529" s="56"/>
      <c r="F3529" s="56"/>
      <c r="G3529" s="56"/>
      <c r="H3529" s="56"/>
      <c r="I3529" s="56"/>
      <c r="J3529" s="56"/>
      <c r="K3529" s="56"/>
      <c r="L3529" s="56"/>
      <c r="M3529" s="56"/>
      <c r="N3529" s="56"/>
      <c r="O3529" s="56"/>
      <c r="P3529" s="13"/>
    </row>
    <row r="3530" spans="1:16" ht="39.75" customHeight="1" thickBot="1" x14ac:dyDescent="0.25">
      <c r="A3530" s="73"/>
      <c r="B3530" s="14"/>
      <c r="C3530" s="74"/>
      <c r="D3530" s="57"/>
      <c r="E3530" s="57"/>
      <c r="F3530" s="57"/>
      <c r="G3530" s="57"/>
      <c r="H3530" s="57"/>
      <c r="I3530" s="57"/>
      <c r="J3530" s="57"/>
      <c r="K3530" s="57"/>
      <c r="L3530" s="57"/>
      <c r="M3530" s="57"/>
      <c r="N3530" s="57"/>
      <c r="O3530" s="57"/>
      <c r="P3530" s="15"/>
    </row>
    <row r="3531" spans="1:16" ht="39.75" customHeight="1" x14ac:dyDescent="0.2">
      <c r="A3531" s="75" t="s">
        <v>2366</v>
      </c>
      <c r="B3531" s="10"/>
      <c r="C3531" s="76" t="s">
        <v>2367</v>
      </c>
      <c r="D3531" s="55"/>
      <c r="E3531" s="55"/>
      <c r="F3531" s="55"/>
      <c r="G3531" s="55"/>
      <c r="H3531" s="55"/>
      <c r="I3531" s="55"/>
      <c r="J3531" s="55"/>
      <c r="K3531" s="55"/>
      <c r="L3531" s="55"/>
      <c r="M3531" s="55"/>
      <c r="N3531" s="55"/>
      <c r="O3531" s="55"/>
      <c r="P3531" s="11"/>
    </row>
    <row r="3532" spans="1:16" ht="39.75" customHeight="1" x14ac:dyDescent="0.2">
      <c r="A3532" s="71"/>
      <c r="B3532" s="12"/>
      <c r="C3532" s="72"/>
      <c r="D3532" s="56"/>
      <c r="E3532" s="56"/>
      <c r="F3532" s="56"/>
      <c r="G3532" s="56"/>
      <c r="H3532" s="56"/>
      <c r="I3532" s="56"/>
      <c r="J3532" s="56"/>
      <c r="K3532" s="56"/>
      <c r="L3532" s="56"/>
      <c r="M3532" s="56"/>
      <c r="N3532" s="56"/>
      <c r="O3532" s="56"/>
      <c r="P3532" s="13"/>
    </row>
    <row r="3533" spans="1:16" ht="39.75" customHeight="1" x14ac:dyDescent="0.2">
      <c r="A3533" s="71"/>
      <c r="B3533" s="12"/>
      <c r="C3533" s="72"/>
      <c r="D3533" s="56"/>
      <c r="E3533" s="56"/>
      <c r="F3533" s="56"/>
      <c r="G3533" s="56"/>
      <c r="H3533" s="56"/>
      <c r="I3533" s="56"/>
      <c r="J3533" s="56"/>
      <c r="K3533" s="56"/>
      <c r="L3533" s="56"/>
      <c r="M3533" s="56"/>
      <c r="N3533" s="56"/>
      <c r="O3533" s="56"/>
      <c r="P3533" s="13"/>
    </row>
    <row r="3534" spans="1:16" ht="39.75" customHeight="1" x14ac:dyDescent="0.2">
      <c r="A3534" s="71"/>
      <c r="B3534" s="12"/>
      <c r="C3534" s="72"/>
      <c r="D3534" s="56"/>
      <c r="E3534" s="56"/>
      <c r="F3534" s="56"/>
      <c r="G3534" s="56"/>
      <c r="H3534" s="56"/>
      <c r="I3534" s="56"/>
      <c r="J3534" s="56"/>
      <c r="K3534" s="56"/>
      <c r="L3534" s="56"/>
      <c r="M3534" s="56"/>
      <c r="N3534" s="56"/>
      <c r="O3534" s="56"/>
      <c r="P3534" s="13"/>
    </row>
    <row r="3535" spans="1:16" ht="39.75" customHeight="1" x14ac:dyDescent="0.2">
      <c r="A3535" s="71"/>
      <c r="B3535" s="12"/>
      <c r="C3535" s="72"/>
      <c r="D3535" s="56"/>
      <c r="E3535" s="56"/>
      <c r="F3535" s="56"/>
      <c r="G3535" s="56"/>
      <c r="H3535" s="56"/>
      <c r="I3535" s="56"/>
      <c r="J3535" s="56"/>
      <c r="K3535" s="56"/>
      <c r="L3535" s="56"/>
      <c r="M3535" s="56"/>
      <c r="N3535" s="56"/>
      <c r="O3535" s="56"/>
      <c r="P3535" s="13"/>
    </row>
    <row r="3536" spans="1:16" ht="39.75" customHeight="1" x14ac:dyDescent="0.2">
      <c r="A3536" s="71" t="s">
        <v>2368</v>
      </c>
      <c r="B3536" s="12"/>
      <c r="C3536" s="72" t="s">
        <v>2369</v>
      </c>
      <c r="D3536" s="56"/>
      <c r="E3536" s="56"/>
      <c r="F3536" s="56"/>
      <c r="G3536" s="56"/>
      <c r="H3536" s="56"/>
      <c r="I3536" s="56"/>
      <c r="J3536" s="56"/>
      <c r="K3536" s="56"/>
      <c r="L3536" s="56"/>
      <c r="M3536" s="56"/>
      <c r="N3536" s="56"/>
      <c r="O3536" s="56"/>
      <c r="P3536" s="13"/>
    </row>
    <row r="3537" spans="1:16" ht="39.75" customHeight="1" x14ac:dyDescent="0.2">
      <c r="A3537" s="71"/>
      <c r="B3537" s="12"/>
      <c r="C3537" s="72"/>
      <c r="D3537" s="56"/>
      <c r="E3537" s="56"/>
      <c r="F3537" s="56"/>
      <c r="G3537" s="56"/>
      <c r="H3537" s="56"/>
      <c r="I3537" s="56"/>
      <c r="J3537" s="56"/>
      <c r="K3537" s="56"/>
      <c r="L3537" s="56"/>
      <c r="M3537" s="56"/>
      <c r="N3537" s="56"/>
      <c r="O3537" s="56"/>
      <c r="P3537" s="13"/>
    </row>
    <row r="3538" spans="1:16" ht="39.75" customHeight="1" x14ac:dyDescent="0.2">
      <c r="A3538" s="71"/>
      <c r="B3538" s="12"/>
      <c r="C3538" s="72"/>
      <c r="D3538" s="56"/>
      <c r="E3538" s="56"/>
      <c r="F3538" s="56"/>
      <c r="G3538" s="56"/>
      <c r="H3538" s="56"/>
      <c r="I3538" s="56"/>
      <c r="J3538" s="56"/>
      <c r="K3538" s="56"/>
      <c r="L3538" s="56"/>
      <c r="M3538" s="56"/>
      <c r="N3538" s="56"/>
      <c r="O3538" s="56"/>
      <c r="P3538" s="13"/>
    </row>
    <row r="3539" spans="1:16" ht="39.75" customHeight="1" x14ac:dyDescent="0.2">
      <c r="A3539" s="71"/>
      <c r="B3539" s="12"/>
      <c r="C3539" s="72"/>
      <c r="D3539" s="56"/>
      <c r="E3539" s="56"/>
      <c r="F3539" s="56"/>
      <c r="G3539" s="56"/>
      <c r="H3539" s="56"/>
      <c r="I3539" s="56"/>
      <c r="J3539" s="56"/>
      <c r="K3539" s="56"/>
      <c r="L3539" s="56"/>
      <c r="M3539" s="56"/>
      <c r="N3539" s="56"/>
      <c r="O3539" s="56"/>
      <c r="P3539" s="13"/>
    </row>
    <row r="3540" spans="1:16" ht="39.75" customHeight="1" x14ac:dyDescent="0.2">
      <c r="A3540" s="71"/>
      <c r="B3540" s="12"/>
      <c r="C3540" s="72"/>
      <c r="D3540" s="56"/>
      <c r="E3540" s="56"/>
      <c r="F3540" s="56"/>
      <c r="G3540" s="56"/>
      <c r="H3540" s="56"/>
      <c r="I3540" s="56"/>
      <c r="J3540" s="56"/>
      <c r="K3540" s="56"/>
      <c r="L3540" s="56"/>
      <c r="M3540" s="56"/>
      <c r="N3540" s="56"/>
      <c r="O3540" s="56"/>
      <c r="P3540" s="13"/>
    </row>
    <row r="3541" spans="1:16" ht="39.75" customHeight="1" x14ac:dyDescent="0.2">
      <c r="A3541" s="71" t="s">
        <v>2370</v>
      </c>
      <c r="B3541" s="12"/>
      <c r="C3541" s="72" t="s">
        <v>2371</v>
      </c>
      <c r="D3541" s="56"/>
      <c r="E3541" s="56"/>
      <c r="F3541" s="56"/>
      <c r="G3541" s="56"/>
      <c r="H3541" s="56"/>
      <c r="I3541" s="56"/>
      <c r="J3541" s="56"/>
      <c r="K3541" s="56"/>
      <c r="L3541" s="56"/>
      <c r="M3541" s="56"/>
      <c r="N3541" s="56"/>
      <c r="O3541" s="56"/>
      <c r="P3541" s="13"/>
    </row>
    <row r="3542" spans="1:16" ht="39.75" customHeight="1" x14ac:dyDescent="0.2">
      <c r="A3542" s="71"/>
      <c r="B3542" s="12"/>
      <c r="C3542" s="72"/>
      <c r="D3542" s="56"/>
      <c r="E3542" s="56"/>
      <c r="F3542" s="56"/>
      <c r="G3542" s="56"/>
      <c r="H3542" s="56"/>
      <c r="I3542" s="56"/>
      <c r="J3542" s="56"/>
      <c r="K3542" s="56"/>
      <c r="L3542" s="56"/>
      <c r="M3542" s="56"/>
      <c r="N3542" s="56"/>
      <c r="O3542" s="56"/>
      <c r="P3542" s="13"/>
    </row>
    <row r="3543" spans="1:16" ht="39.75" customHeight="1" x14ac:dyDescent="0.2">
      <c r="A3543" s="71"/>
      <c r="B3543" s="12"/>
      <c r="C3543" s="72"/>
      <c r="D3543" s="56"/>
      <c r="E3543" s="56"/>
      <c r="F3543" s="56"/>
      <c r="G3543" s="56"/>
      <c r="H3543" s="56"/>
      <c r="I3543" s="56"/>
      <c r="J3543" s="56"/>
      <c r="K3543" s="56"/>
      <c r="L3543" s="56"/>
      <c r="M3543" s="56"/>
      <c r="N3543" s="56"/>
      <c r="O3543" s="56"/>
      <c r="P3543" s="13"/>
    </row>
    <row r="3544" spans="1:16" ht="39.75" customHeight="1" x14ac:dyDescent="0.2">
      <c r="A3544" s="71"/>
      <c r="B3544" s="12"/>
      <c r="C3544" s="72"/>
      <c r="D3544" s="56"/>
      <c r="E3544" s="56"/>
      <c r="F3544" s="56"/>
      <c r="G3544" s="56"/>
      <c r="H3544" s="56"/>
      <c r="I3544" s="56"/>
      <c r="J3544" s="56"/>
      <c r="K3544" s="56"/>
      <c r="L3544" s="56"/>
      <c r="M3544" s="56"/>
      <c r="N3544" s="56"/>
      <c r="O3544" s="56"/>
      <c r="P3544" s="13"/>
    </row>
    <row r="3545" spans="1:16" ht="39.75" customHeight="1" x14ac:dyDescent="0.2">
      <c r="A3545" s="71"/>
      <c r="B3545" s="12"/>
      <c r="C3545" s="72"/>
      <c r="D3545" s="56"/>
      <c r="E3545" s="56"/>
      <c r="F3545" s="56"/>
      <c r="G3545" s="56"/>
      <c r="H3545" s="56"/>
      <c r="I3545" s="56"/>
      <c r="J3545" s="56"/>
      <c r="K3545" s="56"/>
      <c r="L3545" s="56"/>
      <c r="M3545" s="56"/>
      <c r="N3545" s="56"/>
      <c r="O3545" s="56"/>
      <c r="P3545" s="13"/>
    </row>
    <row r="3546" spans="1:16" ht="39.75" customHeight="1" x14ac:dyDescent="0.2">
      <c r="A3546" s="71" t="s">
        <v>2372</v>
      </c>
      <c r="B3546" s="12"/>
      <c r="C3546" s="72" t="s">
        <v>2373</v>
      </c>
      <c r="D3546" s="56"/>
      <c r="E3546" s="56"/>
      <c r="F3546" s="56"/>
      <c r="G3546" s="56"/>
      <c r="H3546" s="56"/>
      <c r="I3546" s="56"/>
      <c r="J3546" s="56"/>
      <c r="K3546" s="56"/>
      <c r="L3546" s="56"/>
      <c r="M3546" s="56"/>
      <c r="N3546" s="56"/>
      <c r="O3546" s="56"/>
      <c r="P3546" s="13"/>
    </row>
    <row r="3547" spans="1:16" ht="39.75" customHeight="1" x14ac:dyDescent="0.2">
      <c r="A3547" s="71"/>
      <c r="B3547" s="12"/>
      <c r="C3547" s="72"/>
      <c r="D3547" s="56"/>
      <c r="E3547" s="56"/>
      <c r="F3547" s="56"/>
      <c r="G3547" s="56"/>
      <c r="H3547" s="56"/>
      <c r="I3547" s="56"/>
      <c r="J3547" s="56"/>
      <c r="K3547" s="56"/>
      <c r="L3547" s="56"/>
      <c r="M3547" s="56"/>
      <c r="N3547" s="56"/>
      <c r="O3547" s="56"/>
      <c r="P3547" s="13"/>
    </row>
    <row r="3548" spans="1:16" ht="39.75" customHeight="1" x14ac:dyDescent="0.2">
      <c r="A3548" s="71"/>
      <c r="B3548" s="12"/>
      <c r="C3548" s="72"/>
      <c r="D3548" s="56"/>
      <c r="E3548" s="56"/>
      <c r="F3548" s="56"/>
      <c r="G3548" s="56"/>
      <c r="H3548" s="56"/>
      <c r="I3548" s="56"/>
      <c r="J3548" s="56"/>
      <c r="K3548" s="56"/>
      <c r="L3548" s="56"/>
      <c r="M3548" s="56"/>
      <c r="N3548" s="56"/>
      <c r="O3548" s="56"/>
      <c r="P3548" s="13"/>
    </row>
    <row r="3549" spans="1:16" ht="39.75" customHeight="1" x14ac:dyDescent="0.2">
      <c r="A3549" s="71"/>
      <c r="B3549" s="12"/>
      <c r="C3549" s="72"/>
      <c r="D3549" s="56"/>
      <c r="E3549" s="56"/>
      <c r="F3549" s="56"/>
      <c r="G3549" s="56"/>
      <c r="H3549" s="56"/>
      <c r="I3549" s="56"/>
      <c r="J3549" s="56"/>
      <c r="K3549" s="56"/>
      <c r="L3549" s="56"/>
      <c r="M3549" s="56"/>
      <c r="N3549" s="56"/>
      <c r="O3549" s="56"/>
      <c r="P3549" s="13"/>
    </row>
    <row r="3550" spans="1:16" ht="39.75" customHeight="1" x14ac:dyDescent="0.2">
      <c r="A3550" s="71"/>
      <c r="B3550" s="12"/>
      <c r="C3550" s="72"/>
      <c r="D3550" s="56"/>
      <c r="E3550" s="56"/>
      <c r="F3550" s="56"/>
      <c r="G3550" s="56"/>
      <c r="H3550" s="56"/>
      <c r="I3550" s="56"/>
      <c r="J3550" s="56"/>
      <c r="K3550" s="56"/>
      <c r="L3550" s="56"/>
      <c r="M3550" s="56"/>
      <c r="N3550" s="56"/>
      <c r="O3550" s="56"/>
      <c r="P3550" s="13"/>
    </row>
    <row r="3551" spans="1:16" ht="39.75" customHeight="1" x14ac:dyDescent="0.2">
      <c r="A3551" s="71" t="s">
        <v>2374</v>
      </c>
      <c r="B3551" s="12"/>
      <c r="C3551" s="72" t="s">
        <v>2375</v>
      </c>
      <c r="D3551" s="56"/>
      <c r="E3551" s="56"/>
      <c r="F3551" s="56"/>
      <c r="G3551" s="56"/>
      <c r="H3551" s="56"/>
      <c r="I3551" s="56"/>
      <c r="J3551" s="56"/>
      <c r="K3551" s="56"/>
      <c r="L3551" s="56"/>
      <c r="M3551" s="56"/>
      <c r="N3551" s="56"/>
      <c r="O3551" s="56"/>
      <c r="P3551" s="13"/>
    </row>
    <row r="3552" spans="1:16" ht="39.75" customHeight="1" x14ac:dyDescent="0.2">
      <c r="A3552" s="71"/>
      <c r="B3552" s="12"/>
      <c r="C3552" s="72"/>
      <c r="D3552" s="56"/>
      <c r="E3552" s="56"/>
      <c r="F3552" s="56"/>
      <c r="G3552" s="56"/>
      <c r="H3552" s="56"/>
      <c r="I3552" s="56"/>
      <c r="J3552" s="56"/>
      <c r="K3552" s="56"/>
      <c r="L3552" s="56"/>
      <c r="M3552" s="56"/>
      <c r="N3552" s="56"/>
      <c r="O3552" s="56"/>
      <c r="P3552" s="13"/>
    </row>
    <row r="3553" spans="1:16" ht="39.75" customHeight="1" x14ac:dyDescent="0.2">
      <c r="A3553" s="71"/>
      <c r="B3553" s="12"/>
      <c r="C3553" s="72"/>
      <c r="D3553" s="56"/>
      <c r="E3553" s="56"/>
      <c r="F3553" s="56"/>
      <c r="G3553" s="56"/>
      <c r="H3553" s="56"/>
      <c r="I3553" s="56"/>
      <c r="J3553" s="56"/>
      <c r="K3553" s="56"/>
      <c r="L3553" s="56"/>
      <c r="M3553" s="56"/>
      <c r="N3553" s="56"/>
      <c r="O3553" s="56"/>
      <c r="P3553" s="13"/>
    </row>
    <row r="3554" spans="1:16" ht="39.75" customHeight="1" x14ac:dyDescent="0.2">
      <c r="A3554" s="71"/>
      <c r="B3554" s="12"/>
      <c r="C3554" s="72"/>
      <c r="D3554" s="56"/>
      <c r="E3554" s="56"/>
      <c r="F3554" s="56"/>
      <c r="G3554" s="56"/>
      <c r="H3554" s="56"/>
      <c r="I3554" s="56"/>
      <c r="J3554" s="56"/>
      <c r="K3554" s="56"/>
      <c r="L3554" s="56"/>
      <c r="M3554" s="56"/>
      <c r="N3554" s="56"/>
      <c r="O3554" s="56"/>
      <c r="P3554" s="13"/>
    </row>
    <row r="3555" spans="1:16" ht="39.75" customHeight="1" thickBot="1" x14ac:dyDescent="0.25">
      <c r="A3555" s="73"/>
      <c r="B3555" s="14"/>
      <c r="C3555" s="74"/>
      <c r="D3555" s="57"/>
      <c r="E3555" s="57"/>
      <c r="F3555" s="57"/>
      <c r="G3555" s="57"/>
      <c r="H3555" s="57"/>
      <c r="I3555" s="57"/>
      <c r="J3555" s="57"/>
      <c r="K3555" s="57"/>
      <c r="L3555" s="57"/>
      <c r="M3555" s="57"/>
      <c r="N3555" s="57"/>
      <c r="O3555" s="57"/>
      <c r="P3555" s="15"/>
    </row>
    <row r="3556" spans="1:16" ht="39.75" customHeight="1" x14ac:dyDescent="0.2">
      <c r="A3556" s="75" t="s">
        <v>2376</v>
      </c>
      <c r="B3556" s="10"/>
      <c r="C3556" s="76" t="s">
        <v>2377</v>
      </c>
      <c r="D3556" s="55"/>
      <c r="E3556" s="55"/>
      <c r="F3556" s="55"/>
      <c r="G3556" s="55"/>
      <c r="H3556" s="55"/>
      <c r="I3556" s="55"/>
      <c r="J3556" s="55"/>
      <c r="K3556" s="55"/>
      <c r="L3556" s="55"/>
      <c r="M3556" s="55"/>
      <c r="N3556" s="55"/>
      <c r="O3556" s="55"/>
      <c r="P3556" s="11"/>
    </row>
    <row r="3557" spans="1:16" ht="39.75" customHeight="1" x14ac:dyDescent="0.2">
      <c r="A3557" s="71"/>
      <c r="B3557" s="12"/>
      <c r="C3557" s="72"/>
      <c r="D3557" s="56"/>
      <c r="E3557" s="56"/>
      <c r="F3557" s="56"/>
      <c r="G3557" s="56"/>
      <c r="H3557" s="56"/>
      <c r="I3557" s="56"/>
      <c r="J3557" s="56"/>
      <c r="K3557" s="56"/>
      <c r="L3557" s="56"/>
      <c r="M3557" s="56"/>
      <c r="N3557" s="56"/>
      <c r="O3557" s="56"/>
      <c r="P3557" s="13"/>
    </row>
    <row r="3558" spans="1:16" ht="39.75" customHeight="1" x14ac:dyDescent="0.2">
      <c r="A3558" s="71"/>
      <c r="B3558" s="12"/>
      <c r="C3558" s="72"/>
      <c r="D3558" s="56"/>
      <c r="E3558" s="56"/>
      <c r="F3558" s="56"/>
      <c r="G3558" s="56"/>
      <c r="H3558" s="56"/>
      <c r="I3558" s="56"/>
      <c r="J3558" s="56"/>
      <c r="K3558" s="56"/>
      <c r="L3558" s="56"/>
      <c r="M3558" s="56"/>
      <c r="N3558" s="56"/>
      <c r="O3558" s="56"/>
      <c r="P3558" s="13"/>
    </row>
    <row r="3559" spans="1:16" ht="39.75" customHeight="1" x14ac:dyDescent="0.2">
      <c r="A3559" s="71"/>
      <c r="B3559" s="12"/>
      <c r="C3559" s="72"/>
      <c r="D3559" s="56"/>
      <c r="E3559" s="56"/>
      <c r="F3559" s="56"/>
      <c r="G3559" s="56"/>
      <c r="H3559" s="56"/>
      <c r="I3559" s="56"/>
      <c r="J3559" s="56"/>
      <c r="K3559" s="56"/>
      <c r="L3559" s="56"/>
      <c r="M3559" s="56"/>
      <c r="N3559" s="56"/>
      <c r="O3559" s="56"/>
      <c r="P3559" s="13"/>
    </row>
    <row r="3560" spans="1:16" ht="39.75" customHeight="1" x14ac:dyDescent="0.2">
      <c r="A3560" s="71"/>
      <c r="B3560" s="12"/>
      <c r="C3560" s="72"/>
      <c r="D3560" s="56"/>
      <c r="E3560" s="56"/>
      <c r="F3560" s="56"/>
      <c r="G3560" s="56"/>
      <c r="H3560" s="56"/>
      <c r="I3560" s="56"/>
      <c r="J3560" s="56"/>
      <c r="K3560" s="56"/>
      <c r="L3560" s="56"/>
      <c r="M3560" s="56"/>
      <c r="N3560" s="56"/>
      <c r="O3560" s="56"/>
      <c r="P3560" s="13"/>
    </row>
    <row r="3561" spans="1:16" ht="39.75" customHeight="1" x14ac:dyDescent="0.2">
      <c r="A3561" s="71" t="s">
        <v>2378</v>
      </c>
      <c r="B3561" s="12"/>
      <c r="C3561" s="72" t="s">
        <v>2379</v>
      </c>
      <c r="D3561" s="56"/>
      <c r="E3561" s="56"/>
      <c r="F3561" s="56"/>
      <c r="G3561" s="56"/>
      <c r="H3561" s="56"/>
      <c r="I3561" s="56"/>
      <c r="J3561" s="56"/>
      <c r="K3561" s="56"/>
      <c r="L3561" s="56"/>
      <c r="M3561" s="56"/>
      <c r="N3561" s="56"/>
      <c r="O3561" s="56"/>
      <c r="P3561" s="13"/>
    </row>
    <row r="3562" spans="1:16" ht="39.75" customHeight="1" x14ac:dyDescent="0.2">
      <c r="A3562" s="71"/>
      <c r="B3562" s="12"/>
      <c r="C3562" s="72"/>
      <c r="D3562" s="56"/>
      <c r="E3562" s="56"/>
      <c r="F3562" s="56"/>
      <c r="G3562" s="56"/>
      <c r="H3562" s="56"/>
      <c r="I3562" s="56"/>
      <c r="J3562" s="56"/>
      <c r="K3562" s="56"/>
      <c r="L3562" s="56"/>
      <c r="M3562" s="56"/>
      <c r="N3562" s="56"/>
      <c r="O3562" s="56"/>
      <c r="P3562" s="13"/>
    </row>
    <row r="3563" spans="1:16" ht="39.75" customHeight="1" x14ac:dyDescent="0.2">
      <c r="A3563" s="71"/>
      <c r="B3563" s="12"/>
      <c r="C3563" s="72"/>
      <c r="D3563" s="56"/>
      <c r="E3563" s="56"/>
      <c r="F3563" s="56"/>
      <c r="G3563" s="56"/>
      <c r="H3563" s="56"/>
      <c r="I3563" s="56"/>
      <c r="J3563" s="56"/>
      <c r="K3563" s="56"/>
      <c r="L3563" s="56"/>
      <c r="M3563" s="56"/>
      <c r="N3563" s="56"/>
      <c r="O3563" s="56"/>
      <c r="P3563" s="13"/>
    </row>
    <row r="3564" spans="1:16" ht="39.75" customHeight="1" x14ac:dyDescent="0.2">
      <c r="A3564" s="71"/>
      <c r="B3564" s="12"/>
      <c r="C3564" s="72"/>
      <c r="D3564" s="56"/>
      <c r="E3564" s="56"/>
      <c r="F3564" s="56"/>
      <c r="G3564" s="56"/>
      <c r="H3564" s="56"/>
      <c r="I3564" s="56"/>
      <c r="J3564" s="56"/>
      <c r="K3564" s="56"/>
      <c r="L3564" s="56"/>
      <c r="M3564" s="56"/>
      <c r="N3564" s="56"/>
      <c r="O3564" s="56"/>
      <c r="P3564" s="13"/>
    </row>
    <row r="3565" spans="1:16" ht="39.75" customHeight="1" x14ac:dyDescent="0.2">
      <c r="A3565" s="71"/>
      <c r="B3565" s="12"/>
      <c r="C3565" s="72"/>
      <c r="D3565" s="56"/>
      <c r="E3565" s="56"/>
      <c r="F3565" s="56"/>
      <c r="G3565" s="56"/>
      <c r="H3565" s="56"/>
      <c r="I3565" s="56"/>
      <c r="J3565" s="56"/>
      <c r="K3565" s="56"/>
      <c r="L3565" s="56"/>
      <c r="M3565" s="56"/>
      <c r="N3565" s="56"/>
      <c r="O3565" s="56"/>
      <c r="P3565" s="13"/>
    </row>
    <row r="3566" spans="1:16" ht="39.75" customHeight="1" x14ac:dyDescent="0.2">
      <c r="A3566" s="71" t="s">
        <v>2380</v>
      </c>
      <c r="B3566" s="12"/>
      <c r="C3566" s="72" t="s">
        <v>2381</v>
      </c>
      <c r="D3566" s="56"/>
      <c r="E3566" s="56"/>
      <c r="F3566" s="56"/>
      <c r="G3566" s="56"/>
      <c r="H3566" s="56"/>
      <c r="I3566" s="56"/>
      <c r="J3566" s="56"/>
      <c r="K3566" s="56"/>
      <c r="L3566" s="56"/>
      <c r="M3566" s="56"/>
      <c r="N3566" s="56"/>
      <c r="O3566" s="56"/>
      <c r="P3566" s="13"/>
    </row>
    <row r="3567" spans="1:16" ht="39.75" customHeight="1" x14ac:dyDescent="0.2">
      <c r="A3567" s="71"/>
      <c r="B3567" s="12"/>
      <c r="C3567" s="72"/>
      <c r="D3567" s="56"/>
      <c r="E3567" s="56"/>
      <c r="F3567" s="56"/>
      <c r="G3567" s="56"/>
      <c r="H3567" s="56"/>
      <c r="I3567" s="56"/>
      <c r="J3567" s="56"/>
      <c r="K3567" s="56"/>
      <c r="L3567" s="56"/>
      <c r="M3567" s="56"/>
      <c r="N3567" s="56"/>
      <c r="O3567" s="56"/>
      <c r="P3567" s="13"/>
    </row>
    <row r="3568" spans="1:16" ht="39.75" customHeight="1" x14ac:dyDescent="0.2">
      <c r="A3568" s="71"/>
      <c r="B3568" s="12"/>
      <c r="C3568" s="72"/>
      <c r="D3568" s="56"/>
      <c r="E3568" s="56"/>
      <c r="F3568" s="56"/>
      <c r="G3568" s="56"/>
      <c r="H3568" s="56"/>
      <c r="I3568" s="56"/>
      <c r="J3568" s="56"/>
      <c r="K3568" s="56"/>
      <c r="L3568" s="56"/>
      <c r="M3568" s="56"/>
      <c r="N3568" s="56"/>
      <c r="O3568" s="56"/>
      <c r="P3568" s="13"/>
    </row>
    <row r="3569" spans="1:16" ht="39.75" customHeight="1" x14ac:dyDescent="0.2">
      <c r="A3569" s="71"/>
      <c r="B3569" s="12"/>
      <c r="C3569" s="72"/>
      <c r="D3569" s="56"/>
      <c r="E3569" s="56"/>
      <c r="F3569" s="56"/>
      <c r="G3569" s="56"/>
      <c r="H3569" s="56"/>
      <c r="I3569" s="56"/>
      <c r="J3569" s="56"/>
      <c r="K3569" s="56"/>
      <c r="L3569" s="56"/>
      <c r="M3569" s="56"/>
      <c r="N3569" s="56"/>
      <c r="O3569" s="56"/>
      <c r="P3569" s="13"/>
    </row>
    <row r="3570" spans="1:16" ht="39.75" customHeight="1" x14ac:dyDescent="0.2">
      <c r="A3570" s="71"/>
      <c r="B3570" s="12"/>
      <c r="C3570" s="72"/>
      <c r="D3570" s="56"/>
      <c r="E3570" s="56"/>
      <c r="F3570" s="56"/>
      <c r="G3570" s="56"/>
      <c r="H3570" s="56"/>
      <c r="I3570" s="56"/>
      <c r="J3570" s="56"/>
      <c r="K3570" s="56"/>
      <c r="L3570" s="56"/>
      <c r="M3570" s="56"/>
      <c r="N3570" s="56"/>
      <c r="O3570" s="56"/>
      <c r="P3570" s="13"/>
    </row>
    <row r="3571" spans="1:16" ht="39.75" customHeight="1" x14ac:dyDescent="0.2">
      <c r="A3571" s="71" t="s">
        <v>2382</v>
      </c>
      <c r="B3571" s="12"/>
      <c r="C3571" s="72" t="s">
        <v>2383</v>
      </c>
      <c r="D3571" s="56"/>
      <c r="E3571" s="56"/>
      <c r="F3571" s="56"/>
      <c r="G3571" s="56"/>
      <c r="H3571" s="56"/>
      <c r="I3571" s="56"/>
      <c r="J3571" s="56"/>
      <c r="K3571" s="56"/>
      <c r="L3571" s="56"/>
      <c r="M3571" s="56"/>
      <c r="N3571" s="56"/>
      <c r="O3571" s="56"/>
      <c r="P3571" s="13"/>
    </row>
    <row r="3572" spans="1:16" ht="39.75" customHeight="1" x14ac:dyDescent="0.2">
      <c r="A3572" s="71"/>
      <c r="B3572" s="12"/>
      <c r="C3572" s="72"/>
      <c r="D3572" s="56"/>
      <c r="E3572" s="56"/>
      <c r="F3572" s="56"/>
      <c r="G3572" s="56"/>
      <c r="H3572" s="56"/>
      <c r="I3572" s="56"/>
      <c r="J3572" s="56"/>
      <c r="K3572" s="56"/>
      <c r="L3572" s="56"/>
      <c r="M3572" s="56"/>
      <c r="N3572" s="56"/>
      <c r="O3572" s="56"/>
      <c r="P3572" s="13"/>
    </row>
    <row r="3573" spans="1:16" ht="39.75" customHeight="1" x14ac:dyDescent="0.2">
      <c r="A3573" s="71"/>
      <c r="B3573" s="12"/>
      <c r="C3573" s="72"/>
      <c r="D3573" s="56"/>
      <c r="E3573" s="56"/>
      <c r="F3573" s="56"/>
      <c r="G3573" s="56"/>
      <c r="H3573" s="56"/>
      <c r="I3573" s="56"/>
      <c r="J3573" s="56"/>
      <c r="K3573" s="56"/>
      <c r="L3573" s="56"/>
      <c r="M3573" s="56"/>
      <c r="N3573" s="56"/>
      <c r="O3573" s="56"/>
      <c r="P3573" s="13"/>
    </row>
    <row r="3574" spans="1:16" ht="39.75" customHeight="1" x14ac:dyDescent="0.2">
      <c r="A3574" s="71"/>
      <c r="B3574" s="12"/>
      <c r="C3574" s="72"/>
      <c r="D3574" s="56"/>
      <c r="E3574" s="56"/>
      <c r="F3574" s="56"/>
      <c r="G3574" s="56"/>
      <c r="H3574" s="56"/>
      <c r="I3574" s="56"/>
      <c r="J3574" s="56"/>
      <c r="K3574" s="56"/>
      <c r="L3574" s="56"/>
      <c r="M3574" s="56"/>
      <c r="N3574" s="56"/>
      <c r="O3574" s="56"/>
      <c r="P3574" s="13"/>
    </row>
    <row r="3575" spans="1:16" ht="39.75" customHeight="1" x14ac:dyDescent="0.2">
      <c r="A3575" s="71"/>
      <c r="B3575" s="12"/>
      <c r="C3575" s="72"/>
      <c r="D3575" s="56"/>
      <c r="E3575" s="56"/>
      <c r="F3575" s="56"/>
      <c r="G3575" s="56"/>
      <c r="H3575" s="56"/>
      <c r="I3575" s="56"/>
      <c r="J3575" s="56"/>
      <c r="K3575" s="56"/>
      <c r="L3575" s="56"/>
      <c r="M3575" s="56"/>
      <c r="N3575" s="56"/>
      <c r="O3575" s="56"/>
      <c r="P3575" s="13"/>
    </row>
    <row r="3576" spans="1:16" ht="39.75" customHeight="1" x14ac:dyDescent="0.2">
      <c r="A3576" s="71" t="s">
        <v>2384</v>
      </c>
      <c r="B3576" s="12"/>
      <c r="C3576" s="72" t="s">
        <v>2385</v>
      </c>
      <c r="D3576" s="56"/>
      <c r="E3576" s="56"/>
      <c r="F3576" s="56"/>
      <c r="G3576" s="56"/>
      <c r="H3576" s="56"/>
      <c r="I3576" s="56"/>
      <c r="J3576" s="56"/>
      <c r="K3576" s="56"/>
      <c r="L3576" s="56"/>
      <c r="M3576" s="56"/>
      <c r="N3576" s="56"/>
      <c r="O3576" s="56"/>
      <c r="P3576" s="13"/>
    </row>
    <row r="3577" spans="1:16" ht="39.75" customHeight="1" x14ac:dyDescent="0.2">
      <c r="A3577" s="71"/>
      <c r="B3577" s="12"/>
      <c r="C3577" s="72"/>
      <c r="D3577" s="56"/>
      <c r="E3577" s="56"/>
      <c r="F3577" s="56"/>
      <c r="G3577" s="56"/>
      <c r="H3577" s="56"/>
      <c r="I3577" s="56"/>
      <c r="J3577" s="56"/>
      <c r="K3577" s="56"/>
      <c r="L3577" s="56"/>
      <c r="M3577" s="56"/>
      <c r="N3577" s="56"/>
      <c r="O3577" s="56"/>
      <c r="P3577" s="13"/>
    </row>
    <row r="3578" spans="1:16" ht="39.75" customHeight="1" x14ac:dyDescent="0.2">
      <c r="A3578" s="71"/>
      <c r="B3578" s="12"/>
      <c r="C3578" s="72"/>
      <c r="D3578" s="56"/>
      <c r="E3578" s="56"/>
      <c r="F3578" s="56"/>
      <c r="G3578" s="56"/>
      <c r="H3578" s="56"/>
      <c r="I3578" s="56"/>
      <c r="J3578" s="56"/>
      <c r="K3578" s="56"/>
      <c r="L3578" s="56"/>
      <c r="M3578" s="56"/>
      <c r="N3578" s="56"/>
      <c r="O3578" s="56"/>
      <c r="P3578" s="13"/>
    </row>
    <row r="3579" spans="1:16" ht="39.75" customHeight="1" x14ac:dyDescent="0.2">
      <c r="A3579" s="71"/>
      <c r="B3579" s="12"/>
      <c r="C3579" s="72"/>
      <c r="D3579" s="56"/>
      <c r="E3579" s="56"/>
      <c r="F3579" s="56"/>
      <c r="G3579" s="56"/>
      <c r="H3579" s="56"/>
      <c r="I3579" s="56"/>
      <c r="J3579" s="56"/>
      <c r="K3579" s="56"/>
      <c r="L3579" s="56"/>
      <c r="M3579" s="56"/>
      <c r="N3579" s="56"/>
      <c r="O3579" s="56"/>
      <c r="P3579" s="13"/>
    </row>
    <row r="3580" spans="1:16" ht="39.75" customHeight="1" thickBot="1" x14ac:dyDescent="0.25">
      <c r="A3580" s="73"/>
      <c r="B3580" s="14"/>
      <c r="C3580" s="74"/>
      <c r="D3580" s="57"/>
      <c r="E3580" s="57"/>
      <c r="F3580" s="57"/>
      <c r="G3580" s="57"/>
      <c r="H3580" s="57"/>
      <c r="I3580" s="57"/>
      <c r="J3580" s="57"/>
      <c r="K3580" s="57"/>
      <c r="L3580" s="57"/>
      <c r="M3580" s="57"/>
      <c r="N3580" s="57"/>
      <c r="O3580" s="57"/>
      <c r="P3580" s="15"/>
    </row>
    <row r="3581" spans="1:16" ht="39.75" customHeight="1" x14ac:dyDescent="0.2">
      <c r="A3581" s="75" t="s">
        <v>2386</v>
      </c>
      <c r="B3581" s="10"/>
      <c r="C3581" s="76" t="s">
        <v>2387</v>
      </c>
      <c r="D3581" s="55"/>
      <c r="E3581" s="55"/>
      <c r="F3581" s="55"/>
      <c r="G3581" s="55"/>
      <c r="H3581" s="55"/>
      <c r="I3581" s="55"/>
      <c r="J3581" s="55"/>
      <c r="K3581" s="55"/>
      <c r="L3581" s="55"/>
      <c r="M3581" s="55"/>
      <c r="N3581" s="55"/>
      <c r="O3581" s="55"/>
      <c r="P3581" s="11"/>
    </row>
    <row r="3582" spans="1:16" ht="39.75" customHeight="1" x14ac:dyDescent="0.2">
      <c r="A3582" s="71"/>
      <c r="B3582" s="12"/>
      <c r="C3582" s="72"/>
      <c r="D3582" s="56"/>
      <c r="E3582" s="56"/>
      <c r="F3582" s="56"/>
      <c r="G3582" s="56"/>
      <c r="H3582" s="56"/>
      <c r="I3582" s="56"/>
      <c r="J3582" s="56"/>
      <c r="K3582" s="56"/>
      <c r="L3582" s="56"/>
      <c r="M3582" s="56"/>
      <c r="N3582" s="56"/>
      <c r="O3582" s="56"/>
      <c r="P3582" s="13"/>
    </row>
    <row r="3583" spans="1:16" ht="39.75" customHeight="1" x14ac:dyDescent="0.2">
      <c r="A3583" s="71"/>
      <c r="B3583" s="12"/>
      <c r="C3583" s="72"/>
      <c r="D3583" s="56"/>
      <c r="E3583" s="56"/>
      <c r="F3583" s="56"/>
      <c r="G3583" s="56"/>
      <c r="H3583" s="56"/>
      <c r="I3583" s="56"/>
      <c r="J3583" s="56"/>
      <c r="K3583" s="56"/>
      <c r="L3583" s="56"/>
      <c r="M3583" s="56"/>
      <c r="N3583" s="56"/>
      <c r="O3583" s="56"/>
      <c r="P3583" s="13"/>
    </row>
    <row r="3584" spans="1:16" ht="39.75" customHeight="1" x14ac:dyDescent="0.2">
      <c r="A3584" s="71"/>
      <c r="B3584" s="12"/>
      <c r="C3584" s="72"/>
      <c r="D3584" s="56"/>
      <c r="E3584" s="56"/>
      <c r="F3584" s="56"/>
      <c r="G3584" s="56"/>
      <c r="H3584" s="56"/>
      <c r="I3584" s="56"/>
      <c r="J3584" s="56"/>
      <c r="K3584" s="56"/>
      <c r="L3584" s="56"/>
      <c r="M3584" s="56"/>
      <c r="N3584" s="56"/>
      <c r="O3584" s="56"/>
      <c r="P3584" s="13"/>
    </row>
    <row r="3585" spans="1:16" ht="39.75" customHeight="1" x14ac:dyDescent="0.2">
      <c r="A3585" s="71"/>
      <c r="B3585" s="12"/>
      <c r="C3585" s="72"/>
      <c r="D3585" s="56"/>
      <c r="E3585" s="56"/>
      <c r="F3585" s="56"/>
      <c r="G3585" s="56"/>
      <c r="H3585" s="56"/>
      <c r="I3585" s="56"/>
      <c r="J3585" s="56"/>
      <c r="K3585" s="56"/>
      <c r="L3585" s="56"/>
      <c r="M3585" s="56"/>
      <c r="N3585" s="56"/>
      <c r="O3585" s="56"/>
      <c r="P3585" s="13"/>
    </row>
    <row r="3586" spans="1:16" ht="39.75" customHeight="1" x14ac:dyDescent="0.2">
      <c r="A3586" s="71" t="s">
        <v>2388</v>
      </c>
      <c r="B3586" s="12"/>
      <c r="C3586" s="72" t="s">
        <v>2389</v>
      </c>
      <c r="D3586" s="56"/>
      <c r="E3586" s="56"/>
      <c r="F3586" s="56"/>
      <c r="G3586" s="56"/>
      <c r="H3586" s="56"/>
      <c r="I3586" s="56"/>
      <c r="J3586" s="56"/>
      <c r="K3586" s="56"/>
      <c r="L3586" s="56"/>
      <c r="M3586" s="56"/>
      <c r="N3586" s="56"/>
      <c r="O3586" s="56"/>
      <c r="P3586" s="13"/>
    </row>
    <row r="3587" spans="1:16" ht="39.75" customHeight="1" x14ac:dyDescent="0.2">
      <c r="A3587" s="71"/>
      <c r="B3587" s="12"/>
      <c r="C3587" s="72"/>
      <c r="D3587" s="56"/>
      <c r="E3587" s="56"/>
      <c r="F3587" s="56"/>
      <c r="G3587" s="56"/>
      <c r="H3587" s="56"/>
      <c r="I3587" s="56"/>
      <c r="J3587" s="56"/>
      <c r="K3587" s="56"/>
      <c r="L3587" s="56"/>
      <c r="M3587" s="56"/>
      <c r="N3587" s="56"/>
      <c r="O3587" s="56"/>
      <c r="P3587" s="13"/>
    </row>
    <row r="3588" spans="1:16" ht="39.75" customHeight="1" x14ac:dyDescent="0.2">
      <c r="A3588" s="71"/>
      <c r="B3588" s="12"/>
      <c r="C3588" s="72"/>
      <c r="D3588" s="56"/>
      <c r="E3588" s="56"/>
      <c r="F3588" s="56"/>
      <c r="G3588" s="56"/>
      <c r="H3588" s="56"/>
      <c r="I3588" s="56"/>
      <c r="J3588" s="56"/>
      <c r="K3588" s="56"/>
      <c r="L3588" s="56"/>
      <c r="M3588" s="56"/>
      <c r="N3588" s="56"/>
      <c r="O3588" s="56"/>
      <c r="P3588" s="13"/>
    </row>
    <row r="3589" spans="1:16" ht="39.75" customHeight="1" x14ac:dyDescent="0.2">
      <c r="A3589" s="71"/>
      <c r="B3589" s="12"/>
      <c r="C3589" s="72"/>
      <c r="D3589" s="56"/>
      <c r="E3589" s="56"/>
      <c r="F3589" s="56"/>
      <c r="G3589" s="56"/>
      <c r="H3589" s="56"/>
      <c r="I3589" s="56"/>
      <c r="J3589" s="56"/>
      <c r="K3589" s="56"/>
      <c r="L3589" s="56"/>
      <c r="M3589" s="56"/>
      <c r="N3589" s="56"/>
      <c r="O3589" s="56"/>
      <c r="P3589" s="13"/>
    </row>
    <row r="3590" spans="1:16" ht="39.75" customHeight="1" x14ac:dyDescent="0.2">
      <c r="A3590" s="71"/>
      <c r="B3590" s="12"/>
      <c r="C3590" s="72"/>
      <c r="D3590" s="56"/>
      <c r="E3590" s="56"/>
      <c r="F3590" s="56"/>
      <c r="G3590" s="56"/>
      <c r="H3590" s="56"/>
      <c r="I3590" s="56"/>
      <c r="J3590" s="56"/>
      <c r="K3590" s="56"/>
      <c r="L3590" s="56"/>
      <c r="M3590" s="56"/>
      <c r="N3590" s="56"/>
      <c r="O3590" s="56"/>
      <c r="P3590" s="13"/>
    </row>
    <row r="3591" spans="1:16" ht="39.75" customHeight="1" x14ac:dyDescent="0.2">
      <c r="A3591" s="71" t="s">
        <v>2390</v>
      </c>
      <c r="B3591" s="12"/>
      <c r="C3591" s="72" t="s">
        <v>2391</v>
      </c>
      <c r="D3591" s="56"/>
      <c r="E3591" s="56"/>
      <c r="F3591" s="56"/>
      <c r="G3591" s="56"/>
      <c r="H3591" s="56"/>
      <c r="I3591" s="56"/>
      <c r="J3591" s="56"/>
      <c r="K3591" s="56"/>
      <c r="L3591" s="56"/>
      <c r="M3591" s="56"/>
      <c r="N3591" s="56"/>
      <c r="O3591" s="56"/>
      <c r="P3591" s="13"/>
    </row>
    <row r="3592" spans="1:16" ht="39.75" customHeight="1" x14ac:dyDescent="0.2">
      <c r="A3592" s="71"/>
      <c r="B3592" s="12"/>
      <c r="C3592" s="72"/>
      <c r="D3592" s="56"/>
      <c r="E3592" s="56"/>
      <c r="F3592" s="56"/>
      <c r="G3592" s="56"/>
      <c r="H3592" s="56"/>
      <c r="I3592" s="56"/>
      <c r="J3592" s="56"/>
      <c r="K3592" s="56"/>
      <c r="L3592" s="56"/>
      <c r="M3592" s="56"/>
      <c r="N3592" s="56"/>
      <c r="O3592" s="56"/>
      <c r="P3592" s="13"/>
    </row>
    <row r="3593" spans="1:16" ht="39.75" customHeight="1" x14ac:dyDescent="0.2">
      <c r="A3593" s="71"/>
      <c r="B3593" s="12"/>
      <c r="C3593" s="72"/>
      <c r="D3593" s="56"/>
      <c r="E3593" s="56"/>
      <c r="F3593" s="56"/>
      <c r="G3593" s="56"/>
      <c r="H3593" s="56"/>
      <c r="I3593" s="56"/>
      <c r="J3593" s="56"/>
      <c r="K3593" s="56"/>
      <c r="L3593" s="56"/>
      <c r="M3593" s="56"/>
      <c r="N3593" s="56"/>
      <c r="O3593" s="56"/>
      <c r="P3593" s="13"/>
    </row>
    <row r="3594" spans="1:16" ht="39.75" customHeight="1" x14ac:dyDescent="0.2">
      <c r="A3594" s="71"/>
      <c r="B3594" s="12"/>
      <c r="C3594" s="72"/>
      <c r="D3594" s="56"/>
      <c r="E3594" s="56"/>
      <c r="F3594" s="56"/>
      <c r="G3594" s="56"/>
      <c r="H3594" s="56"/>
      <c r="I3594" s="56"/>
      <c r="J3594" s="56"/>
      <c r="K3594" s="56"/>
      <c r="L3594" s="56"/>
      <c r="M3594" s="56"/>
      <c r="N3594" s="56"/>
      <c r="O3594" s="56"/>
      <c r="P3594" s="13"/>
    </row>
    <row r="3595" spans="1:16" ht="39.75" customHeight="1" x14ac:dyDescent="0.2">
      <c r="A3595" s="71"/>
      <c r="B3595" s="12"/>
      <c r="C3595" s="72"/>
      <c r="D3595" s="56"/>
      <c r="E3595" s="56"/>
      <c r="F3595" s="56"/>
      <c r="G3595" s="56"/>
      <c r="H3595" s="56"/>
      <c r="I3595" s="56"/>
      <c r="J3595" s="56"/>
      <c r="K3595" s="56"/>
      <c r="L3595" s="56"/>
      <c r="M3595" s="56"/>
      <c r="N3595" s="56"/>
      <c r="O3595" s="56"/>
      <c r="P3595" s="13"/>
    </row>
    <row r="3596" spans="1:16" ht="39.75" customHeight="1" x14ac:dyDescent="0.2">
      <c r="A3596" s="71" t="s">
        <v>2392</v>
      </c>
      <c r="B3596" s="12"/>
      <c r="C3596" s="72" t="s">
        <v>2393</v>
      </c>
      <c r="D3596" s="56"/>
      <c r="E3596" s="56"/>
      <c r="F3596" s="56"/>
      <c r="G3596" s="56"/>
      <c r="H3596" s="56"/>
      <c r="I3596" s="56"/>
      <c r="J3596" s="56"/>
      <c r="K3596" s="56"/>
      <c r="L3596" s="56"/>
      <c r="M3596" s="56"/>
      <c r="N3596" s="56"/>
      <c r="O3596" s="56"/>
      <c r="P3596" s="13"/>
    </row>
    <row r="3597" spans="1:16" ht="39.75" customHeight="1" x14ac:dyDescent="0.2">
      <c r="A3597" s="71"/>
      <c r="B3597" s="12"/>
      <c r="C3597" s="72"/>
      <c r="D3597" s="56"/>
      <c r="E3597" s="56"/>
      <c r="F3597" s="56"/>
      <c r="G3597" s="56"/>
      <c r="H3597" s="56"/>
      <c r="I3597" s="56"/>
      <c r="J3597" s="56"/>
      <c r="K3597" s="56"/>
      <c r="L3597" s="56"/>
      <c r="M3597" s="56"/>
      <c r="N3597" s="56"/>
      <c r="O3597" s="56"/>
      <c r="P3597" s="13"/>
    </row>
    <row r="3598" spans="1:16" ht="39.75" customHeight="1" x14ac:dyDescent="0.2">
      <c r="A3598" s="71"/>
      <c r="B3598" s="12"/>
      <c r="C3598" s="72"/>
      <c r="D3598" s="56"/>
      <c r="E3598" s="56"/>
      <c r="F3598" s="56"/>
      <c r="G3598" s="56"/>
      <c r="H3598" s="56"/>
      <c r="I3598" s="56"/>
      <c r="J3598" s="56"/>
      <c r="K3598" s="56"/>
      <c r="L3598" s="56"/>
      <c r="M3598" s="56"/>
      <c r="N3598" s="56"/>
      <c r="O3598" s="56"/>
      <c r="P3598" s="13"/>
    </row>
    <row r="3599" spans="1:16" ht="39.75" customHeight="1" x14ac:dyDescent="0.2">
      <c r="A3599" s="71"/>
      <c r="B3599" s="12"/>
      <c r="C3599" s="72"/>
      <c r="D3599" s="56"/>
      <c r="E3599" s="56"/>
      <c r="F3599" s="56"/>
      <c r="G3599" s="56"/>
      <c r="H3599" s="56"/>
      <c r="I3599" s="56"/>
      <c r="J3599" s="56"/>
      <c r="K3599" s="56"/>
      <c r="L3599" s="56"/>
      <c r="M3599" s="56"/>
      <c r="N3599" s="56"/>
      <c r="O3599" s="56"/>
      <c r="P3599" s="13"/>
    </row>
    <row r="3600" spans="1:16" ht="39.75" customHeight="1" x14ac:dyDescent="0.2">
      <c r="A3600" s="71"/>
      <c r="B3600" s="12"/>
      <c r="C3600" s="72"/>
      <c r="D3600" s="56"/>
      <c r="E3600" s="56"/>
      <c r="F3600" s="56"/>
      <c r="G3600" s="56"/>
      <c r="H3600" s="56"/>
      <c r="I3600" s="56"/>
      <c r="J3600" s="56"/>
      <c r="K3600" s="56"/>
      <c r="L3600" s="56"/>
      <c r="M3600" s="56"/>
      <c r="N3600" s="56"/>
      <c r="O3600" s="56"/>
      <c r="P3600" s="13"/>
    </row>
    <row r="3601" spans="1:16" ht="39.75" customHeight="1" x14ac:dyDescent="0.2">
      <c r="A3601" s="71" t="s">
        <v>2394</v>
      </c>
      <c r="B3601" s="12"/>
      <c r="C3601" s="72" t="s">
        <v>2395</v>
      </c>
      <c r="D3601" s="56"/>
      <c r="E3601" s="56"/>
      <c r="F3601" s="56"/>
      <c r="G3601" s="56"/>
      <c r="H3601" s="56"/>
      <c r="I3601" s="56"/>
      <c r="J3601" s="56"/>
      <c r="K3601" s="56"/>
      <c r="L3601" s="56"/>
      <c r="M3601" s="56"/>
      <c r="N3601" s="56"/>
      <c r="O3601" s="56"/>
      <c r="P3601" s="13"/>
    </row>
    <row r="3602" spans="1:16" ht="39.75" customHeight="1" x14ac:dyDescent="0.2">
      <c r="A3602" s="71"/>
      <c r="B3602" s="12"/>
      <c r="C3602" s="72"/>
      <c r="D3602" s="56"/>
      <c r="E3602" s="56"/>
      <c r="F3602" s="56"/>
      <c r="G3602" s="56"/>
      <c r="H3602" s="56"/>
      <c r="I3602" s="56"/>
      <c r="J3602" s="56"/>
      <c r="K3602" s="56"/>
      <c r="L3602" s="56"/>
      <c r="M3602" s="56"/>
      <c r="N3602" s="56"/>
      <c r="O3602" s="56"/>
      <c r="P3602" s="13"/>
    </row>
    <row r="3603" spans="1:16" ht="39.75" customHeight="1" x14ac:dyDescent="0.2">
      <c r="A3603" s="71"/>
      <c r="B3603" s="12"/>
      <c r="C3603" s="72"/>
      <c r="D3603" s="56"/>
      <c r="E3603" s="56"/>
      <c r="F3603" s="56"/>
      <c r="G3603" s="56"/>
      <c r="H3603" s="56"/>
      <c r="I3603" s="56"/>
      <c r="J3603" s="56"/>
      <c r="K3603" s="56"/>
      <c r="L3603" s="56"/>
      <c r="M3603" s="56"/>
      <c r="N3603" s="56"/>
      <c r="O3603" s="56"/>
      <c r="P3603" s="13"/>
    </row>
    <row r="3604" spans="1:16" ht="39.75" customHeight="1" x14ac:dyDescent="0.2">
      <c r="A3604" s="71"/>
      <c r="B3604" s="12"/>
      <c r="C3604" s="72"/>
      <c r="D3604" s="56"/>
      <c r="E3604" s="56"/>
      <c r="F3604" s="56"/>
      <c r="G3604" s="56"/>
      <c r="H3604" s="56"/>
      <c r="I3604" s="56"/>
      <c r="J3604" s="56"/>
      <c r="K3604" s="56"/>
      <c r="L3604" s="56"/>
      <c r="M3604" s="56"/>
      <c r="N3604" s="56"/>
      <c r="O3604" s="56"/>
      <c r="P3604" s="13"/>
    </row>
    <row r="3605" spans="1:16" ht="39.75" customHeight="1" thickBot="1" x14ac:dyDescent="0.25">
      <c r="A3605" s="73"/>
      <c r="B3605" s="14"/>
      <c r="C3605" s="74"/>
      <c r="D3605" s="57"/>
      <c r="E3605" s="57"/>
      <c r="F3605" s="57"/>
      <c r="G3605" s="57"/>
      <c r="H3605" s="57"/>
      <c r="I3605" s="57"/>
      <c r="J3605" s="57"/>
      <c r="K3605" s="57"/>
      <c r="L3605" s="57"/>
      <c r="M3605" s="57"/>
      <c r="N3605" s="57"/>
      <c r="O3605" s="57"/>
      <c r="P3605" s="15"/>
    </row>
    <row r="3606" spans="1:16" ht="39.75" customHeight="1" x14ac:dyDescent="0.2">
      <c r="A3606" s="75" t="s">
        <v>2396</v>
      </c>
      <c r="B3606" s="10"/>
      <c r="C3606" s="76" t="s">
        <v>2397</v>
      </c>
      <c r="D3606" s="55"/>
      <c r="E3606" s="55"/>
      <c r="F3606" s="55"/>
      <c r="G3606" s="55"/>
      <c r="H3606" s="55"/>
      <c r="I3606" s="55"/>
      <c r="J3606" s="55"/>
      <c r="K3606" s="55"/>
      <c r="L3606" s="55"/>
      <c r="M3606" s="55"/>
      <c r="N3606" s="55"/>
      <c r="O3606" s="55"/>
      <c r="P3606" s="11"/>
    </row>
    <row r="3607" spans="1:16" ht="39.75" customHeight="1" x14ac:dyDescent="0.2">
      <c r="A3607" s="71"/>
      <c r="B3607" s="12"/>
      <c r="C3607" s="72"/>
      <c r="D3607" s="56"/>
      <c r="E3607" s="56"/>
      <c r="F3607" s="56"/>
      <c r="G3607" s="56"/>
      <c r="H3607" s="56"/>
      <c r="I3607" s="56"/>
      <c r="J3607" s="56"/>
      <c r="K3607" s="56"/>
      <c r="L3607" s="56"/>
      <c r="M3607" s="56"/>
      <c r="N3607" s="56"/>
      <c r="O3607" s="56"/>
      <c r="P3607" s="13"/>
    </row>
    <row r="3608" spans="1:16" ht="39.75" customHeight="1" x14ac:dyDescent="0.2">
      <c r="A3608" s="71"/>
      <c r="B3608" s="12"/>
      <c r="C3608" s="72"/>
      <c r="D3608" s="56"/>
      <c r="E3608" s="56"/>
      <c r="F3608" s="56"/>
      <c r="G3608" s="56"/>
      <c r="H3608" s="56"/>
      <c r="I3608" s="56"/>
      <c r="J3608" s="56"/>
      <c r="K3608" s="56"/>
      <c r="L3608" s="56"/>
      <c r="M3608" s="56"/>
      <c r="N3608" s="56"/>
      <c r="O3608" s="56"/>
      <c r="P3608" s="13"/>
    </row>
    <row r="3609" spans="1:16" ht="39.75" customHeight="1" x14ac:dyDescent="0.2">
      <c r="A3609" s="71"/>
      <c r="B3609" s="12"/>
      <c r="C3609" s="72"/>
      <c r="D3609" s="56"/>
      <c r="E3609" s="56"/>
      <c r="F3609" s="56"/>
      <c r="G3609" s="56"/>
      <c r="H3609" s="56"/>
      <c r="I3609" s="56"/>
      <c r="J3609" s="56"/>
      <c r="K3609" s="56"/>
      <c r="L3609" s="56"/>
      <c r="M3609" s="56"/>
      <c r="N3609" s="56"/>
      <c r="O3609" s="56"/>
      <c r="P3609" s="13"/>
    </row>
    <row r="3610" spans="1:16" ht="39.75" customHeight="1" x14ac:dyDescent="0.2">
      <c r="A3610" s="71"/>
      <c r="B3610" s="12"/>
      <c r="C3610" s="72"/>
      <c r="D3610" s="56"/>
      <c r="E3610" s="56"/>
      <c r="F3610" s="56"/>
      <c r="G3610" s="56"/>
      <c r="H3610" s="56"/>
      <c r="I3610" s="56"/>
      <c r="J3610" s="56"/>
      <c r="K3610" s="56"/>
      <c r="L3610" s="56"/>
      <c r="M3610" s="56"/>
      <c r="N3610" s="56"/>
      <c r="O3610" s="56"/>
      <c r="P3610" s="13"/>
    </row>
    <row r="3611" spans="1:16" ht="39.75" customHeight="1" x14ac:dyDescent="0.2">
      <c r="A3611" s="71" t="s">
        <v>2398</v>
      </c>
      <c r="B3611" s="12"/>
      <c r="C3611" s="72" t="s">
        <v>2399</v>
      </c>
      <c r="D3611" s="56"/>
      <c r="E3611" s="56"/>
      <c r="F3611" s="56"/>
      <c r="G3611" s="56"/>
      <c r="H3611" s="56"/>
      <c r="I3611" s="56"/>
      <c r="J3611" s="56"/>
      <c r="K3611" s="56"/>
      <c r="L3611" s="56"/>
      <c r="M3611" s="56"/>
      <c r="N3611" s="56"/>
      <c r="O3611" s="56"/>
      <c r="P3611" s="13"/>
    </row>
    <row r="3612" spans="1:16" ht="39.75" customHeight="1" x14ac:dyDescent="0.2">
      <c r="A3612" s="71"/>
      <c r="B3612" s="12"/>
      <c r="C3612" s="72"/>
      <c r="D3612" s="56"/>
      <c r="E3612" s="56"/>
      <c r="F3612" s="56"/>
      <c r="G3612" s="56"/>
      <c r="H3612" s="56"/>
      <c r="I3612" s="56"/>
      <c r="J3612" s="56"/>
      <c r="K3612" s="56"/>
      <c r="L3612" s="56"/>
      <c r="M3612" s="56"/>
      <c r="N3612" s="56"/>
      <c r="O3612" s="56"/>
      <c r="P3612" s="13"/>
    </row>
    <row r="3613" spans="1:16" ht="39.75" customHeight="1" x14ac:dyDescent="0.2">
      <c r="A3613" s="71"/>
      <c r="B3613" s="12"/>
      <c r="C3613" s="72"/>
      <c r="D3613" s="56"/>
      <c r="E3613" s="56"/>
      <c r="F3613" s="56"/>
      <c r="G3613" s="56"/>
      <c r="H3613" s="56"/>
      <c r="I3613" s="56"/>
      <c r="J3613" s="56"/>
      <c r="K3613" s="56"/>
      <c r="L3613" s="56"/>
      <c r="M3613" s="56"/>
      <c r="N3613" s="56"/>
      <c r="O3613" s="56"/>
      <c r="P3613" s="13"/>
    </row>
    <row r="3614" spans="1:16" ht="39.75" customHeight="1" x14ac:dyDescent="0.2">
      <c r="A3614" s="71"/>
      <c r="B3614" s="12"/>
      <c r="C3614" s="72"/>
      <c r="D3614" s="56"/>
      <c r="E3614" s="56"/>
      <c r="F3614" s="56"/>
      <c r="G3614" s="56"/>
      <c r="H3614" s="56"/>
      <c r="I3614" s="56"/>
      <c r="J3614" s="56"/>
      <c r="K3614" s="56"/>
      <c r="L3614" s="56"/>
      <c r="M3614" s="56"/>
      <c r="N3614" s="56"/>
      <c r="O3614" s="56"/>
      <c r="P3614" s="13"/>
    </row>
    <row r="3615" spans="1:16" ht="39.75" customHeight="1" x14ac:dyDescent="0.2">
      <c r="A3615" s="71"/>
      <c r="B3615" s="12"/>
      <c r="C3615" s="72"/>
      <c r="D3615" s="56"/>
      <c r="E3615" s="56"/>
      <c r="F3615" s="56"/>
      <c r="G3615" s="56"/>
      <c r="H3615" s="56"/>
      <c r="I3615" s="56"/>
      <c r="J3615" s="56"/>
      <c r="K3615" s="56"/>
      <c r="L3615" s="56"/>
      <c r="M3615" s="56"/>
      <c r="N3615" s="56"/>
      <c r="O3615" s="56"/>
      <c r="P3615" s="13"/>
    </row>
    <row r="3616" spans="1:16" ht="39.75" customHeight="1" x14ac:dyDescent="0.2">
      <c r="A3616" s="71" t="s">
        <v>2400</v>
      </c>
      <c r="B3616" s="12"/>
      <c r="C3616" s="72" t="s">
        <v>2401</v>
      </c>
      <c r="D3616" s="56"/>
      <c r="E3616" s="56"/>
      <c r="F3616" s="56"/>
      <c r="G3616" s="56"/>
      <c r="H3616" s="56"/>
      <c r="I3616" s="56"/>
      <c r="J3616" s="56"/>
      <c r="K3616" s="56"/>
      <c r="L3616" s="56"/>
      <c r="M3616" s="56"/>
      <c r="N3616" s="56"/>
      <c r="O3616" s="56"/>
      <c r="P3616" s="13"/>
    </row>
    <row r="3617" spans="1:16" ht="39.75" customHeight="1" x14ac:dyDescent="0.2">
      <c r="A3617" s="71"/>
      <c r="B3617" s="12"/>
      <c r="C3617" s="72"/>
      <c r="D3617" s="56"/>
      <c r="E3617" s="56"/>
      <c r="F3617" s="56"/>
      <c r="G3617" s="56"/>
      <c r="H3617" s="56"/>
      <c r="I3617" s="56"/>
      <c r="J3617" s="56"/>
      <c r="K3617" s="56"/>
      <c r="L3617" s="56"/>
      <c r="M3617" s="56"/>
      <c r="N3617" s="56"/>
      <c r="O3617" s="56"/>
      <c r="P3617" s="13"/>
    </row>
    <row r="3618" spans="1:16" ht="39.75" customHeight="1" x14ac:dyDescent="0.2">
      <c r="A3618" s="71"/>
      <c r="B3618" s="12"/>
      <c r="C3618" s="72"/>
      <c r="D3618" s="56"/>
      <c r="E3618" s="56"/>
      <c r="F3618" s="56"/>
      <c r="G3618" s="56"/>
      <c r="H3618" s="56"/>
      <c r="I3618" s="56"/>
      <c r="J3618" s="56"/>
      <c r="K3618" s="56"/>
      <c r="L3618" s="56"/>
      <c r="M3618" s="56"/>
      <c r="N3618" s="56"/>
      <c r="O3618" s="56"/>
      <c r="P3618" s="13"/>
    </row>
    <row r="3619" spans="1:16" ht="39.75" customHeight="1" x14ac:dyDescent="0.2">
      <c r="A3619" s="71"/>
      <c r="B3619" s="12"/>
      <c r="C3619" s="72"/>
      <c r="D3619" s="56"/>
      <c r="E3619" s="56"/>
      <c r="F3619" s="56"/>
      <c r="G3619" s="56"/>
      <c r="H3619" s="56"/>
      <c r="I3619" s="56"/>
      <c r="J3619" s="56"/>
      <c r="K3619" s="56"/>
      <c r="L3619" s="56"/>
      <c r="M3619" s="56"/>
      <c r="N3619" s="56"/>
      <c r="O3619" s="56"/>
      <c r="P3619" s="13"/>
    </row>
    <row r="3620" spans="1:16" ht="39.75" customHeight="1" x14ac:dyDescent="0.2">
      <c r="A3620" s="71"/>
      <c r="B3620" s="12"/>
      <c r="C3620" s="72"/>
      <c r="D3620" s="56"/>
      <c r="E3620" s="56"/>
      <c r="F3620" s="56"/>
      <c r="G3620" s="56"/>
      <c r="H3620" s="56"/>
      <c r="I3620" s="56"/>
      <c r="J3620" s="56"/>
      <c r="K3620" s="56"/>
      <c r="L3620" s="56"/>
      <c r="M3620" s="56"/>
      <c r="N3620" s="56"/>
      <c r="O3620" s="56"/>
      <c r="P3620" s="13"/>
    </row>
    <row r="3621" spans="1:16" ht="39.75" customHeight="1" x14ac:dyDescent="0.2">
      <c r="A3621" s="71" t="s">
        <v>2402</v>
      </c>
      <c r="B3621" s="12"/>
      <c r="C3621" s="72" t="s">
        <v>2403</v>
      </c>
      <c r="D3621" s="56"/>
      <c r="E3621" s="56"/>
      <c r="F3621" s="56"/>
      <c r="G3621" s="56"/>
      <c r="H3621" s="56"/>
      <c r="I3621" s="56"/>
      <c r="J3621" s="56"/>
      <c r="K3621" s="56"/>
      <c r="L3621" s="56"/>
      <c r="M3621" s="56"/>
      <c r="N3621" s="56"/>
      <c r="O3621" s="56"/>
      <c r="P3621" s="13"/>
    </row>
    <row r="3622" spans="1:16" ht="39.75" customHeight="1" x14ac:dyDescent="0.2">
      <c r="A3622" s="71"/>
      <c r="B3622" s="12"/>
      <c r="C3622" s="72"/>
      <c r="D3622" s="56"/>
      <c r="E3622" s="56"/>
      <c r="F3622" s="56"/>
      <c r="G3622" s="56"/>
      <c r="H3622" s="56"/>
      <c r="I3622" s="56"/>
      <c r="J3622" s="56"/>
      <c r="K3622" s="56"/>
      <c r="L3622" s="56"/>
      <c r="M3622" s="56"/>
      <c r="N3622" s="56"/>
      <c r="O3622" s="56"/>
      <c r="P3622" s="13"/>
    </row>
    <row r="3623" spans="1:16" ht="39.75" customHeight="1" x14ac:dyDescent="0.2">
      <c r="A3623" s="71"/>
      <c r="B3623" s="12"/>
      <c r="C3623" s="72"/>
      <c r="D3623" s="56"/>
      <c r="E3623" s="56"/>
      <c r="F3623" s="56"/>
      <c r="G3623" s="56"/>
      <c r="H3623" s="56"/>
      <c r="I3623" s="56"/>
      <c r="J3623" s="56"/>
      <c r="K3623" s="56"/>
      <c r="L3623" s="56"/>
      <c r="M3623" s="56"/>
      <c r="N3623" s="56"/>
      <c r="O3623" s="56"/>
      <c r="P3623" s="13"/>
    </row>
    <row r="3624" spans="1:16" ht="39.75" customHeight="1" x14ac:dyDescent="0.2">
      <c r="A3624" s="71"/>
      <c r="B3624" s="12"/>
      <c r="C3624" s="72"/>
      <c r="D3624" s="56"/>
      <c r="E3624" s="56"/>
      <c r="F3624" s="56"/>
      <c r="G3624" s="56"/>
      <c r="H3624" s="56"/>
      <c r="I3624" s="56"/>
      <c r="J3624" s="56"/>
      <c r="K3624" s="56"/>
      <c r="L3624" s="56"/>
      <c r="M3624" s="56"/>
      <c r="N3624" s="56"/>
      <c r="O3624" s="56"/>
      <c r="P3624" s="13"/>
    </row>
    <row r="3625" spans="1:16" ht="39.75" customHeight="1" x14ac:dyDescent="0.2">
      <c r="A3625" s="71"/>
      <c r="B3625" s="12"/>
      <c r="C3625" s="72"/>
      <c r="D3625" s="56"/>
      <c r="E3625" s="56"/>
      <c r="F3625" s="56"/>
      <c r="G3625" s="56"/>
      <c r="H3625" s="56"/>
      <c r="I3625" s="56"/>
      <c r="J3625" s="56"/>
      <c r="K3625" s="56"/>
      <c r="L3625" s="56"/>
      <c r="M3625" s="56"/>
      <c r="N3625" s="56"/>
      <c r="O3625" s="56"/>
      <c r="P3625" s="13"/>
    </row>
    <row r="3626" spans="1:16" ht="39.75" customHeight="1" x14ac:dyDescent="0.2">
      <c r="A3626" s="71" t="s">
        <v>2404</v>
      </c>
      <c r="B3626" s="12"/>
      <c r="C3626" s="72" t="s">
        <v>2405</v>
      </c>
      <c r="D3626" s="56"/>
      <c r="E3626" s="56"/>
      <c r="F3626" s="56"/>
      <c r="G3626" s="56"/>
      <c r="H3626" s="56"/>
      <c r="I3626" s="56"/>
      <c r="J3626" s="56"/>
      <c r="K3626" s="56"/>
      <c r="L3626" s="56"/>
      <c r="M3626" s="56"/>
      <c r="N3626" s="56"/>
      <c r="O3626" s="56"/>
      <c r="P3626" s="13"/>
    </row>
    <row r="3627" spans="1:16" ht="39.75" customHeight="1" x14ac:dyDescent="0.2">
      <c r="A3627" s="71"/>
      <c r="B3627" s="12"/>
      <c r="C3627" s="72"/>
      <c r="D3627" s="56"/>
      <c r="E3627" s="56"/>
      <c r="F3627" s="56"/>
      <c r="G3627" s="56"/>
      <c r="H3627" s="56"/>
      <c r="I3627" s="56"/>
      <c r="J3627" s="56"/>
      <c r="K3627" s="56"/>
      <c r="L3627" s="56"/>
      <c r="M3627" s="56"/>
      <c r="N3627" s="56"/>
      <c r="O3627" s="56"/>
      <c r="P3627" s="13"/>
    </row>
    <row r="3628" spans="1:16" ht="39.75" customHeight="1" x14ac:dyDescent="0.2">
      <c r="A3628" s="71"/>
      <c r="B3628" s="12"/>
      <c r="C3628" s="72"/>
      <c r="D3628" s="56"/>
      <c r="E3628" s="56"/>
      <c r="F3628" s="56"/>
      <c r="G3628" s="56"/>
      <c r="H3628" s="56"/>
      <c r="I3628" s="56"/>
      <c r="J3628" s="56"/>
      <c r="K3628" s="56"/>
      <c r="L3628" s="56"/>
      <c r="M3628" s="56"/>
      <c r="N3628" s="56"/>
      <c r="O3628" s="56"/>
      <c r="P3628" s="13"/>
    </row>
    <row r="3629" spans="1:16" ht="39.75" customHeight="1" x14ac:dyDescent="0.2">
      <c r="A3629" s="71"/>
      <c r="B3629" s="12"/>
      <c r="C3629" s="72"/>
      <c r="D3629" s="56"/>
      <c r="E3629" s="56"/>
      <c r="F3629" s="56"/>
      <c r="G3629" s="56"/>
      <c r="H3629" s="56"/>
      <c r="I3629" s="56"/>
      <c r="J3629" s="56"/>
      <c r="K3629" s="56"/>
      <c r="L3629" s="56"/>
      <c r="M3629" s="56"/>
      <c r="N3629" s="56"/>
      <c r="O3629" s="56"/>
      <c r="P3629" s="13"/>
    </row>
    <row r="3630" spans="1:16" ht="39.75" customHeight="1" thickBot="1" x14ac:dyDescent="0.25">
      <c r="A3630" s="73"/>
      <c r="B3630" s="14"/>
      <c r="C3630" s="74"/>
      <c r="D3630" s="57"/>
      <c r="E3630" s="57"/>
      <c r="F3630" s="57"/>
      <c r="G3630" s="57"/>
      <c r="H3630" s="57"/>
      <c r="I3630" s="57"/>
      <c r="J3630" s="57"/>
      <c r="K3630" s="57"/>
      <c r="L3630" s="57"/>
      <c r="M3630" s="57"/>
      <c r="N3630" s="57"/>
      <c r="O3630" s="57"/>
      <c r="P3630" s="15"/>
    </row>
    <row r="3631" spans="1:16" ht="39.75" customHeight="1" x14ac:dyDescent="0.2">
      <c r="A3631" s="75" t="s">
        <v>2406</v>
      </c>
      <c r="B3631" s="10"/>
      <c r="C3631" s="76" t="s">
        <v>2407</v>
      </c>
      <c r="D3631" s="55"/>
      <c r="E3631" s="55"/>
      <c r="F3631" s="55"/>
      <c r="G3631" s="55"/>
      <c r="H3631" s="55"/>
      <c r="I3631" s="55"/>
      <c r="J3631" s="55"/>
      <c r="K3631" s="55"/>
      <c r="L3631" s="55"/>
      <c r="M3631" s="55"/>
      <c r="N3631" s="55"/>
      <c r="O3631" s="55"/>
      <c r="P3631" s="11"/>
    </row>
    <row r="3632" spans="1:16" ht="39.75" customHeight="1" x14ac:dyDescent="0.2">
      <c r="A3632" s="71"/>
      <c r="B3632" s="12"/>
      <c r="C3632" s="72"/>
      <c r="D3632" s="56"/>
      <c r="E3632" s="56"/>
      <c r="F3632" s="56"/>
      <c r="G3632" s="56"/>
      <c r="H3632" s="56"/>
      <c r="I3632" s="56"/>
      <c r="J3632" s="56"/>
      <c r="K3632" s="56"/>
      <c r="L3632" s="56"/>
      <c r="M3632" s="56"/>
      <c r="N3632" s="56"/>
      <c r="O3632" s="56"/>
      <c r="P3632" s="13"/>
    </row>
    <row r="3633" spans="1:16" ht="39.75" customHeight="1" x14ac:dyDescent="0.2">
      <c r="A3633" s="71"/>
      <c r="B3633" s="12"/>
      <c r="C3633" s="72"/>
      <c r="D3633" s="56"/>
      <c r="E3633" s="56"/>
      <c r="F3633" s="56"/>
      <c r="G3633" s="56"/>
      <c r="H3633" s="56"/>
      <c r="I3633" s="56"/>
      <c r="J3633" s="56"/>
      <c r="K3633" s="56"/>
      <c r="L3633" s="56"/>
      <c r="M3633" s="56"/>
      <c r="N3633" s="56"/>
      <c r="O3633" s="56"/>
      <c r="P3633" s="13"/>
    </row>
    <row r="3634" spans="1:16" ht="39.75" customHeight="1" x14ac:dyDescent="0.2">
      <c r="A3634" s="71"/>
      <c r="B3634" s="12"/>
      <c r="C3634" s="72"/>
      <c r="D3634" s="56"/>
      <c r="E3634" s="56"/>
      <c r="F3634" s="56"/>
      <c r="G3634" s="56"/>
      <c r="H3634" s="56"/>
      <c r="I3634" s="56"/>
      <c r="J3634" s="56"/>
      <c r="K3634" s="56"/>
      <c r="L3634" s="56"/>
      <c r="M3634" s="56"/>
      <c r="N3634" s="56"/>
      <c r="O3634" s="56"/>
      <c r="P3634" s="13"/>
    </row>
    <row r="3635" spans="1:16" ht="39.75" customHeight="1" x14ac:dyDescent="0.2">
      <c r="A3635" s="71"/>
      <c r="B3635" s="12"/>
      <c r="C3635" s="72"/>
      <c r="D3635" s="56"/>
      <c r="E3635" s="56"/>
      <c r="F3635" s="56"/>
      <c r="G3635" s="56"/>
      <c r="H3635" s="56"/>
      <c r="I3635" s="56"/>
      <c r="J3635" s="56"/>
      <c r="K3635" s="56"/>
      <c r="L3635" s="56"/>
      <c r="M3635" s="56"/>
      <c r="N3635" s="56"/>
      <c r="O3635" s="56"/>
      <c r="P3635" s="13"/>
    </row>
    <row r="3636" spans="1:16" ht="39.75" customHeight="1" x14ac:dyDescent="0.2">
      <c r="A3636" s="71" t="s">
        <v>2408</v>
      </c>
      <c r="B3636" s="12"/>
      <c r="C3636" s="72" t="s">
        <v>2409</v>
      </c>
      <c r="D3636" s="56"/>
      <c r="E3636" s="56"/>
      <c r="F3636" s="56"/>
      <c r="G3636" s="56"/>
      <c r="H3636" s="56"/>
      <c r="I3636" s="56"/>
      <c r="J3636" s="56"/>
      <c r="K3636" s="56"/>
      <c r="L3636" s="56"/>
      <c r="M3636" s="56"/>
      <c r="N3636" s="56"/>
      <c r="O3636" s="56"/>
      <c r="P3636" s="13"/>
    </row>
    <row r="3637" spans="1:16" ht="39.75" customHeight="1" x14ac:dyDescent="0.2">
      <c r="A3637" s="71"/>
      <c r="B3637" s="12"/>
      <c r="C3637" s="72"/>
      <c r="D3637" s="56"/>
      <c r="E3637" s="56"/>
      <c r="F3637" s="56"/>
      <c r="G3637" s="56"/>
      <c r="H3637" s="56"/>
      <c r="I3637" s="56"/>
      <c r="J3637" s="56"/>
      <c r="K3637" s="56"/>
      <c r="L3637" s="56"/>
      <c r="M3637" s="56"/>
      <c r="N3637" s="56"/>
      <c r="O3637" s="56"/>
      <c r="P3637" s="13"/>
    </row>
    <row r="3638" spans="1:16" ht="39.75" customHeight="1" x14ac:dyDescent="0.2">
      <c r="A3638" s="71"/>
      <c r="B3638" s="12"/>
      <c r="C3638" s="72"/>
      <c r="D3638" s="56"/>
      <c r="E3638" s="56"/>
      <c r="F3638" s="56"/>
      <c r="G3638" s="56"/>
      <c r="H3638" s="56"/>
      <c r="I3638" s="56"/>
      <c r="J3638" s="56"/>
      <c r="K3638" s="56"/>
      <c r="L3638" s="56"/>
      <c r="M3638" s="56"/>
      <c r="N3638" s="56"/>
      <c r="O3638" s="56"/>
      <c r="P3638" s="13"/>
    </row>
    <row r="3639" spans="1:16" ht="39.75" customHeight="1" x14ac:dyDescent="0.2">
      <c r="A3639" s="71"/>
      <c r="B3639" s="12"/>
      <c r="C3639" s="72"/>
      <c r="D3639" s="56"/>
      <c r="E3639" s="56"/>
      <c r="F3639" s="56"/>
      <c r="G3639" s="56"/>
      <c r="H3639" s="56"/>
      <c r="I3639" s="56"/>
      <c r="J3639" s="56"/>
      <c r="K3639" s="56"/>
      <c r="L3639" s="56"/>
      <c r="M3639" s="56"/>
      <c r="N3639" s="56"/>
      <c r="O3639" s="56"/>
      <c r="P3639" s="13"/>
    </row>
    <row r="3640" spans="1:16" ht="39.75" customHeight="1" x14ac:dyDescent="0.2">
      <c r="A3640" s="71"/>
      <c r="B3640" s="12"/>
      <c r="C3640" s="72"/>
      <c r="D3640" s="56"/>
      <c r="E3640" s="56"/>
      <c r="F3640" s="56"/>
      <c r="G3640" s="56"/>
      <c r="H3640" s="56"/>
      <c r="I3640" s="56"/>
      <c r="J3640" s="56"/>
      <c r="K3640" s="56"/>
      <c r="L3640" s="56"/>
      <c r="M3640" s="56"/>
      <c r="N3640" s="56"/>
      <c r="O3640" s="56"/>
      <c r="P3640" s="13"/>
    </row>
    <row r="3641" spans="1:16" ht="39.75" customHeight="1" x14ac:dyDescent="0.2">
      <c r="A3641" s="71" t="s">
        <v>2410</v>
      </c>
      <c r="B3641" s="12"/>
      <c r="C3641" s="72" t="s">
        <v>2411</v>
      </c>
      <c r="D3641" s="56"/>
      <c r="E3641" s="56"/>
      <c r="F3641" s="56"/>
      <c r="G3641" s="56"/>
      <c r="H3641" s="56"/>
      <c r="I3641" s="56"/>
      <c r="J3641" s="56"/>
      <c r="K3641" s="56"/>
      <c r="L3641" s="56"/>
      <c r="M3641" s="56"/>
      <c r="N3641" s="56"/>
      <c r="O3641" s="56"/>
      <c r="P3641" s="13"/>
    </row>
    <row r="3642" spans="1:16" ht="39.75" customHeight="1" x14ac:dyDescent="0.2">
      <c r="A3642" s="71"/>
      <c r="B3642" s="12"/>
      <c r="C3642" s="72"/>
      <c r="D3642" s="56"/>
      <c r="E3642" s="56"/>
      <c r="F3642" s="56"/>
      <c r="G3642" s="56"/>
      <c r="H3642" s="56"/>
      <c r="I3642" s="56"/>
      <c r="J3642" s="56"/>
      <c r="K3642" s="56"/>
      <c r="L3642" s="56"/>
      <c r="M3642" s="56"/>
      <c r="N3642" s="56"/>
      <c r="O3642" s="56"/>
      <c r="P3642" s="13"/>
    </row>
    <row r="3643" spans="1:16" ht="39.75" customHeight="1" x14ac:dyDescent="0.2">
      <c r="A3643" s="71"/>
      <c r="B3643" s="12"/>
      <c r="C3643" s="72"/>
      <c r="D3643" s="56"/>
      <c r="E3643" s="56"/>
      <c r="F3643" s="56"/>
      <c r="G3643" s="56"/>
      <c r="H3643" s="56"/>
      <c r="I3643" s="56"/>
      <c r="J3643" s="56"/>
      <c r="K3643" s="56"/>
      <c r="L3643" s="56"/>
      <c r="M3643" s="56"/>
      <c r="N3643" s="56"/>
      <c r="O3643" s="56"/>
      <c r="P3643" s="13"/>
    </row>
    <row r="3644" spans="1:16" ht="39.75" customHeight="1" x14ac:dyDescent="0.2">
      <c r="A3644" s="71"/>
      <c r="B3644" s="12"/>
      <c r="C3644" s="72"/>
      <c r="D3644" s="56"/>
      <c r="E3644" s="56"/>
      <c r="F3644" s="56"/>
      <c r="G3644" s="56"/>
      <c r="H3644" s="56"/>
      <c r="I3644" s="56"/>
      <c r="J3644" s="56"/>
      <c r="K3644" s="56"/>
      <c r="L3644" s="56"/>
      <c r="M3644" s="56"/>
      <c r="N3644" s="56"/>
      <c r="O3644" s="56"/>
      <c r="P3644" s="13"/>
    </row>
    <row r="3645" spans="1:16" ht="39.75" customHeight="1" x14ac:dyDescent="0.2">
      <c r="A3645" s="71"/>
      <c r="B3645" s="12"/>
      <c r="C3645" s="72"/>
      <c r="D3645" s="56"/>
      <c r="E3645" s="56"/>
      <c r="F3645" s="56"/>
      <c r="G3645" s="56"/>
      <c r="H3645" s="56"/>
      <c r="I3645" s="56"/>
      <c r="J3645" s="56"/>
      <c r="K3645" s="56"/>
      <c r="L3645" s="56"/>
      <c r="M3645" s="56"/>
      <c r="N3645" s="56"/>
      <c r="O3645" s="56"/>
      <c r="P3645" s="13"/>
    </row>
    <row r="3646" spans="1:16" ht="39.75" customHeight="1" x14ac:dyDescent="0.2">
      <c r="A3646" s="71" t="s">
        <v>2412</v>
      </c>
      <c r="B3646" s="12"/>
      <c r="C3646" s="72" t="s">
        <v>2413</v>
      </c>
      <c r="D3646" s="56"/>
      <c r="E3646" s="56"/>
      <c r="F3646" s="56"/>
      <c r="G3646" s="56"/>
      <c r="H3646" s="56"/>
      <c r="I3646" s="56"/>
      <c r="J3646" s="56"/>
      <c r="K3646" s="56"/>
      <c r="L3646" s="56"/>
      <c r="M3646" s="56"/>
      <c r="N3646" s="56"/>
      <c r="O3646" s="56"/>
      <c r="P3646" s="13"/>
    </row>
    <row r="3647" spans="1:16" ht="39.75" customHeight="1" x14ac:dyDescent="0.2">
      <c r="A3647" s="71"/>
      <c r="B3647" s="12"/>
      <c r="C3647" s="72"/>
      <c r="D3647" s="56"/>
      <c r="E3647" s="56"/>
      <c r="F3647" s="56"/>
      <c r="G3647" s="56"/>
      <c r="H3647" s="56"/>
      <c r="I3647" s="56"/>
      <c r="J3647" s="56"/>
      <c r="K3647" s="56"/>
      <c r="L3647" s="56"/>
      <c r="M3647" s="56"/>
      <c r="N3647" s="56"/>
      <c r="O3647" s="56"/>
      <c r="P3647" s="13"/>
    </row>
    <row r="3648" spans="1:16" ht="39.75" customHeight="1" x14ac:dyDescent="0.2">
      <c r="A3648" s="71"/>
      <c r="B3648" s="12"/>
      <c r="C3648" s="72"/>
      <c r="D3648" s="56"/>
      <c r="E3648" s="56"/>
      <c r="F3648" s="56"/>
      <c r="G3648" s="56"/>
      <c r="H3648" s="56"/>
      <c r="I3648" s="56"/>
      <c r="J3648" s="56"/>
      <c r="K3648" s="56"/>
      <c r="L3648" s="56"/>
      <c r="M3648" s="56"/>
      <c r="N3648" s="56"/>
      <c r="O3648" s="56"/>
      <c r="P3648" s="13"/>
    </row>
    <row r="3649" spans="1:16" ht="39.75" customHeight="1" x14ac:dyDescent="0.2">
      <c r="A3649" s="71"/>
      <c r="B3649" s="12"/>
      <c r="C3649" s="72"/>
      <c r="D3649" s="56"/>
      <c r="E3649" s="56"/>
      <c r="F3649" s="56"/>
      <c r="G3649" s="56"/>
      <c r="H3649" s="56"/>
      <c r="I3649" s="56"/>
      <c r="J3649" s="56"/>
      <c r="K3649" s="56"/>
      <c r="L3649" s="56"/>
      <c r="M3649" s="56"/>
      <c r="N3649" s="56"/>
      <c r="O3649" s="56"/>
      <c r="P3649" s="13"/>
    </row>
    <row r="3650" spans="1:16" ht="39.75" customHeight="1" x14ac:dyDescent="0.2">
      <c r="A3650" s="71"/>
      <c r="B3650" s="12"/>
      <c r="C3650" s="72"/>
      <c r="D3650" s="56"/>
      <c r="E3650" s="56"/>
      <c r="F3650" s="56"/>
      <c r="G3650" s="56"/>
      <c r="H3650" s="56"/>
      <c r="I3650" s="56"/>
      <c r="J3650" s="56"/>
      <c r="K3650" s="56"/>
      <c r="L3650" s="56"/>
      <c r="M3650" s="56"/>
      <c r="N3650" s="56"/>
      <c r="O3650" s="56"/>
      <c r="P3650" s="13"/>
    </row>
    <row r="3651" spans="1:16" ht="39.75" customHeight="1" x14ac:dyDescent="0.2">
      <c r="A3651" s="71" t="s">
        <v>2414</v>
      </c>
      <c r="B3651" s="12"/>
      <c r="C3651" s="72" t="s">
        <v>2415</v>
      </c>
      <c r="D3651" s="56"/>
      <c r="E3651" s="56"/>
      <c r="F3651" s="56"/>
      <c r="G3651" s="56"/>
      <c r="H3651" s="56"/>
      <c r="I3651" s="56"/>
      <c r="J3651" s="56"/>
      <c r="K3651" s="56"/>
      <c r="L3651" s="56"/>
      <c r="M3651" s="56"/>
      <c r="N3651" s="56"/>
      <c r="O3651" s="56"/>
      <c r="P3651" s="13"/>
    </row>
    <row r="3652" spans="1:16" ht="39.75" customHeight="1" x14ac:dyDescent="0.2">
      <c r="A3652" s="71"/>
      <c r="B3652" s="12"/>
      <c r="C3652" s="72"/>
      <c r="D3652" s="56"/>
      <c r="E3652" s="56"/>
      <c r="F3652" s="56"/>
      <c r="G3652" s="56"/>
      <c r="H3652" s="56"/>
      <c r="I3652" s="56"/>
      <c r="J3652" s="56"/>
      <c r="K3652" s="56"/>
      <c r="L3652" s="56"/>
      <c r="M3652" s="56"/>
      <c r="N3652" s="56"/>
      <c r="O3652" s="56"/>
      <c r="P3652" s="13"/>
    </row>
    <row r="3653" spans="1:16" ht="39.75" customHeight="1" x14ac:dyDescent="0.2">
      <c r="A3653" s="71"/>
      <c r="B3653" s="12"/>
      <c r="C3653" s="72"/>
      <c r="D3653" s="56"/>
      <c r="E3653" s="56"/>
      <c r="F3653" s="56"/>
      <c r="G3653" s="56"/>
      <c r="H3653" s="56"/>
      <c r="I3653" s="56"/>
      <c r="J3653" s="56"/>
      <c r="K3653" s="56"/>
      <c r="L3653" s="56"/>
      <c r="M3653" s="56"/>
      <c r="N3653" s="56"/>
      <c r="O3653" s="56"/>
      <c r="P3653" s="13"/>
    </row>
    <row r="3654" spans="1:16" ht="39.75" customHeight="1" x14ac:dyDescent="0.2">
      <c r="A3654" s="71"/>
      <c r="B3654" s="12"/>
      <c r="C3654" s="72"/>
      <c r="D3654" s="56"/>
      <c r="E3654" s="56"/>
      <c r="F3654" s="56"/>
      <c r="G3654" s="56"/>
      <c r="H3654" s="56"/>
      <c r="I3654" s="56"/>
      <c r="J3654" s="56"/>
      <c r="K3654" s="56"/>
      <c r="L3654" s="56"/>
      <c r="M3654" s="56"/>
      <c r="N3654" s="56"/>
      <c r="O3654" s="56"/>
      <c r="P3654" s="13"/>
    </row>
    <row r="3655" spans="1:16" ht="39.75" customHeight="1" thickBot="1" x14ac:dyDescent="0.25">
      <c r="A3655" s="73"/>
      <c r="B3655" s="14"/>
      <c r="C3655" s="74"/>
      <c r="D3655" s="57"/>
      <c r="E3655" s="57"/>
      <c r="F3655" s="57"/>
      <c r="G3655" s="57"/>
      <c r="H3655" s="57"/>
      <c r="I3655" s="57"/>
      <c r="J3655" s="57"/>
      <c r="K3655" s="57"/>
      <c r="L3655" s="57"/>
      <c r="M3655" s="57"/>
      <c r="N3655" s="57"/>
      <c r="O3655" s="57"/>
      <c r="P3655" s="15"/>
    </row>
    <row r="3656" spans="1:16" ht="39.75" customHeight="1" x14ac:dyDescent="0.2">
      <c r="A3656" s="75" t="s">
        <v>2416</v>
      </c>
      <c r="B3656" s="10"/>
      <c r="C3656" s="76" t="s">
        <v>2417</v>
      </c>
      <c r="D3656" s="55"/>
      <c r="E3656" s="55"/>
      <c r="F3656" s="55"/>
      <c r="G3656" s="55"/>
      <c r="H3656" s="55"/>
      <c r="I3656" s="55"/>
      <c r="J3656" s="55"/>
      <c r="K3656" s="55"/>
      <c r="L3656" s="55"/>
      <c r="M3656" s="55"/>
      <c r="N3656" s="55"/>
      <c r="O3656" s="55"/>
      <c r="P3656" s="11"/>
    </row>
    <row r="3657" spans="1:16" ht="39.75" customHeight="1" x14ac:dyDescent="0.2">
      <c r="A3657" s="71"/>
      <c r="B3657" s="12"/>
      <c r="C3657" s="72"/>
      <c r="D3657" s="56"/>
      <c r="E3657" s="56"/>
      <c r="F3657" s="56"/>
      <c r="G3657" s="56"/>
      <c r="H3657" s="56"/>
      <c r="I3657" s="56"/>
      <c r="J3657" s="56"/>
      <c r="K3657" s="56"/>
      <c r="L3657" s="56"/>
      <c r="M3657" s="56"/>
      <c r="N3657" s="56"/>
      <c r="O3657" s="56"/>
      <c r="P3657" s="13"/>
    </row>
    <row r="3658" spans="1:16" ht="39.75" customHeight="1" x14ac:dyDescent="0.2">
      <c r="A3658" s="71"/>
      <c r="B3658" s="12"/>
      <c r="C3658" s="72"/>
      <c r="D3658" s="56"/>
      <c r="E3658" s="56"/>
      <c r="F3658" s="56"/>
      <c r="G3658" s="56"/>
      <c r="H3658" s="56"/>
      <c r="I3658" s="56"/>
      <c r="J3658" s="56"/>
      <c r="K3658" s="56"/>
      <c r="L3658" s="56"/>
      <c r="M3658" s="56"/>
      <c r="N3658" s="56"/>
      <c r="O3658" s="56"/>
      <c r="P3658" s="13"/>
    </row>
    <row r="3659" spans="1:16" ht="39.75" customHeight="1" x14ac:dyDescent="0.2">
      <c r="A3659" s="71"/>
      <c r="B3659" s="12"/>
      <c r="C3659" s="72"/>
      <c r="D3659" s="56"/>
      <c r="E3659" s="56"/>
      <c r="F3659" s="56"/>
      <c r="G3659" s="56"/>
      <c r="H3659" s="56"/>
      <c r="I3659" s="56"/>
      <c r="J3659" s="56"/>
      <c r="K3659" s="56"/>
      <c r="L3659" s="56"/>
      <c r="M3659" s="56"/>
      <c r="N3659" s="56"/>
      <c r="O3659" s="56"/>
      <c r="P3659" s="13"/>
    </row>
    <row r="3660" spans="1:16" ht="39.75" customHeight="1" x14ac:dyDescent="0.2">
      <c r="A3660" s="71"/>
      <c r="B3660" s="12"/>
      <c r="C3660" s="72"/>
      <c r="D3660" s="56"/>
      <c r="E3660" s="56"/>
      <c r="F3660" s="56"/>
      <c r="G3660" s="56"/>
      <c r="H3660" s="56"/>
      <c r="I3660" s="56"/>
      <c r="J3660" s="56"/>
      <c r="K3660" s="56"/>
      <c r="L3660" s="56"/>
      <c r="M3660" s="56"/>
      <c r="N3660" s="56"/>
      <c r="O3660" s="56"/>
      <c r="P3660" s="13"/>
    </row>
    <row r="3661" spans="1:16" ht="39.75" customHeight="1" x14ac:dyDescent="0.2">
      <c r="A3661" s="71" t="s">
        <v>2418</v>
      </c>
      <c r="B3661" s="12"/>
      <c r="C3661" s="72" t="s">
        <v>2419</v>
      </c>
      <c r="D3661" s="56"/>
      <c r="E3661" s="56"/>
      <c r="F3661" s="56"/>
      <c r="G3661" s="56"/>
      <c r="H3661" s="56"/>
      <c r="I3661" s="56"/>
      <c r="J3661" s="56"/>
      <c r="K3661" s="56"/>
      <c r="L3661" s="56"/>
      <c r="M3661" s="56"/>
      <c r="N3661" s="56"/>
      <c r="O3661" s="56"/>
      <c r="P3661" s="13"/>
    </row>
    <row r="3662" spans="1:16" ht="39.75" customHeight="1" x14ac:dyDescent="0.2">
      <c r="A3662" s="71"/>
      <c r="B3662" s="12"/>
      <c r="C3662" s="72"/>
      <c r="D3662" s="56"/>
      <c r="E3662" s="56"/>
      <c r="F3662" s="56"/>
      <c r="G3662" s="56"/>
      <c r="H3662" s="56"/>
      <c r="I3662" s="56"/>
      <c r="J3662" s="56"/>
      <c r="K3662" s="56"/>
      <c r="L3662" s="56"/>
      <c r="M3662" s="56"/>
      <c r="N3662" s="56"/>
      <c r="O3662" s="56"/>
      <c r="P3662" s="13"/>
    </row>
    <row r="3663" spans="1:16" ht="39.75" customHeight="1" x14ac:dyDescent="0.2">
      <c r="A3663" s="71"/>
      <c r="B3663" s="12"/>
      <c r="C3663" s="72"/>
      <c r="D3663" s="56"/>
      <c r="E3663" s="56"/>
      <c r="F3663" s="56"/>
      <c r="G3663" s="56"/>
      <c r="H3663" s="56"/>
      <c r="I3663" s="56"/>
      <c r="J3663" s="56"/>
      <c r="K3663" s="56"/>
      <c r="L3663" s="56"/>
      <c r="M3663" s="56"/>
      <c r="N3663" s="56"/>
      <c r="O3663" s="56"/>
      <c r="P3663" s="13"/>
    </row>
    <row r="3664" spans="1:16" ht="39.75" customHeight="1" x14ac:dyDescent="0.2">
      <c r="A3664" s="71"/>
      <c r="B3664" s="12"/>
      <c r="C3664" s="72"/>
      <c r="D3664" s="56"/>
      <c r="E3664" s="56"/>
      <c r="F3664" s="56"/>
      <c r="G3664" s="56"/>
      <c r="H3664" s="56"/>
      <c r="I3664" s="56"/>
      <c r="J3664" s="56"/>
      <c r="K3664" s="56"/>
      <c r="L3664" s="56"/>
      <c r="M3664" s="56"/>
      <c r="N3664" s="56"/>
      <c r="O3664" s="56"/>
      <c r="P3664" s="13"/>
    </row>
    <row r="3665" spans="1:16" ht="39.75" customHeight="1" x14ac:dyDescent="0.2">
      <c r="A3665" s="71"/>
      <c r="B3665" s="12"/>
      <c r="C3665" s="72"/>
      <c r="D3665" s="56"/>
      <c r="E3665" s="56"/>
      <c r="F3665" s="56"/>
      <c r="G3665" s="56"/>
      <c r="H3665" s="56"/>
      <c r="I3665" s="56"/>
      <c r="J3665" s="56"/>
      <c r="K3665" s="56"/>
      <c r="L3665" s="56"/>
      <c r="M3665" s="56"/>
      <c r="N3665" s="56"/>
      <c r="O3665" s="56"/>
      <c r="P3665" s="13"/>
    </row>
    <row r="3666" spans="1:16" ht="39.75" customHeight="1" x14ac:dyDescent="0.2">
      <c r="A3666" s="71" t="s">
        <v>2420</v>
      </c>
      <c r="B3666" s="12"/>
      <c r="C3666" s="72" t="s">
        <v>2421</v>
      </c>
      <c r="D3666" s="56"/>
      <c r="E3666" s="56"/>
      <c r="F3666" s="56"/>
      <c r="G3666" s="56"/>
      <c r="H3666" s="56"/>
      <c r="I3666" s="56"/>
      <c r="J3666" s="56"/>
      <c r="K3666" s="56"/>
      <c r="L3666" s="56"/>
      <c r="M3666" s="56"/>
      <c r="N3666" s="56"/>
      <c r="O3666" s="56"/>
      <c r="P3666" s="13"/>
    </row>
    <row r="3667" spans="1:16" ht="39.75" customHeight="1" x14ac:dyDescent="0.2">
      <c r="A3667" s="71"/>
      <c r="B3667" s="12"/>
      <c r="C3667" s="72"/>
      <c r="D3667" s="56"/>
      <c r="E3667" s="56"/>
      <c r="F3667" s="56"/>
      <c r="G3667" s="56"/>
      <c r="H3667" s="56"/>
      <c r="I3667" s="56"/>
      <c r="J3667" s="56"/>
      <c r="K3667" s="56"/>
      <c r="L3667" s="56"/>
      <c r="M3667" s="56"/>
      <c r="N3667" s="56"/>
      <c r="O3667" s="56"/>
      <c r="P3667" s="13"/>
    </row>
    <row r="3668" spans="1:16" ht="39.75" customHeight="1" x14ac:dyDescent="0.2">
      <c r="A3668" s="71"/>
      <c r="B3668" s="12"/>
      <c r="C3668" s="72"/>
      <c r="D3668" s="56"/>
      <c r="E3668" s="56"/>
      <c r="F3668" s="56"/>
      <c r="G3668" s="56"/>
      <c r="H3668" s="56"/>
      <c r="I3668" s="56"/>
      <c r="J3668" s="56"/>
      <c r="K3668" s="56"/>
      <c r="L3668" s="56"/>
      <c r="M3668" s="56"/>
      <c r="N3668" s="56"/>
      <c r="O3668" s="56"/>
      <c r="P3668" s="13"/>
    </row>
    <row r="3669" spans="1:16" ht="39.75" customHeight="1" x14ac:dyDescent="0.2">
      <c r="A3669" s="71"/>
      <c r="B3669" s="12"/>
      <c r="C3669" s="72"/>
      <c r="D3669" s="56"/>
      <c r="E3669" s="56"/>
      <c r="F3669" s="56"/>
      <c r="G3669" s="56"/>
      <c r="H3669" s="56"/>
      <c r="I3669" s="56"/>
      <c r="J3669" s="56"/>
      <c r="K3669" s="56"/>
      <c r="L3669" s="56"/>
      <c r="M3669" s="56"/>
      <c r="N3669" s="56"/>
      <c r="O3669" s="56"/>
      <c r="P3669" s="13"/>
    </row>
    <row r="3670" spans="1:16" ht="39.75" customHeight="1" x14ac:dyDescent="0.2">
      <c r="A3670" s="71"/>
      <c r="B3670" s="12"/>
      <c r="C3670" s="72"/>
      <c r="D3670" s="56"/>
      <c r="E3670" s="56"/>
      <c r="F3670" s="56"/>
      <c r="G3670" s="56"/>
      <c r="H3670" s="56"/>
      <c r="I3670" s="56"/>
      <c r="J3670" s="56"/>
      <c r="K3670" s="56"/>
      <c r="L3670" s="56"/>
      <c r="M3670" s="56"/>
      <c r="N3670" s="56"/>
      <c r="O3670" s="56"/>
      <c r="P3670" s="13"/>
    </row>
    <row r="3671" spans="1:16" ht="39.75" customHeight="1" x14ac:dyDescent="0.2">
      <c r="A3671" s="71" t="s">
        <v>2422</v>
      </c>
      <c r="B3671" s="12"/>
      <c r="C3671" s="72" t="s">
        <v>2423</v>
      </c>
      <c r="D3671" s="56"/>
      <c r="E3671" s="56"/>
      <c r="F3671" s="56"/>
      <c r="G3671" s="56"/>
      <c r="H3671" s="56"/>
      <c r="I3671" s="56"/>
      <c r="J3671" s="56"/>
      <c r="K3671" s="56"/>
      <c r="L3671" s="56"/>
      <c r="M3671" s="56"/>
      <c r="N3671" s="56"/>
      <c r="O3671" s="56"/>
      <c r="P3671" s="13"/>
    </row>
    <row r="3672" spans="1:16" ht="39.75" customHeight="1" x14ac:dyDescent="0.2">
      <c r="A3672" s="71"/>
      <c r="B3672" s="12"/>
      <c r="C3672" s="72"/>
      <c r="D3672" s="56"/>
      <c r="E3672" s="56"/>
      <c r="F3672" s="56"/>
      <c r="G3672" s="56"/>
      <c r="H3672" s="56"/>
      <c r="I3672" s="56"/>
      <c r="J3672" s="56"/>
      <c r="K3672" s="56"/>
      <c r="L3672" s="56"/>
      <c r="M3672" s="56"/>
      <c r="N3672" s="56"/>
      <c r="O3672" s="56"/>
      <c r="P3672" s="13"/>
    </row>
    <row r="3673" spans="1:16" ht="39.75" customHeight="1" x14ac:dyDescent="0.2">
      <c r="A3673" s="71"/>
      <c r="B3673" s="12"/>
      <c r="C3673" s="72"/>
      <c r="D3673" s="56"/>
      <c r="E3673" s="56"/>
      <c r="F3673" s="56"/>
      <c r="G3673" s="56"/>
      <c r="H3673" s="56"/>
      <c r="I3673" s="56"/>
      <c r="J3673" s="56"/>
      <c r="K3673" s="56"/>
      <c r="L3673" s="56"/>
      <c r="M3673" s="56"/>
      <c r="N3673" s="56"/>
      <c r="O3673" s="56"/>
      <c r="P3673" s="13"/>
    </row>
    <row r="3674" spans="1:16" ht="39.75" customHeight="1" x14ac:dyDescent="0.2">
      <c r="A3674" s="71"/>
      <c r="B3674" s="12"/>
      <c r="C3674" s="72"/>
      <c r="D3674" s="56"/>
      <c r="E3674" s="56"/>
      <c r="F3674" s="56"/>
      <c r="G3674" s="56"/>
      <c r="H3674" s="56"/>
      <c r="I3674" s="56"/>
      <c r="J3674" s="56"/>
      <c r="K3674" s="56"/>
      <c r="L3674" s="56"/>
      <c r="M3674" s="56"/>
      <c r="N3674" s="56"/>
      <c r="O3674" s="56"/>
      <c r="P3674" s="13"/>
    </row>
    <row r="3675" spans="1:16" ht="39.75" customHeight="1" x14ac:dyDescent="0.2">
      <c r="A3675" s="71"/>
      <c r="B3675" s="12"/>
      <c r="C3675" s="72"/>
      <c r="D3675" s="56"/>
      <c r="E3675" s="56"/>
      <c r="F3675" s="56"/>
      <c r="G3675" s="56"/>
      <c r="H3675" s="56"/>
      <c r="I3675" s="56"/>
      <c r="J3675" s="56"/>
      <c r="K3675" s="56"/>
      <c r="L3675" s="56"/>
      <c r="M3675" s="56"/>
      <c r="N3675" s="56"/>
      <c r="O3675" s="56"/>
      <c r="P3675" s="13"/>
    </row>
    <row r="3676" spans="1:16" ht="39.75" customHeight="1" x14ac:dyDescent="0.2">
      <c r="A3676" s="71" t="s">
        <v>2424</v>
      </c>
      <c r="B3676" s="12"/>
      <c r="C3676" s="72" t="s">
        <v>2425</v>
      </c>
      <c r="D3676" s="56"/>
      <c r="E3676" s="56"/>
      <c r="F3676" s="56"/>
      <c r="G3676" s="56"/>
      <c r="H3676" s="56"/>
      <c r="I3676" s="56"/>
      <c r="J3676" s="56"/>
      <c r="K3676" s="56"/>
      <c r="L3676" s="56"/>
      <c r="M3676" s="56"/>
      <c r="N3676" s="56"/>
      <c r="O3676" s="56"/>
      <c r="P3676" s="13"/>
    </row>
    <row r="3677" spans="1:16" ht="39.75" customHeight="1" x14ac:dyDescent="0.2">
      <c r="A3677" s="71"/>
      <c r="B3677" s="12"/>
      <c r="C3677" s="72"/>
      <c r="D3677" s="56"/>
      <c r="E3677" s="56"/>
      <c r="F3677" s="56"/>
      <c r="G3677" s="56"/>
      <c r="H3677" s="56"/>
      <c r="I3677" s="56"/>
      <c r="J3677" s="56"/>
      <c r="K3677" s="56"/>
      <c r="L3677" s="56"/>
      <c r="M3677" s="56"/>
      <c r="N3677" s="56"/>
      <c r="O3677" s="56"/>
      <c r="P3677" s="13"/>
    </row>
    <row r="3678" spans="1:16" ht="39.75" customHeight="1" x14ac:dyDescent="0.2">
      <c r="A3678" s="71"/>
      <c r="B3678" s="12"/>
      <c r="C3678" s="72"/>
      <c r="D3678" s="56"/>
      <c r="E3678" s="56"/>
      <c r="F3678" s="56"/>
      <c r="G3678" s="56"/>
      <c r="H3678" s="56"/>
      <c r="I3678" s="56"/>
      <c r="J3678" s="56"/>
      <c r="K3678" s="56"/>
      <c r="L3678" s="56"/>
      <c r="M3678" s="56"/>
      <c r="N3678" s="56"/>
      <c r="O3678" s="56"/>
      <c r="P3678" s="13"/>
    </row>
    <row r="3679" spans="1:16" ht="39.75" customHeight="1" x14ac:dyDescent="0.2">
      <c r="A3679" s="71"/>
      <c r="B3679" s="12"/>
      <c r="C3679" s="72"/>
      <c r="D3679" s="56"/>
      <c r="E3679" s="56"/>
      <c r="F3679" s="56"/>
      <c r="G3679" s="56"/>
      <c r="H3679" s="56"/>
      <c r="I3679" s="56"/>
      <c r="J3679" s="56"/>
      <c r="K3679" s="56"/>
      <c r="L3679" s="56"/>
      <c r="M3679" s="56"/>
      <c r="N3679" s="56"/>
      <c r="O3679" s="56"/>
      <c r="P3679" s="13"/>
    </row>
    <row r="3680" spans="1:16" ht="39.75" customHeight="1" thickBot="1" x14ac:dyDescent="0.25">
      <c r="A3680" s="73"/>
      <c r="B3680" s="14"/>
      <c r="C3680" s="74"/>
      <c r="D3680" s="57"/>
      <c r="E3680" s="57"/>
      <c r="F3680" s="57"/>
      <c r="G3680" s="57"/>
      <c r="H3680" s="57"/>
      <c r="I3680" s="57"/>
      <c r="J3680" s="57"/>
      <c r="K3680" s="57"/>
      <c r="L3680" s="57"/>
      <c r="M3680" s="57"/>
      <c r="N3680" s="57"/>
      <c r="O3680" s="57"/>
      <c r="P3680" s="15"/>
    </row>
    <row r="3681" spans="1:16" ht="39.75" customHeight="1" x14ac:dyDescent="0.2">
      <c r="A3681" s="75" t="s">
        <v>2426</v>
      </c>
      <c r="B3681" s="10"/>
      <c r="C3681" s="76" t="s">
        <v>2427</v>
      </c>
      <c r="D3681" s="55"/>
      <c r="E3681" s="55"/>
      <c r="F3681" s="55"/>
      <c r="G3681" s="55"/>
      <c r="H3681" s="55"/>
      <c r="I3681" s="55"/>
      <c r="J3681" s="55"/>
      <c r="K3681" s="55"/>
      <c r="L3681" s="55"/>
      <c r="M3681" s="55"/>
      <c r="N3681" s="55"/>
      <c r="O3681" s="55"/>
      <c r="P3681" s="11"/>
    </row>
    <row r="3682" spans="1:16" ht="39.75" customHeight="1" x14ac:dyDescent="0.2">
      <c r="A3682" s="71"/>
      <c r="B3682" s="12"/>
      <c r="C3682" s="72"/>
      <c r="D3682" s="56"/>
      <c r="E3682" s="56"/>
      <c r="F3682" s="56"/>
      <c r="G3682" s="56"/>
      <c r="H3682" s="56"/>
      <c r="I3682" s="56"/>
      <c r="J3682" s="56"/>
      <c r="K3682" s="56"/>
      <c r="L3682" s="56"/>
      <c r="M3682" s="56"/>
      <c r="N3682" s="56"/>
      <c r="O3682" s="56"/>
      <c r="P3682" s="13"/>
    </row>
    <row r="3683" spans="1:16" ht="39.75" customHeight="1" x14ac:dyDescent="0.2">
      <c r="A3683" s="71"/>
      <c r="B3683" s="12"/>
      <c r="C3683" s="72"/>
      <c r="D3683" s="56"/>
      <c r="E3683" s="56"/>
      <c r="F3683" s="56"/>
      <c r="G3683" s="56"/>
      <c r="H3683" s="56"/>
      <c r="I3683" s="56"/>
      <c r="J3683" s="56"/>
      <c r="K3683" s="56"/>
      <c r="L3683" s="56"/>
      <c r="M3683" s="56"/>
      <c r="N3683" s="56"/>
      <c r="O3683" s="56"/>
      <c r="P3683" s="13"/>
    </row>
    <row r="3684" spans="1:16" ht="39.75" customHeight="1" x14ac:dyDescent="0.2">
      <c r="A3684" s="71"/>
      <c r="B3684" s="12"/>
      <c r="C3684" s="72"/>
      <c r="D3684" s="56"/>
      <c r="E3684" s="56"/>
      <c r="F3684" s="56"/>
      <c r="G3684" s="56"/>
      <c r="H3684" s="56"/>
      <c r="I3684" s="56"/>
      <c r="J3684" s="56"/>
      <c r="K3684" s="56"/>
      <c r="L3684" s="56"/>
      <c r="M3684" s="56"/>
      <c r="N3684" s="56"/>
      <c r="O3684" s="56"/>
      <c r="P3684" s="13"/>
    </row>
    <row r="3685" spans="1:16" ht="39.75" customHeight="1" x14ac:dyDescent="0.2">
      <c r="A3685" s="71"/>
      <c r="B3685" s="12"/>
      <c r="C3685" s="72"/>
      <c r="D3685" s="56"/>
      <c r="E3685" s="56"/>
      <c r="F3685" s="56"/>
      <c r="G3685" s="56"/>
      <c r="H3685" s="56"/>
      <c r="I3685" s="56"/>
      <c r="J3685" s="56"/>
      <c r="K3685" s="56"/>
      <c r="L3685" s="56"/>
      <c r="M3685" s="56"/>
      <c r="N3685" s="56"/>
      <c r="O3685" s="56"/>
      <c r="P3685" s="13"/>
    </row>
    <row r="3686" spans="1:16" ht="39.75" customHeight="1" x14ac:dyDescent="0.2">
      <c r="A3686" s="71" t="s">
        <v>2428</v>
      </c>
      <c r="B3686" s="12"/>
      <c r="C3686" s="72" t="s">
        <v>2429</v>
      </c>
      <c r="D3686" s="56"/>
      <c r="E3686" s="56"/>
      <c r="F3686" s="56"/>
      <c r="G3686" s="56"/>
      <c r="H3686" s="56"/>
      <c r="I3686" s="56"/>
      <c r="J3686" s="56"/>
      <c r="K3686" s="56"/>
      <c r="L3686" s="56"/>
      <c r="M3686" s="56"/>
      <c r="N3686" s="56"/>
      <c r="O3686" s="56"/>
      <c r="P3686" s="13"/>
    </row>
    <row r="3687" spans="1:16" ht="39.75" customHeight="1" x14ac:dyDescent="0.2">
      <c r="A3687" s="71"/>
      <c r="B3687" s="12"/>
      <c r="C3687" s="72"/>
      <c r="D3687" s="56"/>
      <c r="E3687" s="56"/>
      <c r="F3687" s="56"/>
      <c r="G3687" s="56"/>
      <c r="H3687" s="56"/>
      <c r="I3687" s="56"/>
      <c r="J3687" s="56"/>
      <c r="K3687" s="56"/>
      <c r="L3687" s="56"/>
      <c r="M3687" s="56"/>
      <c r="N3687" s="56"/>
      <c r="O3687" s="56"/>
      <c r="P3687" s="13"/>
    </row>
    <row r="3688" spans="1:16" ht="39.75" customHeight="1" x14ac:dyDescent="0.2">
      <c r="A3688" s="71"/>
      <c r="B3688" s="12"/>
      <c r="C3688" s="72"/>
      <c r="D3688" s="56"/>
      <c r="E3688" s="56"/>
      <c r="F3688" s="56"/>
      <c r="G3688" s="56"/>
      <c r="H3688" s="56"/>
      <c r="I3688" s="56"/>
      <c r="J3688" s="56"/>
      <c r="K3688" s="56"/>
      <c r="L3688" s="56"/>
      <c r="M3688" s="56"/>
      <c r="N3688" s="56"/>
      <c r="O3688" s="56"/>
      <c r="P3688" s="13"/>
    </row>
    <row r="3689" spans="1:16" ht="39.75" customHeight="1" x14ac:dyDescent="0.2">
      <c r="A3689" s="71"/>
      <c r="B3689" s="12"/>
      <c r="C3689" s="72"/>
      <c r="D3689" s="56"/>
      <c r="E3689" s="56"/>
      <c r="F3689" s="56"/>
      <c r="G3689" s="56"/>
      <c r="H3689" s="56"/>
      <c r="I3689" s="56"/>
      <c r="J3689" s="56"/>
      <c r="K3689" s="56"/>
      <c r="L3689" s="56"/>
      <c r="M3689" s="56"/>
      <c r="N3689" s="56"/>
      <c r="O3689" s="56"/>
      <c r="P3689" s="13"/>
    </row>
    <row r="3690" spans="1:16" ht="39.75" customHeight="1" x14ac:dyDescent="0.2">
      <c r="A3690" s="71"/>
      <c r="B3690" s="12"/>
      <c r="C3690" s="72"/>
      <c r="D3690" s="56"/>
      <c r="E3690" s="56"/>
      <c r="F3690" s="56"/>
      <c r="G3690" s="56"/>
      <c r="H3690" s="56"/>
      <c r="I3690" s="56"/>
      <c r="J3690" s="56"/>
      <c r="K3690" s="56"/>
      <c r="L3690" s="56"/>
      <c r="M3690" s="56"/>
      <c r="N3690" s="56"/>
      <c r="O3690" s="56"/>
      <c r="P3690" s="13"/>
    </row>
    <row r="3691" spans="1:16" ht="39.75" customHeight="1" x14ac:dyDescent="0.2">
      <c r="A3691" s="71" t="s">
        <v>2430</v>
      </c>
      <c r="B3691" s="12"/>
      <c r="C3691" s="72" t="s">
        <v>2431</v>
      </c>
      <c r="D3691" s="56"/>
      <c r="E3691" s="56"/>
      <c r="F3691" s="56"/>
      <c r="G3691" s="56"/>
      <c r="H3691" s="56"/>
      <c r="I3691" s="56"/>
      <c r="J3691" s="56"/>
      <c r="K3691" s="56"/>
      <c r="L3691" s="56"/>
      <c r="M3691" s="56"/>
      <c r="N3691" s="56"/>
      <c r="O3691" s="56"/>
      <c r="P3691" s="13"/>
    </row>
    <row r="3692" spans="1:16" ht="39.75" customHeight="1" x14ac:dyDescent="0.2">
      <c r="A3692" s="71"/>
      <c r="B3692" s="12"/>
      <c r="C3692" s="72"/>
      <c r="D3692" s="56"/>
      <c r="E3692" s="56"/>
      <c r="F3692" s="56"/>
      <c r="G3692" s="56"/>
      <c r="H3692" s="56"/>
      <c r="I3692" s="56"/>
      <c r="J3692" s="56"/>
      <c r="K3692" s="56"/>
      <c r="L3692" s="56"/>
      <c r="M3692" s="56"/>
      <c r="N3692" s="56"/>
      <c r="O3692" s="56"/>
      <c r="P3692" s="13"/>
    </row>
    <row r="3693" spans="1:16" ht="39.75" customHeight="1" x14ac:dyDescent="0.2">
      <c r="A3693" s="71"/>
      <c r="B3693" s="12"/>
      <c r="C3693" s="72"/>
      <c r="D3693" s="56"/>
      <c r="E3693" s="56"/>
      <c r="F3693" s="56"/>
      <c r="G3693" s="56"/>
      <c r="H3693" s="56"/>
      <c r="I3693" s="56"/>
      <c r="J3693" s="56"/>
      <c r="K3693" s="56"/>
      <c r="L3693" s="56"/>
      <c r="M3693" s="56"/>
      <c r="N3693" s="56"/>
      <c r="O3693" s="56"/>
      <c r="P3693" s="13"/>
    </row>
    <row r="3694" spans="1:16" ht="39.75" customHeight="1" x14ac:dyDescent="0.2">
      <c r="A3694" s="71"/>
      <c r="B3694" s="12"/>
      <c r="C3694" s="72"/>
      <c r="D3694" s="56"/>
      <c r="E3694" s="56"/>
      <c r="F3694" s="56"/>
      <c r="G3694" s="56"/>
      <c r="H3694" s="56"/>
      <c r="I3694" s="56"/>
      <c r="J3694" s="56"/>
      <c r="K3694" s="56"/>
      <c r="L3694" s="56"/>
      <c r="M3694" s="56"/>
      <c r="N3694" s="56"/>
      <c r="O3694" s="56"/>
      <c r="P3694" s="13"/>
    </row>
    <row r="3695" spans="1:16" ht="39.75" customHeight="1" x14ac:dyDescent="0.2">
      <c r="A3695" s="71"/>
      <c r="B3695" s="12"/>
      <c r="C3695" s="72"/>
      <c r="D3695" s="56"/>
      <c r="E3695" s="56"/>
      <c r="F3695" s="56"/>
      <c r="G3695" s="56"/>
      <c r="H3695" s="56"/>
      <c r="I3695" s="56"/>
      <c r="J3695" s="56"/>
      <c r="K3695" s="56"/>
      <c r="L3695" s="56"/>
      <c r="M3695" s="56"/>
      <c r="N3695" s="56"/>
      <c r="O3695" s="56"/>
      <c r="P3695" s="13"/>
    </row>
    <row r="3696" spans="1:16" ht="39.75" customHeight="1" x14ac:dyDescent="0.2">
      <c r="A3696" s="71" t="s">
        <v>2432</v>
      </c>
      <c r="B3696" s="12"/>
      <c r="C3696" s="72" t="s">
        <v>2433</v>
      </c>
      <c r="D3696" s="56"/>
      <c r="E3696" s="56"/>
      <c r="F3696" s="56"/>
      <c r="G3696" s="56"/>
      <c r="H3696" s="56"/>
      <c r="I3696" s="56"/>
      <c r="J3696" s="56"/>
      <c r="K3696" s="56"/>
      <c r="L3696" s="56"/>
      <c r="M3696" s="56"/>
      <c r="N3696" s="56"/>
      <c r="O3696" s="56"/>
      <c r="P3696" s="13"/>
    </row>
    <row r="3697" spans="1:16" ht="39.75" customHeight="1" x14ac:dyDescent="0.2">
      <c r="A3697" s="71"/>
      <c r="B3697" s="12"/>
      <c r="C3697" s="72"/>
      <c r="D3697" s="56"/>
      <c r="E3697" s="56"/>
      <c r="F3697" s="56"/>
      <c r="G3697" s="56"/>
      <c r="H3697" s="56"/>
      <c r="I3697" s="56"/>
      <c r="J3697" s="56"/>
      <c r="K3697" s="56"/>
      <c r="L3697" s="56"/>
      <c r="M3697" s="56"/>
      <c r="N3697" s="56"/>
      <c r="O3697" s="56"/>
      <c r="P3697" s="13"/>
    </row>
    <row r="3698" spans="1:16" ht="39.75" customHeight="1" x14ac:dyDescent="0.2">
      <c r="A3698" s="71"/>
      <c r="B3698" s="12"/>
      <c r="C3698" s="72"/>
      <c r="D3698" s="56"/>
      <c r="E3698" s="56"/>
      <c r="F3698" s="56"/>
      <c r="G3698" s="56"/>
      <c r="H3698" s="56"/>
      <c r="I3698" s="56"/>
      <c r="J3698" s="56"/>
      <c r="K3698" s="56"/>
      <c r="L3698" s="56"/>
      <c r="M3698" s="56"/>
      <c r="N3698" s="56"/>
      <c r="O3698" s="56"/>
      <c r="P3698" s="13"/>
    </row>
    <row r="3699" spans="1:16" ht="39.75" customHeight="1" x14ac:dyDescent="0.2">
      <c r="A3699" s="71"/>
      <c r="B3699" s="12"/>
      <c r="C3699" s="72"/>
      <c r="D3699" s="56"/>
      <c r="E3699" s="56"/>
      <c r="F3699" s="56"/>
      <c r="G3699" s="56"/>
      <c r="H3699" s="56"/>
      <c r="I3699" s="56"/>
      <c r="J3699" s="56"/>
      <c r="K3699" s="56"/>
      <c r="L3699" s="56"/>
      <c r="M3699" s="56"/>
      <c r="N3699" s="56"/>
      <c r="O3699" s="56"/>
      <c r="P3699" s="13"/>
    </row>
    <row r="3700" spans="1:16" ht="39.75" customHeight="1" x14ac:dyDescent="0.2">
      <c r="A3700" s="71"/>
      <c r="B3700" s="12"/>
      <c r="C3700" s="72"/>
      <c r="D3700" s="56"/>
      <c r="E3700" s="56"/>
      <c r="F3700" s="56"/>
      <c r="G3700" s="56"/>
      <c r="H3700" s="56"/>
      <c r="I3700" s="56"/>
      <c r="J3700" s="56"/>
      <c r="K3700" s="56"/>
      <c r="L3700" s="56"/>
      <c r="M3700" s="56"/>
      <c r="N3700" s="56"/>
      <c r="O3700" s="56"/>
      <c r="P3700" s="13"/>
    </row>
    <row r="3701" spans="1:16" ht="39.75" customHeight="1" x14ac:dyDescent="0.2">
      <c r="A3701" s="71" t="s">
        <v>2434</v>
      </c>
      <c r="B3701" s="12"/>
      <c r="C3701" s="72" t="s">
        <v>2435</v>
      </c>
      <c r="D3701" s="56"/>
      <c r="E3701" s="56"/>
      <c r="F3701" s="56"/>
      <c r="G3701" s="56"/>
      <c r="H3701" s="56"/>
      <c r="I3701" s="56"/>
      <c r="J3701" s="56"/>
      <c r="K3701" s="56"/>
      <c r="L3701" s="56"/>
      <c r="M3701" s="56"/>
      <c r="N3701" s="56"/>
      <c r="O3701" s="56"/>
      <c r="P3701" s="13"/>
    </row>
    <row r="3702" spans="1:16" ht="39.75" customHeight="1" x14ac:dyDescent="0.2">
      <c r="A3702" s="71"/>
      <c r="B3702" s="12"/>
      <c r="C3702" s="72"/>
      <c r="D3702" s="56"/>
      <c r="E3702" s="56"/>
      <c r="F3702" s="56"/>
      <c r="G3702" s="56"/>
      <c r="H3702" s="56"/>
      <c r="I3702" s="56"/>
      <c r="J3702" s="56"/>
      <c r="K3702" s="56"/>
      <c r="L3702" s="56"/>
      <c r="M3702" s="56"/>
      <c r="N3702" s="56"/>
      <c r="O3702" s="56"/>
      <c r="P3702" s="13"/>
    </row>
    <row r="3703" spans="1:16" ht="39.75" customHeight="1" x14ac:dyDescent="0.2">
      <c r="A3703" s="71"/>
      <c r="B3703" s="12"/>
      <c r="C3703" s="72"/>
      <c r="D3703" s="56"/>
      <c r="E3703" s="56"/>
      <c r="F3703" s="56"/>
      <c r="G3703" s="56"/>
      <c r="H3703" s="56"/>
      <c r="I3703" s="56"/>
      <c r="J3703" s="56"/>
      <c r="K3703" s="56"/>
      <c r="L3703" s="56"/>
      <c r="M3703" s="56"/>
      <c r="N3703" s="56"/>
      <c r="O3703" s="56"/>
      <c r="P3703" s="13"/>
    </row>
    <row r="3704" spans="1:16" ht="39.75" customHeight="1" x14ac:dyDescent="0.2">
      <c r="A3704" s="71"/>
      <c r="B3704" s="12"/>
      <c r="C3704" s="72"/>
      <c r="D3704" s="56"/>
      <c r="E3704" s="56"/>
      <c r="F3704" s="56"/>
      <c r="G3704" s="56"/>
      <c r="H3704" s="56"/>
      <c r="I3704" s="56"/>
      <c r="J3704" s="56"/>
      <c r="K3704" s="56"/>
      <c r="L3704" s="56"/>
      <c r="M3704" s="56"/>
      <c r="N3704" s="56"/>
      <c r="O3704" s="56"/>
      <c r="P3704" s="13"/>
    </row>
    <row r="3705" spans="1:16" ht="39.75" customHeight="1" thickBot="1" x14ac:dyDescent="0.25">
      <c r="A3705" s="73"/>
      <c r="B3705" s="14"/>
      <c r="C3705" s="74"/>
      <c r="D3705" s="57"/>
      <c r="E3705" s="57"/>
      <c r="F3705" s="57"/>
      <c r="G3705" s="57"/>
      <c r="H3705" s="57"/>
      <c r="I3705" s="57"/>
      <c r="J3705" s="57"/>
      <c r="K3705" s="57"/>
      <c r="L3705" s="57"/>
      <c r="M3705" s="57"/>
      <c r="N3705" s="57"/>
      <c r="O3705" s="57"/>
      <c r="P3705" s="15"/>
    </row>
    <row r="3706" spans="1:16" ht="39.75" customHeight="1" x14ac:dyDescent="0.2">
      <c r="A3706" s="75" t="s">
        <v>2436</v>
      </c>
      <c r="B3706" s="10"/>
      <c r="C3706" s="76" t="s">
        <v>2437</v>
      </c>
      <c r="D3706" s="55"/>
      <c r="E3706" s="55"/>
      <c r="F3706" s="55"/>
      <c r="G3706" s="55"/>
      <c r="H3706" s="55"/>
      <c r="I3706" s="55"/>
      <c r="J3706" s="55"/>
      <c r="K3706" s="55"/>
      <c r="L3706" s="55"/>
      <c r="M3706" s="55"/>
      <c r="N3706" s="55"/>
      <c r="O3706" s="55"/>
      <c r="P3706" s="11"/>
    </row>
    <row r="3707" spans="1:16" ht="39.75" customHeight="1" x14ac:dyDescent="0.2">
      <c r="A3707" s="71"/>
      <c r="B3707" s="12"/>
      <c r="C3707" s="72"/>
      <c r="D3707" s="56"/>
      <c r="E3707" s="56"/>
      <c r="F3707" s="56"/>
      <c r="G3707" s="56"/>
      <c r="H3707" s="56"/>
      <c r="I3707" s="56"/>
      <c r="J3707" s="56"/>
      <c r="K3707" s="56"/>
      <c r="L3707" s="56"/>
      <c r="M3707" s="56"/>
      <c r="N3707" s="56"/>
      <c r="O3707" s="56"/>
      <c r="P3707" s="13"/>
    </row>
    <row r="3708" spans="1:16" ht="39.75" customHeight="1" x14ac:dyDescent="0.2">
      <c r="A3708" s="71"/>
      <c r="B3708" s="12"/>
      <c r="C3708" s="72"/>
      <c r="D3708" s="56"/>
      <c r="E3708" s="56"/>
      <c r="F3708" s="56"/>
      <c r="G3708" s="56"/>
      <c r="H3708" s="56"/>
      <c r="I3708" s="56"/>
      <c r="J3708" s="56"/>
      <c r="K3708" s="56"/>
      <c r="L3708" s="56"/>
      <c r="M3708" s="56"/>
      <c r="N3708" s="56"/>
      <c r="O3708" s="56"/>
      <c r="P3708" s="13"/>
    </row>
    <row r="3709" spans="1:16" ht="39.75" customHeight="1" x14ac:dyDescent="0.2">
      <c r="A3709" s="71"/>
      <c r="B3709" s="12"/>
      <c r="C3709" s="72"/>
      <c r="D3709" s="56"/>
      <c r="E3709" s="56"/>
      <c r="F3709" s="56"/>
      <c r="G3709" s="56"/>
      <c r="H3709" s="56"/>
      <c r="I3709" s="56"/>
      <c r="J3709" s="56"/>
      <c r="K3709" s="56"/>
      <c r="L3709" s="56"/>
      <c r="M3709" s="56"/>
      <c r="N3709" s="56"/>
      <c r="O3709" s="56"/>
      <c r="P3709" s="13"/>
    </row>
    <row r="3710" spans="1:16" ht="39.75" customHeight="1" x14ac:dyDescent="0.2">
      <c r="A3710" s="71"/>
      <c r="B3710" s="12"/>
      <c r="C3710" s="72"/>
      <c r="D3710" s="56"/>
      <c r="E3710" s="56"/>
      <c r="F3710" s="56"/>
      <c r="G3710" s="56"/>
      <c r="H3710" s="56"/>
      <c r="I3710" s="56"/>
      <c r="J3710" s="56"/>
      <c r="K3710" s="56"/>
      <c r="L3710" s="56"/>
      <c r="M3710" s="56"/>
      <c r="N3710" s="56"/>
      <c r="O3710" s="56"/>
      <c r="P3710" s="13"/>
    </row>
    <row r="3711" spans="1:16" ht="39.75" customHeight="1" x14ac:dyDescent="0.2">
      <c r="A3711" s="71" t="s">
        <v>2438</v>
      </c>
      <c r="B3711" s="12"/>
      <c r="C3711" s="72" t="s">
        <v>2439</v>
      </c>
      <c r="D3711" s="56"/>
      <c r="E3711" s="56"/>
      <c r="F3711" s="56"/>
      <c r="G3711" s="56"/>
      <c r="H3711" s="56"/>
      <c r="I3711" s="56"/>
      <c r="J3711" s="56"/>
      <c r="K3711" s="56"/>
      <c r="L3711" s="56"/>
      <c r="M3711" s="56"/>
      <c r="N3711" s="56"/>
      <c r="O3711" s="56"/>
      <c r="P3711" s="13"/>
    </row>
    <row r="3712" spans="1:16" ht="39.75" customHeight="1" x14ac:dyDescent="0.2">
      <c r="A3712" s="71"/>
      <c r="B3712" s="12"/>
      <c r="C3712" s="72"/>
      <c r="D3712" s="56"/>
      <c r="E3712" s="56"/>
      <c r="F3712" s="56"/>
      <c r="G3712" s="56"/>
      <c r="H3712" s="56"/>
      <c r="I3712" s="56"/>
      <c r="J3712" s="56"/>
      <c r="K3712" s="56"/>
      <c r="L3712" s="56"/>
      <c r="M3712" s="56"/>
      <c r="N3712" s="56"/>
      <c r="O3712" s="56"/>
      <c r="P3712" s="13"/>
    </row>
    <row r="3713" spans="1:16" ht="39.75" customHeight="1" x14ac:dyDescent="0.2">
      <c r="A3713" s="71"/>
      <c r="B3713" s="12"/>
      <c r="C3713" s="72"/>
      <c r="D3713" s="56"/>
      <c r="E3713" s="56"/>
      <c r="F3713" s="56"/>
      <c r="G3713" s="56"/>
      <c r="H3713" s="56"/>
      <c r="I3713" s="56"/>
      <c r="J3713" s="56"/>
      <c r="K3713" s="56"/>
      <c r="L3713" s="56"/>
      <c r="M3713" s="56"/>
      <c r="N3713" s="56"/>
      <c r="O3713" s="56"/>
      <c r="P3713" s="13"/>
    </row>
    <row r="3714" spans="1:16" ht="39.75" customHeight="1" x14ac:dyDescent="0.2">
      <c r="A3714" s="71"/>
      <c r="B3714" s="12"/>
      <c r="C3714" s="72"/>
      <c r="D3714" s="56"/>
      <c r="E3714" s="56"/>
      <c r="F3714" s="56"/>
      <c r="G3714" s="56"/>
      <c r="H3714" s="56"/>
      <c r="I3714" s="56"/>
      <c r="J3714" s="56"/>
      <c r="K3714" s="56"/>
      <c r="L3714" s="56"/>
      <c r="M3714" s="56"/>
      <c r="N3714" s="56"/>
      <c r="O3714" s="56"/>
      <c r="P3714" s="13"/>
    </row>
    <row r="3715" spans="1:16" ht="39.75" customHeight="1" x14ac:dyDescent="0.2">
      <c r="A3715" s="71"/>
      <c r="B3715" s="12"/>
      <c r="C3715" s="72"/>
      <c r="D3715" s="56"/>
      <c r="E3715" s="56"/>
      <c r="F3715" s="56"/>
      <c r="G3715" s="56"/>
      <c r="H3715" s="56"/>
      <c r="I3715" s="56"/>
      <c r="J3715" s="56"/>
      <c r="K3715" s="56"/>
      <c r="L3715" s="56"/>
      <c r="M3715" s="56"/>
      <c r="N3715" s="56"/>
      <c r="O3715" s="56"/>
      <c r="P3715" s="13"/>
    </row>
    <row r="3716" spans="1:16" ht="39.75" customHeight="1" x14ac:dyDescent="0.2">
      <c r="A3716" s="71" t="s">
        <v>2440</v>
      </c>
      <c r="B3716" s="12"/>
      <c r="C3716" s="72" t="s">
        <v>2441</v>
      </c>
      <c r="D3716" s="56"/>
      <c r="E3716" s="56"/>
      <c r="F3716" s="56"/>
      <c r="G3716" s="56"/>
      <c r="H3716" s="56"/>
      <c r="I3716" s="56"/>
      <c r="J3716" s="56"/>
      <c r="K3716" s="56"/>
      <c r="L3716" s="56"/>
      <c r="M3716" s="56"/>
      <c r="N3716" s="56"/>
      <c r="O3716" s="56"/>
      <c r="P3716" s="13"/>
    </row>
    <row r="3717" spans="1:16" ht="39.75" customHeight="1" x14ac:dyDescent="0.2">
      <c r="A3717" s="71"/>
      <c r="B3717" s="12"/>
      <c r="C3717" s="72"/>
      <c r="D3717" s="56"/>
      <c r="E3717" s="56"/>
      <c r="F3717" s="56"/>
      <c r="G3717" s="56"/>
      <c r="H3717" s="56"/>
      <c r="I3717" s="56"/>
      <c r="J3717" s="56"/>
      <c r="K3717" s="56"/>
      <c r="L3717" s="56"/>
      <c r="M3717" s="56"/>
      <c r="N3717" s="56"/>
      <c r="O3717" s="56"/>
      <c r="P3717" s="13"/>
    </row>
    <row r="3718" spans="1:16" ht="39.75" customHeight="1" x14ac:dyDescent="0.2">
      <c r="A3718" s="71"/>
      <c r="B3718" s="12"/>
      <c r="C3718" s="72"/>
      <c r="D3718" s="56"/>
      <c r="E3718" s="56"/>
      <c r="F3718" s="56"/>
      <c r="G3718" s="56"/>
      <c r="H3718" s="56"/>
      <c r="I3718" s="56"/>
      <c r="J3718" s="56"/>
      <c r="K3718" s="56"/>
      <c r="L3718" s="56"/>
      <c r="M3718" s="56"/>
      <c r="N3718" s="56"/>
      <c r="O3718" s="56"/>
      <c r="P3718" s="13"/>
    </row>
    <row r="3719" spans="1:16" ht="39.75" customHeight="1" x14ac:dyDescent="0.2">
      <c r="A3719" s="71"/>
      <c r="B3719" s="12"/>
      <c r="C3719" s="72"/>
      <c r="D3719" s="56"/>
      <c r="E3719" s="56"/>
      <c r="F3719" s="56"/>
      <c r="G3719" s="56"/>
      <c r="H3719" s="56"/>
      <c r="I3719" s="56"/>
      <c r="J3719" s="56"/>
      <c r="K3719" s="56"/>
      <c r="L3719" s="56"/>
      <c r="M3719" s="56"/>
      <c r="N3719" s="56"/>
      <c r="O3719" s="56"/>
      <c r="P3719" s="13"/>
    </row>
    <row r="3720" spans="1:16" ht="39.75" customHeight="1" x14ac:dyDescent="0.2">
      <c r="A3720" s="71"/>
      <c r="B3720" s="12"/>
      <c r="C3720" s="72"/>
      <c r="D3720" s="56"/>
      <c r="E3720" s="56"/>
      <c r="F3720" s="56"/>
      <c r="G3720" s="56"/>
      <c r="H3720" s="56"/>
      <c r="I3720" s="56"/>
      <c r="J3720" s="56"/>
      <c r="K3720" s="56"/>
      <c r="L3720" s="56"/>
      <c r="M3720" s="56"/>
      <c r="N3720" s="56"/>
      <c r="O3720" s="56"/>
      <c r="P3720" s="13"/>
    </row>
    <row r="3721" spans="1:16" ht="39.75" customHeight="1" x14ac:dyDescent="0.2">
      <c r="A3721" s="71" t="s">
        <v>2442</v>
      </c>
      <c r="B3721" s="12"/>
      <c r="C3721" s="72" t="s">
        <v>2443</v>
      </c>
      <c r="D3721" s="56"/>
      <c r="E3721" s="56"/>
      <c r="F3721" s="56"/>
      <c r="G3721" s="56"/>
      <c r="H3721" s="56"/>
      <c r="I3721" s="56"/>
      <c r="J3721" s="56"/>
      <c r="K3721" s="56"/>
      <c r="L3721" s="56"/>
      <c r="M3721" s="56"/>
      <c r="N3721" s="56"/>
      <c r="O3721" s="56"/>
      <c r="P3721" s="13"/>
    </row>
    <row r="3722" spans="1:16" ht="39.75" customHeight="1" x14ac:dyDescent="0.2">
      <c r="A3722" s="71"/>
      <c r="B3722" s="12"/>
      <c r="C3722" s="72"/>
      <c r="D3722" s="56"/>
      <c r="E3722" s="56"/>
      <c r="F3722" s="56"/>
      <c r="G3722" s="56"/>
      <c r="H3722" s="56"/>
      <c r="I3722" s="56"/>
      <c r="J3722" s="56"/>
      <c r="K3722" s="56"/>
      <c r="L3722" s="56"/>
      <c r="M3722" s="56"/>
      <c r="N3722" s="56"/>
      <c r="O3722" s="56"/>
      <c r="P3722" s="13"/>
    </row>
    <row r="3723" spans="1:16" ht="39.75" customHeight="1" x14ac:dyDescent="0.2">
      <c r="A3723" s="71"/>
      <c r="B3723" s="12"/>
      <c r="C3723" s="72"/>
      <c r="D3723" s="56"/>
      <c r="E3723" s="56"/>
      <c r="F3723" s="56"/>
      <c r="G3723" s="56"/>
      <c r="H3723" s="56"/>
      <c r="I3723" s="56"/>
      <c r="J3723" s="56"/>
      <c r="K3723" s="56"/>
      <c r="L3723" s="56"/>
      <c r="M3723" s="56"/>
      <c r="N3723" s="56"/>
      <c r="O3723" s="56"/>
      <c r="P3723" s="13"/>
    </row>
    <row r="3724" spans="1:16" ht="39.75" customHeight="1" x14ac:dyDescent="0.2">
      <c r="A3724" s="71"/>
      <c r="B3724" s="12"/>
      <c r="C3724" s="72"/>
      <c r="D3724" s="56"/>
      <c r="E3724" s="56"/>
      <c r="F3724" s="56"/>
      <c r="G3724" s="56"/>
      <c r="H3724" s="56"/>
      <c r="I3724" s="56"/>
      <c r="J3724" s="56"/>
      <c r="K3724" s="56"/>
      <c r="L3724" s="56"/>
      <c r="M3724" s="56"/>
      <c r="N3724" s="56"/>
      <c r="O3724" s="56"/>
      <c r="P3724" s="13"/>
    </row>
    <row r="3725" spans="1:16" ht="39.75" customHeight="1" x14ac:dyDescent="0.2">
      <c r="A3725" s="71"/>
      <c r="B3725" s="12"/>
      <c r="C3725" s="72"/>
      <c r="D3725" s="56"/>
      <c r="E3725" s="56"/>
      <c r="F3725" s="56"/>
      <c r="G3725" s="56"/>
      <c r="H3725" s="56"/>
      <c r="I3725" s="56"/>
      <c r="J3725" s="56"/>
      <c r="K3725" s="56"/>
      <c r="L3725" s="56"/>
      <c r="M3725" s="56"/>
      <c r="N3725" s="56"/>
      <c r="O3725" s="56"/>
      <c r="P3725" s="13"/>
    </row>
    <row r="3726" spans="1:16" ht="39.75" customHeight="1" x14ac:dyDescent="0.2">
      <c r="A3726" s="71" t="s">
        <v>2444</v>
      </c>
      <c r="B3726" s="12"/>
      <c r="C3726" s="72" t="s">
        <v>2445</v>
      </c>
      <c r="D3726" s="56"/>
      <c r="E3726" s="56"/>
      <c r="F3726" s="56"/>
      <c r="G3726" s="56"/>
      <c r="H3726" s="56"/>
      <c r="I3726" s="56"/>
      <c r="J3726" s="56"/>
      <c r="K3726" s="56"/>
      <c r="L3726" s="56"/>
      <c r="M3726" s="56"/>
      <c r="N3726" s="56"/>
      <c r="O3726" s="56"/>
      <c r="P3726" s="13"/>
    </row>
    <row r="3727" spans="1:16" ht="39.75" customHeight="1" x14ac:dyDescent="0.2">
      <c r="A3727" s="71"/>
      <c r="B3727" s="12"/>
      <c r="C3727" s="72"/>
      <c r="D3727" s="56"/>
      <c r="E3727" s="56"/>
      <c r="F3727" s="56"/>
      <c r="G3727" s="56"/>
      <c r="H3727" s="56"/>
      <c r="I3727" s="56"/>
      <c r="J3727" s="56"/>
      <c r="K3727" s="56"/>
      <c r="L3727" s="56"/>
      <c r="M3727" s="56"/>
      <c r="N3727" s="56"/>
      <c r="O3727" s="56"/>
      <c r="P3727" s="13"/>
    </row>
    <row r="3728" spans="1:16" ht="39.75" customHeight="1" x14ac:dyDescent="0.2">
      <c r="A3728" s="71"/>
      <c r="B3728" s="12"/>
      <c r="C3728" s="72"/>
      <c r="D3728" s="56"/>
      <c r="E3728" s="56"/>
      <c r="F3728" s="56"/>
      <c r="G3728" s="56"/>
      <c r="H3728" s="56"/>
      <c r="I3728" s="56"/>
      <c r="J3728" s="56"/>
      <c r="K3728" s="56"/>
      <c r="L3728" s="56"/>
      <c r="M3728" s="56"/>
      <c r="N3728" s="56"/>
      <c r="O3728" s="56"/>
      <c r="P3728" s="13"/>
    </row>
    <row r="3729" spans="1:16" ht="39.75" customHeight="1" x14ac:dyDescent="0.2">
      <c r="A3729" s="71"/>
      <c r="B3729" s="12"/>
      <c r="C3729" s="72"/>
      <c r="D3729" s="56"/>
      <c r="E3729" s="56"/>
      <c r="F3729" s="56"/>
      <c r="G3729" s="56"/>
      <c r="H3729" s="56"/>
      <c r="I3729" s="56"/>
      <c r="J3729" s="56"/>
      <c r="K3729" s="56"/>
      <c r="L3729" s="56"/>
      <c r="M3729" s="56"/>
      <c r="N3729" s="56"/>
      <c r="O3729" s="56"/>
      <c r="P3729" s="13"/>
    </row>
    <row r="3730" spans="1:16" ht="39.75" customHeight="1" thickBot="1" x14ac:dyDescent="0.25">
      <c r="A3730" s="73"/>
      <c r="B3730" s="14"/>
      <c r="C3730" s="74"/>
      <c r="D3730" s="57"/>
      <c r="E3730" s="57"/>
      <c r="F3730" s="57"/>
      <c r="G3730" s="57"/>
      <c r="H3730" s="57"/>
      <c r="I3730" s="57"/>
      <c r="J3730" s="57"/>
      <c r="K3730" s="57"/>
      <c r="L3730" s="57"/>
      <c r="M3730" s="57"/>
      <c r="N3730" s="57"/>
      <c r="O3730" s="57"/>
      <c r="P3730" s="15"/>
    </row>
    <row r="3731" spans="1:16" ht="39.75" customHeight="1" x14ac:dyDescent="0.2">
      <c r="A3731" s="75" t="s">
        <v>2446</v>
      </c>
      <c r="B3731" s="10"/>
      <c r="C3731" s="76" t="s">
        <v>2447</v>
      </c>
      <c r="D3731" s="55"/>
      <c r="E3731" s="55"/>
      <c r="F3731" s="55"/>
      <c r="G3731" s="55"/>
      <c r="H3731" s="55"/>
      <c r="I3731" s="55"/>
      <c r="J3731" s="55"/>
      <c r="K3731" s="55"/>
      <c r="L3731" s="55"/>
      <c r="M3731" s="55"/>
      <c r="N3731" s="55"/>
      <c r="O3731" s="55"/>
      <c r="P3731" s="11"/>
    </row>
    <row r="3732" spans="1:16" ht="39.75" customHeight="1" x14ac:dyDescent="0.2">
      <c r="A3732" s="71"/>
      <c r="B3732" s="12"/>
      <c r="C3732" s="72"/>
      <c r="D3732" s="56"/>
      <c r="E3732" s="56"/>
      <c r="F3732" s="56"/>
      <c r="G3732" s="56"/>
      <c r="H3732" s="56"/>
      <c r="I3732" s="56"/>
      <c r="J3732" s="56"/>
      <c r="K3732" s="56"/>
      <c r="L3732" s="56"/>
      <c r="M3732" s="56"/>
      <c r="N3732" s="56"/>
      <c r="O3732" s="56"/>
      <c r="P3732" s="13"/>
    </row>
    <row r="3733" spans="1:16" ht="39.75" customHeight="1" x14ac:dyDescent="0.2">
      <c r="A3733" s="71"/>
      <c r="B3733" s="12"/>
      <c r="C3733" s="72"/>
      <c r="D3733" s="56"/>
      <c r="E3733" s="56"/>
      <c r="F3733" s="56"/>
      <c r="G3733" s="56"/>
      <c r="H3733" s="56"/>
      <c r="I3733" s="56"/>
      <c r="J3733" s="56"/>
      <c r="K3733" s="56"/>
      <c r="L3733" s="56"/>
      <c r="M3733" s="56"/>
      <c r="N3733" s="56"/>
      <c r="O3733" s="56"/>
      <c r="P3733" s="13"/>
    </row>
    <row r="3734" spans="1:16" ht="39.75" customHeight="1" x14ac:dyDescent="0.2">
      <c r="A3734" s="71"/>
      <c r="B3734" s="12"/>
      <c r="C3734" s="72"/>
      <c r="D3734" s="56"/>
      <c r="E3734" s="56"/>
      <c r="F3734" s="56"/>
      <c r="G3734" s="56"/>
      <c r="H3734" s="56"/>
      <c r="I3734" s="56"/>
      <c r="J3734" s="56"/>
      <c r="K3734" s="56"/>
      <c r="L3734" s="56"/>
      <c r="M3734" s="56"/>
      <c r="N3734" s="56"/>
      <c r="O3734" s="56"/>
      <c r="P3734" s="13"/>
    </row>
    <row r="3735" spans="1:16" ht="39.75" customHeight="1" x14ac:dyDescent="0.2">
      <c r="A3735" s="71"/>
      <c r="B3735" s="12"/>
      <c r="C3735" s="72"/>
      <c r="D3735" s="56"/>
      <c r="E3735" s="56"/>
      <c r="F3735" s="56"/>
      <c r="G3735" s="56"/>
      <c r="H3735" s="56"/>
      <c r="I3735" s="56"/>
      <c r="J3735" s="56"/>
      <c r="K3735" s="56"/>
      <c r="L3735" s="56"/>
      <c r="M3735" s="56"/>
      <c r="N3735" s="56"/>
      <c r="O3735" s="56"/>
      <c r="P3735" s="13"/>
    </row>
    <row r="3736" spans="1:16" ht="39.75" customHeight="1" x14ac:dyDescent="0.2">
      <c r="A3736" s="71" t="s">
        <v>2448</v>
      </c>
      <c r="B3736" s="12"/>
      <c r="C3736" s="72" t="s">
        <v>2449</v>
      </c>
      <c r="D3736" s="56"/>
      <c r="E3736" s="56"/>
      <c r="F3736" s="56"/>
      <c r="G3736" s="56"/>
      <c r="H3736" s="56"/>
      <c r="I3736" s="56"/>
      <c r="J3736" s="56"/>
      <c r="K3736" s="56"/>
      <c r="L3736" s="56"/>
      <c r="M3736" s="56"/>
      <c r="N3736" s="56"/>
      <c r="O3736" s="56"/>
      <c r="P3736" s="13"/>
    </row>
    <row r="3737" spans="1:16" ht="39.75" customHeight="1" x14ac:dyDescent="0.2">
      <c r="A3737" s="71"/>
      <c r="B3737" s="12"/>
      <c r="C3737" s="72"/>
      <c r="D3737" s="56"/>
      <c r="E3737" s="56"/>
      <c r="F3737" s="56"/>
      <c r="G3737" s="56"/>
      <c r="H3737" s="56"/>
      <c r="I3737" s="56"/>
      <c r="J3737" s="56"/>
      <c r="K3737" s="56"/>
      <c r="L3737" s="56"/>
      <c r="M3737" s="56"/>
      <c r="N3737" s="56"/>
      <c r="O3737" s="56"/>
      <c r="P3737" s="13"/>
    </row>
    <row r="3738" spans="1:16" ht="39.75" customHeight="1" x14ac:dyDescent="0.2">
      <c r="A3738" s="71"/>
      <c r="B3738" s="12"/>
      <c r="C3738" s="72"/>
      <c r="D3738" s="56"/>
      <c r="E3738" s="56"/>
      <c r="F3738" s="56"/>
      <c r="G3738" s="56"/>
      <c r="H3738" s="56"/>
      <c r="I3738" s="56"/>
      <c r="J3738" s="56"/>
      <c r="K3738" s="56"/>
      <c r="L3738" s="56"/>
      <c r="M3738" s="56"/>
      <c r="N3738" s="56"/>
      <c r="O3738" s="56"/>
      <c r="P3738" s="13"/>
    </row>
    <row r="3739" spans="1:16" ht="39.75" customHeight="1" x14ac:dyDescent="0.2">
      <c r="A3739" s="71"/>
      <c r="B3739" s="12"/>
      <c r="C3739" s="72"/>
      <c r="D3739" s="56"/>
      <c r="E3739" s="56"/>
      <c r="F3739" s="56"/>
      <c r="G3739" s="56"/>
      <c r="H3739" s="56"/>
      <c r="I3739" s="56"/>
      <c r="J3739" s="56"/>
      <c r="K3739" s="56"/>
      <c r="L3739" s="56"/>
      <c r="M3739" s="56"/>
      <c r="N3739" s="56"/>
      <c r="O3739" s="56"/>
      <c r="P3739" s="13"/>
    </row>
    <row r="3740" spans="1:16" ht="39.75" customHeight="1" x14ac:dyDescent="0.2">
      <c r="A3740" s="71"/>
      <c r="B3740" s="12"/>
      <c r="C3740" s="72"/>
      <c r="D3740" s="56"/>
      <c r="E3740" s="56"/>
      <c r="F3740" s="56"/>
      <c r="G3740" s="56"/>
      <c r="H3740" s="56"/>
      <c r="I3740" s="56"/>
      <c r="J3740" s="56"/>
      <c r="K3740" s="56"/>
      <c r="L3740" s="56"/>
      <c r="M3740" s="56"/>
      <c r="N3740" s="56"/>
      <c r="O3740" s="56"/>
      <c r="P3740" s="13"/>
    </row>
    <row r="3741" spans="1:16" ht="39.75" customHeight="1" x14ac:dyDescent="0.2">
      <c r="A3741" s="71" t="s">
        <v>2450</v>
      </c>
      <c r="B3741" s="12"/>
      <c r="C3741" s="72" t="s">
        <v>2451</v>
      </c>
      <c r="D3741" s="56"/>
      <c r="E3741" s="56"/>
      <c r="F3741" s="56"/>
      <c r="G3741" s="56"/>
      <c r="H3741" s="56"/>
      <c r="I3741" s="56"/>
      <c r="J3741" s="56"/>
      <c r="K3741" s="56"/>
      <c r="L3741" s="56"/>
      <c r="M3741" s="56"/>
      <c r="N3741" s="56"/>
      <c r="O3741" s="56"/>
      <c r="P3741" s="13"/>
    </row>
    <row r="3742" spans="1:16" ht="39.75" customHeight="1" x14ac:dyDescent="0.2">
      <c r="A3742" s="71"/>
      <c r="B3742" s="12"/>
      <c r="C3742" s="72"/>
      <c r="D3742" s="56"/>
      <c r="E3742" s="56"/>
      <c r="F3742" s="56"/>
      <c r="G3742" s="56"/>
      <c r="H3742" s="56"/>
      <c r="I3742" s="56"/>
      <c r="J3742" s="56"/>
      <c r="K3742" s="56"/>
      <c r="L3742" s="56"/>
      <c r="M3742" s="56"/>
      <c r="N3742" s="56"/>
      <c r="O3742" s="56"/>
      <c r="P3742" s="13"/>
    </row>
    <row r="3743" spans="1:16" ht="39.75" customHeight="1" x14ac:dyDescent="0.2">
      <c r="A3743" s="71"/>
      <c r="B3743" s="12"/>
      <c r="C3743" s="72"/>
      <c r="D3743" s="56"/>
      <c r="E3743" s="56"/>
      <c r="F3743" s="56"/>
      <c r="G3743" s="56"/>
      <c r="H3743" s="56"/>
      <c r="I3743" s="56"/>
      <c r="J3743" s="56"/>
      <c r="K3743" s="56"/>
      <c r="L3743" s="56"/>
      <c r="M3743" s="56"/>
      <c r="N3743" s="56"/>
      <c r="O3743" s="56"/>
      <c r="P3743" s="13"/>
    </row>
    <row r="3744" spans="1:16" ht="39.75" customHeight="1" x14ac:dyDescent="0.2">
      <c r="A3744" s="71"/>
      <c r="B3744" s="12"/>
      <c r="C3744" s="72"/>
      <c r="D3744" s="56"/>
      <c r="E3744" s="56"/>
      <c r="F3744" s="56"/>
      <c r="G3744" s="56"/>
      <c r="H3744" s="56"/>
      <c r="I3744" s="56"/>
      <c r="J3744" s="56"/>
      <c r="K3744" s="56"/>
      <c r="L3744" s="56"/>
      <c r="M3744" s="56"/>
      <c r="N3744" s="56"/>
      <c r="O3744" s="56"/>
      <c r="P3744" s="13"/>
    </row>
    <row r="3745" spans="1:16" ht="39.75" customHeight="1" x14ac:dyDescent="0.2">
      <c r="A3745" s="71"/>
      <c r="B3745" s="12"/>
      <c r="C3745" s="72"/>
      <c r="D3745" s="56"/>
      <c r="E3745" s="56"/>
      <c r="F3745" s="56"/>
      <c r="G3745" s="56"/>
      <c r="H3745" s="56"/>
      <c r="I3745" s="56"/>
      <c r="J3745" s="56"/>
      <c r="K3745" s="56"/>
      <c r="L3745" s="56"/>
      <c r="M3745" s="56"/>
      <c r="N3745" s="56"/>
      <c r="O3745" s="56"/>
      <c r="P3745" s="13"/>
    </row>
    <row r="3746" spans="1:16" ht="39.75" customHeight="1" x14ac:dyDescent="0.2">
      <c r="A3746" s="71" t="s">
        <v>2452</v>
      </c>
      <c r="B3746" s="12"/>
      <c r="C3746" s="72" t="s">
        <v>2453</v>
      </c>
      <c r="D3746" s="56"/>
      <c r="E3746" s="56"/>
      <c r="F3746" s="56"/>
      <c r="G3746" s="56"/>
      <c r="H3746" s="56"/>
      <c r="I3746" s="56"/>
      <c r="J3746" s="56"/>
      <c r="K3746" s="56"/>
      <c r="L3746" s="56"/>
      <c r="M3746" s="56"/>
      <c r="N3746" s="56"/>
      <c r="O3746" s="56"/>
      <c r="P3746" s="13"/>
    </row>
    <row r="3747" spans="1:16" ht="39.75" customHeight="1" x14ac:dyDescent="0.2">
      <c r="A3747" s="71"/>
      <c r="B3747" s="12"/>
      <c r="C3747" s="72"/>
      <c r="D3747" s="56"/>
      <c r="E3747" s="56"/>
      <c r="F3747" s="56"/>
      <c r="G3747" s="56"/>
      <c r="H3747" s="56"/>
      <c r="I3747" s="56"/>
      <c r="J3747" s="56"/>
      <c r="K3747" s="56"/>
      <c r="L3747" s="56"/>
      <c r="M3747" s="56"/>
      <c r="N3747" s="56"/>
      <c r="O3747" s="56"/>
      <c r="P3747" s="13"/>
    </row>
    <row r="3748" spans="1:16" ht="39.75" customHeight="1" x14ac:dyDescent="0.2">
      <c r="A3748" s="71"/>
      <c r="B3748" s="12"/>
      <c r="C3748" s="72"/>
      <c r="D3748" s="56"/>
      <c r="E3748" s="56"/>
      <c r="F3748" s="56"/>
      <c r="G3748" s="56"/>
      <c r="H3748" s="56"/>
      <c r="I3748" s="56"/>
      <c r="J3748" s="56"/>
      <c r="K3748" s="56"/>
      <c r="L3748" s="56"/>
      <c r="M3748" s="56"/>
      <c r="N3748" s="56"/>
      <c r="O3748" s="56"/>
      <c r="P3748" s="13"/>
    </row>
    <row r="3749" spans="1:16" ht="39.75" customHeight="1" x14ac:dyDescent="0.2">
      <c r="A3749" s="71"/>
      <c r="B3749" s="12"/>
      <c r="C3749" s="72"/>
      <c r="D3749" s="56"/>
      <c r="E3749" s="56"/>
      <c r="F3749" s="56"/>
      <c r="G3749" s="56"/>
      <c r="H3749" s="56"/>
      <c r="I3749" s="56"/>
      <c r="J3749" s="56"/>
      <c r="K3749" s="56"/>
      <c r="L3749" s="56"/>
      <c r="M3749" s="56"/>
      <c r="N3749" s="56"/>
      <c r="O3749" s="56"/>
      <c r="P3749" s="13"/>
    </row>
    <row r="3750" spans="1:16" ht="39.75" customHeight="1" x14ac:dyDescent="0.2">
      <c r="A3750" s="71"/>
      <c r="B3750" s="12"/>
      <c r="C3750" s="72"/>
      <c r="D3750" s="56"/>
      <c r="E3750" s="56"/>
      <c r="F3750" s="56"/>
      <c r="G3750" s="56"/>
      <c r="H3750" s="56"/>
      <c r="I3750" s="56"/>
      <c r="J3750" s="56"/>
      <c r="K3750" s="56"/>
      <c r="L3750" s="56"/>
      <c r="M3750" s="56"/>
      <c r="N3750" s="56"/>
      <c r="O3750" s="56"/>
      <c r="P3750" s="13"/>
    </row>
    <row r="3751" spans="1:16" ht="39.75" customHeight="1" x14ac:dyDescent="0.2">
      <c r="A3751" s="71" t="s">
        <v>2454</v>
      </c>
      <c r="B3751" s="12"/>
      <c r="C3751" s="72" t="s">
        <v>2455</v>
      </c>
      <c r="D3751" s="56"/>
      <c r="E3751" s="56"/>
      <c r="F3751" s="56"/>
      <c r="G3751" s="56"/>
      <c r="H3751" s="56"/>
      <c r="I3751" s="56"/>
      <c r="J3751" s="56"/>
      <c r="K3751" s="56"/>
      <c r="L3751" s="56"/>
      <c r="M3751" s="56"/>
      <c r="N3751" s="56"/>
      <c r="O3751" s="56"/>
      <c r="P3751" s="13"/>
    </row>
    <row r="3752" spans="1:16" ht="39.75" customHeight="1" x14ac:dyDescent="0.2">
      <c r="A3752" s="71"/>
      <c r="B3752" s="12"/>
      <c r="C3752" s="72"/>
      <c r="D3752" s="56"/>
      <c r="E3752" s="56"/>
      <c r="F3752" s="56"/>
      <c r="G3752" s="56"/>
      <c r="H3752" s="56"/>
      <c r="I3752" s="56"/>
      <c r="J3752" s="56"/>
      <c r="K3752" s="56"/>
      <c r="L3752" s="56"/>
      <c r="M3752" s="56"/>
      <c r="N3752" s="56"/>
      <c r="O3752" s="56"/>
      <c r="P3752" s="13"/>
    </row>
    <row r="3753" spans="1:16" ht="39.75" customHeight="1" x14ac:dyDescent="0.2">
      <c r="A3753" s="71"/>
      <c r="B3753" s="12"/>
      <c r="C3753" s="72"/>
      <c r="D3753" s="56"/>
      <c r="E3753" s="56"/>
      <c r="F3753" s="56"/>
      <c r="G3753" s="56"/>
      <c r="H3753" s="56"/>
      <c r="I3753" s="56"/>
      <c r="J3753" s="56"/>
      <c r="K3753" s="56"/>
      <c r="L3753" s="56"/>
      <c r="M3753" s="56"/>
      <c r="N3753" s="56"/>
      <c r="O3753" s="56"/>
      <c r="P3753" s="13"/>
    </row>
    <row r="3754" spans="1:16" ht="39.75" customHeight="1" x14ac:dyDescent="0.2">
      <c r="A3754" s="71"/>
      <c r="B3754" s="12"/>
      <c r="C3754" s="72"/>
      <c r="D3754" s="56"/>
      <c r="E3754" s="56"/>
      <c r="F3754" s="56"/>
      <c r="G3754" s="56"/>
      <c r="H3754" s="56"/>
      <c r="I3754" s="56"/>
      <c r="J3754" s="56"/>
      <c r="K3754" s="56"/>
      <c r="L3754" s="56"/>
      <c r="M3754" s="56"/>
      <c r="N3754" s="56"/>
      <c r="O3754" s="56"/>
      <c r="P3754" s="13"/>
    </row>
    <row r="3755" spans="1:16" ht="39.75" customHeight="1" thickBot="1" x14ac:dyDescent="0.25">
      <c r="A3755" s="73"/>
      <c r="B3755" s="14"/>
      <c r="C3755" s="74"/>
      <c r="D3755" s="57"/>
      <c r="E3755" s="57"/>
      <c r="F3755" s="57"/>
      <c r="G3755" s="57"/>
      <c r="H3755" s="57"/>
      <c r="I3755" s="57"/>
      <c r="J3755" s="57"/>
      <c r="K3755" s="57"/>
      <c r="L3755" s="57"/>
      <c r="M3755" s="57"/>
      <c r="N3755" s="57"/>
      <c r="O3755" s="57"/>
      <c r="P3755" s="15"/>
    </row>
    <row r="3756" spans="1:16" ht="39.75" customHeight="1" x14ac:dyDescent="0.2">
      <c r="A3756" s="75" t="s">
        <v>2456</v>
      </c>
      <c r="B3756" s="10"/>
      <c r="C3756" s="76" t="s">
        <v>2457</v>
      </c>
      <c r="D3756" s="55"/>
      <c r="E3756" s="55"/>
      <c r="F3756" s="55"/>
      <c r="G3756" s="55"/>
      <c r="H3756" s="55"/>
      <c r="I3756" s="55"/>
      <c r="J3756" s="55"/>
      <c r="K3756" s="55"/>
      <c r="L3756" s="55"/>
      <c r="M3756" s="55"/>
      <c r="N3756" s="55"/>
      <c r="O3756" s="55"/>
      <c r="P3756" s="11"/>
    </row>
    <row r="3757" spans="1:16" ht="39.75" customHeight="1" x14ac:dyDescent="0.2">
      <c r="A3757" s="71"/>
      <c r="B3757" s="12"/>
      <c r="C3757" s="72"/>
      <c r="D3757" s="56"/>
      <c r="E3757" s="56"/>
      <c r="F3757" s="56"/>
      <c r="G3757" s="56"/>
      <c r="H3757" s="56"/>
      <c r="I3757" s="56"/>
      <c r="J3757" s="56"/>
      <c r="K3757" s="56"/>
      <c r="L3757" s="56"/>
      <c r="M3757" s="56"/>
      <c r="N3757" s="56"/>
      <c r="O3757" s="56"/>
      <c r="P3757" s="13"/>
    </row>
    <row r="3758" spans="1:16" ht="39.75" customHeight="1" x14ac:dyDescent="0.2">
      <c r="A3758" s="71"/>
      <c r="B3758" s="12"/>
      <c r="C3758" s="72"/>
      <c r="D3758" s="56"/>
      <c r="E3758" s="56"/>
      <c r="F3758" s="56"/>
      <c r="G3758" s="56"/>
      <c r="H3758" s="56"/>
      <c r="I3758" s="56"/>
      <c r="J3758" s="56"/>
      <c r="K3758" s="56"/>
      <c r="L3758" s="56"/>
      <c r="M3758" s="56"/>
      <c r="N3758" s="56"/>
      <c r="O3758" s="56"/>
      <c r="P3758" s="13"/>
    </row>
    <row r="3759" spans="1:16" ht="39.75" customHeight="1" x14ac:dyDescent="0.2">
      <c r="A3759" s="71"/>
      <c r="B3759" s="12"/>
      <c r="C3759" s="72"/>
      <c r="D3759" s="56"/>
      <c r="E3759" s="56"/>
      <c r="F3759" s="56"/>
      <c r="G3759" s="56"/>
      <c r="H3759" s="56"/>
      <c r="I3759" s="56"/>
      <c r="J3759" s="56"/>
      <c r="K3759" s="56"/>
      <c r="L3759" s="56"/>
      <c r="M3759" s="56"/>
      <c r="N3759" s="56"/>
      <c r="O3759" s="56"/>
      <c r="P3759" s="13"/>
    </row>
    <row r="3760" spans="1:16" ht="39.75" customHeight="1" x14ac:dyDescent="0.2">
      <c r="A3760" s="71"/>
      <c r="B3760" s="12"/>
      <c r="C3760" s="72"/>
      <c r="D3760" s="56"/>
      <c r="E3760" s="56"/>
      <c r="F3760" s="56"/>
      <c r="G3760" s="56"/>
      <c r="H3760" s="56"/>
      <c r="I3760" s="56"/>
      <c r="J3760" s="56"/>
      <c r="K3760" s="56"/>
      <c r="L3760" s="56"/>
      <c r="M3760" s="56"/>
      <c r="N3760" s="56"/>
      <c r="O3760" s="56"/>
      <c r="P3760" s="13"/>
    </row>
    <row r="3761" spans="1:16" ht="39.75" customHeight="1" x14ac:dyDescent="0.2">
      <c r="A3761" s="71" t="s">
        <v>2458</v>
      </c>
      <c r="B3761" s="12"/>
      <c r="C3761" s="72" t="s">
        <v>2459</v>
      </c>
      <c r="D3761" s="56"/>
      <c r="E3761" s="56"/>
      <c r="F3761" s="56"/>
      <c r="G3761" s="56"/>
      <c r="H3761" s="56"/>
      <c r="I3761" s="56"/>
      <c r="J3761" s="56"/>
      <c r="K3761" s="56"/>
      <c r="L3761" s="56"/>
      <c r="M3761" s="56"/>
      <c r="N3761" s="56"/>
      <c r="O3761" s="56"/>
      <c r="P3761" s="13"/>
    </row>
    <row r="3762" spans="1:16" ht="39.75" customHeight="1" x14ac:dyDescent="0.2">
      <c r="A3762" s="71"/>
      <c r="B3762" s="12"/>
      <c r="C3762" s="72"/>
      <c r="D3762" s="56"/>
      <c r="E3762" s="56"/>
      <c r="F3762" s="56"/>
      <c r="G3762" s="56"/>
      <c r="H3762" s="56"/>
      <c r="I3762" s="56"/>
      <c r="J3762" s="56"/>
      <c r="K3762" s="56"/>
      <c r="L3762" s="56"/>
      <c r="M3762" s="56"/>
      <c r="N3762" s="56"/>
      <c r="O3762" s="56"/>
      <c r="P3762" s="13"/>
    </row>
    <row r="3763" spans="1:16" ht="39.75" customHeight="1" x14ac:dyDescent="0.2">
      <c r="A3763" s="71"/>
      <c r="B3763" s="12"/>
      <c r="C3763" s="72"/>
      <c r="D3763" s="56"/>
      <c r="E3763" s="56"/>
      <c r="F3763" s="56"/>
      <c r="G3763" s="56"/>
      <c r="H3763" s="56"/>
      <c r="I3763" s="56"/>
      <c r="J3763" s="56"/>
      <c r="K3763" s="56"/>
      <c r="L3763" s="56"/>
      <c r="M3763" s="56"/>
      <c r="N3763" s="56"/>
      <c r="O3763" s="56"/>
      <c r="P3763" s="13"/>
    </row>
    <row r="3764" spans="1:16" ht="39.75" customHeight="1" x14ac:dyDescent="0.2">
      <c r="A3764" s="71"/>
      <c r="B3764" s="12"/>
      <c r="C3764" s="72"/>
      <c r="D3764" s="56"/>
      <c r="E3764" s="56"/>
      <c r="F3764" s="56"/>
      <c r="G3764" s="56"/>
      <c r="H3764" s="56"/>
      <c r="I3764" s="56"/>
      <c r="J3764" s="56"/>
      <c r="K3764" s="56"/>
      <c r="L3764" s="56"/>
      <c r="M3764" s="56"/>
      <c r="N3764" s="56"/>
      <c r="O3764" s="56"/>
      <c r="P3764" s="13"/>
    </row>
    <row r="3765" spans="1:16" ht="39.75" customHeight="1" x14ac:dyDescent="0.2">
      <c r="A3765" s="71"/>
      <c r="B3765" s="12"/>
      <c r="C3765" s="72"/>
      <c r="D3765" s="56"/>
      <c r="E3765" s="56"/>
      <c r="F3765" s="56"/>
      <c r="G3765" s="56"/>
      <c r="H3765" s="56"/>
      <c r="I3765" s="56"/>
      <c r="J3765" s="56"/>
      <c r="K3765" s="56"/>
      <c r="L3765" s="56"/>
      <c r="M3765" s="56"/>
      <c r="N3765" s="56"/>
      <c r="O3765" s="56"/>
      <c r="P3765" s="13"/>
    </row>
    <row r="3766" spans="1:16" ht="39.75" customHeight="1" x14ac:dyDescent="0.2">
      <c r="A3766" s="71" t="s">
        <v>2460</v>
      </c>
      <c r="B3766" s="12"/>
      <c r="C3766" s="72" t="s">
        <v>2461</v>
      </c>
      <c r="D3766" s="56"/>
      <c r="E3766" s="56"/>
      <c r="F3766" s="56"/>
      <c r="G3766" s="56"/>
      <c r="H3766" s="56"/>
      <c r="I3766" s="56"/>
      <c r="J3766" s="56"/>
      <c r="K3766" s="56"/>
      <c r="L3766" s="56"/>
      <c r="M3766" s="56"/>
      <c r="N3766" s="56"/>
      <c r="O3766" s="56"/>
      <c r="P3766" s="13"/>
    </row>
    <row r="3767" spans="1:16" ht="39.75" customHeight="1" x14ac:dyDescent="0.2">
      <c r="A3767" s="71"/>
      <c r="B3767" s="12"/>
      <c r="C3767" s="72"/>
      <c r="D3767" s="56"/>
      <c r="E3767" s="56"/>
      <c r="F3767" s="56"/>
      <c r="G3767" s="56"/>
      <c r="H3767" s="56"/>
      <c r="I3767" s="56"/>
      <c r="J3767" s="56"/>
      <c r="K3767" s="56"/>
      <c r="L3767" s="56"/>
      <c r="M3767" s="56"/>
      <c r="N3767" s="56"/>
      <c r="O3767" s="56"/>
      <c r="P3767" s="13"/>
    </row>
    <row r="3768" spans="1:16" ht="39.75" customHeight="1" x14ac:dyDescent="0.2">
      <c r="A3768" s="71"/>
      <c r="B3768" s="12"/>
      <c r="C3768" s="72"/>
      <c r="D3768" s="56"/>
      <c r="E3768" s="56"/>
      <c r="F3768" s="56"/>
      <c r="G3768" s="56"/>
      <c r="H3768" s="56"/>
      <c r="I3768" s="56"/>
      <c r="J3768" s="56"/>
      <c r="K3768" s="56"/>
      <c r="L3768" s="56"/>
      <c r="M3768" s="56"/>
      <c r="N3768" s="56"/>
      <c r="O3768" s="56"/>
      <c r="P3768" s="13"/>
    </row>
    <row r="3769" spans="1:16" ht="39.75" customHeight="1" x14ac:dyDescent="0.2">
      <c r="A3769" s="71"/>
      <c r="B3769" s="12"/>
      <c r="C3769" s="72"/>
      <c r="D3769" s="56"/>
      <c r="E3769" s="56"/>
      <c r="F3769" s="56"/>
      <c r="G3769" s="56"/>
      <c r="H3769" s="56"/>
      <c r="I3769" s="56"/>
      <c r="J3769" s="56"/>
      <c r="K3769" s="56"/>
      <c r="L3769" s="56"/>
      <c r="M3769" s="56"/>
      <c r="N3769" s="56"/>
      <c r="O3769" s="56"/>
      <c r="P3769" s="13"/>
    </row>
    <row r="3770" spans="1:16" ht="39.75" customHeight="1" x14ac:dyDescent="0.2">
      <c r="A3770" s="71"/>
      <c r="B3770" s="12"/>
      <c r="C3770" s="72"/>
      <c r="D3770" s="56"/>
      <c r="E3770" s="56"/>
      <c r="F3770" s="56"/>
      <c r="G3770" s="56"/>
      <c r="H3770" s="56"/>
      <c r="I3770" s="56"/>
      <c r="J3770" s="56"/>
      <c r="K3770" s="56"/>
      <c r="L3770" s="56"/>
      <c r="M3770" s="56"/>
      <c r="N3770" s="56"/>
      <c r="O3770" s="56"/>
      <c r="P3770" s="13"/>
    </row>
    <row r="3771" spans="1:16" ht="39.75" customHeight="1" x14ac:dyDescent="0.2">
      <c r="A3771" s="71" t="s">
        <v>2462</v>
      </c>
      <c r="B3771" s="12"/>
      <c r="C3771" s="72" t="s">
        <v>2463</v>
      </c>
      <c r="D3771" s="56"/>
      <c r="E3771" s="56"/>
      <c r="F3771" s="56"/>
      <c r="G3771" s="56"/>
      <c r="H3771" s="56"/>
      <c r="I3771" s="56"/>
      <c r="J3771" s="56"/>
      <c r="K3771" s="56"/>
      <c r="L3771" s="56"/>
      <c r="M3771" s="56"/>
      <c r="N3771" s="56"/>
      <c r="O3771" s="56"/>
      <c r="P3771" s="13"/>
    </row>
    <row r="3772" spans="1:16" ht="39.75" customHeight="1" x14ac:dyDescent="0.2">
      <c r="A3772" s="71"/>
      <c r="B3772" s="12"/>
      <c r="C3772" s="72"/>
      <c r="D3772" s="56"/>
      <c r="E3772" s="56"/>
      <c r="F3772" s="56"/>
      <c r="G3772" s="56"/>
      <c r="H3772" s="56"/>
      <c r="I3772" s="56"/>
      <c r="J3772" s="56"/>
      <c r="K3772" s="56"/>
      <c r="L3772" s="56"/>
      <c r="M3772" s="56"/>
      <c r="N3772" s="56"/>
      <c r="O3772" s="56"/>
      <c r="P3772" s="13"/>
    </row>
    <row r="3773" spans="1:16" ht="39.75" customHeight="1" x14ac:dyDescent="0.2">
      <c r="A3773" s="71"/>
      <c r="B3773" s="12"/>
      <c r="C3773" s="72"/>
      <c r="D3773" s="56"/>
      <c r="E3773" s="56"/>
      <c r="F3773" s="56"/>
      <c r="G3773" s="56"/>
      <c r="H3773" s="56"/>
      <c r="I3773" s="56"/>
      <c r="J3773" s="56"/>
      <c r="K3773" s="56"/>
      <c r="L3773" s="56"/>
      <c r="M3773" s="56"/>
      <c r="N3773" s="56"/>
      <c r="O3773" s="56"/>
      <c r="P3773" s="13"/>
    </row>
    <row r="3774" spans="1:16" ht="39.75" customHeight="1" x14ac:dyDescent="0.2">
      <c r="A3774" s="71"/>
      <c r="B3774" s="12"/>
      <c r="C3774" s="72"/>
      <c r="D3774" s="56"/>
      <c r="E3774" s="56"/>
      <c r="F3774" s="56"/>
      <c r="G3774" s="56"/>
      <c r="H3774" s="56"/>
      <c r="I3774" s="56"/>
      <c r="J3774" s="56"/>
      <c r="K3774" s="56"/>
      <c r="L3774" s="56"/>
      <c r="M3774" s="56"/>
      <c r="N3774" s="56"/>
      <c r="O3774" s="56"/>
      <c r="P3774" s="13"/>
    </row>
    <row r="3775" spans="1:16" ht="39.75" customHeight="1" x14ac:dyDescent="0.2">
      <c r="A3775" s="71"/>
      <c r="B3775" s="12"/>
      <c r="C3775" s="72"/>
      <c r="D3775" s="56"/>
      <c r="E3775" s="56"/>
      <c r="F3775" s="56"/>
      <c r="G3775" s="56"/>
      <c r="H3775" s="56"/>
      <c r="I3775" s="56"/>
      <c r="J3775" s="56"/>
      <c r="K3775" s="56"/>
      <c r="L3775" s="56"/>
      <c r="M3775" s="56"/>
      <c r="N3775" s="56"/>
      <c r="O3775" s="56"/>
      <c r="P3775" s="13"/>
    </row>
    <row r="3776" spans="1:16" ht="39.75" customHeight="1" x14ac:dyDescent="0.2">
      <c r="A3776" s="71" t="s">
        <v>2464</v>
      </c>
      <c r="B3776" s="12"/>
      <c r="C3776" s="72" t="s">
        <v>2465</v>
      </c>
      <c r="D3776" s="56"/>
      <c r="E3776" s="56"/>
      <c r="F3776" s="56"/>
      <c r="G3776" s="56"/>
      <c r="H3776" s="56"/>
      <c r="I3776" s="56"/>
      <c r="J3776" s="56"/>
      <c r="K3776" s="56"/>
      <c r="L3776" s="56"/>
      <c r="M3776" s="56"/>
      <c r="N3776" s="56"/>
      <c r="O3776" s="56"/>
      <c r="P3776" s="13"/>
    </row>
    <row r="3777" spans="1:16" ht="39.75" customHeight="1" x14ac:dyDescent="0.2">
      <c r="A3777" s="71"/>
      <c r="B3777" s="12"/>
      <c r="C3777" s="72"/>
      <c r="D3777" s="56"/>
      <c r="E3777" s="56"/>
      <c r="F3777" s="56"/>
      <c r="G3777" s="56"/>
      <c r="H3777" s="56"/>
      <c r="I3777" s="56"/>
      <c r="J3777" s="56"/>
      <c r="K3777" s="56"/>
      <c r="L3777" s="56"/>
      <c r="M3777" s="56"/>
      <c r="N3777" s="56"/>
      <c r="O3777" s="56"/>
      <c r="P3777" s="13"/>
    </row>
    <row r="3778" spans="1:16" ht="39.75" customHeight="1" x14ac:dyDescent="0.2">
      <c r="A3778" s="71"/>
      <c r="B3778" s="12"/>
      <c r="C3778" s="72"/>
      <c r="D3778" s="56"/>
      <c r="E3778" s="56"/>
      <c r="F3778" s="56"/>
      <c r="G3778" s="56"/>
      <c r="H3778" s="56"/>
      <c r="I3778" s="56"/>
      <c r="J3778" s="56"/>
      <c r="K3778" s="56"/>
      <c r="L3778" s="56"/>
      <c r="M3778" s="56"/>
      <c r="N3778" s="56"/>
      <c r="O3778" s="56"/>
      <c r="P3778" s="13"/>
    </row>
    <row r="3779" spans="1:16" ht="39.75" customHeight="1" x14ac:dyDescent="0.2">
      <c r="A3779" s="71"/>
      <c r="B3779" s="12"/>
      <c r="C3779" s="72"/>
      <c r="D3779" s="56"/>
      <c r="E3779" s="56"/>
      <c r="F3779" s="56"/>
      <c r="G3779" s="56"/>
      <c r="H3779" s="56"/>
      <c r="I3779" s="56"/>
      <c r="J3779" s="56"/>
      <c r="K3779" s="56"/>
      <c r="L3779" s="56"/>
      <c r="M3779" s="56"/>
      <c r="N3779" s="56"/>
      <c r="O3779" s="56"/>
      <c r="P3779" s="13"/>
    </row>
    <row r="3780" spans="1:16" ht="39.75" customHeight="1" thickBot="1" x14ac:dyDescent="0.25">
      <c r="A3780" s="73"/>
      <c r="B3780" s="14"/>
      <c r="C3780" s="74"/>
      <c r="D3780" s="57"/>
      <c r="E3780" s="57"/>
      <c r="F3780" s="57"/>
      <c r="G3780" s="57"/>
      <c r="H3780" s="57"/>
      <c r="I3780" s="57"/>
      <c r="J3780" s="57"/>
      <c r="K3780" s="57"/>
      <c r="L3780" s="57"/>
      <c r="M3780" s="57"/>
      <c r="N3780" s="57"/>
      <c r="O3780" s="57"/>
      <c r="P3780" s="15"/>
    </row>
    <row r="3781" spans="1:16" ht="39.75" customHeight="1" x14ac:dyDescent="0.2">
      <c r="A3781" s="75" t="s">
        <v>2466</v>
      </c>
      <c r="B3781" s="10"/>
      <c r="C3781" s="76" t="s">
        <v>2467</v>
      </c>
      <c r="D3781" s="55"/>
      <c r="E3781" s="55"/>
      <c r="F3781" s="55"/>
      <c r="G3781" s="55"/>
      <c r="H3781" s="55"/>
      <c r="I3781" s="55"/>
      <c r="J3781" s="55"/>
      <c r="K3781" s="55"/>
      <c r="L3781" s="55"/>
      <c r="M3781" s="55"/>
      <c r="N3781" s="55"/>
      <c r="O3781" s="55"/>
      <c r="P3781" s="11"/>
    </row>
    <row r="3782" spans="1:16" ht="39.75" customHeight="1" x14ac:dyDescent="0.2">
      <c r="A3782" s="71"/>
      <c r="B3782" s="12"/>
      <c r="C3782" s="72"/>
      <c r="D3782" s="56"/>
      <c r="E3782" s="56"/>
      <c r="F3782" s="56"/>
      <c r="G3782" s="56"/>
      <c r="H3782" s="56"/>
      <c r="I3782" s="56"/>
      <c r="J3782" s="56"/>
      <c r="K3782" s="56"/>
      <c r="L3782" s="56"/>
      <c r="M3782" s="56"/>
      <c r="N3782" s="56"/>
      <c r="O3782" s="56"/>
      <c r="P3782" s="13"/>
    </row>
    <row r="3783" spans="1:16" ht="39.75" customHeight="1" x14ac:dyDescent="0.2">
      <c r="A3783" s="71"/>
      <c r="B3783" s="12"/>
      <c r="C3783" s="72"/>
      <c r="D3783" s="56"/>
      <c r="E3783" s="56"/>
      <c r="F3783" s="56"/>
      <c r="G3783" s="56"/>
      <c r="H3783" s="56"/>
      <c r="I3783" s="56"/>
      <c r="J3783" s="56"/>
      <c r="K3783" s="56"/>
      <c r="L3783" s="56"/>
      <c r="M3783" s="56"/>
      <c r="N3783" s="56"/>
      <c r="O3783" s="56"/>
      <c r="P3783" s="13"/>
    </row>
    <row r="3784" spans="1:16" ht="39.75" customHeight="1" x14ac:dyDescent="0.2">
      <c r="A3784" s="71"/>
      <c r="B3784" s="12"/>
      <c r="C3784" s="72"/>
      <c r="D3784" s="56"/>
      <c r="E3784" s="56"/>
      <c r="F3784" s="56"/>
      <c r="G3784" s="56"/>
      <c r="H3784" s="56"/>
      <c r="I3784" s="56"/>
      <c r="J3784" s="56"/>
      <c r="K3784" s="56"/>
      <c r="L3784" s="56"/>
      <c r="M3784" s="56"/>
      <c r="N3784" s="56"/>
      <c r="O3784" s="56"/>
      <c r="P3784" s="13"/>
    </row>
    <row r="3785" spans="1:16" ht="39.75" customHeight="1" x14ac:dyDescent="0.2">
      <c r="A3785" s="71"/>
      <c r="B3785" s="12"/>
      <c r="C3785" s="72"/>
      <c r="D3785" s="56"/>
      <c r="E3785" s="56"/>
      <c r="F3785" s="56"/>
      <c r="G3785" s="56"/>
      <c r="H3785" s="56"/>
      <c r="I3785" s="56"/>
      <c r="J3785" s="56"/>
      <c r="K3785" s="56"/>
      <c r="L3785" s="56"/>
      <c r="M3785" s="56"/>
      <c r="N3785" s="56"/>
      <c r="O3785" s="56"/>
      <c r="P3785" s="13"/>
    </row>
    <row r="3786" spans="1:16" ht="39.75" customHeight="1" x14ac:dyDescent="0.2">
      <c r="A3786" s="71" t="s">
        <v>2468</v>
      </c>
      <c r="B3786" s="12"/>
      <c r="C3786" s="72" t="s">
        <v>2469</v>
      </c>
      <c r="D3786" s="56"/>
      <c r="E3786" s="56"/>
      <c r="F3786" s="56"/>
      <c r="G3786" s="56"/>
      <c r="H3786" s="56"/>
      <c r="I3786" s="56"/>
      <c r="J3786" s="56"/>
      <c r="K3786" s="56"/>
      <c r="L3786" s="56"/>
      <c r="M3786" s="56"/>
      <c r="N3786" s="56"/>
      <c r="O3786" s="56"/>
      <c r="P3786" s="13"/>
    </row>
    <row r="3787" spans="1:16" ht="39.75" customHeight="1" x14ac:dyDescent="0.2">
      <c r="A3787" s="71"/>
      <c r="B3787" s="12"/>
      <c r="C3787" s="72"/>
      <c r="D3787" s="56"/>
      <c r="E3787" s="56"/>
      <c r="F3787" s="56"/>
      <c r="G3787" s="56"/>
      <c r="H3787" s="56"/>
      <c r="I3787" s="56"/>
      <c r="J3787" s="56"/>
      <c r="K3787" s="56"/>
      <c r="L3787" s="56"/>
      <c r="M3787" s="56"/>
      <c r="N3787" s="56"/>
      <c r="O3787" s="56"/>
      <c r="P3787" s="13"/>
    </row>
    <row r="3788" spans="1:16" ht="39.75" customHeight="1" x14ac:dyDescent="0.2">
      <c r="A3788" s="71"/>
      <c r="B3788" s="12"/>
      <c r="C3788" s="72"/>
      <c r="D3788" s="56"/>
      <c r="E3788" s="56"/>
      <c r="F3788" s="56"/>
      <c r="G3788" s="56"/>
      <c r="H3788" s="56"/>
      <c r="I3788" s="56"/>
      <c r="J3788" s="56"/>
      <c r="K3788" s="56"/>
      <c r="L3788" s="56"/>
      <c r="M3788" s="56"/>
      <c r="N3788" s="56"/>
      <c r="O3788" s="56"/>
      <c r="P3788" s="13"/>
    </row>
    <row r="3789" spans="1:16" ht="39.75" customHeight="1" x14ac:dyDescent="0.2">
      <c r="A3789" s="71"/>
      <c r="B3789" s="12"/>
      <c r="C3789" s="72"/>
      <c r="D3789" s="56"/>
      <c r="E3789" s="56"/>
      <c r="F3789" s="56"/>
      <c r="G3789" s="56"/>
      <c r="H3789" s="56"/>
      <c r="I3789" s="56"/>
      <c r="J3789" s="56"/>
      <c r="K3789" s="56"/>
      <c r="L3789" s="56"/>
      <c r="M3789" s="56"/>
      <c r="N3789" s="56"/>
      <c r="O3789" s="56"/>
      <c r="P3789" s="13"/>
    </row>
    <row r="3790" spans="1:16" ht="39.75" customHeight="1" x14ac:dyDescent="0.2">
      <c r="A3790" s="71"/>
      <c r="B3790" s="12"/>
      <c r="C3790" s="72"/>
      <c r="D3790" s="56"/>
      <c r="E3790" s="56"/>
      <c r="F3790" s="56"/>
      <c r="G3790" s="56"/>
      <c r="H3790" s="56"/>
      <c r="I3790" s="56"/>
      <c r="J3790" s="56"/>
      <c r="K3790" s="56"/>
      <c r="L3790" s="56"/>
      <c r="M3790" s="56"/>
      <c r="N3790" s="56"/>
      <c r="O3790" s="56"/>
      <c r="P3790" s="13"/>
    </row>
    <row r="3791" spans="1:16" ht="39.75" customHeight="1" x14ac:dyDescent="0.2">
      <c r="A3791" s="71" t="s">
        <v>2470</v>
      </c>
      <c r="B3791" s="12"/>
      <c r="C3791" s="72" t="s">
        <v>2471</v>
      </c>
      <c r="D3791" s="56"/>
      <c r="E3791" s="56"/>
      <c r="F3791" s="56"/>
      <c r="G3791" s="56"/>
      <c r="H3791" s="56"/>
      <c r="I3791" s="56"/>
      <c r="J3791" s="56"/>
      <c r="K3791" s="56"/>
      <c r="L3791" s="56"/>
      <c r="M3791" s="56"/>
      <c r="N3791" s="56"/>
      <c r="O3791" s="56"/>
      <c r="P3791" s="13"/>
    </row>
    <row r="3792" spans="1:16" ht="39.75" customHeight="1" x14ac:dyDescent="0.2">
      <c r="A3792" s="71"/>
      <c r="B3792" s="12"/>
      <c r="C3792" s="72"/>
      <c r="D3792" s="56"/>
      <c r="E3792" s="56"/>
      <c r="F3792" s="56"/>
      <c r="G3792" s="56"/>
      <c r="H3792" s="56"/>
      <c r="I3792" s="56"/>
      <c r="J3792" s="56"/>
      <c r="K3792" s="56"/>
      <c r="L3792" s="56"/>
      <c r="M3792" s="56"/>
      <c r="N3792" s="56"/>
      <c r="O3792" s="56"/>
      <c r="P3792" s="13"/>
    </row>
    <row r="3793" spans="1:16" ht="39.75" customHeight="1" x14ac:dyDescent="0.2">
      <c r="A3793" s="71"/>
      <c r="B3793" s="12"/>
      <c r="C3793" s="72"/>
      <c r="D3793" s="56"/>
      <c r="E3793" s="56"/>
      <c r="F3793" s="56"/>
      <c r="G3793" s="56"/>
      <c r="H3793" s="56"/>
      <c r="I3793" s="56"/>
      <c r="J3793" s="56"/>
      <c r="K3793" s="56"/>
      <c r="L3793" s="56"/>
      <c r="M3793" s="56"/>
      <c r="N3793" s="56"/>
      <c r="O3793" s="56"/>
      <c r="P3793" s="13"/>
    </row>
    <row r="3794" spans="1:16" ht="39.75" customHeight="1" x14ac:dyDescent="0.2">
      <c r="A3794" s="71"/>
      <c r="B3794" s="12"/>
      <c r="C3794" s="72"/>
      <c r="D3794" s="56"/>
      <c r="E3794" s="56"/>
      <c r="F3794" s="56"/>
      <c r="G3794" s="56"/>
      <c r="H3794" s="56"/>
      <c r="I3794" s="56"/>
      <c r="J3794" s="56"/>
      <c r="K3794" s="56"/>
      <c r="L3794" s="56"/>
      <c r="M3794" s="56"/>
      <c r="N3794" s="56"/>
      <c r="O3794" s="56"/>
      <c r="P3794" s="13"/>
    </row>
    <row r="3795" spans="1:16" ht="39.75" customHeight="1" x14ac:dyDescent="0.2">
      <c r="A3795" s="71"/>
      <c r="B3795" s="12"/>
      <c r="C3795" s="72"/>
      <c r="D3795" s="56"/>
      <c r="E3795" s="56"/>
      <c r="F3795" s="56"/>
      <c r="G3795" s="56"/>
      <c r="H3795" s="56"/>
      <c r="I3795" s="56"/>
      <c r="J3795" s="56"/>
      <c r="K3795" s="56"/>
      <c r="L3795" s="56"/>
      <c r="M3795" s="56"/>
      <c r="N3795" s="56"/>
      <c r="O3795" s="56"/>
      <c r="P3795" s="13"/>
    </row>
    <row r="3796" spans="1:16" ht="39.75" customHeight="1" x14ac:dyDescent="0.2">
      <c r="A3796" s="71" t="s">
        <v>2472</v>
      </c>
      <c r="B3796" s="12"/>
      <c r="C3796" s="72" t="s">
        <v>2473</v>
      </c>
      <c r="D3796" s="56"/>
      <c r="E3796" s="56"/>
      <c r="F3796" s="56"/>
      <c r="G3796" s="56"/>
      <c r="H3796" s="56"/>
      <c r="I3796" s="56"/>
      <c r="J3796" s="56"/>
      <c r="K3796" s="56"/>
      <c r="L3796" s="56"/>
      <c r="M3796" s="56"/>
      <c r="N3796" s="56"/>
      <c r="O3796" s="56"/>
      <c r="P3796" s="13"/>
    </row>
    <row r="3797" spans="1:16" ht="39.75" customHeight="1" x14ac:dyDescent="0.2">
      <c r="A3797" s="71"/>
      <c r="B3797" s="12"/>
      <c r="C3797" s="72"/>
      <c r="D3797" s="56"/>
      <c r="E3797" s="56"/>
      <c r="F3797" s="56"/>
      <c r="G3797" s="56"/>
      <c r="H3797" s="56"/>
      <c r="I3797" s="56"/>
      <c r="J3797" s="56"/>
      <c r="K3797" s="56"/>
      <c r="L3797" s="56"/>
      <c r="M3797" s="56"/>
      <c r="N3797" s="56"/>
      <c r="O3797" s="56"/>
      <c r="P3797" s="13"/>
    </row>
    <row r="3798" spans="1:16" ht="39.75" customHeight="1" x14ac:dyDescent="0.2">
      <c r="A3798" s="71"/>
      <c r="B3798" s="12"/>
      <c r="C3798" s="72"/>
      <c r="D3798" s="56"/>
      <c r="E3798" s="56"/>
      <c r="F3798" s="56"/>
      <c r="G3798" s="56"/>
      <c r="H3798" s="56"/>
      <c r="I3798" s="56"/>
      <c r="J3798" s="56"/>
      <c r="K3798" s="56"/>
      <c r="L3798" s="56"/>
      <c r="M3798" s="56"/>
      <c r="N3798" s="56"/>
      <c r="O3798" s="56"/>
      <c r="P3798" s="13"/>
    </row>
    <row r="3799" spans="1:16" ht="39.75" customHeight="1" x14ac:dyDescent="0.2">
      <c r="A3799" s="71"/>
      <c r="B3799" s="12"/>
      <c r="C3799" s="72"/>
      <c r="D3799" s="56"/>
      <c r="E3799" s="56"/>
      <c r="F3799" s="56"/>
      <c r="G3799" s="56"/>
      <c r="H3799" s="56"/>
      <c r="I3799" s="56"/>
      <c r="J3799" s="56"/>
      <c r="K3799" s="56"/>
      <c r="L3799" s="56"/>
      <c r="M3799" s="56"/>
      <c r="N3799" s="56"/>
      <c r="O3799" s="56"/>
      <c r="P3799" s="13"/>
    </row>
    <row r="3800" spans="1:16" ht="39.75" customHeight="1" x14ac:dyDescent="0.2">
      <c r="A3800" s="71"/>
      <c r="B3800" s="12"/>
      <c r="C3800" s="72"/>
      <c r="D3800" s="56"/>
      <c r="E3800" s="56"/>
      <c r="F3800" s="56"/>
      <c r="G3800" s="56"/>
      <c r="H3800" s="56"/>
      <c r="I3800" s="56"/>
      <c r="J3800" s="56"/>
      <c r="K3800" s="56"/>
      <c r="L3800" s="56"/>
      <c r="M3800" s="56"/>
      <c r="N3800" s="56"/>
      <c r="O3800" s="56"/>
      <c r="P3800" s="13"/>
    </row>
    <row r="3801" spans="1:16" ht="39.75" customHeight="1" x14ac:dyDescent="0.2">
      <c r="A3801" s="71" t="s">
        <v>2474</v>
      </c>
      <c r="B3801" s="12"/>
      <c r="C3801" s="72" t="s">
        <v>2475</v>
      </c>
      <c r="D3801" s="56"/>
      <c r="E3801" s="56"/>
      <c r="F3801" s="56"/>
      <c r="G3801" s="56"/>
      <c r="H3801" s="56"/>
      <c r="I3801" s="56"/>
      <c r="J3801" s="56"/>
      <c r="K3801" s="56"/>
      <c r="L3801" s="56"/>
      <c r="M3801" s="56"/>
      <c r="N3801" s="56"/>
      <c r="O3801" s="56"/>
      <c r="P3801" s="13"/>
    </row>
    <row r="3802" spans="1:16" ht="39.75" customHeight="1" x14ac:dyDescent="0.2">
      <c r="A3802" s="71"/>
      <c r="B3802" s="12"/>
      <c r="C3802" s="72"/>
      <c r="D3802" s="56"/>
      <c r="E3802" s="56"/>
      <c r="F3802" s="56"/>
      <c r="G3802" s="56"/>
      <c r="H3802" s="56"/>
      <c r="I3802" s="56"/>
      <c r="J3802" s="56"/>
      <c r="K3802" s="56"/>
      <c r="L3802" s="56"/>
      <c r="M3802" s="56"/>
      <c r="N3802" s="56"/>
      <c r="O3802" s="56"/>
      <c r="P3802" s="13"/>
    </row>
    <row r="3803" spans="1:16" ht="39.75" customHeight="1" x14ac:dyDescent="0.2">
      <c r="A3803" s="71"/>
      <c r="B3803" s="12"/>
      <c r="C3803" s="72"/>
      <c r="D3803" s="56"/>
      <c r="E3803" s="56"/>
      <c r="F3803" s="56"/>
      <c r="G3803" s="56"/>
      <c r="H3803" s="56"/>
      <c r="I3803" s="56"/>
      <c r="J3803" s="56"/>
      <c r="K3803" s="56"/>
      <c r="L3803" s="56"/>
      <c r="M3803" s="56"/>
      <c r="N3803" s="56"/>
      <c r="O3803" s="56"/>
      <c r="P3803" s="13"/>
    </row>
    <row r="3804" spans="1:16" ht="39.75" customHeight="1" x14ac:dyDescent="0.2">
      <c r="A3804" s="71"/>
      <c r="B3804" s="12"/>
      <c r="C3804" s="72"/>
      <c r="D3804" s="56"/>
      <c r="E3804" s="56"/>
      <c r="F3804" s="56"/>
      <c r="G3804" s="56"/>
      <c r="H3804" s="56"/>
      <c r="I3804" s="56"/>
      <c r="J3804" s="56"/>
      <c r="K3804" s="56"/>
      <c r="L3804" s="56"/>
      <c r="M3804" s="56"/>
      <c r="N3804" s="56"/>
      <c r="O3804" s="56"/>
      <c r="P3804" s="13"/>
    </row>
    <row r="3805" spans="1:16" ht="39.75" customHeight="1" thickBot="1" x14ac:dyDescent="0.25">
      <c r="A3805" s="73"/>
      <c r="B3805" s="14"/>
      <c r="C3805" s="74"/>
      <c r="D3805" s="57"/>
      <c r="E3805" s="57"/>
      <c r="F3805" s="57"/>
      <c r="G3805" s="57"/>
      <c r="H3805" s="57"/>
      <c r="I3805" s="57"/>
      <c r="J3805" s="57"/>
      <c r="K3805" s="57"/>
      <c r="L3805" s="57"/>
      <c r="M3805" s="57"/>
      <c r="N3805" s="57"/>
      <c r="O3805" s="57"/>
      <c r="P3805" s="15"/>
    </row>
    <row r="3806" spans="1:16" ht="39.75" customHeight="1" x14ac:dyDescent="0.2">
      <c r="A3806" s="75" t="s">
        <v>2476</v>
      </c>
      <c r="B3806" s="10"/>
      <c r="C3806" s="76" t="s">
        <v>2477</v>
      </c>
      <c r="D3806" s="55"/>
      <c r="E3806" s="55"/>
      <c r="F3806" s="55"/>
      <c r="G3806" s="55"/>
      <c r="H3806" s="55"/>
      <c r="I3806" s="55"/>
      <c r="J3806" s="55"/>
      <c r="K3806" s="55"/>
      <c r="L3806" s="55"/>
      <c r="M3806" s="55"/>
      <c r="N3806" s="55"/>
      <c r="O3806" s="55"/>
      <c r="P3806" s="11"/>
    </row>
    <row r="3807" spans="1:16" ht="39.75" customHeight="1" x14ac:dyDescent="0.2">
      <c r="A3807" s="71"/>
      <c r="B3807" s="12"/>
      <c r="C3807" s="72"/>
      <c r="D3807" s="56"/>
      <c r="E3807" s="56"/>
      <c r="F3807" s="56"/>
      <c r="G3807" s="56"/>
      <c r="H3807" s="56"/>
      <c r="I3807" s="56"/>
      <c r="J3807" s="56"/>
      <c r="K3807" s="56"/>
      <c r="L3807" s="56"/>
      <c r="M3807" s="56"/>
      <c r="N3807" s="56"/>
      <c r="O3807" s="56"/>
      <c r="P3807" s="13"/>
    </row>
    <row r="3808" spans="1:16" ht="39.75" customHeight="1" x14ac:dyDescent="0.2">
      <c r="A3808" s="71"/>
      <c r="B3808" s="12"/>
      <c r="C3808" s="72"/>
      <c r="D3808" s="56"/>
      <c r="E3808" s="56"/>
      <c r="F3808" s="56"/>
      <c r="G3808" s="56"/>
      <c r="H3808" s="56"/>
      <c r="I3808" s="56"/>
      <c r="J3808" s="56"/>
      <c r="K3808" s="56"/>
      <c r="L3808" s="56"/>
      <c r="M3808" s="56"/>
      <c r="N3808" s="56"/>
      <c r="O3808" s="56"/>
      <c r="P3808" s="13"/>
    </row>
    <row r="3809" spans="1:16" ht="39.75" customHeight="1" x14ac:dyDescent="0.2">
      <c r="A3809" s="71"/>
      <c r="B3809" s="12"/>
      <c r="C3809" s="72"/>
      <c r="D3809" s="56"/>
      <c r="E3809" s="56"/>
      <c r="F3809" s="56"/>
      <c r="G3809" s="56"/>
      <c r="H3809" s="56"/>
      <c r="I3809" s="56"/>
      <c r="J3809" s="56"/>
      <c r="K3809" s="56"/>
      <c r="L3809" s="56"/>
      <c r="M3809" s="56"/>
      <c r="N3809" s="56"/>
      <c r="O3809" s="56"/>
      <c r="P3809" s="13"/>
    </row>
    <row r="3810" spans="1:16" ht="39.75" customHeight="1" x14ac:dyDescent="0.2">
      <c r="A3810" s="71"/>
      <c r="B3810" s="12"/>
      <c r="C3810" s="72"/>
      <c r="D3810" s="56"/>
      <c r="E3810" s="56"/>
      <c r="F3810" s="56"/>
      <c r="G3810" s="56"/>
      <c r="H3810" s="56"/>
      <c r="I3810" s="56"/>
      <c r="J3810" s="56"/>
      <c r="K3810" s="56"/>
      <c r="L3810" s="56"/>
      <c r="M3810" s="56"/>
      <c r="N3810" s="56"/>
      <c r="O3810" s="56"/>
      <c r="P3810" s="13"/>
    </row>
    <row r="3811" spans="1:16" ht="39.75" customHeight="1" x14ac:dyDescent="0.2">
      <c r="A3811" s="71" t="s">
        <v>2478</v>
      </c>
      <c r="B3811" s="12"/>
      <c r="C3811" s="72" t="s">
        <v>2479</v>
      </c>
      <c r="D3811" s="56"/>
      <c r="E3811" s="56"/>
      <c r="F3811" s="56"/>
      <c r="G3811" s="56"/>
      <c r="H3811" s="56"/>
      <c r="I3811" s="56"/>
      <c r="J3811" s="56"/>
      <c r="K3811" s="56"/>
      <c r="L3811" s="56"/>
      <c r="M3811" s="56"/>
      <c r="N3811" s="56"/>
      <c r="O3811" s="56"/>
      <c r="P3811" s="13"/>
    </row>
    <row r="3812" spans="1:16" ht="39.75" customHeight="1" x14ac:dyDescent="0.2">
      <c r="A3812" s="71"/>
      <c r="B3812" s="12"/>
      <c r="C3812" s="72"/>
      <c r="D3812" s="56"/>
      <c r="E3812" s="56"/>
      <c r="F3812" s="56"/>
      <c r="G3812" s="56"/>
      <c r="H3812" s="56"/>
      <c r="I3812" s="56"/>
      <c r="J3812" s="56"/>
      <c r="K3812" s="56"/>
      <c r="L3812" s="56"/>
      <c r="M3812" s="56"/>
      <c r="N3812" s="56"/>
      <c r="O3812" s="56"/>
      <c r="P3812" s="13"/>
    </row>
    <row r="3813" spans="1:16" ht="39.75" customHeight="1" x14ac:dyDescent="0.2">
      <c r="A3813" s="71"/>
      <c r="B3813" s="12"/>
      <c r="C3813" s="72"/>
      <c r="D3813" s="56"/>
      <c r="E3813" s="56"/>
      <c r="F3813" s="56"/>
      <c r="G3813" s="56"/>
      <c r="H3813" s="56"/>
      <c r="I3813" s="56"/>
      <c r="J3813" s="56"/>
      <c r="K3813" s="56"/>
      <c r="L3813" s="56"/>
      <c r="M3813" s="56"/>
      <c r="N3813" s="56"/>
      <c r="O3813" s="56"/>
      <c r="P3813" s="13"/>
    </row>
    <row r="3814" spans="1:16" ht="39.75" customHeight="1" x14ac:dyDescent="0.2">
      <c r="A3814" s="71"/>
      <c r="B3814" s="12"/>
      <c r="C3814" s="72"/>
      <c r="D3814" s="56"/>
      <c r="E3814" s="56"/>
      <c r="F3814" s="56"/>
      <c r="G3814" s="56"/>
      <c r="H3814" s="56"/>
      <c r="I3814" s="56"/>
      <c r="J3814" s="56"/>
      <c r="K3814" s="56"/>
      <c r="L3814" s="56"/>
      <c r="M3814" s="56"/>
      <c r="N3814" s="56"/>
      <c r="O3814" s="56"/>
      <c r="P3814" s="13"/>
    </row>
    <row r="3815" spans="1:16" ht="39.75" customHeight="1" x14ac:dyDescent="0.2">
      <c r="A3815" s="71"/>
      <c r="B3815" s="12"/>
      <c r="C3815" s="72"/>
      <c r="D3815" s="56"/>
      <c r="E3815" s="56"/>
      <c r="F3815" s="56"/>
      <c r="G3815" s="56"/>
      <c r="H3815" s="56"/>
      <c r="I3815" s="56"/>
      <c r="J3815" s="56"/>
      <c r="K3815" s="56"/>
      <c r="L3815" s="56"/>
      <c r="M3815" s="56"/>
      <c r="N3815" s="56"/>
      <c r="O3815" s="56"/>
      <c r="P3815" s="13"/>
    </row>
    <row r="3816" spans="1:16" ht="39.75" customHeight="1" x14ac:dyDescent="0.2">
      <c r="A3816" s="71" t="s">
        <v>2480</v>
      </c>
      <c r="B3816" s="12"/>
      <c r="C3816" s="72" t="s">
        <v>2481</v>
      </c>
      <c r="D3816" s="56"/>
      <c r="E3816" s="56"/>
      <c r="F3816" s="56"/>
      <c r="G3816" s="56"/>
      <c r="H3816" s="56"/>
      <c r="I3816" s="56"/>
      <c r="J3816" s="56"/>
      <c r="K3816" s="56"/>
      <c r="L3816" s="56"/>
      <c r="M3816" s="56"/>
      <c r="N3816" s="56"/>
      <c r="O3816" s="56"/>
      <c r="P3816" s="13"/>
    </row>
    <row r="3817" spans="1:16" ht="39.75" customHeight="1" x14ac:dyDescent="0.2">
      <c r="A3817" s="71"/>
      <c r="B3817" s="12"/>
      <c r="C3817" s="72"/>
      <c r="D3817" s="56"/>
      <c r="E3817" s="56"/>
      <c r="F3817" s="56"/>
      <c r="G3817" s="56"/>
      <c r="H3817" s="56"/>
      <c r="I3817" s="56"/>
      <c r="J3817" s="56"/>
      <c r="K3817" s="56"/>
      <c r="L3817" s="56"/>
      <c r="M3817" s="56"/>
      <c r="N3817" s="56"/>
      <c r="O3817" s="56"/>
      <c r="P3817" s="13"/>
    </row>
    <row r="3818" spans="1:16" ht="39.75" customHeight="1" x14ac:dyDescent="0.2">
      <c r="A3818" s="71"/>
      <c r="B3818" s="12"/>
      <c r="C3818" s="72"/>
      <c r="D3818" s="56"/>
      <c r="E3818" s="56"/>
      <c r="F3818" s="56"/>
      <c r="G3818" s="56"/>
      <c r="H3818" s="56"/>
      <c r="I3818" s="56"/>
      <c r="J3818" s="56"/>
      <c r="K3818" s="56"/>
      <c r="L3818" s="56"/>
      <c r="M3818" s="56"/>
      <c r="N3818" s="56"/>
      <c r="O3818" s="56"/>
      <c r="P3818" s="13"/>
    </row>
    <row r="3819" spans="1:16" ht="39.75" customHeight="1" x14ac:dyDescent="0.2">
      <c r="A3819" s="71"/>
      <c r="B3819" s="12"/>
      <c r="C3819" s="72"/>
      <c r="D3819" s="56"/>
      <c r="E3819" s="56"/>
      <c r="F3819" s="56"/>
      <c r="G3819" s="56"/>
      <c r="H3819" s="56"/>
      <c r="I3819" s="56"/>
      <c r="J3819" s="56"/>
      <c r="K3819" s="56"/>
      <c r="L3819" s="56"/>
      <c r="M3819" s="56"/>
      <c r="N3819" s="56"/>
      <c r="O3819" s="56"/>
      <c r="P3819" s="13"/>
    </row>
    <row r="3820" spans="1:16" ht="39.75" customHeight="1" x14ac:dyDescent="0.2">
      <c r="A3820" s="71"/>
      <c r="B3820" s="12"/>
      <c r="C3820" s="72"/>
      <c r="D3820" s="56"/>
      <c r="E3820" s="56"/>
      <c r="F3820" s="56"/>
      <c r="G3820" s="56"/>
      <c r="H3820" s="56"/>
      <c r="I3820" s="56"/>
      <c r="J3820" s="56"/>
      <c r="K3820" s="56"/>
      <c r="L3820" s="56"/>
      <c r="M3820" s="56"/>
      <c r="N3820" s="56"/>
      <c r="O3820" s="56"/>
      <c r="P3820" s="13"/>
    </row>
    <row r="3821" spans="1:16" ht="39.75" customHeight="1" x14ac:dyDescent="0.2">
      <c r="A3821" s="71" t="s">
        <v>2482</v>
      </c>
      <c r="B3821" s="12"/>
      <c r="C3821" s="72" t="s">
        <v>2483</v>
      </c>
      <c r="D3821" s="56"/>
      <c r="E3821" s="56"/>
      <c r="F3821" s="56"/>
      <c r="G3821" s="56"/>
      <c r="H3821" s="56"/>
      <c r="I3821" s="56"/>
      <c r="J3821" s="56"/>
      <c r="K3821" s="56"/>
      <c r="L3821" s="56"/>
      <c r="M3821" s="56"/>
      <c r="N3821" s="56"/>
      <c r="O3821" s="56"/>
      <c r="P3821" s="13"/>
    </row>
    <row r="3822" spans="1:16" ht="39.75" customHeight="1" x14ac:dyDescent="0.2">
      <c r="A3822" s="71"/>
      <c r="B3822" s="12"/>
      <c r="C3822" s="72"/>
      <c r="D3822" s="56"/>
      <c r="E3822" s="56"/>
      <c r="F3822" s="56"/>
      <c r="G3822" s="56"/>
      <c r="H3822" s="56"/>
      <c r="I3822" s="56"/>
      <c r="J3822" s="56"/>
      <c r="K3822" s="56"/>
      <c r="L3822" s="56"/>
      <c r="M3822" s="56"/>
      <c r="N3822" s="56"/>
      <c r="O3822" s="56"/>
      <c r="P3822" s="13"/>
    </row>
    <row r="3823" spans="1:16" ht="39.75" customHeight="1" x14ac:dyDescent="0.2">
      <c r="A3823" s="71"/>
      <c r="B3823" s="12"/>
      <c r="C3823" s="72"/>
      <c r="D3823" s="56"/>
      <c r="E3823" s="56"/>
      <c r="F3823" s="56"/>
      <c r="G3823" s="56"/>
      <c r="H3823" s="56"/>
      <c r="I3823" s="56"/>
      <c r="J3823" s="56"/>
      <c r="K3823" s="56"/>
      <c r="L3823" s="56"/>
      <c r="M3823" s="56"/>
      <c r="N3823" s="56"/>
      <c r="O3823" s="56"/>
      <c r="P3823" s="13"/>
    </row>
    <row r="3824" spans="1:16" ht="39.75" customHeight="1" x14ac:dyDescent="0.2">
      <c r="A3824" s="71"/>
      <c r="B3824" s="12"/>
      <c r="C3824" s="72"/>
      <c r="D3824" s="56"/>
      <c r="E3824" s="56"/>
      <c r="F3824" s="56"/>
      <c r="G3824" s="56"/>
      <c r="H3824" s="56"/>
      <c r="I3824" s="56"/>
      <c r="J3824" s="56"/>
      <c r="K3824" s="56"/>
      <c r="L3824" s="56"/>
      <c r="M3824" s="56"/>
      <c r="N3824" s="56"/>
      <c r="O3824" s="56"/>
      <c r="P3824" s="13"/>
    </row>
    <row r="3825" spans="1:16" ht="39.75" customHeight="1" x14ac:dyDescent="0.2">
      <c r="A3825" s="71"/>
      <c r="B3825" s="12"/>
      <c r="C3825" s="72"/>
      <c r="D3825" s="56"/>
      <c r="E3825" s="56"/>
      <c r="F3825" s="56"/>
      <c r="G3825" s="56"/>
      <c r="H3825" s="56"/>
      <c r="I3825" s="56"/>
      <c r="J3825" s="56"/>
      <c r="K3825" s="56"/>
      <c r="L3825" s="56"/>
      <c r="M3825" s="56"/>
      <c r="N3825" s="56"/>
      <c r="O3825" s="56"/>
      <c r="P3825" s="13"/>
    </row>
    <row r="3826" spans="1:16" ht="39.75" customHeight="1" x14ac:dyDescent="0.2">
      <c r="A3826" s="71" t="s">
        <v>2484</v>
      </c>
      <c r="B3826" s="12"/>
      <c r="C3826" s="72" t="s">
        <v>2485</v>
      </c>
      <c r="D3826" s="56"/>
      <c r="E3826" s="56"/>
      <c r="F3826" s="56"/>
      <c r="G3826" s="56"/>
      <c r="H3826" s="56"/>
      <c r="I3826" s="56"/>
      <c r="J3826" s="56"/>
      <c r="K3826" s="56"/>
      <c r="L3826" s="56"/>
      <c r="M3826" s="56"/>
      <c r="N3826" s="56"/>
      <c r="O3826" s="56"/>
      <c r="P3826" s="13"/>
    </row>
    <row r="3827" spans="1:16" ht="39.75" customHeight="1" x14ac:dyDescent="0.2">
      <c r="A3827" s="71"/>
      <c r="B3827" s="12"/>
      <c r="C3827" s="72"/>
      <c r="D3827" s="56"/>
      <c r="E3827" s="56"/>
      <c r="F3827" s="56"/>
      <c r="G3827" s="56"/>
      <c r="H3827" s="56"/>
      <c r="I3827" s="56"/>
      <c r="J3827" s="56"/>
      <c r="K3827" s="56"/>
      <c r="L3827" s="56"/>
      <c r="M3827" s="56"/>
      <c r="N3827" s="56"/>
      <c r="O3827" s="56"/>
      <c r="P3827" s="13"/>
    </row>
    <row r="3828" spans="1:16" ht="39.75" customHeight="1" x14ac:dyDescent="0.2">
      <c r="A3828" s="71"/>
      <c r="B3828" s="12"/>
      <c r="C3828" s="72"/>
      <c r="D3828" s="56"/>
      <c r="E3828" s="56"/>
      <c r="F3828" s="56"/>
      <c r="G3828" s="56"/>
      <c r="H3828" s="56"/>
      <c r="I3828" s="56"/>
      <c r="J3828" s="56"/>
      <c r="K3828" s="56"/>
      <c r="L3828" s="56"/>
      <c r="M3828" s="56"/>
      <c r="N3828" s="56"/>
      <c r="O3828" s="56"/>
      <c r="P3828" s="13"/>
    </row>
    <row r="3829" spans="1:16" ht="39.75" customHeight="1" x14ac:dyDescent="0.2">
      <c r="A3829" s="71"/>
      <c r="B3829" s="12"/>
      <c r="C3829" s="72"/>
      <c r="D3829" s="56"/>
      <c r="E3829" s="56"/>
      <c r="F3829" s="56"/>
      <c r="G3829" s="56"/>
      <c r="H3829" s="56"/>
      <c r="I3829" s="56"/>
      <c r="J3829" s="56"/>
      <c r="K3829" s="56"/>
      <c r="L3829" s="56"/>
      <c r="M3829" s="56"/>
      <c r="N3829" s="56"/>
      <c r="O3829" s="56"/>
      <c r="P3829" s="13"/>
    </row>
    <row r="3830" spans="1:16" ht="39.75" customHeight="1" thickBot="1" x14ac:dyDescent="0.25">
      <c r="A3830" s="73"/>
      <c r="B3830" s="14"/>
      <c r="C3830" s="74"/>
      <c r="D3830" s="57"/>
      <c r="E3830" s="57"/>
      <c r="F3830" s="57"/>
      <c r="G3830" s="57"/>
      <c r="H3830" s="57"/>
      <c r="I3830" s="57"/>
      <c r="J3830" s="57"/>
      <c r="K3830" s="57"/>
      <c r="L3830" s="57"/>
      <c r="M3830" s="57"/>
      <c r="N3830" s="57"/>
      <c r="O3830" s="57"/>
      <c r="P3830" s="15"/>
    </row>
    <row r="3831" spans="1:16" ht="39.75" customHeight="1" x14ac:dyDescent="0.2">
      <c r="A3831" s="75" t="s">
        <v>2486</v>
      </c>
      <c r="B3831" s="10"/>
      <c r="C3831" s="76" t="s">
        <v>2487</v>
      </c>
      <c r="D3831" s="55"/>
      <c r="E3831" s="55"/>
      <c r="F3831" s="55"/>
      <c r="G3831" s="55"/>
      <c r="H3831" s="55"/>
      <c r="I3831" s="55"/>
      <c r="J3831" s="55"/>
      <c r="K3831" s="55"/>
      <c r="L3831" s="55"/>
      <c r="M3831" s="55"/>
      <c r="N3831" s="55"/>
      <c r="O3831" s="55"/>
      <c r="P3831" s="11"/>
    </row>
    <row r="3832" spans="1:16" ht="39.75" customHeight="1" x14ac:dyDescent="0.2">
      <c r="A3832" s="71"/>
      <c r="B3832" s="12"/>
      <c r="C3832" s="72"/>
      <c r="D3832" s="56"/>
      <c r="E3832" s="56"/>
      <c r="F3832" s="56"/>
      <c r="G3832" s="56"/>
      <c r="H3832" s="56"/>
      <c r="I3832" s="56"/>
      <c r="J3832" s="56"/>
      <c r="K3832" s="56"/>
      <c r="L3832" s="56"/>
      <c r="M3832" s="56"/>
      <c r="N3832" s="56"/>
      <c r="O3832" s="56"/>
      <c r="P3832" s="13"/>
    </row>
    <row r="3833" spans="1:16" ht="39.75" customHeight="1" x14ac:dyDescent="0.2">
      <c r="A3833" s="71"/>
      <c r="B3833" s="12"/>
      <c r="C3833" s="72"/>
      <c r="D3833" s="56"/>
      <c r="E3833" s="56"/>
      <c r="F3833" s="56"/>
      <c r="G3833" s="56"/>
      <c r="H3833" s="56"/>
      <c r="I3833" s="56"/>
      <c r="J3833" s="56"/>
      <c r="K3833" s="56"/>
      <c r="L3833" s="56"/>
      <c r="M3833" s="56"/>
      <c r="N3833" s="56"/>
      <c r="O3833" s="56"/>
      <c r="P3833" s="13"/>
    </row>
    <row r="3834" spans="1:16" ht="39.75" customHeight="1" x14ac:dyDescent="0.2">
      <c r="A3834" s="71"/>
      <c r="B3834" s="12"/>
      <c r="C3834" s="72"/>
      <c r="D3834" s="56"/>
      <c r="E3834" s="56"/>
      <c r="F3834" s="56"/>
      <c r="G3834" s="56"/>
      <c r="H3834" s="56"/>
      <c r="I3834" s="56"/>
      <c r="J3834" s="56"/>
      <c r="K3834" s="56"/>
      <c r="L3834" s="56"/>
      <c r="M3834" s="56"/>
      <c r="N3834" s="56"/>
      <c r="O3834" s="56"/>
      <c r="P3834" s="13"/>
    </row>
    <row r="3835" spans="1:16" ht="39.75" customHeight="1" x14ac:dyDescent="0.2">
      <c r="A3835" s="71"/>
      <c r="B3835" s="12"/>
      <c r="C3835" s="72"/>
      <c r="D3835" s="56"/>
      <c r="E3835" s="56"/>
      <c r="F3835" s="56"/>
      <c r="G3835" s="56"/>
      <c r="H3835" s="56"/>
      <c r="I3835" s="56"/>
      <c r="J3835" s="56"/>
      <c r="K3835" s="56"/>
      <c r="L3835" s="56"/>
      <c r="M3835" s="56"/>
      <c r="N3835" s="56"/>
      <c r="O3835" s="56"/>
      <c r="P3835" s="13"/>
    </row>
    <row r="3836" spans="1:16" ht="39.75" customHeight="1" x14ac:dyDescent="0.2">
      <c r="A3836" s="71" t="s">
        <v>2488</v>
      </c>
      <c r="B3836" s="12"/>
      <c r="C3836" s="72" t="s">
        <v>2489</v>
      </c>
      <c r="D3836" s="56"/>
      <c r="E3836" s="56"/>
      <c r="F3836" s="56"/>
      <c r="G3836" s="56"/>
      <c r="H3836" s="56"/>
      <c r="I3836" s="56"/>
      <c r="J3836" s="56"/>
      <c r="K3836" s="56"/>
      <c r="L3836" s="56"/>
      <c r="M3836" s="56"/>
      <c r="N3836" s="56"/>
      <c r="O3836" s="56"/>
      <c r="P3836" s="13"/>
    </row>
    <row r="3837" spans="1:16" ht="39.75" customHeight="1" x14ac:dyDescent="0.2">
      <c r="A3837" s="71"/>
      <c r="B3837" s="12"/>
      <c r="C3837" s="72"/>
      <c r="D3837" s="56"/>
      <c r="E3837" s="56"/>
      <c r="F3837" s="56"/>
      <c r="G3837" s="56"/>
      <c r="H3837" s="56"/>
      <c r="I3837" s="56"/>
      <c r="J3837" s="56"/>
      <c r="K3837" s="56"/>
      <c r="L3837" s="56"/>
      <c r="M3837" s="56"/>
      <c r="N3837" s="56"/>
      <c r="O3837" s="56"/>
      <c r="P3837" s="13"/>
    </row>
    <row r="3838" spans="1:16" ht="39.75" customHeight="1" x14ac:dyDescent="0.2">
      <c r="A3838" s="71"/>
      <c r="B3838" s="12"/>
      <c r="C3838" s="72"/>
      <c r="D3838" s="56"/>
      <c r="E3838" s="56"/>
      <c r="F3838" s="56"/>
      <c r="G3838" s="56"/>
      <c r="H3838" s="56"/>
      <c r="I3838" s="56"/>
      <c r="J3838" s="56"/>
      <c r="K3838" s="56"/>
      <c r="L3838" s="56"/>
      <c r="M3838" s="56"/>
      <c r="N3838" s="56"/>
      <c r="O3838" s="56"/>
      <c r="P3838" s="13"/>
    </row>
    <row r="3839" spans="1:16" ht="39.75" customHeight="1" x14ac:dyDescent="0.2">
      <c r="A3839" s="71"/>
      <c r="B3839" s="12"/>
      <c r="C3839" s="72"/>
      <c r="D3839" s="56"/>
      <c r="E3839" s="56"/>
      <c r="F3839" s="56"/>
      <c r="G3839" s="56"/>
      <c r="H3839" s="56"/>
      <c r="I3839" s="56"/>
      <c r="J3839" s="56"/>
      <c r="K3839" s="56"/>
      <c r="L3839" s="56"/>
      <c r="M3839" s="56"/>
      <c r="N3839" s="56"/>
      <c r="O3839" s="56"/>
      <c r="P3839" s="13"/>
    </row>
    <row r="3840" spans="1:16" ht="39.75" customHeight="1" x14ac:dyDescent="0.2">
      <c r="A3840" s="71"/>
      <c r="B3840" s="12"/>
      <c r="C3840" s="72"/>
      <c r="D3840" s="56"/>
      <c r="E3840" s="56"/>
      <c r="F3840" s="56"/>
      <c r="G3840" s="56"/>
      <c r="H3840" s="56"/>
      <c r="I3840" s="56"/>
      <c r="J3840" s="56"/>
      <c r="K3840" s="56"/>
      <c r="L3840" s="56"/>
      <c r="M3840" s="56"/>
      <c r="N3840" s="56"/>
      <c r="O3840" s="56"/>
      <c r="P3840" s="13"/>
    </row>
    <row r="3841" spans="1:16" ht="39.75" customHeight="1" x14ac:dyDescent="0.2">
      <c r="A3841" s="71" t="s">
        <v>2490</v>
      </c>
      <c r="B3841" s="12"/>
      <c r="C3841" s="72" t="s">
        <v>2491</v>
      </c>
      <c r="D3841" s="56"/>
      <c r="E3841" s="56"/>
      <c r="F3841" s="56"/>
      <c r="G3841" s="56"/>
      <c r="H3841" s="56"/>
      <c r="I3841" s="56"/>
      <c r="J3841" s="56"/>
      <c r="K3841" s="56"/>
      <c r="L3841" s="56"/>
      <c r="M3841" s="56"/>
      <c r="N3841" s="56"/>
      <c r="O3841" s="56"/>
      <c r="P3841" s="13"/>
    </row>
    <row r="3842" spans="1:16" ht="39.75" customHeight="1" x14ac:dyDescent="0.2">
      <c r="A3842" s="71"/>
      <c r="B3842" s="12"/>
      <c r="C3842" s="72"/>
      <c r="D3842" s="56"/>
      <c r="E3842" s="56"/>
      <c r="F3842" s="56"/>
      <c r="G3842" s="56"/>
      <c r="H3842" s="56"/>
      <c r="I3842" s="56"/>
      <c r="J3842" s="56"/>
      <c r="K3842" s="56"/>
      <c r="L3842" s="56"/>
      <c r="M3842" s="56"/>
      <c r="N3842" s="56"/>
      <c r="O3842" s="56"/>
      <c r="P3842" s="13"/>
    </row>
    <row r="3843" spans="1:16" ht="39.75" customHeight="1" x14ac:dyDescent="0.2">
      <c r="A3843" s="71"/>
      <c r="B3843" s="12"/>
      <c r="C3843" s="72"/>
      <c r="D3843" s="56"/>
      <c r="E3843" s="56"/>
      <c r="F3843" s="56"/>
      <c r="G3843" s="56"/>
      <c r="H3843" s="56"/>
      <c r="I3843" s="56"/>
      <c r="J3843" s="56"/>
      <c r="K3843" s="56"/>
      <c r="L3843" s="56"/>
      <c r="M3843" s="56"/>
      <c r="N3843" s="56"/>
      <c r="O3843" s="56"/>
      <c r="P3843" s="13"/>
    </row>
    <row r="3844" spans="1:16" ht="39.75" customHeight="1" x14ac:dyDescent="0.2">
      <c r="A3844" s="71"/>
      <c r="B3844" s="12"/>
      <c r="C3844" s="72"/>
      <c r="D3844" s="56"/>
      <c r="E3844" s="56"/>
      <c r="F3844" s="56"/>
      <c r="G3844" s="56"/>
      <c r="H3844" s="56"/>
      <c r="I3844" s="56"/>
      <c r="J3844" s="56"/>
      <c r="K3844" s="56"/>
      <c r="L3844" s="56"/>
      <c r="M3844" s="56"/>
      <c r="N3844" s="56"/>
      <c r="O3844" s="56"/>
      <c r="P3844" s="13"/>
    </row>
    <row r="3845" spans="1:16" ht="39.75" customHeight="1" x14ac:dyDescent="0.2">
      <c r="A3845" s="71"/>
      <c r="B3845" s="12"/>
      <c r="C3845" s="72"/>
      <c r="D3845" s="56"/>
      <c r="E3845" s="56"/>
      <c r="F3845" s="56"/>
      <c r="G3845" s="56"/>
      <c r="H3845" s="56"/>
      <c r="I3845" s="56"/>
      <c r="J3845" s="56"/>
      <c r="K3845" s="56"/>
      <c r="L3845" s="56"/>
      <c r="M3845" s="56"/>
      <c r="N3845" s="56"/>
      <c r="O3845" s="56"/>
      <c r="P3845" s="13"/>
    </row>
    <row r="3846" spans="1:16" ht="39.75" customHeight="1" x14ac:dyDescent="0.2">
      <c r="A3846" s="71" t="s">
        <v>2492</v>
      </c>
      <c r="B3846" s="12"/>
      <c r="C3846" s="72" t="s">
        <v>2493</v>
      </c>
      <c r="D3846" s="56"/>
      <c r="E3846" s="56"/>
      <c r="F3846" s="56"/>
      <c r="G3846" s="56"/>
      <c r="H3846" s="56"/>
      <c r="I3846" s="56"/>
      <c r="J3846" s="56"/>
      <c r="K3846" s="56"/>
      <c r="L3846" s="56"/>
      <c r="M3846" s="56"/>
      <c r="N3846" s="56"/>
      <c r="O3846" s="56"/>
      <c r="P3846" s="13"/>
    </row>
    <row r="3847" spans="1:16" ht="39.75" customHeight="1" x14ac:dyDescent="0.2">
      <c r="A3847" s="71"/>
      <c r="B3847" s="12"/>
      <c r="C3847" s="72"/>
      <c r="D3847" s="56"/>
      <c r="E3847" s="56"/>
      <c r="F3847" s="56"/>
      <c r="G3847" s="56"/>
      <c r="H3847" s="56"/>
      <c r="I3847" s="56"/>
      <c r="J3847" s="56"/>
      <c r="K3847" s="56"/>
      <c r="L3847" s="56"/>
      <c r="M3847" s="56"/>
      <c r="N3847" s="56"/>
      <c r="O3847" s="56"/>
      <c r="P3847" s="13"/>
    </row>
    <row r="3848" spans="1:16" ht="39.75" customHeight="1" x14ac:dyDescent="0.2">
      <c r="A3848" s="71"/>
      <c r="B3848" s="12"/>
      <c r="C3848" s="72"/>
      <c r="D3848" s="56"/>
      <c r="E3848" s="56"/>
      <c r="F3848" s="56"/>
      <c r="G3848" s="56"/>
      <c r="H3848" s="56"/>
      <c r="I3848" s="56"/>
      <c r="J3848" s="56"/>
      <c r="K3848" s="56"/>
      <c r="L3848" s="56"/>
      <c r="M3848" s="56"/>
      <c r="N3848" s="56"/>
      <c r="O3848" s="56"/>
      <c r="P3848" s="13"/>
    </row>
    <row r="3849" spans="1:16" ht="39.75" customHeight="1" x14ac:dyDescent="0.2">
      <c r="A3849" s="71"/>
      <c r="B3849" s="12"/>
      <c r="C3849" s="72"/>
      <c r="D3849" s="56"/>
      <c r="E3849" s="56"/>
      <c r="F3849" s="56"/>
      <c r="G3849" s="56"/>
      <c r="H3849" s="56"/>
      <c r="I3849" s="56"/>
      <c r="J3849" s="56"/>
      <c r="K3849" s="56"/>
      <c r="L3849" s="56"/>
      <c r="M3849" s="56"/>
      <c r="N3849" s="56"/>
      <c r="O3849" s="56"/>
      <c r="P3849" s="13"/>
    </row>
    <row r="3850" spans="1:16" ht="39.75" customHeight="1" x14ac:dyDescent="0.2">
      <c r="A3850" s="71"/>
      <c r="B3850" s="12"/>
      <c r="C3850" s="72"/>
      <c r="D3850" s="56"/>
      <c r="E3850" s="56"/>
      <c r="F3850" s="56"/>
      <c r="G3850" s="56"/>
      <c r="H3850" s="56"/>
      <c r="I3850" s="56"/>
      <c r="J3850" s="56"/>
      <c r="K3850" s="56"/>
      <c r="L3850" s="56"/>
      <c r="M3850" s="56"/>
      <c r="N3850" s="56"/>
      <c r="O3850" s="56"/>
      <c r="P3850" s="13"/>
    </row>
    <row r="3851" spans="1:16" ht="39.75" customHeight="1" x14ac:dyDescent="0.2">
      <c r="A3851" s="71" t="s">
        <v>2494</v>
      </c>
      <c r="B3851" s="12"/>
      <c r="C3851" s="72" t="s">
        <v>2495</v>
      </c>
      <c r="D3851" s="56"/>
      <c r="E3851" s="56"/>
      <c r="F3851" s="56"/>
      <c r="G3851" s="56"/>
      <c r="H3851" s="56"/>
      <c r="I3851" s="56"/>
      <c r="J3851" s="56"/>
      <c r="K3851" s="56"/>
      <c r="L3851" s="56"/>
      <c r="M3851" s="56"/>
      <c r="N3851" s="56"/>
      <c r="O3851" s="56"/>
      <c r="P3851" s="13"/>
    </row>
    <row r="3852" spans="1:16" ht="39.75" customHeight="1" x14ac:dyDescent="0.2">
      <c r="A3852" s="71"/>
      <c r="B3852" s="12"/>
      <c r="C3852" s="72"/>
      <c r="D3852" s="56"/>
      <c r="E3852" s="56"/>
      <c r="F3852" s="56"/>
      <c r="G3852" s="56"/>
      <c r="H3852" s="56"/>
      <c r="I3852" s="56"/>
      <c r="J3852" s="56"/>
      <c r="K3852" s="56"/>
      <c r="L3852" s="56"/>
      <c r="M3852" s="56"/>
      <c r="N3852" s="56"/>
      <c r="O3852" s="56"/>
      <c r="P3852" s="13"/>
    </row>
    <row r="3853" spans="1:16" ht="39.75" customHeight="1" x14ac:dyDescent="0.2">
      <c r="A3853" s="71"/>
      <c r="B3853" s="12"/>
      <c r="C3853" s="72"/>
      <c r="D3853" s="56"/>
      <c r="E3853" s="56"/>
      <c r="F3853" s="56"/>
      <c r="G3853" s="56"/>
      <c r="H3853" s="56"/>
      <c r="I3853" s="56"/>
      <c r="J3853" s="56"/>
      <c r="K3853" s="56"/>
      <c r="L3853" s="56"/>
      <c r="M3853" s="56"/>
      <c r="N3853" s="56"/>
      <c r="O3853" s="56"/>
      <c r="P3853" s="13"/>
    </row>
    <row r="3854" spans="1:16" ht="39.75" customHeight="1" x14ac:dyDescent="0.2">
      <c r="A3854" s="71"/>
      <c r="B3854" s="12"/>
      <c r="C3854" s="72"/>
      <c r="D3854" s="56"/>
      <c r="E3854" s="56"/>
      <c r="F3854" s="56"/>
      <c r="G3854" s="56"/>
      <c r="H3854" s="56"/>
      <c r="I3854" s="56"/>
      <c r="J3854" s="56"/>
      <c r="K3854" s="56"/>
      <c r="L3854" s="56"/>
      <c r="M3854" s="56"/>
      <c r="N3854" s="56"/>
      <c r="O3854" s="56"/>
      <c r="P3854" s="13"/>
    </row>
    <row r="3855" spans="1:16" ht="39.75" customHeight="1" thickBot="1" x14ac:dyDescent="0.25">
      <c r="A3855" s="73"/>
      <c r="B3855" s="14"/>
      <c r="C3855" s="74"/>
      <c r="D3855" s="57"/>
      <c r="E3855" s="57"/>
      <c r="F3855" s="57"/>
      <c r="G3855" s="57"/>
      <c r="H3855" s="57"/>
      <c r="I3855" s="57"/>
      <c r="J3855" s="57"/>
      <c r="K3855" s="57"/>
      <c r="L3855" s="57"/>
      <c r="M3855" s="57"/>
      <c r="N3855" s="57"/>
      <c r="O3855" s="57"/>
      <c r="P3855" s="15"/>
    </row>
    <row r="3856" spans="1:16" ht="39.75" customHeight="1" x14ac:dyDescent="0.2">
      <c r="A3856" s="75" t="s">
        <v>2496</v>
      </c>
      <c r="B3856" s="10"/>
      <c r="C3856" s="76" t="s">
        <v>2497</v>
      </c>
      <c r="D3856" s="55"/>
      <c r="E3856" s="55"/>
      <c r="F3856" s="55"/>
      <c r="G3856" s="55"/>
      <c r="H3856" s="55"/>
      <c r="I3856" s="55"/>
      <c r="J3856" s="55"/>
      <c r="K3856" s="55"/>
      <c r="L3856" s="55"/>
      <c r="M3856" s="55"/>
      <c r="N3856" s="55"/>
      <c r="O3856" s="55"/>
      <c r="P3856" s="11"/>
    </row>
    <row r="3857" spans="1:16" ht="39.75" customHeight="1" x14ac:dyDescent="0.2">
      <c r="A3857" s="71"/>
      <c r="B3857" s="12"/>
      <c r="C3857" s="72"/>
      <c r="D3857" s="56"/>
      <c r="E3857" s="56"/>
      <c r="F3857" s="56"/>
      <c r="G3857" s="56"/>
      <c r="H3857" s="56"/>
      <c r="I3857" s="56"/>
      <c r="J3857" s="56"/>
      <c r="K3857" s="56"/>
      <c r="L3857" s="56"/>
      <c r="M3857" s="56"/>
      <c r="N3857" s="56"/>
      <c r="O3857" s="56"/>
      <c r="P3857" s="13"/>
    </row>
    <row r="3858" spans="1:16" ht="39.75" customHeight="1" x14ac:dyDescent="0.2">
      <c r="A3858" s="71"/>
      <c r="B3858" s="12"/>
      <c r="C3858" s="72"/>
      <c r="D3858" s="56"/>
      <c r="E3858" s="56"/>
      <c r="F3858" s="56"/>
      <c r="G3858" s="56"/>
      <c r="H3858" s="56"/>
      <c r="I3858" s="56"/>
      <c r="J3858" s="56"/>
      <c r="K3858" s="56"/>
      <c r="L3858" s="56"/>
      <c r="M3858" s="56"/>
      <c r="N3858" s="56"/>
      <c r="O3858" s="56"/>
      <c r="P3858" s="13"/>
    </row>
    <row r="3859" spans="1:16" ht="39.75" customHeight="1" x14ac:dyDescent="0.2">
      <c r="A3859" s="71"/>
      <c r="B3859" s="12"/>
      <c r="C3859" s="72"/>
      <c r="D3859" s="56"/>
      <c r="E3859" s="56"/>
      <c r="F3859" s="56"/>
      <c r="G3859" s="56"/>
      <c r="H3859" s="56"/>
      <c r="I3859" s="56"/>
      <c r="J3859" s="56"/>
      <c r="K3859" s="56"/>
      <c r="L3859" s="56"/>
      <c r="M3859" s="56"/>
      <c r="N3859" s="56"/>
      <c r="O3859" s="56"/>
      <c r="P3859" s="13"/>
    </row>
    <row r="3860" spans="1:16" ht="39.75" customHeight="1" x14ac:dyDescent="0.2">
      <c r="A3860" s="71"/>
      <c r="B3860" s="12"/>
      <c r="C3860" s="72"/>
      <c r="D3860" s="56"/>
      <c r="E3860" s="56"/>
      <c r="F3860" s="56"/>
      <c r="G3860" s="56"/>
      <c r="H3860" s="56"/>
      <c r="I3860" s="56"/>
      <c r="J3860" s="56"/>
      <c r="K3860" s="56"/>
      <c r="L3860" s="56"/>
      <c r="M3860" s="56"/>
      <c r="N3860" s="56"/>
      <c r="O3860" s="56"/>
      <c r="P3860" s="13"/>
    </row>
    <row r="3861" spans="1:16" ht="37.5" customHeight="1" x14ac:dyDescent="0.2">
      <c r="A3861" s="71" t="s">
        <v>2498</v>
      </c>
      <c r="B3861" s="12"/>
      <c r="C3861" s="72" t="s">
        <v>2499</v>
      </c>
      <c r="D3861" s="56"/>
      <c r="E3861" s="56"/>
      <c r="F3861" s="56"/>
      <c r="G3861" s="56"/>
      <c r="H3861" s="56"/>
      <c r="I3861" s="56"/>
      <c r="J3861" s="56"/>
      <c r="K3861" s="56"/>
      <c r="L3861" s="56"/>
      <c r="M3861" s="56"/>
      <c r="N3861" s="56"/>
      <c r="O3861" s="56"/>
      <c r="P3861" s="13"/>
    </row>
    <row r="3862" spans="1:16" ht="37.5" customHeight="1" x14ac:dyDescent="0.2">
      <c r="A3862" s="71"/>
      <c r="B3862" s="12"/>
      <c r="C3862" s="72"/>
      <c r="D3862" s="56"/>
      <c r="E3862" s="56"/>
      <c r="F3862" s="56"/>
      <c r="G3862" s="56"/>
      <c r="H3862" s="56"/>
      <c r="I3862" s="56"/>
      <c r="J3862" s="56"/>
      <c r="K3862" s="56"/>
      <c r="L3862" s="56"/>
      <c r="M3862" s="56"/>
      <c r="N3862" s="56"/>
      <c r="O3862" s="56"/>
      <c r="P3862" s="13"/>
    </row>
    <row r="3863" spans="1:16" ht="37.5" customHeight="1" x14ac:dyDescent="0.2">
      <c r="A3863" s="71"/>
      <c r="B3863" s="12"/>
      <c r="C3863" s="72"/>
      <c r="D3863" s="56"/>
      <c r="E3863" s="56"/>
      <c r="F3863" s="56"/>
      <c r="G3863" s="56"/>
      <c r="H3863" s="56"/>
      <c r="I3863" s="56"/>
      <c r="J3863" s="56"/>
      <c r="K3863" s="56"/>
      <c r="L3863" s="56"/>
      <c r="M3863" s="56"/>
      <c r="N3863" s="56"/>
      <c r="O3863" s="56"/>
      <c r="P3863" s="13"/>
    </row>
    <row r="3864" spans="1:16" ht="37.5" customHeight="1" x14ac:dyDescent="0.2">
      <c r="A3864" s="71"/>
      <c r="B3864" s="12"/>
      <c r="C3864" s="72"/>
      <c r="D3864" s="56"/>
      <c r="E3864" s="56"/>
      <c r="F3864" s="56"/>
      <c r="G3864" s="56"/>
      <c r="H3864" s="56"/>
      <c r="I3864" s="56"/>
      <c r="J3864" s="56"/>
      <c r="K3864" s="56"/>
      <c r="L3864" s="56"/>
      <c r="M3864" s="56"/>
      <c r="N3864" s="56"/>
      <c r="O3864" s="56"/>
      <c r="P3864" s="13"/>
    </row>
    <row r="3865" spans="1:16" ht="37.5" customHeight="1" x14ac:dyDescent="0.2">
      <c r="A3865" s="71"/>
      <c r="B3865" s="12"/>
      <c r="C3865" s="72"/>
      <c r="D3865" s="56"/>
      <c r="E3865" s="56"/>
      <c r="F3865" s="56"/>
      <c r="G3865" s="56"/>
      <c r="H3865" s="56"/>
      <c r="I3865" s="56"/>
      <c r="J3865" s="56"/>
      <c r="K3865" s="56"/>
      <c r="L3865" s="56"/>
      <c r="M3865" s="56"/>
      <c r="N3865" s="56"/>
      <c r="O3865" s="56"/>
      <c r="P3865" s="13"/>
    </row>
    <row r="3866" spans="1:16" ht="37.5" customHeight="1" x14ac:dyDescent="0.2">
      <c r="A3866" s="71" t="s">
        <v>2500</v>
      </c>
      <c r="B3866" s="12"/>
      <c r="C3866" s="72" t="s">
        <v>2501</v>
      </c>
      <c r="D3866" s="56"/>
      <c r="E3866" s="56"/>
      <c r="F3866" s="56"/>
      <c r="G3866" s="56"/>
      <c r="H3866" s="56"/>
      <c r="I3866" s="56"/>
      <c r="J3866" s="56"/>
      <c r="K3866" s="56"/>
      <c r="L3866" s="56"/>
      <c r="M3866" s="56"/>
      <c r="N3866" s="56"/>
      <c r="O3866" s="56"/>
      <c r="P3866" s="13"/>
    </row>
    <row r="3867" spans="1:16" ht="37.5" customHeight="1" x14ac:dyDescent="0.2">
      <c r="A3867" s="71"/>
      <c r="B3867" s="12"/>
      <c r="C3867" s="72"/>
      <c r="D3867" s="56"/>
      <c r="E3867" s="56"/>
      <c r="F3867" s="56"/>
      <c r="G3867" s="56"/>
      <c r="H3867" s="56"/>
      <c r="I3867" s="56"/>
      <c r="J3867" s="56"/>
      <c r="K3867" s="56"/>
      <c r="L3867" s="56"/>
      <c r="M3867" s="56"/>
      <c r="N3867" s="56"/>
      <c r="O3867" s="56"/>
      <c r="P3867" s="13"/>
    </row>
    <row r="3868" spans="1:16" ht="37.5" customHeight="1" x14ac:dyDescent="0.2">
      <c r="A3868" s="71"/>
      <c r="B3868" s="12"/>
      <c r="C3868" s="72"/>
      <c r="D3868" s="56"/>
      <c r="E3868" s="56"/>
      <c r="F3868" s="56"/>
      <c r="G3868" s="56"/>
      <c r="H3868" s="56"/>
      <c r="I3868" s="56"/>
      <c r="J3868" s="56"/>
      <c r="K3868" s="56"/>
      <c r="L3868" s="56"/>
      <c r="M3868" s="56"/>
      <c r="N3868" s="56"/>
      <c r="O3868" s="56"/>
      <c r="P3868" s="13"/>
    </row>
    <row r="3869" spans="1:16" ht="37.5" customHeight="1" x14ac:dyDescent="0.2">
      <c r="A3869" s="71"/>
      <c r="B3869" s="12"/>
      <c r="C3869" s="72"/>
      <c r="D3869" s="56"/>
      <c r="E3869" s="56"/>
      <c r="F3869" s="56"/>
      <c r="G3869" s="56"/>
      <c r="H3869" s="56"/>
      <c r="I3869" s="56"/>
      <c r="J3869" s="56"/>
      <c r="K3869" s="56"/>
      <c r="L3869" s="56"/>
      <c r="M3869" s="56"/>
      <c r="N3869" s="56"/>
      <c r="O3869" s="56"/>
      <c r="P3869" s="13"/>
    </row>
    <row r="3870" spans="1:16" ht="37.5" customHeight="1" x14ac:dyDescent="0.2">
      <c r="A3870" s="71"/>
      <c r="B3870" s="12"/>
      <c r="C3870" s="72"/>
      <c r="D3870" s="56"/>
      <c r="E3870" s="56"/>
      <c r="F3870" s="56"/>
      <c r="G3870" s="56"/>
      <c r="H3870" s="56"/>
      <c r="I3870" s="56"/>
      <c r="J3870" s="56"/>
      <c r="K3870" s="56"/>
      <c r="L3870" s="56"/>
      <c r="M3870" s="56"/>
      <c r="N3870" s="56"/>
      <c r="O3870" s="56"/>
      <c r="P3870" s="13"/>
    </row>
    <row r="3871" spans="1:16" ht="37.5" customHeight="1" x14ac:dyDescent="0.2">
      <c r="A3871" s="71" t="s">
        <v>2502</v>
      </c>
      <c r="B3871" s="12"/>
      <c r="C3871" s="72" t="s">
        <v>2503</v>
      </c>
      <c r="D3871" s="56"/>
      <c r="E3871" s="56"/>
      <c r="F3871" s="56"/>
      <c r="G3871" s="56"/>
      <c r="H3871" s="56"/>
      <c r="I3871" s="56"/>
      <c r="J3871" s="56"/>
      <c r="K3871" s="56"/>
      <c r="L3871" s="56"/>
      <c r="M3871" s="56"/>
      <c r="N3871" s="56"/>
      <c r="O3871" s="56"/>
      <c r="P3871" s="13"/>
    </row>
    <row r="3872" spans="1:16" ht="37.5" customHeight="1" x14ac:dyDescent="0.2">
      <c r="A3872" s="71"/>
      <c r="B3872" s="12"/>
      <c r="C3872" s="72"/>
      <c r="D3872" s="56"/>
      <c r="E3872" s="56"/>
      <c r="F3872" s="56"/>
      <c r="G3872" s="56"/>
      <c r="H3872" s="56"/>
      <c r="I3872" s="56"/>
      <c r="J3872" s="56"/>
      <c r="K3872" s="56"/>
      <c r="L3872" s="56"/>
      <c r="M3872" s="56"/>
      <c r="N3872" s="56"/>
      <c r="O3872" s="56"/>
      <c r="P3872" s="13"/>
    </row>
    <row r="3873" spans="1:16" ht="37.5" customHeight="1" x14ac:dyDescent="0.2">
      <c r="A3873" s="71"/>
      <c r="B3873" s="12"/>
      <c r="C3873" s="72"/>
      <c r="D3873" s="56"/>
      <c r="E3873" s="56"/>
      <c r="F3873" s="56"/>
      <c r="G3873" s="56"/>
      <c r="H3873" s="56"/>
      <c r="I3873" s="56"/>
      <c r="J3873" s="56"/>
      <c r="K3873" s="56"/>
      <c r="L3873" s="56"/>
      <c r="M3873" s="56"/>
      <c r="N3873" s="56"/>
      <c r="O3873" s="56"/>
      <c r="P3873" s="13"/>
    </row>
    <row r="3874" spans="1:16" ht="37.5" customHeight="1" x14ac:dyDescent="0.2">
      <c r="A3874" s="71"/>
      <c r="B3874" s="12"/>
      <c r="C3874" s="72"/>
      <c r="D3874" s="56"/>
      <c r="E3874" s="56"/>
      <c r="F3874" s="56"/>
      <c r="G3874" s="56"/>
      <c r="H3874" s="56"/>
      <c r="I3874" s="56"/>
      <c r="J3874" s="56"/>
      <c r="K3874" s="56"/>
      <c r="L3874" s="56"/>
      <c r="M3874" s="56"/>
      <c r="N3874" s="56"/>
      <c r="O3874" s="56"/>
      <c r="P3874" s="13"/>
    </row>
    <row r="3875" spans="1:16" ht="37.5" customHeight="1" x14ac:dyDescent="0.2">
      <c r="A3875" s="71"/>
      <c r="B3875" s="12"/>
      <c r="C3875" s="72"/>
      <c r="D3875" s="56"/>
      <c r="E3875" s="56"/>
      <c r="F3875" s="56"/>
      <c r="G3875" s="56"/>
      <c r="H3875" s="56"/>
      <c r="I3875" s="56"/>
      <c r="J3875" s="56"/>
      <c r="K3875" s="56"/>
      <c r="L3875" s="56"/>
      <c r="M3875" s="56"/>
      <c r="N3875" s="56"/>
      <c r="O3875" s="56"/>
      <c r="P3875" s="13"/>
    </row>
    <row r="3876" spans="1:16" ht="37.5" customHeight="1" x14ac:dyDescent="0.2">
      <c r="A3876" s="71" t="s">
        <v>2504</v>
      </c>
      <c r="B3876" s="12"/>
      <c r="C3876" s="72" t="s">
        <v>2505</v>
      </c>
      <c r="D3876" s="56"/>
      <c r="E3876" s="56"/>
      <c r="F3876" s="56"/>
      <c r="G3876" s="56"/>
      <c r="H3876" s="56"/>
      <c r="I3876" s="56"/>
      <c r="J3876" s="56"/>
      <c r="K3876" s="56"/>
      <c r="L3876" s="56"/>
      <c r="M3876" s="56"/>
      <c r="N3876" s="56"/>
      <c r="O3876" s="56"/>
      <c r="P3876" s="13"/>
    </row>
    <row r="3877" spans="1:16" ht="37.5" customHeight="1" x14ac:dyDescent="0.2">
      <c r="A3877" s="71"/>
      <c r="B3877" s="12"/>
      <c r="C3877" s="72"/>
      <c r="D3877" s="56"/>
      <c r="E3877" s="56"/>
      <c r="F3877" s="56"/>
      <c r="G3877" s="56"/>
      <c r="H3877" s="56"/>
      <c r="I3877" s="56"/>
      <c r="J3877" s="56"/>
      <c r="K3877" s="56"/>
      <c r="L3877" s="56"/>
      <c r="M3877" s="56"/>
      <c r="N3877" s="56"/>
      <c r="O3877" s="56"/>
      <c r="P3877" s="13"/>
    </row>
    <row r="3878" spans="1:16" ht="37.5" customHeight="1" x14ac:dyDescent="0.2">
      <c r="A3878" s="71"/>
      <c r="B3878" s="12"/>
      <c r="C3878" s="72"/>
      <c r="D3878" s="56"/>
      <c r="E3878" s="56"/>
      <c r="F3878" s="56"/>
      <c r="G3878" s="56"/>
      <c r="H3878" s="56"/>
      <c r="I3878" s="56"/>
      <c r="J3878" s="56"/>
      <c r="K3878" s="56"/>
      <c r="L3878" s="56"/>
      <c r="M3878" s="56"/>
      <c r="N3878" s="56"/>
      <c r="O3878" s="56"/>
      <c r="P3878" s="13"/>
    </row>
    <row r="3879" spans="1:16" ht="37.5" customHeight="1" x14ac:dyDescent="0.2">
      <c r="A3879" s="71"/>
      <c r="B3879" s="12"/>
      <c r="C3879" s="72"/>
      <c r="D3879" s="56"/>
      <c r="E3879" s="56"/>
      <c r="F3879" s="56"/>
      <c r="G3879" s="56"/>
      <c r="H3879" s="56"/>
      <c r="I3879" s="56"/>
      <c r="J3879" s="56"/>
      <c r="K3879" s="56"/>
      <c r="L3879" s="56"/>
      <c r="M3879" s="56"/>
      <c r="N3879" s="56"/>
      <c r="O3879" s="56"/>
      <c r="P3879" s="13"/>
    </row>
    <row r="3880" spans="1:16" ht="37.5" customHeight="1" thickBot="1" x14ac:dyDescent="0.25">
      <c r="A3880" s="73"/>
      <c r="B3880" s="14"/>
      <c r="C3880" s="74"/>
      <c r="D3880" s="57"/>
      <c r="E3880" s="57"/>
      <c r="F3880" s="57"/>
      <c r="G3880" s="57"/>
      <c r="H3880" s="57"/>
      <c r="I3880" s="57"/>
      <c r="J3880" s="57"/>
      <c r="K3880" s="57"/>
      <c r="L3880" s="57"/>
      <c r="M3880" s="57"/>
      <c r="N3880" s="57"/>
      <c r="O3880" s="57"/>
      <c r="P3880" s="15"/>
    </row>
    <row r="3881" spans="1:16" ht="37.5" customHeight="1" x14ac:dyDescent="0.2">
      <c r="A3881" s="75" t="s">
        <v>2506</v>
      </c>
      <c r="B3881" s="10"/>
      <c r="C3881" s="76" t="s">
        <v>2507</v>
      </c>
      <c r="D3881" s="55"/>
      <c r="E3881" s="55"/>
      <c r="F3881" s="55"/>
      <c r="G3881" s="55"/>
      <c r="H3881" s="55"/>
      <c r="I3881" s="55"/>
      <c r="J3881" s="55"/>
      <c r="K3881" s="55"/>
      <c r="L3881" s="55"/>
      <c r="M3881" s="55"/>
      <c r="N3881" s="55"/>
      <c r="O3881" s="55"/>
      <c r="P3881" s="11"/>
    </row>
    <row r="3882" spans="1:16" ht="37.5" customHeight="1" x14ac:dyDescent="0.2">
      <c r="A3882" s="71"/>
      <c r="B3882" s="12"/>
      <c r="C3882" s="72"/>
      <c r="D3882" s="56"/>
      <c r="E3882" s="56"/>
      <c r="F3882" s="56"/>
      <c r="G3882" s="56"/>
      <c r="H3882" s="56"/>
      <c r="I3882" s="56"/>
      <c r="J3882" s="56"/>
      <c r="K3882" s="56"/>
      <c r="L3882" s="56"/>
      <c r="M3882" s="56"/>
      <c r="N3882" s="56"/>
      <c r="O3882" s="56"/>
      <c r="P3882" s="13"/>
    </row>
    <row r="3883" spans="1:16" ht="37.5" customHeight="1" x14ac:dyDescent="0.2">
      <c r="A3883" s="71"/>
      <c r="B3883" s="12"/>
      <c r="C3883" s="72"/>
      <c r="D3883" s="56"/>
      <c r="E3883" s="56"/>
      <c r="F3883" s="56"/>
      <c r="G3883" s="56"/>
      <c r="H3883" s="56"/>
      <c r="I3883" s="56"/>
      <c r="J3883" s="56"/>
      <c r="K3883" s="56"/>
      <c r="L3883" s="56"/>
      <c r="M3883" s="56"/>
      <c r="N3883" s="56"/>
      <c r="O3883" s="56"/>
      <c r="P3883" s="13"/>
    </row>
    <row r="3884" spans="1:16" ht="37.5" customHeight="1" x14ac:dyDescent="0.2">
      <c r="A3884" s="71"/>
      <c r="B3884" s="12"/>
      <c r="C3884" s="72"/>
      <c r="D3884" s="56"/>
      <c r="E3884" s="56"/>
      <c r="F3884" s="56"/>
      <c r="G3884" s="56"/>
      <c r="H3884" s="56"/>
      <c r="I3884" s="56"/>
      <c r="J3884" s="56"/>
      <c r="K3884" s="56"/>
      <c r="L3884" s="56"/>
      <c r="M3884" s="56"/>
      <c r="N3884" s="56"/>
      <c r="O3884" s="56"/>
      <c r="P3884" s="13"/>
    </row>
    <row r="3885" spans="1:16" ht="37.5" customHeight="1" x14ac:dyDescent="0.2">
      <c r="A3885" s="71"/>
      <c r="B3885" s="12"/>
      <c r="C3885" s="72"/>
      <c r="D3885" s="56"/>
      <c r="E3885" s="56"/>
      <c r="F3885" s="56"/>
      <c r="G3885" s="56"/>
      <c r="H3885" s="56"/>
      <c r="I3885" s="56"/>
      <c r="J3885" s="56"/>
      <c r="K3885" s="56"/>
      <c r="L3885" s="56"/>
      <c r="M3885" s="56"/>
      <c r="N3885" s="56"/>
      <c r="O3885" s="56"/>
      <c r="P3885" s="13"/>
    </row>
    <row r="3886" spans="1:16" ht="37.5" customHeight="1" x14ac:dyDescent="0.2">
      <c r="A3886" s="71" t="s">
        <v>2508</v>
      </c>
      <c r="B3886" s="12"/>
      <c r="C3886" s="72" t="s">
        <v>2509</v>
      </c>
      <c r="D3886" s="56"/>
      <c r="E3886" s="56"/>
      <c r="F3886" s="56"/>
      <c r="G3886" s="56"/>
      <c r="H3886" s="56"/>
      <c r="I3886" s="56"/>
      <c r="J3886" s="56"/>
      <c r="K3886" s="56"/>
      <c r="L3886" s="56"/>
      <c r="M3886" s="56"/>
      <c r="N3886" s="56"/>
      <c r="O3886" s="56"/>
      <c r="P3886" s="13"/>
    </row>
    <row r="3887" spans="1:16" ht="37.5" customHeight="1" x14ac:dyDescent="0.2">
      <c r="A3887" s="71"/>
      <c r="B3887" s="12"/>
      <c r="C3887" s="72"/>
      <c r="D3887" s="56"/>
      <c r="E3887" s="56"/>
      <c r="F3887" s="56"/>
      <c r="G3887" s="56"/>
      <c r="H3887" s="56"/>
      <c r="I3887" s="56"/>
      <c r="J3887" s="56"/>
      <c r="K3887" s="56"/>
      <c r="L3887" s="56"/>
      <c r="M3887" s="56"/>
      <c r="N3887" s="56"/>
      <c r="O3887" s="56"/>
      <c r="P3887" s="13"/>
    </row>
    <row r="3888" spans="1:16" ht="37.5" customHeight="1" x14ac:dyDescent="0.2">
      <c r="A3888" s="71"/>
      <c r="B3888" s="12"/>
      <c r="C3888" s="72"/>
      <c r="D3888" s="56"/>
      <c r="E3888" s="56"/>
      <c r="F3888" s="56"/>
      <c r="G3888" s="56"/>
      <c r="H3888" s="56"/>
      <c r="I3888" s="56"/>
      <c r="J3888" s="56"/>
      <c r="K3888" s="56"/>
      <c r="L3888" s="56"/>
      <c r="M3888" s="56"/>
      <c r="N3888" s="56"/>
      <c r="O3888" s="56"/>
      <c r="P3888" s="13"/>
    </row>
    <row r="3889" spans="1:16" ht="37.5" customHeight="1" x14ac:dyDescent="0.2">
      <c r="A3889" s="71"/>
      <c r="B3889" s="12"/>
      <c r="C3889" s="72"/>
      <c r="D3889" s="56"/>
      <c r="E3889" s="56"/>
      <c r="F3889" s="56"/>
      <c r="G3889" s="56"/>
      <c r="H3889" s="56"/>
      <c r="I3889" s="56"/>
      <c r="J3889" s="56"/>
      <c r="K3889" s="56"/>
      <c r="L3889" s="56"/>
      <c r="M3889" s="56"/>
      <c r="N3889" s="56"/>
      <c r="O3889" s="56"/>
      <c r="P3889" s="13"/>
    </row>
    <row r="3890" spans="1:16" ht="37.5" customHeight="1" x14ac:dyDescent="0.2">
      <c r="A3890" s="71"/>
      <c r="B3890" s="12"/>
      <c r="C3890" s="72"/>
      <c r="D3890" s="56"/>
      <c r="E3890" s="56"/>
      <c r="F3890" s="56"/>
      <c r="G3890" s="56"/>
      <c r="H3890" s="56"/>
      <c r="I3890" s="56"/>
      <c r="J3890" s="56"/>
      <c r="K3890" s="56"/>
      <c r="L3890" s="56"/>
      <c r="M3890" s="56"/>
      <c r="N3890" s="56"/>
      <c r="O3890" s="56"/>
      <c r="P3890" s="13"/>
    </row>
    <row r="3891" spans="1:16" ht="37.5" customHeight="1" x14ac:dyDescent="0.2">
      <c r="A3891" s="71" t="s">
        <v>2510</v>
      </c>
      <c r="B3891" s="12"/>
      <c r="C3891" s="72" t="s">
        <v>2511</v>
      </c>
      <c r="D3891" s="56"/>
      <c r="E3891" s="56"/>
      <c r="F3891" s="56"/>
      <c r="G3891" s="56"/>
      <c r="H3891" s="56"/>
      <c r="I3891" s="56"/>
      <c r="J3891" s="56"/>
      <c r="K3891" s="56"/>
      <c r="L3891" s="56"/>
      <c r="M3891" s="56"/>
      <c r="N3891" s="56"/>
      <c r="O3891" s="56"/>
      <c r="P3891" s="13"/>
    </row>
    <row r="3892" spans="1:16" ht="37.5" customHeight="1" x14ac:dyDescent="0.2">
      <c r="A3892" s="71"/>
      <c r="B3892" s="12"/>
      <c r="C3892" s="72"/>
      <c r="D3892" s="56"/>
      <c r="E3892" s="56"/>
      <c r="F3892" s="56"/>
      <c r="G3892" s="56"/>
      <c r="H3892" s="56"/>
      <c r="I3892" s="56"/>
      <c r="J3892" s="56"/>
      <c r="K3892" s="56"/>
      <c r="L3892" s="56"/>
      <c r="M3892" s="56"/>
      <c r="N3892" s="56"/>
      <c r="O3892" s="56"/>
      <c r="P3892" s="13"/>
    </row>
    <row r="3893" spans="1:16" ht="37.5" customHeight="1" x14ac:dyDescent="0.2">
      <c r="A3893" s="71"/>
      <c r="B3893" s="12"/>
      <c r="C3893" s="72"/>
      <c r="D3893" s="56"/>
      <c r="E3893" s="56"/>
      <c r="F3893" s="56"/>
      <c r="G3893" s="56"/>
      <c r="H3893" s="56"/>
      <c r="I3893" s="56"/>
      <c r="J3893" s="56"/>
      <c r="K3893" s="56"/>
      <c r="L3893" s="56"/>
      <c r="M3893" s="56"/>
      <c r="N3893" s="56"/>
      <c r="O3893" s="56"/>
      <c r="P3893" s="13"/>
    </row>
    <row r="3894" spans="1:16" ht="37.5" customHeight="1" x14ac:dyDescent="0.2">
      <c r="A3894" s="71"/>
      <c r="B3894" s="12"/>
      <c r="C3894" s="72"/>
      <c r="D3894" s="56"/>
      <c r="E3894" s="56"/>
      <c r="F3894" s="56"/>
      <c r="G3894" s="56"/>
      <c r="H3894" s="56"/>
      <c r="I3894" s="56"/>
      <c r="J3894" s="56"/>
      <c r="K3894" s="56"/>
      <c r="L3894" s="56"/>
      <c r="M3894" s="56"/>
      <c r="N3894" s="56"/>
      <c r="O3894" s="56"/>
      <c r="P3894" s="13"/>
    </row>
    <row r="3895" spans="1:16" ht="37.5" customHeight="1" x14ac:dyDescent="0.2">
      <c r="A3895" s="71"/>
      <c r="B3895" s="12"/>
      <c r="C3895" s="72"/>
      <c r="D3895" s="56"/>
      <c r="E3895" s="56"/>
      <c r="F3895" s="56"/>
      <c r="G3895" s="56"/>
      <c r="H3895" s="56"/>
      <c r="I3895" s="56"/>
      <c r="J3895" s="56"/>
      <c r="K3895" s="56"/>
      <c r="L3895" s="56"/>
      <c r="M3895" s="56"/>
      <c r="N3895" s="56"/>
      <c r="O3895" s="56"/>
      <c r="P3895" s="13"/>
    </row>
    <row r="3896" spans="1:16" ht="37.5" customHeight="1" x14ac:dyDescent="0.2">
      <c r="A3896" s="71" t="s">
        <v>2512</v>
      </c>
      <c r="B3896" s="12"/>
      <c r="C3896" s="72" t="s">
        <v>2513</v>
      </c>
      <c r="D3896" s="56"/>
      <c r="E3896" s="56"/>
      <c r="F3896" s="56"/>
      <c r="G3896" s="56"/>
      <c r="H3896" s="56"/>
      <c r="I3896" s="56"/>
      <c r="J3896" s="56"/>
      <c r="K3896" s="56"/>
      <c r="L3896" s="56"/>
      <c r="M3896" s="56"/>
      <c r="N3896" s="56"/>
      <c r="O3896" s="56"/>
      <c r="P3896" s="13"/>
    </row>
    <row r="3897" spans="1:16" ht="37.5" customHeight="1" x14ac:dyDescent="0.2">
      <c r="A3897" s="71"/>
      <c r="B3897" s="12"/>
      <c r="C3897" s="72"/>
      <c r="D3897" s="56"/>
      <c r="E3897" s="56"/>
      <c r="F3897" s="56"/>
      <c r="G3897" s="56"/>
      <c r="H3897" s="56"/>
      <c r="I3897" s="56"/>
      <c r="J3897" s="56"/>
      <c r="K3897" s="56"/>
      <c r="L3897" s="56"/>
      <c r="M3897" s="56"/>
      <c r="N3897" s="56"/>
      <c r="O3897" s="56"/>
      <c r="P3897" s="13"/>
    </row>
    <row r="3898" spans="1:16" ht="37.5" customHeight="1" x14ac:dyDescent="0.2">
      <c r="A3898" s="71"/>
      <c r="B3898" s="12"/>
      <c r="C3898" s="72"/>
      <c r="D3898" s="56"/>
      <c r="E3898" s="56"/>
      <c r="F3898" s="56"/>
      <c r="G3898" s="56"/>
      <c r="H3898" s="56"/>
      <c r="I3898" s="56"/>
      <c r="J3898" s="56"/>
      <c r="K3898" s="56"/>
      <c r="L3898" s="56"/>
      <c r="M3898" s="56"/>
      <c r="N3898" s="56"/>
      <c r="O3898" s="56"/>
      <c r="P3898" s="13"/>
    </row>
    <row r="3899" spans="1:16" ht="37.5" customHeight="1" x14ac:dyDescent="0.2">
      <c r="A3899" s="71"/>
      <c r="B3899" s="12"/>
      <c r="C3899" s="72"/>
      <c r="D3899" s="56"/>
      <c r="E3899" s="56"/>
      <c r="F3899" s="56"/>
      <c r="G3899" s="56"/>
      <c r="H3899" s="56"/>
      <c r="I3899" s="56"/>
      <c r="J3899" s="56"/>
      <c r="K3899" s="56"/>
      <c r="L3899" s="56"/>
      <c r="M3899" s="56"/>
      <c r="N3899" s="56"/>
      <c r="O3899" s="56"/>
      <c r="P3899" s="13"/>
    </row>
    <row r="3900" spans="1:16" ht="37.5" customHeight="1" x14ac:dyDescent="0.2">
      <c r="A3900" s="71"/>
      <c r="B3900" s="12"/>
      <c r="C3900" s="72"/>
      <c r="D3900" s="56"/>
      <c r="E3900" s="56"/>
      <c r="F3900" s="56"/>
      <c r="G3900" s="56"/>
      <c r="H3900" s="56"/>
      <c r="I3900" s="56"/>
      <c r="J3900" s="56"/>
      <c r="K3900" s="56"/>
      <c r="L3900" s="56"/>
      <c r="M3900" s="56"/>
      <c r="N3900" s="56"/>
      <c r="O3900" s="56"/>
      <c r="P3900" s="13"/>
    </row>
    <row r="3901" spans="1:16" ht="37.5" customHeight="1" x14ac:dyDescent="0.2">
      <c r="A3901" s="71" t="s">
        <v>2514</v>
      </c>
      <c r="B3901" s="12"/>
      <c r="C3901" s="72" t="s">
        <v>2515</v>
      </c>
      <c r="D3901" s="56"/>
      <c r="E3901" s="56"/>
      <c r="F3901" s="56"/>
      <c r="G3901" s="56"/>
      <c r="H3901" s="56"/>
      <c r="I3901" s="56"/>
      <c r="J3901" s="56"/>
      <c r="K3901" s="56"/>
      <c r="L3901" s="56"/>
      <c r="M3901" s="56"/>
      <c r="N3901" s="56"/>
      <c r="O3901" s="56"/>
      <c r="P3901" s="13"/>
    </row>
    <row r="3902" spans="1:16" ht="37.5" customHeight="1" x14ac:dyDescent="0.2">
      <c r="A3902" s="71"/>
      <c r="B3902" s="12"/>
      <c r="C3902" s="72"/>
      <c r="D3902" s="56"/>
      <c r="E3902" s="56"/>
      <c r="F3902" s="56"/>
      <c r="G3902" s="56"/>
      <c r="H3902" s="56"/>
      <c r="I3902" s="56"/>
      <c r="J3902" s="56"/>
      <c r="K3902" s="56"/>
      <c r="L3902" s="56"/>
      <c r="M3902" s="56"/>
      <c r="N3902" s="56"/>
      <c r="O3902" s="56"/>
      <c r="P3902" s="13"/>
    </row>
    <row r="3903" spans="1:16" ht="37.5" customHeight="1" x14ac:dyDescent="0.2">
      <c r="A3903" s="71"/>
      <c r="B3903" s="12"/>
      <c r="C3903" s="72"/>
      <c r="D3903" s="56"/>
      <c r="E3903" s="56"/>
      <c r="F3903" s="56"/>
      <c r="G3903" s="56"/>
      <c r="H3903" s="56"/>
      <c r="I3903" s="56"/>
      <c r="J3903" s="56"/>
      <c r="K3903" s="56"/>
      <c r="L3903" s="56"/>
      <c r="M3903" s="56"/>
      <c r="N3903" s="56"/>
      <c r="O3903" s="56"/>
      <c r="P3903" s="13"/>
    </row>
    <row r="3904" spans="1:16" ht="37.5" customHeight="1" x14ac:dyDescent="0.2">
      <c r="A3904" s="71"/>
      <c r="B3904" s="12"/>
      <c r="C3904" s="72"/>
      <c r="D3904" s="56"/>
      <c r="E3904" s="56"/>
      <c r="F3904" s="56"/>
      <c r="G3904" s="56"/>
      <c r="H3904" s="56"/>
      <c r="I3904" s="56"/>
      <c r="J3904" s="56"/>
      <c r="K3904" s="56"/>
      <c r="L3904" s="56"/>
      <c r="M3904" s="56"/>
      <c r="N3904" s="56"/>
      <c r="O3904" s="56"/>
      <c r="P3904" s="13"/>
    </row>
    <row r="3905" spans="1:16" ht="37.5" customHeight="1" thickBot="1" x14ac:dyDescent="0.25">
      <c r="A3905" s="73"/>
      <c r="B3905" s="14"/>
      <c r="C3905" s="74"/>
      <c r="D3905" s="57"/>
      <c r="E3905" s="57"/>
      <c r="F3905" s="57"/>
      <c r="G3905" s="57"/>
      <c r="H3905" s="57"/>
      <c r="I3905" s="57"/>
      <c r="J3905" s="57"/>
      <c r="K3905" s="57"/>
      <c r="L3905" s="57"/>
      <c r="M3905" s="57"/>
      <c r="N3905" s="57"/>
      <c r="O3905" s="57"/>
      <c r="P3905" s="15"/>
    </row>
    <row r="3906" spans="1:16" ht="37.5" customHeight="1" x14ac:dyDescent="0.2">
      <c r="A3906" s="75" t="s">
        <v>2516</v>
      </c>
      <c r="B3906" s="10"/>
      <c r="C3906" s="76" t="s">
        <v>2517</v>
      </c>
      <c r="D3906" s="55"/>
      <c r="E3906" s="55"/>
      <c r="F3906" s="55"/>
      <c r="G3906" s="55"/>
      <c r="H3906" s="55"/>
      <c r="I3906" s="55"/>
      <c r="J3906" s="55"/>
      <c r="K3906" s="55"/>
      <c r="L3906" s="55"/>
      <c r="M3906" s="55"/>
      <c r="N3906" s="55"/>
      <c r="O3906" s="55"/>
      <c r="P3906" s="11"/>
    </row>
    <row r="3907" spans="1:16" ht="37.5" customHeight="1" x14ac:dyDescent="0.2">
      <c r="A3907" s="71"/>
      <c r="B3907" s="12"/>
      <c r="C3907" s="72"/>
      <c r="D3907" s="56"/>
      <c r="E3907" s="56"/>
      <c r="F3907" s="56"/>
      <c r="G3907" s="56"/>
      <c r="H3907" s="56"/>
      <c r="I3907" s="56"/>
      <c r="J3907" s="56"/>
      <c r="K3907" s="56"/>
      <c r="L3907" s="56"/>
      <c r="M3907" s="56"/>
      <c r="N3907" s="56"/>
      <c r="O3907" s="56"/>
      <c r="P3907" s="13"/>
    </row>
    <row r="3908" spans="1:16" ht="37.5" customHeight="1" x14ac:dyDescent="0.2">
      <c r="A3908" s="71"/>
      <c r="B3908" s="12"/>
      <c r="C3908" s="72"/>
      <c r="D3908" s="56"/>
      <c r="E3908" s="56"/>
      <c r="F3908" s="56"/>
      <c r="G3908" s="56"/>
      <c r="H3908" s="56"/>
      <c r="I3908" s="56"/>
      <c r="J3908" s="56"/>
      <c r="K3908" s="56"/>
      <c r="L3908" s="56"/>
      <c r="M3908" s="56"/>
      <c r="N3908" s="56"/>
      <c r="O3908" s="56"/>
      <c r="P3908" s="13"/>
    </row>
    <row r="3909" spans="1:16" ht="37.5" customHeight="1" x14ac:dyDescent="0.2">
      <c r="A3909" s="71"/>
      <c r="B3909" s="12"/>
      <c r="C3909" s="72"/>
      <c r="D3909" s="56"/>
      <c r="E3909" s="56"/>
      <c r="F3909" s="56"/>
      <c r="G3909" s="56"/>
      <c r="H3909" s="56"/>
      <c r="I3909" s="56"/>
      <c r="J3909" s="56"/>
      <c r="K3909" s="56"/>
      <c r="L3909" s="56"/>
      <c r="M3909" s="56"/>
      <c r="N3909" s="56"/>
      <c r="O3909" s="56"/>
      <c r="P3909" s="13"/>
    </row>
    <row r="3910" spans="1:16" ht="37.5" customHeight="1" x14ac:dyDescent="0.2">
      <c r="A3910" s="71"/>
      <c r="B3910" s="12"/>
      <c r="C3910" s="72"/>
      <c r="D3910" s="56"/>
      <c r="E3910" s="56"/>
      <c r="F3910" s="56"/>
      <c r="G3910" s="56"/>
      <c r="H3910" s="56"/>
      <c r="I3910" s="56"/>
      <c r="J3910" s="56"/>
      <c r="K3910" s="56"/>
      <c r="L3910" s="56"/>
      <c r="M3910" s="56"/>
      <c r="N3910" s="56"/>
      <c r="O3910" s="56"/>
      <c r="P3910" s="13"/>
    </row>
    <row r="3911" spans="1:16" ht="37.5" customHeight="1" x14ac:dyDescent="0.2">
      <c r="A3911" s="71" t="s">
        <v>2518</v>
      </c>
      <c r="B3911" s="12"/>
      <c r="C3911" s="72" t="s">
        <v>2519</v>
      </c>
      <c r="D3911" s="56"/>
      <c r="E3911" s="56"/>
      <c r="F3911" s="56"/>
      <c r="G3911" s="56"/>
      <c r="H3911" s="56"/>
      <c r="I3911" s="56"/>
      <c r="J3911" s="56"/>
      <c r="K3911" s="56"/>
      <c r="L3911" s="56"/>
      <c r="M3911" s="56"/>
      <c r="N3911" s="56"/>
      <c r="O3911" s="56"/>
      <c r="P3911" s="13"/>
    </row>
    <row r="3912" spans="1:16" ht="37.5" customHeight="1" x14ac:dyDescent="0.2">
      <c r="A3912" s="71"/>
      <c r="B3912" s="12"/>
      <c r="C3912" s="72"/>
      <c r="D3912" s="56"/>
      <c r="E3912" s="56"/>
      <c r="F3912" s="56"/>
      <c r="G3912" s="56"/>
      <c r="H3912" s="56"/>
      <c r="I3912" s="56"/>
      <c r="J3912" s="56"/>
      <c r="K3912" s="56"/>
      <c r="L3912" s="56"/>
      <c r="M3912" s="56"/>
      <c r="N3912" s="56"/>
      <c r="O3912" s="56"/>
      <c r="P3912" s="13"/>
    </row>
    <row r="3913" spans="1:16" ht="37.5" customHeight="1" x14ac:dyDescent="0.2">
      <c r="A3913" s="71"/>
      <c r="B3913" s="12"/>
      <c r="C3913" s="72"/>
      <c r="D3913" s="56"/>
      <c r="E3913" s="56"/>
      <c r="F3913" s="56"/>
      <c r="G3913" s="56"/>
      <c r="H3913" s="56"/>
      <c r="I3913" s="56"/>
      <c r="J3913" s="56"/>
      <c r="K3913" s="56"/>
      <c r="L3913" s="56"/>
      <c r="M3913" s="56"/>
      <c r="N3913" s="56"/>
      <c r="O3913" s="56"/>
      <c r="P3913" s="13"/>
    </row>
    <row r="3914" spans="1:16" ht="37.5" customHeight="1" x14ac:dyDescent="0.2">
      <c r="A3914" s="71"/>
      <c r="B3914" s="12"/>
      <c r="C3914" s="72"/>
      <c r="D3914" s="56"/>
      <c r="E3914" s="56"/>
      <c r="F3914" s="56"/>
      <c r="G3914" s="56"/>
      <c r="H3914" s="56"/>
      <c r="I3914" s="56"/>
      <c r="J3914" s="56"/>
      <c r="K3914" s="56"/>
      <c r="L3914" s="56"/>
      <c r="M3914" s="56"/>
      <c r="N3914" s="56"/>
      <c r="O3914" s="56"/>
      <c r="P3914" s="13"/>
    </row>
    <row r="3915" spans="1:16" ht="37.5" customHeight="1" x14ac:dyDescent="0.2">
      <c r="A3915" s="71"/>
      <c r="B3915" s="12"/>
      <c r="C3915" s="72"/>
      <c r="D3915" s="56"/>
      <c r="E3915" s="56"/>
      <c r="F3915" s="56"/>
      <c r="G3915" s="56"/>
      <c r="H3915" s="56"/>
      <c r="I3915" s="56"/>
      <c r="J3915" s="56"/>
      <c r="K3915" s="56"/>
      <c r="L3915" s="56"/>
      <c r="M3915" s="56"/>
      <c r="N3915" s="56"/>
      <c r="O3915" s="56"/>
      <c r="P3915" s="13"/>
    </row>
    <row r="3916" spans="1:16" ht="37.5" customHeight="1" x14ac:dyDescent="0.2">
      <c r="A3916" s="71" t="s">
        <v>2520</v>
      </c>
      <c r="B3916" s="12"/>
      <c r="C3916" s="72" t="s">
        <v>2521</v>
      </c>
      <c r="D3916" s="56"/>
      <c r="E3916" s="56"/>
      <c r="F3916" s="56"/>
      <c r="G3916" s="56"/>
      <c r="H3916" s="56"/>
      <c r="I3916" s="56"/>
      <c r="J3916" s="56"/>
      <c r="K3916" s="56"/>
      <c r="L3916" s="56"/>
      <c r="M3916" s="56"/>
      <c r="N3916" s="56"/>
      <c r="O3916" s="56"/>
      <c r="P3916" s="13"/>
    </row>
    <row r="3917" spans="1:16" ht="37.5" customHeight="1" x14ac:dyDescent="0.2">
      <c r="A3917" s="71"/>
      <c r="B3917" s="12"/>
      <c r="C3917" s="72"/>
      <c r="D3917" s="56"/>
      <c r="E3917" s="56"/>
      <c r="F3917" s="56"/>
      <c r="G3917" s="56"/>
      <c r="H3917" s="56"/>
      <c r="I3917" s="56"/>
      <c r="J3917" s="56"/>
      <c r="K3917" s="56"/>
      <c r="L3917" s="56"/>
      <c r="M3917" s="56"/>
      <c r="N3917" s="56"/>
      <c r="O3917" s="56"/>
      <c r="P3917" s="13"/>
    </row>
    <row r="3918" spans="1:16" ht="37.5" customHeight="1" x14ac:dyDescent="0.2">
      <c r="A3918" s="71"/>
      <c r="B3918" s="12"/>
      <c r="C3918" s="72"/>
      <c r="D3918" s="56"/>
      <c r="E3918" s="56"/>
      <c r="F3918" s="56"/>
      <c r="G3918" s="56"/>
      <c r="H3918" s="56"/>
      <c r="I3918" s="56"/>
      <c r="J3918" s="56"/>
      <c r="K3918" s="56"/>
      <c r="L3918" s="56"/>
      <c r="M3918" s="56"/>
      <c r="N3918" s="56"/>
      <c r="O3918" s="56"/>
      <c r="P3918" s="13"/>
    </row>
    <row r="3919" spans="1:16" ht="37.5" customHeight="1" x14ac:dyDescent="0.2">
      <c r="A3919" s="71"/>
      <c r="B3919" s="12"/>
      <c r="C3919" s="72"/>
      <c r="D3919" s="56"/>
      <c r="E3919" s="56"/>
      <c r="F3919" s="56"/>
      <c r="G3919" s="56"/>
      <c r="H3919" s="56"/>
      <c r="I3919" s="56"/>
      <c r="J3919" s="56"/>
      <c r="K3919" s="56"/>
      <c r="L3919" s="56"/>
      <c r="M3919" s="56"/>
      <c r="N3919" s="56"/>
      <c r="O3919" s="56"/>
      <c r="P3919" s="13"/>
    </row>
    <row r="3920" spans="1:16" ht="37.5" customHeight="1" x14ac:dyDescent="0.2">
      <c r="A3920" s="71"/>
      <c r="B3920" s="12"/>
      <c r="C3920" s="72"/>
      <c r="D3920" s="56"/>
      <c r="E3920" s="56"/>
      <c r="F3920" s="56"/>
      <c r="G3920" s="56"/>
      <c r="H3920" s="56"/>
      <c r="I3920" s="56"/>
      <c r="J3920" s="56"/>
      <c r="K3920" s="56"/>
      <c r="L3920" s="56"/>
      <c r="M3920" s="56"/>
      <c r="N3920" s="56"/>
      <c r="O3920" s="56"/>
      <c r="P3920" s="13"/>
    </row>
    <row r="3921" spans="1:16" ht="37.5" customHeight="1" x14ac:dyDescent="0.2">
      <c r="A3921" s="71" t="s">
        <v>2522</v>
      </c>
      <c r="B3921" s="12"/>
      <c r="C3921" s="72" t="s">
        <v>2523</v>
      </c>
      <c r="D3921" s="56"/>
      <c r="E3921" s="56"/>
      <c r="F3921" s="56"/>
      <c r="G3921" s="56"/>
      <c r="H3921" s="56"/>
      <c r="I3921" s="56"/>
      <c r="J3921" s="56"/>
      <c r="K3921" s="56"/>
      <c r="L3921" s="56"/>
      <c r="M3921" s="56"/>
      <c r="N3921" s="56"/>
      <c r="O3921" s="56"/>
      <c r="P3921" s="13"/>
    </row>
    <row r="3922" spans="1:16" ht="37.5" customHeight="1" x14ac:dyDescent="0.2">
      <c r="A3922" s="71"/>
      <c r="B3922" s="12"/>
      <c r="C3922" s="72"/>
      <c r="D3922" s="56"/>
      <c r="E3922" s="56"/>
      <c r="F3922" s="56"/>
      <c r="G3922" s="56"/>
      <c r="H3922" s="56"/>
      <c r="I3922" s="56"/>
      <c r="J3922" s="56"/>
      <c r="K3922" s="56"/>
      <c r="L3922" s="56"/>
      <c r="M3922" s="56"/>
      <c r="N3922" s="56"/>
      <c r="O3922" s="56"/>
      <c r="P3922" s="13"/>
    </row>
    <row r="3923" spans="1:16" ht="37.5" customHeight="1" x14ac:dyDescent="0.2">
      <c r="A3923" s="71"/>
      <c r="B3923" s="12"/>
      <c r="C3923" s="72"/>
      <c r="D3923" s="56"/>
      <c r="E3923" s="56"/>
      <c r="F3923" s="56"/>
      <c r="G3923" s="56"/>
      <c r="H3923" s="56"/>
      <c r="I3923" s="56"/>
      <c r="J3923" s="56"/>
      <c r="K3923" s="56"/>
      <c r="L3923" s="56"/>
      <c r="M3923" s="56"/>
      <c r="N3923" s="56"/>
      <c r="O3923" s="56"/>
      <c r="P3923" s="13"/>
    </row>
    <row r="3924" spans="1:16" ht="37.5" customHeight="1" x14ac:dyDescent="0.2">
      <c r="A3924" s="71"/>
      <c r="B3924" s="12"/>
      <c r="C3924" s="72"/>
      <c r="D3924" s="56"/>
      <c r="E3924" s="56"/>
      <c r="F3924" s="56"/>
      <c r="G3924" s="56"/>
      <c r="H3924" s="56"/>
      <c r="I3924" s="56"/>
      <c r="J3924" s="56"/>
      <c r="K3924" s="56"/>
      <c r="L3924" s="56"/>
      <c r="M3924" s="56"/>
      <c r="N3924" s="56"/>
      <c r="O3924" s="56"/>
      <c r="P3924" s="13"/>
    </row>
    <row r="3925" spans="1:16" ht="37.5" customHeight="1" x14ac:dyDescent="0.2">
      <c r="A3925" s="71"/>
      <c r="B3925" s="12"/>
      <c r="C3925" s="72"/>
      <c r="D3925" s="56"/>
      <c r="E3925" s="56"/>
      <c r="F3925" s="56"/>
      <c r="G3925" s="56"/>
      <c r="H3925" s="56"/>
      <c r="I3925" s="56"/>
      <c r="J3925" s="56"/>
      <c r="K3925" s="56"/>
      <c r="L3925" s="56"/>
      <c r="M3925" s="56"/>
      <c r="N3925" s="56"/>
      <c r="O3925" s="56"/>
      <c r="P3925" s="13"/>
    </row>
    <row r="3926" spans="1:16" ht="37.5" customHeight="1" x14ac:dyDescent="0.2">
      <c r="A3926" s="71" t="s">
        <v>2524</v>
      </c>
      <c r="B3926" s="12"/>
      <c r="C3926" s="72" t="s">
        <v>2525</v>
      </c>
      <c r="D3926" s="56"/>
      <c r="E3926" s="56"/>
      <c r="F3926" s="56"/>
      <c r="G3926" s="56"/>
      <c r="H3926" s="56"/>
      <c r="I3926" s="56"/>
      <c r="J3926" s="56"/>
      <c r="K3926" s="56"/>
      <c r="L3926" s="56"/>
      <c r="M3926" s="56"/>
      <c r="N3926" s="56"/>
      <c r="O3926" s="56"/>
      <c r="P3926" s="13"/>
    </row>
    <row r="3927" spans="1:16" ht="37.5" customHeight="1" x14ac:dyDescent="0.2">
      <c r="A3927" s="71"/>
      <c r="B3927" s="12"/>
      <c r="C3927" s="72"/>
      <c r="D3927" s="56"/>
      <c r="E3927" s="56"/>
      <c r="F3927" s="56"/>
      <c r="G3927" s="56"/>
      <c r="H3927" s="56"/>
      <c r="I3927" s="56"/>
      <c r="J3927" s="56"/>
      <c r="K3927" s="56"/>
      <c r="L3927" s="56"/>
      <c r="M3927" s="56"/>
      <c r="N3927" s="56"/>
      <c r="O3927" s="56"/>
      <c r="P3927" s="13"/>
    </row>
    <row r="3928" spans="1:16" ht="37.5" customHeight="1" x14ac:dyDescent="0.2">
      <c r="A3928" s="71"/>
      <c r="B3928" s="12"/>
      <c r="C3928" s="72"/>
      <c r="D3928" s="56"/>
      <c r="E3928" s="56"/>
      <c r="F3928" s="56"/>
      <c r="G3928" s="56"/>
      <c r="H3928" s="56"/>
      <c r="I3928" s="56"/>
      <c r="J3928" s="56"/>
      <c r="K3928" s="56"/>
      <c r="L3928" s="56"/>
      <c r="M3928" s="56"/>
      <c r="N3928" s="56"/>
      <c r="O3928" s="56"/>
      <c r="P3928" s="13"/>
    </row>
    <row r="3929" spans="1:16" ht="37.5" customHeight="1" x14ac:dyDescent="0.2">
      <c r="A3929" s="71"/>
      <c r="B3929" s="12"/>
      <c r="C3929" s="72"/>
      <c r="D3929" s="56"/>
      <c r="E3929" s="56"/>
      <c r="F3929" s="56"/>
      <c r="G3929" s="56"/>
      <c r="H3929" s="56"/>
      <c r="I3929" s="56"/>
      <c r="J3929" s="56"/>
      <c r="K3929" s="56"/>
      <c r="L3929" s="56"/>
      <c r="M3929" s="56"/>
      <c r="N3929" s="56"/>
      <c r="O3929" s="56"/>
      <c r="P3929" s="13"/>
    </row>
    <row r="3930" spans="1:16" ht="37.5" customHeight="1" thickBot="1" x14ac:dyDescent="0.25">
      <c r="A3930" s="73"/>
      <c r="B3930" s="14"/>
      <c r="C3930" s="74"/>
      <c r="D3930" s="57"/>
      <c r="E3930" s="57"/>
      <c r="F3930" s="57"/>
      <c r="G3930" s="57"/>
      <c r="H3930" s="57"/>
      <c r="I3930" s="57"/>
      <c r="J3930" s="57"/>
      <c r="K3930" s="57"/>
      <c r="L3930" s="57"/>
      <c r="M3930" s="57"/>
      <c r="N3930" s="57"/>
      <c r="O3930" s="57"/>
      <c r="P3930" s="15"/>
    </row>
    <row r="3931" spans="1:16" ht="37.5" customHeight="1" x14ac:dyDescent="0.2">
      <c r="A3931" s="75" t="s">
        <v>2526</v>
      </c>
      <c r="B3931" s="10"/>
      <c r="C3931" s="76" t="s">
        <v>2527</v>
      </c>
      <c r="D3931" s="55"/>
      <c r="E3931" s="55"/>
      <c r="F3931" s="55"/>
      <c r="G3931" s="55"/>
      <c r="H3931" s="55"/>
      <c r="I3931" s="55"/>
      <c r="J3931" s="55"/>
      <c r="K3931" s="55"/>
      <c r="L3931" s="55"/>
      <c r="M3931" s="55"/>
      <c r="N3931" s="55"/>
      <c r="O3931" s="55"/>
      <c r="P3931" s="11"/>
    </row>
    <row r="3932" spans="1:16" ht="37.5" customHeight="1" x14ac:dyDescent="0.2">
      <c r="A3932" s="71"/>
      <c r="B3932" s="12"/>
      <c r="C3932" s="72"/>
      <c r="D3932" s="56"/>
      <c r="E3932" s="56"/>
      <c r="F3932" s="56"/>
      <c r="G3932" s="56"/>
      <c r="H3932" s="56"/>
      <c r="I3932" s="56"/>
      <c r="J3932" s="56"/>
      <c r="K3932" s="56"/>
      <c r="L3932" s="56"/>
      <c r="M3932" s="56"/>
      <c r="N3932" s="56"/>
      <c r="O3932" s="56"/>
      <c r="P3932" s="13"/>
    </row>
    <row r="3933" spans="1:16" ht="37.5" customHeight="1" x14ac:dyDescent="0.2">
      <c r="A3933" s="71"/>
      <c r="B3933" s="12"/>
      <c r="C3933" s="72"/>
      <c r="D3933" s="56"/>
      <c r="E3933" s="56"/>
      <c r="F3933" s="56"/>
      <c r="G3933" s="56"/>
      <c r="H3933" s="56"/>
      <c r="I3933" s="56"/>
      <c r="J3933" s="56"/>
      <c r="K3933" s="56"/>
      <c r="L3933" s="56"/>
      <c r="M3933" s="56"/>
      <c r="N3933" s="56"/>
      <c r="O3933" s="56"/>
      <c r="P3933" s="13"/>
    </row>
    <row r="3934" spans="1:16" ht="37.5" customHeight="1" x14ac:dyDescent="0.2">
      <c r="A3934" s="71"/>
      <c r="B3934" s="12"/>
      <c r="C3934" s="72"/>
      <c r="D3934" s="56"/>
      <c r="E3934" s="56"/>
      <c r="F3934" s="56"/>
      <c r="G3934" s="56"/>
      <c r="H3934" s="56"/>
      <c r="I3934" s="56"/>
      <c r="J3934" s="56"/>
      <c r="K3934" s="56"/>
      <c r="L3934" s="56"/>
      <c r="M3934" s="56"/>
      <c r="N3934" s="56"/>
      <c r="O3934" s="56"/>
      <c r="P3934" s="13"/>
    </row>
    <row r="3935" spans="1:16" ht="37.5" customHeight="1" x14ac:dyDescent="0.2">
      <c r="A3935" s="71"/>
      <c r="B3935" s="12"/>
      <c r="C3935" s="72"/>
      <c r="D3935" s="56"/>
      <c r="E3935" s="56"/>
      <c r="F3935" s="56"/>
      <c r="G3935" s="56"/>
      <c r="H3935" s="56"/>
      <c r="I3935" s="56"/>
      <c r="J3935" s="56"/>
      <c r="K3935" s="56"/>
      <c r="L3935" s="56"/>
      <c r="M3935" s="56"/>
      <c r="N3935" s="56"/>
      <c r="O3935" s="56"/>
      <c r="P3935" s="13"/>
    </row>
    <row r="3936" spans="1:16" ht="37.5" customHeight="1" x14ac:dyDescent="0.2">
      <c r="A3936" s="71" t="s">
        <v>2528</v>
      </c>
      <c r="B3936" s="12"/>
      <c r="C3936" s="72" t="s">
        <v>2529</v>
      </c>
      <c r="D3936" s="56"/>
      <c r="E3936" s="56"/>
      <c r="F3936" s="56"/>
      <c r="G3936" s="56"/>
      <c r="H3936" s="56"/>
      <c r="I3936" s="56"/>
      <c r="J3936" s="56"/>
      <c r="K3936" s="56"/>
      <c r="L3936" s="56"/>
      <c r="M3936" s="56"/>
      <c r="N3936" s="56"/>
      <c r="O3936" s="56"/>
      <c r="P3936" s="13"/>
    </row>
    <row r="3937" spans="1:16" ht="37.5" customHeight="1" x14ac:dyDescent="0.2">
      <c r="A3937" s="71"/>
      <c r="B3937" s="12"/>
      <c r="C3937" s="72"/>
      <c r="D3937" s="56"/>
      <c r="E3937" s="56"/>
      <c r="F3937" s="56"/>
      <c r="G3937" s="56"/>
      <c r="H3937" s="56"/>
      <c r="I3937" s="56"/>
      <c r="J3937" s="56"/>
      <c r="K3937" s="56"/>
      <c r="L3937" s="56"/>
      <c r="M3937" s="56"/>
      <c r="N3937" s="56"/>
      <c r="O3937" s="56"/>
      <c r="P3937" s="13"/>
    </row>
    <row r="3938" spans="1:16" ht="37.5" customHeight="1" x14ac:dyDescent="0.2">
      <c r="A3938" s="71"/>
      <c r="B3938" s="12"/>
      <c r="C3938" s="72"/>
      <c r="D3938" s="56"/>
      <c r="E3938" s="56"/>
      <c r="F3938" s="56"/>
      <c r="G3938" s="56"/>
      <c r="H3938" s="56"/>
      <c r="I3938" s="56"/>
      <c r="J3938" s="56"/>
      <c r="K3938" s="56"/>
      <c r="L3938" s="56"/>
      <c r="M3938" s="56"/>
      <c r="N3938" s="56"/>
      <c r="O3938" s="56"/>
      <c r="P3938" s="13"/>
    </row>
    <row r="3939" spans="1:16" ht="37.5" customHeight="1" x14ac:dyDescent="0.2">
      <c r="A3939" s="71"/>
      <c r="B3939" s="12"/>
      <c r="C3939" s="72"/>
      <c r="D3939" s="56"/>
      <c r="E3939" s="56"/>
      <c r="F3939" s="56"/>
      <c r="G3939" s="56"/>
      <c r="H3939" s="56"/>
      <c r="I3939" s="56"/>
      <c r="J3939" s="56"/>
      <c r="K3939" s="56"/>
      <c r="L3939" s="56"/>
      <c r="M3939" s="56"/>
      <c r="N3939" s="56"/>
      <c r="O3939" s="56"/>
      <c r="P3939" s="13"/>
    </row>
    <row r="3940" spans="1:16" ht="37.5" customHeight="1" x14ac:dyDescent="0.2">
      <c r="A3940" s="71"/>
      <c r="B3940" s="12"/>
      <c r="C3940" s="72"/>
      <c r="D3940" s="56"/>
      <c r="E3940" s="56"/>
      <c r="F3940" s="56"/>
      <c r="G3940" s="56"/>
      <c r="H3940" s="56"/>
      <c r="I3940" s="56"/>
      <c r="J3940" s="56"/>
      <c r="K3940" s="56"/>
      <c r="L3940" s="56"/>
      <c r="M3940" s="56"/>
      <c r="N3940" s="56"/>
      <c r="O3940" s="56"/>
      <c r="P3940" s="13"/>
    </row>
    <row r="3941" spans="1:16" ht="37.5" customHeight="1" x14ac:dyDescent="0.2">
      <c r="A3941" s="71" t="s">
        <v>2530</v>
      </c>
      <c r="B3941" s="12"/>
      <c r="C3941" s="72" t="s">
        <v>2531</v>
      </c>
      <c r="D3941" s="56"/>
      <c r="E3941" s="56"/>
      <c r="F3941" s="56"/>
      <c r="G3941" s="56"/>
      <c r="H3941" s="56"/>
      <c r="I3941" s="56"/>
      <c r="J3941" s="56"/>
      <c r="K3941" s="56"/>
      <c r="L3941" s="56"/>
      <c r="M3941" s="56"/>
      <c r="N3941" s="56"/>
      <c r="O3941" s="56"/>
      <c r="P3941" s="13"/>
    </row>
    <row r="3942" spans="1:16" ht="37.5" customHeight="1" x14ac:dyDescent="0.2">
      <c r="A3942" s="71"/>
      <c r="B3942" s="12"/>
      <c r="C3942" s="72"/>
      <c r="D3942" s="56"/>
      <c r="E3942" s="56"/>
      <c r="F3942" s="56"/>
      <c r="G3942" s="56"/>
      <c r="H3942" s="56"/>
      <c r="I3942" s="56"/>
      <c r="J3942" s="56"/>
      <c r="K3942" s="56"/>
      <c r="L3942" s="56"/>
      <c r="M3942" s="56"/>
      <c r="N3942" s="56"/>
      <c r="O3942" s="56"/>
      <c r="P3942" s="13"/>
    </row>
    <row r="3943" spans="1:16" ht="37.5" customHeight="1" x14ac:dyDescent="0.2">
      <c r="A3943" s="71"/>
      <c r="B3943" s="12"/>
      <c r="C3943" s="72"/>
      <c r="D3943" s="56"/>
      <c r="E3943" s="56"/>
      <c r="F3943" s="56"/>
      <c r="G3943" s="56"/>
      <c r="H3943" s="56"/>
      <c r="I3943" s="56"/>
      <c r="J3943" s="56"/>
      <c r="K3943" s="56"/>
      <c r="L3943" s="56"/>
      <c r="M3943" s="56"/>
      <c r="N3943" s="56"/>
      <c r="O3943" s="56"/>
      <c r="P3943" s="13"/>
    </row>
    <row r="3944" spans="1:16" ht="37.5" customHeight="1" x14ac:dyDescent="0.2">
      <c r="A3944" s="71"/>
      <c r="B3944" s="12"/>
      <c r="C3944" s="72"/>
      <c r="D3944" s="56"/>
      <c r="E3944" s="56"/>
      <c r="F3944" s="56"/>
      <c r="G3944" s="56"/>
      <c r="H3944" s="56"/>
      <c r="I3944" s="56"/>
      <c r="J3944" s="56"/>
      <c r="K3944" s="56"/>
      <c r="L3944" s="56"/>
      <c r="M3944" s="56"/>
      <c r="N3944" s="56"/>
      <c r="O3944" s="56"/>
      <c r="P3944" s="13"/>
    </row>
    <row r="3945" spans="1:16" ht="37.5" customHeight="1" x14ac:dyDescent="0.2">
      <c r="A3945" s="71"/>
      <c r="B3945" s="12"/>
      <c r="C3945" s="72"/>
      <c r="D3945" s="56"/>
      <c r="E3945" s="56"/>
      <c r="F3945" s="56"/>
      <c r="G3945" s="56"/>
      <c r="H3945" s="56"/>
      <c r="I3945" s="56"/>
      <c r="J3945" s="56"/>
      <c r="K3945" s="56"/>
      <c r="L3945" s="56"/>
      <c r="M3945" s="56"/>
      <c r="N3945" s="56"/>
      <c r="O3945" s="56"/>
      <c r="P3945" s="13"/>
    </row>
    <row r="3946" spans="1:16" ht="37.5" customHeight="1" x14ac:dyDescent="0.2">
      <c r="A3946" s="71" t="s">
        <v>2532</v>
      </c>
      <c r="B3946" s="12"/>
      <c r="C3946" s="72" t="s">
        <v>2533</v>
      </c>
      <c r="D3946" s="56"/>
      <c r="E3946" s="56"/>
      <c r="F3946" s="56"/>
      <c r="G3946" s="56"/>
      <c r="H3946" s="56"/>
      <c r="I3946" s="56"/>
      <c r="J3946" s="56"/>
      <c r="K3946" s="56"/>
      <c r="L3946" s="56"/>
      <c r="M3946" s="56"/>
      <c r="N3946" s="56"/>
      <c r="O3946" s="56"/>
      <c r="P3946" s="13"/>
    </row>
    <row r="3947" spans="1:16" ht="37.5" customHeight="1" x14ac:dyDescent="0.2">
      <c r="A3947" s="71"/>
      <c r="B3947" s="12"/>
      <c r="C3947" s="72"/>
      <c r="D3947" s="56"/>
      <c r="E3947" s="56"/>
      <c r="F3947" s="56"/>
      <c r="G3947" s="56"/>
      <c r="H3947" s="56"/>
      <c r="I3947" s="56"/>
      <c r="J3947" s="56"/>
      <c r="K3947" s="56"/>
      <c r="L3947" s="56"/>
      <c r="M3947" s="56"/>
      <c r="N3947" s="56"/>
      <c r="O3947" s="56"/>
      <c r="P3947" s="13"/>
    </row>
    <row r="3948" spans="1:16" ht="37.5" customHeight="1" x14ac:dyDescent="0.2">
      <c r="A3948" s="71"/>
      <c r="B3948" s="12"/>
      <c r="C3948" s="72"/>
      <c r="D3948" s="56"/>
      <c r="E3948" s="56"/>
      <c r="F3948" s="56"/>
      <c r="G3948" s="56"/>
      <c r="H3948" s="56"/>
      <c r="I3948" s="56"/>
      <c r="J3948" s="56"/>
      <c r="K3948" s="56"/>
      <c r="L3948" s="56"/>
      <c r="M3948" s="56"/>
      <c r="N3948" s="56"/>
      <c r="O3948" s="56"/>
      <c r="P3948" s="13"/>
    </row>
    <row r="3949" spans="1:16" ht="37.5" customHeight="1" x14ac:dyDescent="0.2">
      <c r="A3949" s="71"/>
      <c r="B3949" s="12"/>
      <c r="C3949" s="72"/>
      <c r="D3949" s="56"/>
      <c r="E3949" s="56"/>
      <c r="F3949" s="56"/>
      <c r="G3949" s="56"/>
      <c r="H3949" s="56"/>
      <c r="I3949" s="56"/>
      <c r="J3949" s="56"/>
      <c r="K3949" s="56"/>
      <c r="L3949" s="56"/>
      <c r="M3949" s="56"/>
      <c r="N3949" s="56"/>
      <c r="O3949" s="56"/>
      <c r="P3949" s="13"/>
    </row>
    <row r="3950" spans="1:16" ht="37.5" customHeight="1" x14ac:dyDescent="0.2">
      <c r="A3950" s="71"/>
      <c r="B3950" s="12"/>
      <c r="C3950" s="72"/>
      <c r="D3950" s="56"/>
      <c r="E3950" s="56"/>
      <c r="F3950" s="56"/>
      <c r="G3950" s="56"/>
      <c r="H3950" s="56"/>
      <c r="I3950" s="56"/>
      <c r="J3950" s="56"/>
      <c r="K3950" s="56"/>
      <c r="L3950" s="56"/>
      <c r="M3950" s="56"/>
      <c r="N3950" s="56"/>
      <c r="O3950" s="56"/>
      <c r="P3950" s="13"/>
    </row>
    <row r="3951" spans="1:16" ht="37.5" customHeight="1" x14ac:dyDescent="0.2">
      <c r="A3951" s="71" t="s">
        <v>2534</v>
      </c>
      <c r="B3951" s="12"/>
      <c r="C3951" s="72" t="s">
        <v>2535</v>
      </c>
      <c r="D3951" s="56"/>
      <c r="E3951" s="56"/>
      <c r="F3951" s="56"/>
      <c r="G3951" s="56"/>
      <c r="H3951" s="56"/>
      <c r="I3951" s="56"/>
      <c r="J3951" s="56"/>
      <c r="K3951" s="56"/>
      <c r="L3951" s="56"/>
      <c r="M3951" s="56"/>
      <c r="N3951" s="56"/>
      <c r="O3951" s="56"/>
      <c r="P3951" s="13"/>
    </row>
    <row r="3952" spans="1:16" ht="37.5" customHeight="1" x14ac:dyDescent="0.2">
      <c r="A3952" s="71"/>
      <c r="B3952" s="12"/>
      <c r="C3952" s="72"/>
      <c r="D3952" s="56"/>
      <c r="E3952" s="56"/>
      <c r="F3952" s="56"/>
      <c r="G3952" s="56"/>
      <c r="H3952" s="56"/>
      <c r="I3952" s="56"/>
      <c r="J3952" s="56"/>
      <c r="K3952" s="56"/>
      <c r="L3952" s="56"/>
      <c r="M3952" s="56"/>
      <c r="N3952" s="56"/>
      <c r="O3952" s="56"/>
      <c r="P3952" s="13"/>
    </row>
    <row r="3953" spans="1:16" ht="37.5" customHeight="1" x14ac:dyDescent="0.2">
      <c r="A3953" s="71"/>
      <c r="B3953" s="12"/>
      <c r="C3953" s="72"/>
      <c r="D3953" s="56"/>
      <c r="E3953" s="56"/>
      <c r="F3953" s="56"/>
      <c r="G3953" s="56"/>
      <c r="H3953" s="56"/>
      <c r="I3953" s="56"/>
      <c r="J3953" s="56"/>
      <c r="K3953" s="56"/>
      <c r="L3953" s="56"/>
      <c r="M3953" s="56"/>
      <c r="N3953" s="56"/>
      <c r="O3953" s="56"/>
      <c r="P3953" s="13"/>
    </row>
    <row r="3954" spans="1:16" ht="37.5" customHeight="1" x14ac:dyDescent="0.2">
      <c r="A3954" s="71"/>
      <c r="B3954" s="12"/>
      <c r="C3954" s="72"/>
      <c r="D3954" s="56"/>
      <c r="E3954" s="56"/>
      <c r="F3954" s="56"/>
      <c r="G3954" s="56"/>
      <c r="H3954" s="56"/>
      <c r="I3954" s="56"/>
      <c r="J3954" s="56"/>
      <c r="K3954" s="56"/>
      <c r="L3954" s="56"/>
      <c r="M3954" s="56"/>
      <c r="N3954" s="56"/>
      <c r="O3954" s="56"/>
      <c r="P3954" s="13"/>
    </row>
    <row r="3955" spans="1:16" ht="37.5" customHeight="1" thickBot="1" x14ac:dyDescent="0.25">
      <c r="A3955" s="73"/>
      <c r="B3955" s="14"/>
      <c r="C3955" s="74"/>
      <c r="D3955" s="57"/>
      <c r="E3955" s="57"/>
      <c r="F3955" s="57"/>
      <c r="G3955" s="57"/>
      <c r="H3955" s="57"/>
      <c r="I3955" s="57"/>
      <c r="J3955" s="57"/>
      <c r="K3955" s="57"/>
      <c r="L3955" s="57"/>
      <c r="M3955" s="57"/>
      <c r="N3955" s="57"/>
      <c r="O3955" s="57"/>
      <c r="P3955" s="15"/>
    </row>
    <row r="3956" spans="1:16" ht="37.5" customHeight="1" x14ac:dyDescent="0.2">
      <c r="A3956" s="75" t="s">
        <v>2536</v>
      </c>
      <c r="B3956" s="10"/>
      <c r="C3956" s="76" t="s">
        <v>2537</v>
      </c>
      <c r="D3956" s="55"/>
      <c r="E3956" s="55"/>
      <c r="F3956" s="55"/>
      <c r="G3956" s="55"/>
      <c r="H3956" s="55"/>
      <c r="I3956" s="55"/>
      <c r="J3956" s="55"/>
      <c r="K3956" s="55"/>
      <c r="L3956" s="55"/>
      <c r="M3956" s="55"/>
      <c r="N3956" s="55"/>
      <c r="O3956" s="55"/>
      <c r="P3956" s="11"/>
    </row>
    <row r="3957" spans="1:16" ht="37.5" customHeight="1" x14ac:dyDescent="0.2">
      <c r="A3957" s="71"/>
      <c r="B3957" s="12"/>
      <c r="C3957" s="72"/>
      <c r="D3957" s="56"/>
      <c r="E3957" s="56"/>
      <c r="F3957" s="56"/>
      <c r="G3957" s="56"/>
      <c r="H3957" s="56"/>
      <c r="I3957" s="56"/>
      <c r="J3957" s="56"/>
      <c r="K3957" s="56"/>
      <c r="L3957" s="56"/>
      <c r="M3957" s="56"/>
      <c r="N3957" s="56"/>
      <c r="O3957" s="56"/>
      <c r="P3957" s="13"/>
    </row>
    <row r="3958" spans="1:16" ht="37.5" customHeight="1" x14ac:dyDescent="0.2">
      <c r="A3958" s="71"/>
      <c r="B3958" s="12"/>
      <c r="C3958" s="72"/>
      <c r="D3958" s="56"/>
      <c r="E3958" s="56"/>
      <c r="F3958" s="56"/>
      <c r="G3958" s="56"/>
      <c r="H3958" s="56"/>
      <c r="I3958" s="56"/>
      <c r="J3958" s="56"/>
      <c r="K3958" s="56"/>
      <c r="L3958" s="56"/>
      <c r="M3958" s="56"/>
      <c r="N3958" s="56"/>
      <c r="O3958" s="56"/>
      <c r="P3958" s="13"/>
    </row>
    <row r="3959" spans="1:16" ht="37.5" customHeight="1" x14ac:dyDescent="0.2">
      <c r="A3959" s="71"/>
      <c r="B3959" s="12"/>
      <c r="C3959" s="72"/>
      <c r="D3959" s="56"/>
      <c r="E3959" s="56"/>
      <c r="F3959" s="56"/>
      <c r="G3959" s="56"/>
      <c r="H3959" s="56"/>
      <c r="I3959" s="56"/>
      <c r="J3959" s="56"/>
      <c r="K3959" s="56"/>
      <c r="L3959" s="56"/>
      <c r="M3959" s="56"/>
      <c r="N3959" s="56"/>
      <c r="O3959" s="56"/>
      <c r="P3959" s="13"/>
    </row>
    <row r="3960" spans="1:16" ht="37.5" customHeight="1" x14ac:dyDescent="0.2">
      <c r="A3960" s="71"/>
      <c r="B3960" s="12"/>
      <c r="C3960" s="72"/>
      <c r="D3960" s="56"/>
      <c r="E3960" s="56"/>
      <c r="F3960" s="56"/>
      <c r="G3960" s="56"/>
      <c r="H3960" s="56"/>
      <c r="I3960" s="56"/>
      <c r="J3960" s="56"/>
      <c r="K3960" s="56"/>
      <c r="L3960" s="56"/>
      <c r="M3960" s="56"/>
      <c r="N3960" s="56"/>
      <c r="O3960" s="56"/>
      <c r="P3960" s="13"/>
    </row>
    <row r="3961" spans="1:16" ht="37.5" customHeight="1" x14ac:dyDescent="0.2">
      <c r="A3961" s="71" t="s">
        <v>2538</v>
      </c>
      <c r="B3961" s="12"/>
      <c r="C3961" s="72" t="s">
        <v>2539</v>
      </c>
      <c r="D3961" s="56"/>
      <c r="E3961" s="56"/>
      <c r="F3961" s="56"/>
      <c r="G3961" s="56"/>
      <c r="H3961" s="56"/>
      <c r="I3961" s="56"/>
      <c r="J3961" s="56"/>
      <c r="K3961" s="56"/>
      <c r="L3961" s="56"/>
      <c r="M3961" s="56"/>
      <c r="N3961" s="56"/>
      <c r="O3961" s="56"/>
      <c r="P3961" s="13"/>
    </row>
    <row r="3962" spans="1:16" ht="37.5" customHeight="1" x14ac:dyDescent="0.2">
      <c r="A3962" s="71"/>
      <c r="B3962" s="12"/>
      <c r="C3962" s="72"/>
      <c r="D3962" s="56"/>
      <c r="E3962" s="56"/>
      <c r="F3962" s="56"/>
      <c r="G3962" s="56"/>
      <c r="H3962" s="56"/>
      <c r="I3962" s="56"/>
      <c r="J3962" s="56"/>
      <c r="K3962" s="56"/>
      <c r="L3962" s="56"/>
      <c r="M3962" s="56"/>
      <c r="N3962" s="56"/>
      <c r="O3962" s="56"/>
      <c r="P3962" s="13"/>
    </row>
    <row r="3963" spans="1:16" ht="37.5" customHeight="1" x14ac:dyDescent="0.2">
      <c r="A3963" s="71"/>
      <c r="B3963" s="12"/>
      <c r="C3963" s="72"/>
      <c r="D3963" s="56"/>
      <c r="E3963" s="56"/>
      <c r="F3963" s="56"/>
      <c r="G3963" s="56"/>
      <c r="H3963" s="56"/>
      <c r="I3963" s="56"/>
      <c r="J3963" s="56"/>
      <c r="K3963" s="56"/>
      <c r="L3963" s="56"/>
      <c r="M3963" s="56"/>
      <c r="N3963" s="56"/>
      <c r="O3963" s="56"/>
      <c r="P3963" s="13"/>
    </row>
    <row r="3964" spans="1:16" ht="37.5" customHeight="1" x14ac:dyDescent="0.2">
      <c r="A3964" s="71"/>
      <c r="B3964" s="12"/>
      <c r="C3964" s="72"/>
      <c r="D3964" s="56"/>
      <c r="E3964" s="56"/>
      <c r="F3964" s="56"/>
      <c r="G3964" s="56"/>
      <c r="H3964" s="56"/>
      <c r="I3964" s="56"/>
      <c r="J3964" s="56"/>
      <c r="K3964" s="56"/>
      <c r="L3964" s="56"/>
      <c r="M3964" s="56"/>
      <c r="N3964" s="56"/>
      <c r="O3964" s="56"/>
      <c r="P3964" s="13"/>
    </row>
    <row r="3965" spans="1:16" ht="37.5" customHeight="1" x14ac:dyDescent="0.2">
      <c r="A3965" s="71"/>
      <c r="B3965" s="12"/>
      <c r="C3965" s="72"/>
      <c r="D3965" s="56"/>
      <c r="E3965" s="56"/>
      <c r="F3965" s="56"/>
      <c r="G3965" s="56"/>
      <c r="H3965" s="56"/>
      <c r="I3965" s="56"/>
      <c r="J3965" s="56"/>
      <c r="K3965" s="56"/>
      <c r="L3965" s="56"/>
      <c r="M3965" s="56"/>
      <c r="N3965" s="56"/>
      <c r="O3965" s="56"/>
      <c r="P3965" s="13"/>
    </row>
    <row r="3966" spans="1:16" ht="37.5" customHeight="1" x14ac:dyDescent="0.2">
      <c r="A3966" s="71" t="s">
        <v>2540</v>
      </c>
      <c r="B3966" s="12"/>
      <c r="C3966" s="72" t="s">
        <v>2541</v>
      </c>
      <c r="D3966" s="56"/>
      <c r="E3966" s="56"/>
      <c r="F3966" s="56"/>
      <c r="G3966" s="56"/>
      <c r="H3966" s="56"/>
      <c r="I3966" s="56"/>
      <c r="J3966" s="56"/>
      <c r="K3966" s="56"/>
      <c r="L3966" s="56"/>
      <c r="M3966" s="56"/>
      <c r="N3966" s="56"/>
      <c r="O3966" s="56"/>
      <c r="P3966" s="13"/>
    </row>
    <row r="3967" spans="1:16" ht="37.5" customHeight="1" x14ac:dyDescent="0.2">
      <c r="A3967" s="71"/>
      <c r="B3967" s="12"/>
      <c r="C3967" s="72"/>
      <c r="D3967" s="56"/>
      <c r="E3967" s="56"/>
      <c r="F3967" s="56"/>
      <c r="G3967" s="56"/>
      <c r="H3967" s="56"/>
      <c r="I3967" s="56"/>
      <c r="J3967" s="56"/>
      <c r="K3967" s="56"/>
      <c r="L3967" s="56"/>
      <c r="M3967" s="56"/>
      <c r="N3967" s="56"/>
      <c r="O3967" s="56"/>
      <c r="P3967" s="13"/>
    </row>
    <row r="3968" spans="1:16" ht="37.5" customHeight="1" x14ac:dyDescent="0.2">
      <c r="A3968" s="71"/>
      <c r="B3968" s="12"/>
      <c r="C3968" s="72"/>
      <c r="D3968" s="56"/>
      <c r="E3968" s="56"/>
      <c r="F3968" s="56"/>
      <c r="G3968" s="56"/>
      <c r="H3968" s="56"/>
      <c r="I3968" s="56"/>
      <c r="J3968" s="56"/>
      <c r="K3968" s="56"/>
      <c r="L3968" s="56"/>
      <c r="M3968" s="56"/>
      <c r="N3968" s="56"/>
      <c r="O3968" s="56"/>
      <c r="P3968" s="13"/>
    </row>
    <row r="3969" spans="1:16" ht="37.5" customHeight="1" x14ac:dyDescent="0.2">
      <c r="A3969" s="71"/>
      <c r="B3969" s="12"/>
      <c r="C3969" s="72"/>
      <c r="D3969" s="56"/>
      <c r="E3969" s="56"/>
      <c r="F3969" s="56"/>
      <c r="G3969" s="56"/>
      <c r="H3969" s="56"/>
      <c r="I3969" s="56"/>
      <c r="J3969" s="56"/>
      <c r="K3969" s="56"/>
      <c r="L3969" s="56"/>
      <c r="M3969" s="56"/>
      <c r="N3969" s="56"/>
      <c r="O3969" s="56"/>
      <c r="P3969" s="13"/>
    </row>
    <row r="3970" spans="1:16" ht="37.5" customHeight="1" x14ac:dyDescent="0.2">
      <c r="A3970" s="71"/>
      <c r="B3970" s="12"/>
      <c r="C3970" s="72"/>
      <c r="D3970" s="56"/>
      <c r="E3970" s="56"/>
      <c r="F3970" s="56"/>
      <c r="G3970" s="56"/>
      <c r="H3970" s="56"/>
      <c r="I3970" s="56"/>
      <c r="J3970" s="56"/>
      <c r="K3970" s="56"/>
      <c r="L3970" s="56"/>
      <c r="M3970" s="56"/>
      <c r="N3970" s="56"/>
      <c r="O3970" s="56"/>
      <c r="P3970" s="13"/>
    </row>
    <row r="3971" spans="1:16" ht="37.5" customHeight="1" x14ac:dyDescent="0.2">
      <c r="A3971" s="71" t="s">
        <v>2542</v>
      </c>
      <c r="B3971" s="12"/>
      <c r="C3971" s="72" t="s">
        <v>2543</v>
      </c>
      <c r="D3971" s="56"/>
      <c r="E3971" s="56"/>
      <c r="F3971" s="56"/>
      <c r="G3971" s="56"/>
      <c r="H3971" s="56"/>
      <c r="I3971" s="56"/>
      <c r="J3971" s="56"/>
      <c r="K3971" s="56"/>
      <c r="L3971" s="56"/>
      <c r="M3971" s="56"/>
      <c r="N3971" s="56"/>
      <c r="O3971" s="56"/>
      <c r="P3971" s="13"/>
    </row>
    <row r="3972" spans="1:16" ht="37.5" customHeight="1" x14ac:dyDescent="0.2">
      <c r="A3972" s="71"/>
      <c r="B3972" s="12"/>
      <c r="C3972" s="72"/>
      <c r="D3972" s="56"/>
      <c r="E3972" s="56"/>
      <c r="F3972" s="56"/>
      <c r="G3972" s="56"/>
      <c r="H3972" s="56"/>
      <c r="I3972" s="56"/>
      <c r="J3972" s="56"/>
      <c r="K3972" s="56"/>
      <c r="L3972" s="56"/>
      <c r="M3972" s="56"/>
      <c r="N3972" s="56"/>
      <c r="O3972" s="56"/>
      <c r="P3972" s="13"/>
    </row>
    <row r="3973" spans="1:16" ht="37.5" customHeight="1" x14ac:dyDescent="0.2">
      <c r="A3973" s="71"/>
      <c r="B3973" s="12"/>
      <c r="C3973" s="72"/>
      <c r="D3973" s="56"/>
      <c r="E3973" s="56"/>
      <c r="F3973" s="56"/>
      <c r="G3973" s="56"/>
      <c r="H3973" s="56"/>
      <c r="I3973" s="56"/>
      <c r="J3973" s="56"/>
      <c r="K3973" s="56"/>
      <c r="L3973" s="56"/>
      <c r="M3973" s="56"/>
      <c r="N3973" s="56"/>
      <c r="O3973" s="56"/>
      <c r="P3973" s="13"/>
    </row>
    <row r="3974" spans="1:16" ht="37.5" customHeight="1" x14ac:dyDescent="0.2">
      <c r="A3974" s="71"/>
      <c r="B3974" s="12"/>
      <c r="C3974" s="72"/>
      <c r="D3974" s="56"/>
      <c r="E3974" s="56"/>
      <c r="F3974" s="56"/>
      <c r="G3974" s="56"/>
      <c r="H3974" s="56"/>
      <c r="I3974" s="56"/>
      <c r="J3974" s="56"/>
      <c r="K3974" s="56"/>
      <c r="L3974" s="56"/>
      <c r="M3974" s="56"/>
      <c r="N3974" s="56"/>
      <c r="O3974" s="56"/>
      <c r="P3974" s="13"/>
    </row>
    <row r="3975" spans="1:16" ht="37.5" customHeight="1" x14ac:dyDescent="0.2">
      <c r="A3975" s="71"/>
      <c r="B3975" s="12"/>
      <c r="C3975" s="72"/>
      <c r="D3975" s="56"/>
      <c r="E3975" s="56"/>
      <c r="F3975" s="56"/>
      <c r="G3975" s="56"/>
      <c r="H3975" s="56"/>
      <c r="I3975" s="56"/>
      <c r="J3975" s="56"/>
      <c r="K3975" s="56"/>
      <c r="L3975" s="56"/>
      <c r="M3975" s="56"/>
      <c r="N3975" s="56"/>
      <c r="O3975" s="56"/>
      <c r="P3975" s="13"/>
    </row>
    <row r="3976" spans="1:16" ht="37.5" customHeight="1" x14ac:dyDescent="0.2">
      <c r="A3976" s="71" t="s">
        <v>2544</v>
      </c>
      <c r="B3976" s="12"/>
      <c r="C3976" s="72" t="s">
        <v>2545</v>
      </c>
      <c r="D3976" s="56"/>
      <c r="E3976" s="56"/>
      <c r="F3976" s="56"/>
      <c r="G3976" s="56"/>
      <c r="H3976" s="56"/>
      <c r="I3976" s="56"/>
      <c r="J3976" s="56"/>
      <c r="K3976" s="56"/>
      <c r="L3976" s="56"/>
      <c r="M3976" s="56"/>
      <c r="N3976" s="56"/>
      <c r="O3976" s="56"/>
      <c r="P3976" s="13"/>
    </row>
    <row r="3977" spans="1:16" ht="37.5" customHeight="1" x14ac:dyDescent="0.2">
      <c r="A3977" s="71"/>
      <c r="B3977" s="12"/>
      <c r="C3977" s="72"/>
      <c r="D3977" s="56"/>
      <c r="E3977" s="56"/>
      <c r="F3977" s="56"/>
      <c r="G3977" s="56"/>
      <c r="H3977" s="56"/>
      <c r="I3977" s="56"/>
      <c r="J3977" s="56"/>
      <c r="K3977" s="56"/>
      <c r="L3977" s="56"/>
      <c r="M3977" s="56"/>
      <c r="N3977" s="56"/>
      <c r="O3977" s="56"/>
      <c r="P3977" s="13"/>
    </row>
    <row r="3978" spans="1:16" ht="37.5" customHeight="1" x14ac:dyDescent="0.2">
      <c r="A3978" s="71"/>
      <c r="B3978" s="12"/>
      <c r="C3978" s="72"/>
      <c r="D3978" s="56"/>
      <c r="E3978" s="56"/>
      <c r="F3978" s="56"/>
      <c r="G3978" s="56"/>
      <c r="H3978" s="56"/>
      <c r="I3978" s="56"/>
      <c r="J3978" s="56"/>
      <c r="K3978" s="56"/>
      <c r="L3978" s="56"/>
      <c r="M3978" s="56"/>
      <c r="N3978" s="56"/>
      <c r="O3978" s="56"/>
      <c r="P3978" s="13"/>
    </row>
    <row r="3979" spans="1:16" ht="37.5" customHeight="1" x14ac:dyDescent="0.2">
      <c r="A3979" s="71"/>
      <c r="B3979" s="12"/>
      <c r="C3979" s="72"/>
      <c r="D3979" s="56"/>
      <c r="E3979" s="56"/>
      <c r="F3979" s="56"/>
      <c r="G3979" s="56"/>
      <c r="H3979" s="56"/>
      <c r="I3979" s="56"/>
      <c r="J3979" s="56"/>
      <c r="K3979" s="56"/>
      <c r="L3979" s="56"/>
      <c r="M3979" s="56"/>
      <c r="N3979" s="56"/>
      <c r="O3979" s="56"/>
      <c r="P3979" s="13"/>
    </row>
    <row r="3980" spans="1:16" ht="37.5" customHeight="1" thickBot="1" x14ac:dyDescent="0.25">
      <c r="A3980" s="73"/>
      <c r="B3980" s="14"/>
      <c r="C3980" s="74"/>
      <c r="D3980" s="57"/>
      <c r="E3980" s="57"/>
      <c r="F3980" s="57"/>
      <c r="G3980" s="57"/>
      <c r="H3980" s="57"/>
      <c r="I3980" s="57"/>
      <c r="J3980" s="57"/>
      <c r="K3980" s="57"/>
      <c r="L3980" s="57"/>
      <c r="M3980" s="57"/>
      <c r="N3980" s="57"/>
      <c r="O3980" s="57"/>
      <c r="P3980" s="15"/>
    </row>
    <row r="3981" spans="1:16" ht="37.5" customHeight="1" x14ac:dyDescent="0.2">
      <c r="A3981" s="75" t="s">
        <v>2546</v>
      </c>
      <c r="B3981" s="10"/>
      <c r="C3981" s="76" t="s">
        <v>2547</v>
      </c>
      <c r="D3981" s="55"/>
      <c r="E3981" s="55"/>
      <c r="F3981" s="55"/>
      <c r="G3981" s="55"/>
      <c r="H3981" s="55"/>
      <c r="I3981" s="55"/>
      <c r="J3981" s="55"/>
      <c r="K3981" s="55"/>
      <c r="L3981" s="55"/>
      <c r="M3981" s="55"/>
      <c r="N3981" s="55"/>
      <c r="O3981" s="55"/>
      <c r="P3981" s="11"/>
    </row>
    <row r="3982" spans="1:16" ht="37.5" customHeight="1" x14ac:dyDescent="0.2">
      <c r="A3982" s="71"/>
      <c r="B3982" s="12"/>
      <c r="C3982" s="72"/>
      <c r="D3982" s="56"/>
      <c r="E3982" s="56"/>
      <c r="F3982" s="56"/>
      <c r="G3982" s="56"/>
      <c r="H3982" s="56"/>
      <c r="I3982" s="56"/>
      <c r="J3982" s="56"/>
      <c r="K3982" s="56"/>
      <c r="L3982" s="56"/>
      <c r="M3982" s="56"/>
      <c r="N3982" s="56"/>
      <c r="O3982" s="56"/>
      <c r="P3982" s="13"/>
    </row>
    <row r="3983" spans="1:16" ht="37.5" customHeight="1" x14ac:dyDescent="0.2">
      <c r="A3983" s="71"/>
      <c r="B3983" s="12"/>
      <c r="C3983" s="72"/>
      <c r="D3983" s="56"/>
      <c r="E3983" s="56"/>
      <c r="F3983" s="56"/>
      <c r="G3983" s="56"/>
      <c r="H3983" s="56"/>
      <c r="I3983" s="56"/>
      <c r="J3983" s="56"/>
      <c r="K3983" s="56"/>
      <c r="L3983" s="56"/>
      <c r="M3983" s="56"/>
      <c r="N3983" s="56"/>
      <c r="O3983" s="56"/>
      <c r="P3983" s="13"/>
    </row>
    <row r="3984" spans="1:16" ht="37.5" customHeight="1" x14ac:dyDescent="0.2">
      <c r="A3984" s="71"/>
      <c r="B3984" s="12"/>
      <c r="C3984" s="72"/>
      <c r="D3984" s="56"/>
      <c r="E3984" s="56"/>
      <c r="F3984" s="56"/>
      <c r="G3984" s="56"/>
      <c r="H3984" s="56"/>
      <c r="I3984" s="56"/>
      <c r="J3984" s="56"/>
      <c r="K3984" s="56"/>
      <c r="L3984" s="56"/>
      <c r="M3984" s="56"/>
      <c r="N3984" s="56"/>
      <c r="O3984" s="56"/>
      <c r="P3984" s="13"/>
    </row>
    <row r="3985" spans="1:16" ht="37.5" customHeight="1" x14ac:dyDescent="0.2">
      <c r="A3985" s="71"/>
      <c r="B3985" s="12"/>
      <c r="C3985" s="72"/>
      <c r="D3985" s="56"/>
      <c r="E3985" s="56"/>
      <c r="F3985" s="56"/>
      <c r="G3985" s="56"/>
      <c r="H3985" s="56"/>
      <c r="I3985" s="56"/>
      <c r="J3985" s="56"/>
      <c r="K3985" s="56"/>
      <c r="L3985" s="56"/>
      <c r="M3985" s="56"/>
      <c r="N3985" s="56"/>
      <c r="O3985" s="56"/>
      <c r="P3985" s="13"/>
    </row>
    <row r="3986" spans="1:16" ht="37.5" customHeight="1" x14ac:dyDescent="0.2">
      <c r="A3986" s="71" t="s">
        <v>2548</v>
      </c>
      <c r="B3986" s="12"/>
      <c r="C3986" s="72" t="s">
        <v>2549</v>
      </c>
      <c r="D3986" s="56"/>
      <c r="E3986" s="56"/>
      <c r="F3986" s="56"/>
      <c r="G3986" s="56"/>
      <c r="H3986" s="56"/>
      <c r="I3986" s="56"/>
      <c r="J3986" s="56"/>
      <c r="K3986" s="56"/>
      <c r="L3986" s="56"/>
      <c r="M3986" s="56"/>
      <c r="N3986" s="56"/>
      <c r="O3986" s="56"/>
      <c r="P3986" s="13"/>
    </row>
    <row r="3987" spans="1:16" ht="37.5" customHeight="1" x14ac:dyDescent="0.2">
      <c r="A3987" s="71"/>
      <c r="B3987" s="12"/>
      <c r="C3987" s="72"/>
      <c r="D3987" s="56"/>
      <c r="E3987" s="56"/>
      <c r="F3987" s="56"/>
      <c r="G3987" s="56"/>
      <c r="H3987" s="56"/>
      <c r="I3987" s="56"/>
      <c r="J3987" s="56"/>
      <c r="K3987" s="56"/>
      <c r="L3987" s="56"/>
      <c r="M3987" s="56"/>
      <c r="N3987" s="56"/>
      <c r="O3987" s="56"/>
      <c r="P3987" s="13"/>
    </row>
    <row r="3988" spans="1:16" ht="37.5" customHeight="1" x14ac:dyDescent="0.2">
      <c r="A3988" s="71"/>
      <c r="B3988" s="12"/>
      <c r="C3988" s="72"/>
      <c r="D3988" s="56"/>
      <c r="E3988" s="56"/>
      <c r="F3988" s="56"/>
      <c r="G3988" s="56"/>
      <c r="H3988" s="56"/>
      <c r="I3988" s="56"/>
      <c r="J3988" s="56"/>
      <c r="K3988" s="56"/>
      <c r="L3988" s="56"/>
      <c r="M3988" s="56"/>
      <c r="N3988" s="56"/>
      <c r="O3988" s="56"/>
      <c r="P3988" s="13"/>
    </row>
    <row r="3989" spans="1:16" ht="37.5" customHeight="1" x14ac:dyDescent="0.2">
      <c r="A3989" s="71"/>
      <c r="B3989" s="12"/>
      <c r="C3989" s="72"/>
      <c r="D3989" s="56"/>
      <c r="E3989" s="56"/>
      <c r="F3989" s="56"/>
      <c r="G3989" s="56"/>
      <c r="H3989" s="56"/>
      <c r="I3989" s="56"/>
      <c r="J3989" s="56"/>
      <c r="K3989" s="56"/>
      <c r="L3989" s="56"/>
      <c r="M3989" s="56"/>
      <c r="N3989" s="56"/>
      <c r="O3989" s="56"/>
      <c r="P3989" s="13"/>
    </row>
    <row r="3990" spans="1:16" ht="37.5" customHeight="1" x14ac:dyDescent="0.2">
      <c r="A3990" s="71"/>
      <c r="B3990" s="12"/>
      <c r="C3990" s="72"/>
      <c r="D3990" s="56"/>
      <c r="E3990" s="56"/>
      <c r="F3990" s="56"/>
      <c r="G3990" s="56"/>
      <c r="H3990" s="56"/>
      <c r="I3990" s="56"/>
      <c r="J3990" s="56"/>
      <c r="K3990" s="56"/>
      <c r="L3990" s="56"/>
      <c r="M3990" s="56"/>
      <c r="N3990" s="56"/>
      <c r="O3990" s="56"/>
      <c r="P3990" s="13"/>
    </row>
    <row r="3991" spans="1:16" ht="37.5" customHeight="1" x14ac:dyDescent="0.2">
      <c r="A3991" s="71" t="s">
        <v>2550</v>
      </c>
      <c r="B3991" s="12"/>
      <c r="C3991" s="72" t="s">
        <v>2551</v>
      </c>
      <c r="D3991" s="56"/>
      <c r="E3991" s="56"/>
      <c r="F3991" s="56"/>
      <c r="G3991" s="56"/>
      <c r="H3991" s="56"/>
      <c r="I3991" s="56"/>
      <c r="J3991" s="56"/>
      <c r="K3991" s="56"/>
      <c r="L3991" s="56"/>
      <c r="M3991" s="56"/>
      <c r="N3991" s="56"/>
      <c r="O3991" s="56"/>
      <c r="P3991" s="13"/>
    </row>
    <row r="3992" spans="1:16" ht="37.5" customHeight="1" x14ac:dyDescent="0.2">
      <c r="A3992" s="71"/>
      <c r="B3992" s="12"/>
      <c r="C3992" s="72"/>
      <c r="D3992" s="56"/>
      <c r="E3992" s="56"/>
      <c r="F3992" s="56"/>
      <c r="G3992" s="56"/>
      <c r="H3992" s="56"/>
      <c r="I3992" s="56"/>
      <c r="J3992" s="56"/>
      <c r="K3992" s="56"/>
      <c r="L3992" s="56"/>
      <c r="M3992" s="56"/>
      <c r="N3992" s="56"/>
      <c r="O3992" s="56"/>
      <c r="P3992" s="13"/>
    </row>
    <row r="3993" spans="1:16" ht="37.5" customHeight="1" x14ac:dyDescent="0.2">
      <c r="A3993" s="71"/>
      <c r="B3993" s="12"/>
      <c r="C3993" s="72"/>
      <c r="D3993" s="56"/>
      <c r="E3993" s="56"/>
      <c r="F3993" s="56"/>
      <c r="G3993" s="56"/>
      <c r="H3993" s="56"/>
      <c r="I3993" s="56"/>
      <c r="J3993" s="56"/>
      <c r="K3993" s="56"/>
      <c r="L3993" s="56"/>
      <c r="M3993" s="56"/>
      <c r="N3993" s="56"/>
      <c r="O3993" s="56"/>
      <c r="P3993" s="13"/>
    </row>
    <row r="3994" spans="1:16" ht="37.5" customHeight="1" x14ac:dyDescent="0.2">
      <c r="A3994" s="71"/>
      <c r="B3994" s="12"/>
      <c r="C3994" s="72"/>
      <c r="D3994" s="56"/>
      <c r="E3994" s="56"/>
      <c r="F3994" s="56"/>
      <c r="G3994" s="56"/>
      <c r="H3994" s="56"/>
      <c r="I3994" s="56"/>
      <c r="J3994" s="56"/>
      <c r="K3994" s="56"/>
      <c r="L3994" s="56"/>
      <c r="M3994" s="56"/>
      <c r="N3994" s="56"/>
      <c r="O3994" s="56"/>
      <c r="P3994" s="13"/>
    </row>
    <row r="3995" spans="1:16" ht="37.5" customHeight="1" x14ac:dyDescent="0.2">
      <c r="A3995" s="71"/>
      <c r="B3995" s="12"/>
      <c r="C3995" s="72"/>
      <c r="D3995" s="56"/>
      <c r="E3995" s="56"/>
      <c r="F3995" s="56"/>
      <c r="G3995" s="56"/>
      <c r="H3995" s="56"/>
      <c r="I3995" s="56"/>
      <c r="J3995" s="56"/>
      <c r="K3995" s="56"/>
      <c r="L3995" s="56"/>
      <c r="M3995" s="56"/>
      <c r="N3995" s="56"/>
      <c r="O3995" s="56"/>
      <c r="P3995" s="13"/>
    </row>
    <row r="3996" spans="1:16" ht="37.5" customHeight="1" x14ac:dyDescent="0.2">
      <c r="A3996" s="71" t="s">
        <v>2552</v>
      </c>
      <c r="B3996" s="12"/>
      <c r="C3996" s="72" t="s">
        <v>2553</v>
      </c>
      <c r="D3996" s="56"/>
      <c r="E3996" s="56"/>
      <c r="F3996" s="56"/>
      <c r="G3996" s="56"/>
      <c r="H3996" s="56"/>
      <c r="I3996" s="56"/>
      <c r="J3996" s="56"/>
      <c r="K3996" s="56"/>
      <c r="L3996" s="56"/>
      <c r="M3996" s="56"/>
      <c r="N3996" s="56"/>
      <c r="O3996" s="56"/>
      <c r="P3996" s="13"/>
    </row>
    <row r="3997" spans="1:16" ht="37.5" customHeight="1" x14ac:dyDescent="0.2">
      <c r="A3997" s="71"/>
      <c r="B3997" s="12"/>
      <c r="C3997" s="72"/>
      <c r="D3997" s="56"/>
      <c r="E3997" s="56"/>
      <c r="F3997" s="56"/>
      <c r="G3997" s="56"/>
      <c r="H3997" s="56"/>
      <c r="I3997" s="56"/>
      <c r="J3997" s="56"/>
      <c r="K3997" s="56"/>
      <c r="L3997" s="56"/>
      <c r="M3997" s="56"/>
      <c r="N3997" s="56"/>
      <c r="O3997" s="56"/>
      <c r="P3997" s="13"/>
    </row>
    <row r="3998" spans="1:16" ht="37.5" customHeight="1" x14ac:dyDescent="0.2">
      <c r="A3998" s="71"/>
      <c r="B3998" s="12"/>
      <c r="C3998" s="72"/>
      <c r="D3998" s="56"/>
      <c r="E3998" s="56"/>
      <c r="F3998" s="56"/>
      <c r="G3998" s="56"/>
      <c r="H3998" s="56"/>
      <c r="I3998" s="56"/>
      <c r="J3998" s="56"/>
      <c r="K3998" s="56"/>
      <c r="L3998" s="56"/>
      <c r="M3998" s="56"/>
      <c r="N3998" s="56"/>
      <c r="O3998" s="56"/>
      <c r="P3998" s="13"/>
    </row>
    <row r="3999" spans="1:16" ht="37.5" customHeight="1" x14ac:dyDescent="0.2">
      <c r="A3999" s="71"/>
      <c r="B3999" s="12"/>
      <c r="C3999" s="72"/>
      <c r="D3999" s="56"/>
      <c r="E3999" s="56"/>
      <c r="F3999" s="56"/>
      <c r="G3999" s="56"/>
      <c r="H3999" s="56"/>
      <c r="I3999" s="56"/>
      <c r="J3999" s="56"/>
      <c r="K3999" s="56"/>
      <c r="L3999" s="56"/>
      <c r="M3999" s="56"/>
      <c r="N3999" s="56"/>
      <c r="O3999" s="56"/>
      <c r="P3999" s="13"/>
    </row>
    <row r="4000" spans="1:16" ht="37.5" customHeight="1" x14ac:dyDescent="0.2">
      <c r="A4000" s="71"/>
      <c r="B4000" s="12"/>
      <c r="C4000" s="72"/>
      <c r="D4000" s="56"/>
      <c r="E4000" s="56"/>
      <c r="F4000" s="56"/>
      <c r="G4000" s="56"/>
      <c r="H4000" s="56"/>
      <c r="I4000" s="56"/>
      <c r="J4000" s="56"/>
      <c r="K4000" s="56"/>
      <c r="L4000" s="56"/>
      <c r="M4000" s="56"/>
      <c r="N4000" s="56"/>
      <c r="O4000" s="56"/>
      <c r="P4000" s="13"/>
    </row>
    <row r="4001" spans="1:16" ht="37.5" customHeight="1" x14ac:dyDescent="0.2">
      <c r="A4001" s="71" t="s">
        <v>2554</v>
      </c>
      <c r="B4001" s="12"/>
      <c r="C4001" s="72" t="s">
        <v>2555</v>
      </c>
      <c r="D4001" s="56"/>
      <c r="E4001" s="56"/>
      <c r="F4001" s="56"/>
      <c r="G4001" s="56"/>
      <c r="H4001" s="56"/>
      <c r="I4001" s="56"/>
      <c r="J4001" s="56"/>
      <c r="K4001" s="56"/>
      <c r="L4001" s="56"/>
      <c r="M4001" s="56"/>
      <c r="N4001" s="56"/>
      <c r="O4001" s="56"/>
      <c r="P4001" s="13"/>
    </row>
    <row r="4002" spans="1:16" ht="37.5" customHeight="1" x14ac:dyDescent="0.2">
      <c r="A4002" s="71"/>
      <c r="B4002" s="12"/>
      <c r="C4002" s="72"/>
      <c r="D4002" s="56"/>
      <c r="E4002" s="56"/>
      <c r="F4002" s="56"/>
      <c r="G4002" s="56"/>
      <c r="H4002" s="56"/>
      <c r="I4002" s="56"/>
      <c r="J4002" s="56"/>
      <c r="K4002" s="56"/>
      <c r="L4002" s="56"/>
      <c r="M4002" s="56"/>
      <c r="N4002" s="56"/>
      <c r="O4002" s="56"/>
      <c r="P4002" s="13"/>
    </row>
    <row r="4003" spans="1:16" ht="37.5" customHeight="1" x14ac:dyDescent="0.2">
      <c r="A4003" s="71"/>
      <c r="B4003" s="12"/>
      <c r="C4003" s="72"/>
      <c r="D4003" s="56"/>
      <c r="E4003" s="56"/>
      <c r="F4003" s="56"/>
      <c r="G4003" s="56"/>
      <c r="H4003" s="56"/>
      <c r="I4003" s="56"/>
      <c r="J4003" s="56"/>
      <c r="K4003" s="56"/>
      <c r="L4003" s="56"/>
      <c r="M4003" s="56"/>
      <c r="N4003" s="56"/>
      <c r="O4003" s="56"/>
      <c r="P4003" s="13"/>
    </row>
    <row r="4004" spans="1:16" ht="37.5" customHeight="1" x14ac:dyDescent="0.2">
      <c r="A4004" s="71"/>
      <c r="B4004" s="12"/>
      <c r="C4004" s="72"/>
      <c r="D4004" s="56"/>
      <c r="E4004" s="56"/>
      <c r="F4004" s="56"/>
      <c r="G4004" s="56"/>
      <c r="H4004" s="56"/>
      <c r="I4004" s="56"/>
      <c r="J4004" s="56"/>
      <c r="K4004" s="56"/>
      <c r="L4004" s="56"/>
      <c r="M4004" s="56"/>
      <c r="N4004" s="56"/>
      <c r="O4004" s="56"/>
      <c r="P4004" s="13"/>
    </row>
    <row r="4005" spans="1:16" ht="37.5" customHeight="1" thickBot="1" x14ac:dyDescent="0.25">
      <c r="A4005" s="73"/>
      <c r="B4005" s="14"/>
      <c r="C4005" s="74"/>
      <c r="D4005" s="57"/>
      <c r="E4005" s="57"/>
      <c r="F4005" s="57"/>
      <c r="G4005" s="57"/>
      <c r="H4005" s="57"/>
      <c r="I4005" s="57"/>
      <c r="J4005" s="57"/>
      <c r="K4005" s="57"/>
      <c r="L4005" s="57"/>
      <c r="M4005" s="57"/>
      <c r="N4005" s="57"/>
      <c r="O4005" s="57"/>
      <c r="P4005" s="15"/>
    </row>
    <row r="4006" spans="1:16" ht="37.5" customHeight="1" x14ac:dyDescent="0.2">
      <c r="A4006" s="75" t="s">
        <v>2556</v>
      </c>
      <c r="B4006" s="10"/>
      <c r="C4006" s="76" t="s">
        <v>2557</v>
      </c>
      <c r="D4006" s="55"/>
      <c r="E4006" s="55"/>
      <c r="F4006" s="55"/>
      <c r="G4006" s="55"/>
      <c r="H4006" s="55"/>
      <c r="I4006" s="55"/>
      <c r="J4006" s="55"/>
      <c r="K4006" s="55"/>
      <c r="L4006" s="55"/>
      <c r="M4006" s="55"/>
      <c r="N4006" s="55"/>
      <c r="O4006" s="55"/>
      <c r="P4006" s="11"/>
    </row>
    <row r="4007" spans="1:16" ht="37.5" customHeight="1" x14ac:dyDescent="0.2">
      <c r="A4007" s="71"/>
      <c r="B4007" s="12"/>
      <c r="C4007" s="72"/>
      <c r="D4007" s="56"/>
      <c r="E4007" s="56"/>
      <c r="F4007" s="56"/>
      <c r="G4007" s="56"/>
      <c r="H4007" s="56"/>
      <c r="I4007" s="56"/>
      <c r="J4007" s="56"/>
      <c r="K4007" s="56"/>
      <c r="L4007" s="56"/>
      <c r="M4007" s="56"/>
      <c r="N4007" s="56"/>
      <c r="O4007" s="56"/>
      <c r="P4007" s="13"/>
    </row>
    <row r="4008" spans="1:16" ht="37.5" customHeight="1" x14ac:dyDescent="0.2">
      <c r="A4008" s="71"/>
      <c r="B4008" s="12"/>
      <c r="C4008" s="72"/>
      <c r="D4008" s="56"/>
      <c r="E4008" s="56"/>
      <c r="F4008" s="56"/>
      <c r="G4008" s="56"/>
      <c r="H4008" s="56"/>
      <c r="I4008" s="56"/>
      <c r="J4008" s="56"/>
      <c r="K4008" s="56"/>
      <c r="L4008" s="56"/>
      <c r="M4008" s="56"/>
      <c r="N4008" s="56"/>
      <c r="O4008" s="56"/>
      <c r="P4008" s="13"/>
    </row>
    <row r="4009" spans="1:16" ht="37.5" customHeight="1" x14ac:dyDescent="0.2">
      <c r="A4009" s="71"/>
      <c r="B4009" s="12"/>
      <c r="C4009" s="72"/>
      <c r="D4009" s="56"/>
      <c r="E4009" s="56"/>
      <c r="F4009" s="56"/>
      <c r="G4009" s="56"/>
      <c r="H4009" s="56"/>
      <c r="I4009" s="56"/>
      <c r="J4009" s="56"/>
      <c r="K4009" s="56"/>
      <c r="L4009" s="56"/>
      <c r="M4009" s="56"/>
      <c r="N4009" s="56"/>
      <c r="O4009" s="56"/>
      <c r="P4009" s="13"/>
    </row>
    <row r="4010" spans="1:16" ht="37.5" customHeight="1" x14ac:dyDescent="0.2">
      <c r="A4010" s="71"/>
      <c r="B4010" s="12"/>
      <c r="C4010" s="72"/>
      <c r="D4010" s="56"/>
      <c r="E4010" s="56"/>
      <c r="F4010" s="56"/>
      <c r="G4010" s="56"/>
      <c r="H4010" s="56"/>
      <c r="I4010" s="56"/>
      <c r="J4010" s="56"/>
      <c r="K4010" s="56"/>
      <c r="L4010" s="56"/>
      <c r="M4010" s="56"/>
      <c r="N4010" s="56"/>
      <c r="O4010" s="56"/>
      <c r="P4010" s="13"/>
    </row>
    <row r="4011" spans="1:16" ht="37.5" customHeight="1" x14ac:dyDescent="0.2">
      <c r="A4011" s="71" t="s">
        <v>2558</v>
      </c>
      <c r="B4011" s="12"/>
      <c r="C4011" s="72" t="s">
        <v>2559</v>
      </c>
      <c r="D4011" s="56"/>
      <c r="E4011" s="56"/>
      <c r="F4011" s="56"/>
      <c r="G4011" s="56"/>
      <c r="H4011" s="56"/>
      <c r="I4011" s="56"/>
      <c r="J4011" s="56"/>
      <c r="K4011" s="56"/>
      <c r="L4011" s="56"/>
      <c r="M4011" s="56"/>
      <c r="N4011" s="56"/>
      <c r="O4011" s="56"/>
      <c r="P4011" s="13"/>
    </row>
    <row r="4012" spans="1:16" ht="37.5" customHeight="1" x14ac:dyDescent="0.2">
      <c r="A4012" s="71"/>
      <c r="B4012" s="12"/>
      <c r="C4012" s="72"/>
      <c r="D4012" s="56"/>
      <c r="E4012" s="56"/>
      <c r="F4012" s="56"/>
      <c r="G4012" s="56"/>
      <c r="H4012" s="56"/>
      <c r="I4012" s="56"/>
      <c r="J4012" s="56"/>
      <c r="K4012" s="56"/>
      <c r="L4012" s="56"/>
      <c r="M4012" s="56"/>
      <c r="N4012" s="56"/>
      <c r="O4012" s="56"/>
      <c r="P4012" s="13"/>
    </row>
    <row r="4013" spans="1:16" ht="37.5" customHeight="1" x14ac:dyDescent="0.2">
      <c r="A4013" s="71"/>
      <c r="B4013" s="12"/>
      <c r="C4013" s="72"/>
      <c r="D4013" s="56"/>
      <c r="E4013" s="56"/>
      <c r="F4013" s="56"/>
      <c r="G4013" s="56"/>
      <c r="H4013" s="56"/>
      <c r="I4013" s="56"/>
      <c r="J4013" s="56"/>
      <c r="K4013" s="56"/>
      <c r="L4013" s="56"/>
      <c r="M4013" s="56"/>
      <c r="N4013" s="56"/>
      <c r="O4013" s="56"/>
      <c r="P4013" s="13"/>
    </row>
    <row r="4014" spans="1:16" ht="37.5" customHeight="1" x14ac:dyDescent="0.2">
      <c r="A4014" s="71"/>
      <c r="B4014" s="12"/>
      <c r="C4014" s="72"/>
      <c r="D4014" s="56"/>
      <c r="E4014" s="56"/>
      <c r="F4014" s="56"/>
      <c r="G4014" s="56"/>
      <c r="H4014" s="56"/>
      <c r="I4014" s="56"/>
      <c r="J4014" s="56"/>
      <c r="K4014" s="56"/>
      <c r="L4014" s="56"/>
      <c r="M4014" s="56"/>
      <c r="N4014" s="56"/>
      <c r="O4014" s="56"/>
      <c r="P4014" s="13"/>
    </row>
    <row r="4015" spans="1:16" ht="37.5" customHeight="1" x14ac:dyDescent="0.2">
      <c r="A4015" s="71"/>
      <c r="B4015" s="12"/>
      <c r="C4015" s="72"/>
      <c r="D4015" s="56"/>
      <c r="E4015" s="56"/>
      <c r="F4015" s="56"/>
      <c r="G4015" s="56"/>
      <c r="H4015" s="56"/>
      <c r="I4015" s="56"/>
      <c r="J4015" s="56"/>
      <c r="K4015" s="56"/>
      <c r="L4015" s="56"/>
      <c r="M4015" s="56"/>
      <c r="N4015" s="56"/>
      <c r="O4015" s="56"/>
      <c r="P4015" s="13"/>
    </row>
    <row r="4016" spans="1:16" ht="37.5" customHeight="1" x14ac:dyDescent="0.2">
      <c r="A4016" s="71" t="s">
        <v>2560</v>
      </c>
      <c r="B4016" s="12"/>
      <c r="C4016" s="72" t="s">
        <v>2561</v>
      </c>
      <c r="D4016" s="56"/>
      <c r="E4016" s="56"/>
      <c r="F4016" s="56"/>
      <c r="G4016" s="56"/>
      <c r="H4016" s="56"/>
      <c r="I4016" s="56"/>
      <c r="J4016" s="56"/>
      <c r="K4016" s="56"/>
      <c r="L4016" s="56"/>
      <c r="M4016" s="56"/>
      <c r="N4016" s="56"/>
      <c r="O4016" s="56"/>
      <c r="P4016" s="13"/>
    </row>
    <row r="4017" spans="1:16" ht="37.5" customHeight="1" x14ac:dyDescent="0.2">
      <c r="A4017" s="71"/>
      <c r="B4017" s="12"/>
      <c r="C4017" s="72"/>
      <c r="D4017" s="56"/>
      <c r="E4017" s="56"/>
      <c r="F4017" s="56"/>
      <c r="G4017" s="56"/>
      <c r="H4017" s="56"/>
      <c r="I4017" s="56"/>
      <c r="J4017" s="56"/>
      <c r="K4017" s="56"/>
      <c r="L4017" s="56"/>
      <c r="M4017" s="56"/>
      <c r="N4017" s="56"/>
      <c r="O4017" s="56"/>
      <c r="P4017" s="13"/>
    </row>
    <row r="4018" spans="1:16" ht="37.5" customHeight="1" x14ac:dyDescent="0.2">
      <c r="A4018" s="71"/>
      <c r="B4018" s="12"/>
      <c r="C4018" s="72"/>
      <c r="D4018" s="56"/>
      <c r="E4018" s="56"/>
      <c r="F4018" s="56"/>
      <c r="G4018" s="56"/>
      <c r="H4018" s="56"/>
      <c r="I4018" s="56"/>
      <c r="J4018" s="56"/>
      <c r="K4018" s="56"/>
      <c r="L4018" s="56"/>
      <c r="M4018" s="56"/>
      <c r="N4018" s="56"/>
      <c r="O4018" s="56"/>
      <c r="P4018" s="13"/>
    </row>
    <row r="4019" spans="1:16" ht="37.5" customHeight="1" x14ac:dyDescent="0.2">
      <c r="A4019" s="71"/>
      <c r="B4019" s="12"/>
      <c r="C4019" s="72"/>
      <c r="D4019" s="56"/>
      <c r="E4019" s="56"/>
      <c r="F4019" s="56"/>
      <c r="G4019" s="56"/>
      <c r="H4019" s="56"/>
      <c r="I4019" s="56"/>
      <c r="J4019" s="56"/>
      <c r="K4019" s="56"/>
      <c r="L4019" s="56"/>
      <c r="M4019" s="56"/>
      <c r="N4019" s="56"/>
      <c r="O4019" s="56"/>
      <c r="P4019" s="13"/>
    </row>
    <row r="4020" spans="1:16" ht="37.5" customHeight="1" x14ac:dyDescent="0.2">
      <c r="A4020" s="71"/>
      <c r="B4020" s="12"/>
      <c r="C4020" s="72"/>
      <c r="D4020" s="56"/>
      <c r="E4020" s="56"/>
      <c r="F4020" s="56"/>
      <c r="G4020" s="56"/>
      <c r="H4020" s="56"/>
      <c r="I4020" s="56"/>
      <c r="J4020" s="56"/>
      <c r="K4020" s="56"/>
      <c r="L4020" s="56"/>
      <c r="M4020" s="56"/>
      <c r="N4020" s="56"/>
      <c r="O4020" s="56"/>
      <c r="P4020" s="13"/>
    </row>
    <row r="4021" spans="1:16" ht="37.5" customHeight="1" x14ac:dyDescent="0.2">
      <c r="A4021" s="71" t="s">
        <v>2562</v>
      </c>
      <c r="B4021" s="12"/>
      <c r="C4021" s="72" t="s">
        <v>2563</v>
      </c>
      <c r="D4021" s="56"/>
      <c r="E4021" s="56"/>
      <c r="F4021" s="56"/>
      <c r="G4021" s="56"/>
      <c r="H4021" s="56"/>
      <c r="I4021" s="56"/>
      <c r="J4021" s="56"/>
      <c r="K4021" s="56"/>
      <c r="L4021" s="56"/>
      <c r="M4021" s="56"/>
      <c r="N4021" s="56"/>
      <c r="O4021" s="56"/>
      <c r="P4021" s="13"/>
    </row>
    <row r="4022" spans="1:16" ht="37.5" customHeight="1" x14ac:dyDescent="0.2">
      <c r="A4022" s="71"/>
      <c r="B4022" s="12"/>
      <c r="C4022" s="72"/>
      <c r="D4022" s="56"/>
      <c r="E4022" s="56"/>
      <c r="F4022" s="56"/>
      <c r="G4022" s="56"/>
      <c r="H4022" s="56"/>
      <c r="I4022" s="56"/>
      <c r="J4022" s="56"/>
      <c r="K4022" s="56"/>
      <c r="L4022" s="56"/>
      <c r="M4022" s="56"/>
      <c r="N4022" s="56"/>
      <c r="O4022" s="56"/>
      <c r="P4022" s="13"/>
    </row>
    <row r="4023" spans="1:16" ht="37.5" customHeight="1" x14ac:dyDescent="0.2">
      <c r="A4023" s="71"/>
      <c r="B4023" s="12"/>
      <c r="C4023" s="72"/>
      <c r="D4023" s="56"/>
      <c r="E4023" s="56"/>
      <c r="F4023" s="56"/>
      <c r="G4023" s="56"/>
      <c r="H4023" s="56"/>
      <c r="I4023" s="56"/>
      <c r="J4023" s="56"/>
      <c r="K4023" s="56"/>
      <c r="L4023" s="56"/>
      <c r="M4023" s="56"/>
      <c r="N4023" s="56"/>
      <c r="O4023" s="56"/>
      <c r="P4023" s="13"/>
    </row>
    <row r="4024" spans="1:16" ht="37.5" customHeight="1" x14ac:dyDescent="0.2">
      <c r="A4024" s="71"/>
      <c r="B4024" s="12"/>
      <c r="C4024" s="72"/>
      <c r="D4024" s="56"/>
      <c r="E4024" s="56"/>
      <c r="F4024" s="56"/>
      <c r="G4024" s="56"/>
      <c r="H4024" s="56"/>
      <c r="I4024" s="56"/>
      <c r="J4024" s="56"/>
      <c r="K4024" s="56"/>
      <c r="L4024" s="56"/>
      <c r="M4024" s="56"/>
      <c r="N4024" s="56"/>
      <c r="O4024" s="56"/>
      <c r="P4024" s="13"/>
    </row>
    <row r="4025" spans="1:16" ht="37.5" customHeight="1" x14ac:dyDescent="0.2">
      <c r="A4025" s="71"/>
      <c r="B4025" s="12"/>
      <c r="C4025" s="72"/>
      <c r="D4025" s="56"/>
      <c r="E4025" s="56"/>
      <c r="F4025" s="56"/>
      <c r="G4025" s="56"/>
      <c r="H4025" s="56"/>
      <c r="I4025" s="56"/>
      <c r="J4025" s="56"/>
      <c r="K4025" s="56"/>
      <c r="L4025" s="56"/>
      <c r="M4025" s="56"/>
      <c r="N4025" s="56"/>
      <c r="O4025" s="56"/>
      <c r="P4025" s="13"/>
    </row>
    <row r="4026" spans="1:16" ht="37.5" customHeight="1" x14ac:dyDescent="0.2">
      <c r="A4026" s="71" t="s">
        <v>2564</v>
      </c>
      <c r="B4026" s="12"/>
      <c r="C4026" s="72" t="s">
        <v>2565</v>
      </c>
      <c r="D4026" s="56"/>
      <c r="E4026" s="56"/>
      <c r="F4026" s="56"/>
      <c r="G4026" s="56"/>
      <c r="H4026" s="56"/>
      <c r="I4026" s="56"/>
      <c r="J4026" s="56"/>
      <c r="K4026" s="56"/>
      <c r="L4026" s="56"/>
      <c r="M4026" s="56"/>
      <c r="N4026" s="56"/>
      <c r="O4026" s="56"/>
      <c r="P4026" s="13"/>
    </row>
    <row r="4027" spans="1:16" ht="37.5" customHeight="1" x14ac:dyDescent="0.2">
      <c r="A4027" s="71"/>
      <c r="B4027" s="12"/>
      <c r="C4027" s="72"/>
      <c r="D4027" s="56"/>
      <c r="E4027" s="56"/>
      <c r="F4027" s="56"/>
      <c r="G4027" s="56"/>
      <c r="H4027" s="56"/>
      <c r="I4027" s="56"/>
      <c r="J4027" s="56"/>
      <c r="K4027" s="56"/>
      <c r="L4027" s="56"/>
      <c r="M4027" s="56"/>
      <c r="N4027" s="56"/>
      <c r="O4027" s="56"/>
      <c r="P4027" s="13"/>
    </row>
    <row r="4028" spans="1:16" ht="37.5" customHeight="1" x14ac:dyDescent="0.2">
      <c r="A4028" s="71"/>
      <c r="B4028" s="12"/>
      <c r="C4028" s="72"/>
      <c r="D4028" s="56"/>
      <c r="E4028" s="56"/>
      <c r="F4028" s="56"/>
      <c r="G4028" s="56"/>
      <c r="H4028" s="56"/>
      <c r="I4028" s="56"/>
      <c r="J4028" s="56"/>
      <c r="K4028" s="56"/>
      <c r="L4028" s="56"/>
      <c r="M4028" s="56"/>
      <c r="N4028" s="56"/>
      <c r="O4028" s="56"/>
      <c r="P4028" s="13"/>
    </row>
    <row r="4029" spans="1:16" ht="37.5" customHeight="1" x14ac:dyDescent="0.2">
      <c r="A4029" s="71"/>
      <c r="B4029" s="12"/>
      <c r="C4029" s="72"/>
      <c r="D4029" s="56"/>
      <c r="E4029" s="56"/>
      <c r="F4029" s="56"/>
      <c r="G4029" s="56"/>
      <c r="H4029" s="56"/>
      <c r="I4029" s="56"/>
      <c r="J4029" s="56"/>
      <c r="K4029" s="56"/>
      <c r="L4029" s="56"/>
      <c r="M4029" s="56"/>
      <c r="N4029" s="56"/>
      <c r="O4029" s="56"/>
      <c r="P4029" s="13"/>
    </row>
    <row r="4030" spans="1:16" ht="37.5" customHeight="1" thickBot="1" x14ac:dyDescent="0.25">
      <c r="A4030" s="73"/>
      <c r="B4030" s="14"/>
      <c r="C4030" s="74"/>
      <c r="D4030" s="57"/>
      <c r="E4030" s="57"/>
      <c r="F4030" s="57"/>
      <c r="G4030" s="57"/>
      <c r="H4030" s="57"/>
      <c r="I4030" s="57"/>
      <c r="J4030" s="57"/>
      <c r="K4030" s="57"/>
      <c r="L4030" s="57"/>
      <c r="M4030" s="57"/>
      <c r="N4030" s="57"/>
      <c r="O4030" s="57"/>
      <c r="P4030" s="15"/>
    </row>
    <row r="4031" spans="1:16" ht="37.5" customHeight="1" x14ac:dyDescent="0.2">
      <c r="A4031" s="75" t="s">
        <v>2566</v>
      </c>
      <c r="B4031" s="10"/>
      <c r="C4031" s="76" t="s">
        <v>2567</v>
      </c>
      <c r="D4031" s="55"/>
      <c r="E4031" s="55"/>
      <c r="F4031" s="55"/>
      <c r="G4031" s="55"/>
      <c r="H4031" s="55"/>
      <c r="I4031" s="55"/>
      <c r="J4031" s="55"/>
      <c r="K4031" s="55"/>
      <c r="L4031" s="55"/>
      <c r="M4031" s="55"/>
      <c r="N4031" s="55"/>
      <c r="O4031" s="55"/>
      <c r="P4031" s="11"/>
    </row>
    <row r="4032" spans="1:16" ht="37.5" customHeight="1" x14ac:dyDescent="0.2">
      <c r="A4032" s="71"/>
      <c r="B4032" s="12"/>
      <c r="C4032" s="72"/>
      <c r="D4032" s="56"/>
      <c r="E4032" s="56"/>
      <c r="F4032" s="56"/>
      <c r="G4032" s="56"/>
      <c r="H4032" s="56"/>
      <c r="I4032" s="56"/>
      <c r="J4032" s="56"/>
      <c r="K4032" s="56"/>
      <c r="L4032" s="56"/>
      <c r="M4032" s="56"/>
      <c r="N4032" s="56"/>
      <c r="O4032" s="56"/>
      <c r="P4032" s="13"/>
    </row>
    <row r="4033" spans="1:16" ht="37.5" customHeight="1" x14ac:dyDescent="0.2">
      <c r="A4033" s="71"/>
      <c r="B4033" s="12"/>
      <c r="C4033" s="72"/>
      <c r="D4033" s="56"/>
      <c r="E4033" s="56"/>
      <c r="F4033" s="56"/>
      <c r="G4033" s="56"/>
      <c r="H4033" s="56"/>
      <c r="I4033" s="56"/>
      <c r="J4033" s="56"/>
      <c r="K4033" s="56"/>
      <c r="L4033" s="56"/>
      <c r="M4033" s="56"/>
      <c r="N4033" s="56"/>
      <c r="O4033" s="56"/>
      <c r="P4033" s="13"/>
    </row>
    <row r="4034" spans="1:16" ht="37.5" customHeight="1" x14ac:dyDescent="0.2">
      <c r="A4034" s="71"/>
      <c r="B4034" s="12"/>
      <c r="C4034" s="72"/>
      <c r="D4034" s="56"/>
      <c r="E4034" s="56"/>
      <c r="F4034" s="56"/>
      <c r="G4034" s="56"/>
      <c r="H4034" s="56"/>
      <c r="I4034" s="56"/>
      <c r="J4034" s="56"/>
      <c r="K4034" s="56"/>
      <c r="L4034" s="56"/>
      <c r="M4034" s="56"/>
      <c r="N4034" s="56"/>
      <c r="O4034" s="56"/>
      <c r="P4034" s="13"/>
    </row>
    <row r="4035" spans="1:16" ht="37.5" customHeight="1" x14ac:dyDescent="0.2">
      <c r="A4035" s="71"/>
      <c r="B4035" s="12"/>
      <c r="C4035" s="72"/>
      <c r="D4035" s="56"/>
      <c r="E4035" s="56"/>
      <c r="F4035" s="56"/>
      <c r="G4035" s="56"/>
      <c r="H4035" s="56"/>
      <c r="I4035" s="56"/>
      <c r="J4035" s="56"/>
      <c r="K4035" s="56"/>
      <c r="L4035" s="56"/>
      <c r="M4035" s="56"/>
      <c r="N4035" s="56"/>
      <c r="O4035" s="56"/>
      <c r="P4035" s="13"/>
    </row>
    <row r="4036" spans="1:16" ht="37.5" customHeight="1" x14ac:dyDescent="0.2">
      <c r="A4036" s="71" t="s">
        <v>2568</v>
      </c>
      <c r="B4036" s="12"/>
      <c r="C4036" s="72" t="s">
        <v>2569</v>
      </c>
      <c r="D4036" s="56"/>
      <c r="E4036" s="56"/>
      <c r="F4036" s="56"/>
      <c r="G4036" s="56"/>
      <c r="H4036" s="56"/>
      <c r="I4036" s="56"/>
      <c r="J4036" s="56"/>
      <c r="K4036" s="56"/>
      <c r="L4036" s="56"/>
      <c r="M4036" s="56"/>
      <c r="N4036" s="56"/>
      <c r="O4036" s="56"/>
      <c r="P4036" s="13"/>
    </row>
    <row r="4037" spans="1:16" ht="37.5" customHeight="1" x14ac:dyDescent="0.2">
      <c r="A4037" s="71"/>
      <c r="B4037" s="12"/>
      <c r="C4037" s="72"/>
      <c r="D4037" s="56"/>
      <c r="E4037" s="56"/>
      <c r="F4037" s="56"/>
      <c r="G4037" s="56"/>
      <c r="H4037" s="56"/>
      <c r="I4037" s="56"/>
      <c r="J4037" s="56"/>
      <c r="K4037" s="56"/>
      <c r="L4037" s="56"/>
      <c r="M4037" s="56"/>
      <c r="N4037" s="56"/>
      <c r="O4037" s="56"/>
      <c r="P4037" s="13"/>
    </row>
    <row r="4038" spans="1:16" ht="37.5" customHeight="1" x14ac:dyDescent="0.2">
      <c r="A4038" s="71"/>
      <c r="B4038" s="12"/>
      <c r="C4038" s="72"/>
      <c r="D4038" s="56"/>
      <c r="E4038" s="56"/>
      <c r="F4038" s="56"/>
      <c r="G4038" s="56"/>
      <c r="H4038" s="56"/>
      <c r="I4038" s="56"/>
      <c r="J4038" s="56"/>
      <c r="K4038" s="56"/>
      <c r="L4038" s="56"/>
      <c r="M4038" s="56"/>
      <c r="N4038" s="56"/>
      <c r="O4038" s="56"/>
      <c r="P4038" s="13"/>
    </row>
    <row r="4039" spans="1:16" ht="37.5" customHeight="1" x14ac:dyDescent="0.2">
      <c r="A4039" s="71"/>
      <c r="B4039" s="12"/>
      <c r="C4039" s="72"/>
      <c r="D4039" s="56"/>
      <c r="E4039" s="56"/>
      <c r="F4039" s="56"/>
      <c r="G4039" s="56"/>
      <c r="H4039" s="56"/>
      <c r="I4039" s="56"/>
      <c r="J4039" s="56"/>
      <c r="K4039" s="56"/>
      <c r="L4039" s="56"/>
      <c r="M4039" s="56"/>
      <c r="N4039" s="56"/>
      <c r="O4039" s="56"/>
      <c r="P4039" s="13"/>
    </row>
    <row r="4040" spans="1:16" ht="37.5" customHeight="1" x14ac:dyDescent="0.2">
      <c r="A4040" s="71"/>
      <c r="B4040" s="12"/>
      <c r="C4040" s="72"/>
      <c r="D4040" s="56"/>
      <c r="E4040" s="56"/>
      <c r="F4040" s="56"/>
      <c r="G4040" s="56"/>
      <c r="H4040" s="56"/>
      <c r="I4040" s="56"/>
      <c r="J4040" s="56"/>
      <c r="K4040" s="56"/>
      <c r="L4040" s="56"/>
      <c r="M4040" s="56"/>
      <c r="N4040" s="56"/>
      <c r="O4040" s="56"/>
      <c r="P4040" s="13"/>
    </row>
    <row r="4041" spans="1:16" ht="37.5" customHeight="1" x14ac:dyDescent="0.2">
      <c r="A4041" s="71" t="s">
        <v>2570</v>
      </c>
      <c r="B4041" s="12"/>
      <c r="C4041" s="72" t="s">
        <v>2571</v>
      </c>
      <c r="D4041" s="56"/>
      <c r="E4041" s="56"/>
      <c r="F4041" s="56"/>
      <c r="G4041" s="56"/>
      <c r="H4041" s="56"/>
      <c r="I4041" s="56"/>
      <c r="J4041" s="56"/>
      <c r="K4041" s="56"/>
      <c r="L4041" s="56"/>
      <c r="M4041" s="56"/>
      <c r="N4041" s="56"/>
      <c r="O4041" s="56"/>
      <c r="P4041" s="13"/>
    </row>
    <row r="4042" spans="1:16" ht="37.5" customHeight="1" x14ac:dyDescent="0.2">
      <c r="A4042" s="71"/>
      <c r="B4042" s="12"/>
      <c r="C4042" s="72"/>
      <c r="D4042" s="56"/>
      <c r="E4042" s="56"/>
      <c r="F4042" s="56"/>
      <c r="G4042" s="56"/>
      <c r="H4042" s="56"/>
      <c r="I4042" s="56"/>
      <c r="J4042" s="56"/>
      <c r="K4042" s="56"/>
      <c r="L4042" s="56"/>
      <c r="M4042" s="56"/>
      <c r="N4042" s="56"/>
      <c r="O4042" s="56"/>
      <c r="P4042" s="13"/>
    </row>
    <row r="4043" spans="1:16" ht="37.5" customHeight="1" x14ac:dyDescent="0.2">
      <c r="A4043" s="71"/>
      <c r="B4043" s="12"/>
      <c r="C4043" s="72"/>
      <c r="D4043" s="56"/>
      <c r="E4043" s="56"/>
      <c r="F4043" s="56"/>
      <c r="G4043" s="56"/>
      <c r="H4043" s="56"/>
      <c r="I4043" s="56"/>
      <c r="J4043" s="56"/>
      <c r="K4043" s="56"/>
      <c r="L4043" s="56"/>
      <c r="M4043" s="56"/>
      <c r="N4043" s="56"/>
      <c r="O4043" s="56"/>
      <c r="P4043" s="13"/>
    </row>
    <row r="4044" spans="1:16" ht="37.5" customHeight="1" x14ac:dyDescent="0.2">
      <c r="A4044" s="71"/>
      <c r="B4044" s="12"/>
      <c r="C4044" s="72"/>
      <c r="D4044" s="56"/>
      <c r="E4044" s="56"/>
      <c r="F4044" s="56"/>
      <c r="G4044" s="56"/>
      <c r="H4044" s="56"/>
      <c r="I4044" s="56"/>
      <c r="J4044" s="56"/>
      <c r="K4044" s="56"/>
      <c r="L4044" s="56"/>
      <c r="M4044" s="56"/>
      <c r="N4044" s="56"/>
      <c r="O4044" s="56"/>
      <c r="P4044" s="13"/>
    </row>
    <row r="4045" spans="1:16" ht="37.5" customHeight="1" x14ac:dyDescent="0.2">
      <c r="A4045" s="71"/>
      <c r="B4045" s="12"/>
      <c r="C4045" s="72"/>
      <c r="D4045" s="56"/>
      <c r="E4045" s="56"/>
      <c r="F4045" s="56"/>
      <c r="G4045" s="56"/>
      <c r="H4045" s="56"/>
      <c r="I4045" s="56"/>
      <c r="J4045" s="56"/>
      <c r="K4045" s="56"/>
      <c r="L4045" s="56"/>
      <c r="M4045" s="56"/>
      <c r="N4045" s="56"/>
      <c r="O4045" s="56"/>
      <c r="P4045" s="13"/>
    </row>
    <row r="4046" spans="1:16" ht="37.5" customHeight="1" x14ac:dyDescent="0.2">
      <c r="A4046" s="71" t="s">
        <v>2572</v>
      </c>
      <c r="B4046" s="12"/>
      <c r="C4046" s="72" t="s">
        <v>2573</v>
      </c>
      <c r="D4046" s="56"/>
      <c r="E4046" s="56"/>
      <c r="F4046" s="56"/>
      <c r="G4046" s="56"/>
      <c r="H4046" s="56"/>
      <c r="I4046" s="56"/>
      <c r="J4046" s="56"/>
      <c r="K4046" s="56"/>
      <c r="L4046" s="56"/>
      <c r="M4046" s="56"/>
      <c r="N4046" s="56"/>
      <c r="O4046" s="56"/>
      <c r="P4046" s="13"/>
    </row>
    <row r="4047" spans="1:16" ht="37.5" customHeight="1" x14ac:dyDescent="0.2">
      <c r="A4047" s="71"/>
      <c r="B4047" s="12"/>
      <c r="C4047" s="72"/>
      <c r="D4047" s="56"/>
      <c r="E4047" s="56"/>
      <c r="F4047" s="56"/>
      <c r="G4047" s="56"/>
      <c r="H4047" s="56"/>
      <c r="I4047" s="56"/>
      <c r="J4047" s="56"/>
      <c r="K4047" s="56"/>
      <c r="L4047" s="56"/>
      <c r="M4047" s="56"/>
      <c r="N4047" s="56"/>
      <c r="O4047" s="56"/>
      <c r="P4047" s="13"/>
    </row>
    <row r="4048" spans="1:16" ht="37.5" customHeight="1" x14ac:dyDescent="0.2">
      <c r="A4048" s="71"/>
      <c r="B4048" s="12"/>
      <c r="C4048" s="72"/>
      <c r="D4048" s="56"/>
      <c r="E4048" s="56"/>
      <c r="F4048" s="56"/>
      <c r="G4048" s="56"/>
      <c r="H4048" s="56"/>
      <c r="I4048" s="56"/>
      <c r="J4048" s="56"/>
      <c r="K4048" s="56"/>
      <c r="L4048" s="56"/>
      <c r="M4048" s="56"/>
      <c r="N4048" s="56"/>
      <c r="O4048" s="56"/>
      <c r="P4048" s="13"/>
    </row>
    <row r="4049" spans="1:16" ht="37.5" customHeight="1" x14ac:dyDescent="0.2">
      <c r="A4049" s="71"/>
      <c r="B4049" s="12"/>
      <c r="C4049" s="72"/>
      <c r="D4049" s="56"/>
      <c r="E4049" s="56"/>
      <c r="F4049" s="56"/>
      <c r="G4049" s="56"/>
      <c r="H4049" s="56"/>
      <c r="I4049" s="56"/>
      <c r="J4049" s="56"/>
      <c r="K4049" s="56"/>
      <c r="L4049" s="56"/>
      <c r="M4049" s="56"/>
      <c r="N4049" s="56"/>
      <c r="O4049" s="56"/>
      <c r="P4049" s="13"/>
    </row>
    <row r="4050" spans="1:16" ht="37.5" customHeight="1" x14ac:dyDescent="0.2">
      <c r="A4050" s="71"/>
      <c r="B4050" s="12"/>
      <c r="C4050" s="72"/>
      <c r="D4050" s="56"/>
      <c r="E4050" s="56"/>
      <c r="F4050" s="56"/>
      <c r="G4050" s="56"/>
      <c r="H4050" s="56"/>
      <c r="I4050" s="56"/>
      <c r="J4050" s="56"/>
      <c r="K4050" s="56"/>
      <c r="L4050" s="56"/>
      <c r="M4050" s="56"/>
      <c r="N4050" s="56"/>
      <c r="O4050" s="56"/>
      <c r="P4050" s="13"/>
    </row>
    <row r="4051" spans="1:16" ht="37.5" customHeight="1" x14ac:dyDescent="0.2">
      <c r="A4051" s="71" t="s">
        <v>2574</v>
      </c>
      <c r="B4051" s="12"/>
      <c r="C4051" s="72" t="s">
        <v>2575</v>
      </c>
      <c r="D4051" s="56"/>
      <c r="E4051" s="56"/>
      <c r="F4051" s="56"/>
      <c r="G4051" s="56"/>
      <c r="H4051" s="56"/>
      <c r="I4051" s="56"/>
      <c r="J4051" s="56"/>
      <c r="K4051" s="56"/>
      <c r="L4051" s="56"/>
      <c r="M4051" s="56"/>
      <c r="N4051" s="56"/>
      <c r="O4051" s="56"/>
      <c r="P4051" s="13"/>
    </row>
    <row r="4052" spans="1:16" ht="37.5" customHeight="1" x14ac:dyDescent="0.2">
      <c r="A4052" s="71"/>
      <c r="B4052" s="12"/>
      <c r="C4052" s="72"/>
      <c r="D4052" s="56"/>
      <c r="E4052" s="56"/>
      <c r="F4052" s="56"/>
      <c r="G4052" s="56"/>
      <c r="H4052" s="56"/>
      <c r="I4052" s="56"/>
      <c r="J4052" s="56"/>
      <c r="K4052" s="56"/>
      <c r="L4052" s="56"/>
      <c r="M4052" s="56"/>
      <c r="N4052" s="56"/>
      <c r="O4052" s="56"/>
      <c r="P4052" s="13"/>
    </row>
    <row r="4053" spans="1:16" ht="37.5" customHeight="1" x14ac:dyDescent="0.2">
      <c r="A4053" s="71"/>
      <c r="B4053" s="12"/>
      <c r="C4053" s="72"/>
      <c r="D4053" s="56"/>
      <c r="E4053" s="56"/>
      <c r="F4053" s="56"/>
      <c r="G4053" s="56"/>
      <c r="H4053" s="56"/>
      <c r="I4053" s="56"/>
      <c r="J4053" s="56"/>
      <c r="K4053" s="56"/>
      <c r="L4053" s="56"/>
      <c r="M4053" s="56"/>
      <c r="N4053" s="56"/>
      <c r="O4053" s="56"/>
      <c r="P4053" s="13"/>
    </row>
    <row r="4054" spans="1:16" ht="37.5" customHeight="1" x14ac:dyDescent="0.2">
      <c r="A4054" s="71"/>
      <c r="B4054" s="12"/>
      <c r="C4054" s="72"/>
      <c r="D4054" s="56"/>
      <c r="E4054" s="56"/>
      <c r="F4054" s="56"/>
      <c r="G4054" s="56"/>
      <c r="H4054" s="56"/>
      <c r="I4054" s="56"/>
      <c r="J4054" s="56"/>
      <c r="K4054" s="56"/>
      <c r="L4054" s="56"/>
      <c r="M4054" s="56"/>
      <c r="N4054" s="56"/>
      <c r="O4054" s="56"/>
      <c r="P4054" s="13"/>
    </row>
    <row r="4055" spans="1:16" ht="37.5" customHeight="1" thickBot="1" x14ac:dyDescent="0.25">
      <c r="A4055" s="73"/>
      <c r="B4055" s="14"/>
      <c r="C4055" s="74"/>
      <c r="D4055" s="57"/>
      <c r="E4055" s="57"/>
      <c r="F4055" s="57"/>
      <c r="G4055" s="57"/>
      <c r="H4055" s="57"/>
      <c r="I4055" s="57"/>
      <c r="J4055" s="57"/>
      <c r="K4055" s="57"/>
      <c r="L4055" s="57"/>
      <c r="M4055" s="57"/>
      <c r="N4055" s="57"/>
      <c r="O4055" s="57"/>
      <c r="P4055" s="15"/>
    </row>
    <row r="4056" spans="1:16" ht="37.5" customHeight="1" x14ac:dyDescent="0.2">
      <c r="A4056" s="75" t="s">
        <v>2576</v>
      </c>
      <c r="B4056" s="10"/>
      <c r="C4056" s="76" t="s">
        <v>2577</v>
      </c>
      <c r="D4056" s="55"/>
      <c r="E4056" s="55"/>
      <c r="F4056" s="55"/>
      <c r="G4056" s="55"/>
      <c r="H4056" s="55"/>
      <c r="I4056" s="55"/>
      <c r="J4056" s="55"/>
      <c r="K4056" s="55"/>
      <c r="L4056" s="55"/>
      <c r="M4056" s="55"/>
      <c r="N4056" s="55"/>
      <c r="O4056" s="55"/>
      <c r="P4056" s="11"/>
    </row>
    <row r="4057" spans="1:16" ht="37.5" customHeight="1" x14ac:dyDescent="0.2">
      <c r="A4057" s="71"/>
      <c r="B4057" s="12"/>
      <c r="C4057" s="72"/>
      <c r="D4057" s="56"/>
      <c r="E4057" s="56"/>
      <c r="F4057" s="56"/>
      <c r="G4057" s="56"/>
      <c r="H4057" s="56"/>
      <c r="I4057" s="56"/>
      <c r="J4057" s="56"/>
      <c r="K4057" s="56"/>
      <c r="L4057" s="56"/>
      <c r="M4057" s="56"/>
      <c r="N4057" s="56"/>
      <c r="O4057" s="56"/>
      <c r="P4057" s="13"/>
    </row>
    <row r="4058" spans="1:16" ht="37.5" customHeight="1" x14ac:dyDescent="0.2">
      <c r="A4058" s="71"/>
      <c r="B4058" s="12"/>
      <c r="C4058" s="72"/>
      <c r="D4058" s="56"/>
      <c r="E4058" s="56"/>
      <c r="F4058" s="56"/>
      <c r="G4058" s="56"/>
      <c r="H4058" s="56"/>
      <c r="I4058" s="56"/>
      <c r="J4058" s="56"/>
      <c r="K4058" s="56"/>
      <c r="L4058" s="56"/>
      <c r="M4058" s="56"/>
      <c r="N4058" s="56"/>
      <c r="O4058" s="56"/>
      <c r="P4058" s="13"/>
    </row>
    <row r="4059" spans="1:16" ht="37.5" customHeight="1" x14ac:dyDescent="0.2">
      <c r="A4059" s="71"/>
      <c r="B4059" s="12"/>
      <c r="C4059" s="72"/>
      <c r="D4059" s="56"/>
      <c r="E4059" s="56"/>
      <c r="F4059" s="56"/>
      <c r="G4059" s="56"/>
      <c r="H4059" s="56"/>
      <c r="I4059" s="56"/>
      <c r="J4059" s="56"/>
      <c r="K4059" s="56"/>
      <c r="L4059" s="56"/>
      <c r="M4059" s="56"/>
      <c r="N4059" s="56"/>
      <c r="O4059" s="56"/>
      <c r="P4059" s="13"/>
    </row>
    <row r="4060" spans="1:16" ht="37.5" customHeight="1" x14ac:dyDescent="0.2">
      <c r="A4060" s="71"/>
      <c r="B4060" s="12"/>
      <c r="C4060" s="72"/>
      <c r="D4060" s="56"/>
      <c r="E4060" s="56"/>
      <c r="F4060" s="56"/>
      <c r="G4060" s="56"/>
      <c r="H4060" s="56"/>
      <c r="I4060" s="56"/>
      <c r="J4060" s="56"/>
      <c r="K4060" s="56"/>
      <c r="L4060" s="56"/>
      <c r="M4060" s="56"/>
      <c r="N4060" s="56"/>
      <c r="O4060" s="56"/>
      <c r="P4060" s="13"/>
    </row>
    <row r="4061" spans="1:16" ht="37.5" customHeight="1" x14ac:dyDescent="0.2">
      <c r="A4061" s="71" t="s">
        <v>2578</v>
      </c>
      <c r="B4061" s="12"/>
      <c r="C4061" s="72" t="s">
        <v>2579</v>
      </c>
      <c r="D4061" s="56"/>
      <c r="E4061" s="56"/>
      <c r="F4061" s="56"/>
      <c r="G4061" s="56"/>
      <c r="H4061" s="56"/>
      <c r="I4061" s="56"/>
      <c r="J4061" s="56"/>
      <c r="K4061" s="56"/>
      <c r="L4061" s="56"/>
      <c r="M4061" s="56"/>
      <c r="N4061" s="56"/>
      <c r="O4061" s="56"/>
      <c r="P4061" s="13"/>
    </row>
    <row r="4062" spans="1:16" ht="37.5" customHeight="1" x14ac:dyDescent="0.2">
      <c r="A4062" s="71"/>
      <c r="B4062" s="12"/>
      <c r="C4062" s="72"/>
      <c r="D4062" s="56"/>
      <c r="E4062" s="56"/>
      <c r="F4062" s="56"/>
      <c r="G4062" s="56"/>
      <c r="H4062" s="56"/>
      <c r="I4062" s="56"/>
      <c r="J4062" s="56"/>
      <c r="K4062" s="56"/>
      <c r="L4062" s="56"/>
      <c r="M4062" s="56"/>
      <c r="N4062" s="56"/>
      <c r="O4062" s="56"/>
      <c r="P4062" s="13"/>
    </row>
    <row r="4063" spans="1:16" ht="37.5" customHeight="1" x14ac:dyDescent="0.2">
      <c r="A4063" s="71"/>
      <c r="B4063" s="12"/>
      <c r="C4063" s="72"/>
      <c r="D4063" s="56"/>
      <c r="E4063" s="56"/>
      <c r="F4063" s="56"/>
      <c r="G4063" s="56"/>
      <c r="H4063" s="56"/>
      <c r="I4063" s="56"/>
      <c r="J4063" s="56"/>
      <c r="K4063" s="56"/>
      <c r="L4063" s="56"/>
      <c r="M4063" s="56"/>
      <c r="N4063" s="56"/>
      <c r="O4063" s="56"/>
      <c r="P4063" s="13"/>
    </row>
    <row r="4064" spans="1:16" ht="37.5" customHeight="1" x14ac:dyDescent="0.2">
      <c r="A4064" s="71"/>
      <c r="B4064" s="12"/>
      <c r="C4064" s="72"/>
      <c r="D4064" s="56"/>
      <c r="E4064" s="56"/>
      <c r="F4064" s="56"/>
      <c r="G4064" s="56"/>
      <c r="H4064" s="56"/>
      <c r="I4064" s="56"/>
      <c r="J4064" s="56"/>
      <c r="K4064" s="56"/>
      <c r="L4064" s="56"/>
      <c r="M4064" s="56"/>
      <c r="N4064" s="56"/>
      <c r="O4064" s="56"/>
      <c r="P4064" s="13"/>
    </row>
    <row r="4065" spans="1:16" ht="37.5" customHeight="1" x14ac:dyDescent="0.2">
      <c r="A4065" s="71"/>
      <c r="B4065" s="12"/>
      <c r="C4065" s="72"/>
      <c r="D4065" s="56"/>
      <c r="E4065" s="56"/>
      <c r="F4065" s="56"/>
      <c r="G4065" s="56"/>
      <c r="H4065" s="56"/>
      <c r="I4065" s="56"/>
      <c r="J4065" s="56"/>
      <c r="K4065" s="56"/>
      <c r="L4065" s="56"/>
      <c r="M4065" s="56"/>
      <c r="N4065" s="56"/>
      <c r="O4065" s="56"/>
      <c r="P4065" s="13"/>
    </row>
    <row r="4066" spans="1:16" ht="37.5" customHeight="1" x14ac:dyDescent="0.2">
      <c r="A4066" s="71" t="s">
        <v>2580</v>
      </c>
      <c r="B4066" s="12"/>
      <c r="C4066" s="72" t="s">
        <v>2581</v>
      </c>
      <c r="D4066" s="56"/>
      <c r="E4066" s="56"/>
      <c r="F4066" s="56"/>
      <c r="G4066" s="56"/>
      <c r="H4066" s="56"/>
      <c r="I4066" s="56"/>
      <c r="J4066" s="56"/>
      <c r="K4066" s="56"/>
      <c r="L4066" s="56"/>
      <c r="M4066" s="56"/>
      <c r="N4066" s="56"/>
      <c r="O4066" s="56"/>
      <c r="P4066" s="13"/>
    </row>
    <row r="4067" spans="1:16" ht="37.5" customHeight="1" x14ac:dyDescent="0.2">
      <c r="A4067" s="71"/>
      <c r="B4067" s="12"/>
      <c r="C4067" s="72"/>
      <c r="D4067" s="56"/>
      <c r="E4067" s="56"/>
      <c r="F4067" s="56"/>
      <c r="G4067" s="56"/>
      <c r="H4067" s="56"/>
      <c r="I4067" s="56"/>
      <c r="J4067" s="56"/>
      <c r="K4067" s="56"/>
      <c r="L4067" s="56"/>
      <c r="M4067" s="56"/>
      <c r="N4067" s="56"/>
      <c r="O4067" s="56"/>
      <c r="P4067" s="13"/>
    </row>
    <row r="4068" spans="1:16" ht="37.5" customHeight="1" x14ac:dyDescent="0.2">
      <c r="A4068" s="71"/>
      <c r="B4068" s="12"/>
      <c r="C4068" s="72"/>
      <c r="D4068" s="56"/>
      <c r="E4068" s="56"/>
      <c r="F4068" s="56"/>
      <c r="G4068" s="56"/>
      <c r="H4068" s="56"/>
      <c r="I4068" s="56"/>
      <c r="J4068" s="56"/>
      <c r="K4068" s="56"/>
      <c r="L4068" s="56"/>
      <c r="M4068" s="56"/>
      <c r="N4068" s="56"/>
      <c r="O4068" s="56"/>
      <c r="P4068" s="13"/>
    </row>
    <row r="4069" spans="1:16" ht="37.5" customHeight="1" x14ac:dyDescent="0.2">
      <c r="A4069" s="71"/>
      <c r="B4069" s="12"/>
      <c r="C4069" s="72"/>
      <c r="D4069" s="56"/>
      <c r="E4069" s="56"/>
      <c r="F4069" s="56"/>
      <c r="G4069" s="56"/>
      <c r="H4069" s="56"/>
      <c r="I4069" s="56"/>
      <c r="J4069" s="56"/>
      <c r="K4069" s="56"/>
      <c r="L4069" s="56"/>
      <c r="M4069" s="56"/>
      <c r="N4069" s="56"/>
      <c r="O4069" s="56"/>
      <c r="P4069" s="13"/>
    </row>
    <row r="4070" spans="1:16" ht="37.5" customHeight="1" x14ac:dyDescent="0.2">
      <c r="A4070" s="71"/>
      <c r="B4070" s="12"/>
      <c r="C4070" s="72"/>
      <c r="D4070" s="56"/>
      <c r="E4070" s="56"/>
      <c r="F4070" s="56"/>
      <c r="G4070" s="56"/>
      <c r="H4070" s="56"/>
      <c r="I4070" s="56"/>
      <c r="J4070" s="56"/>
      <c r="K4070" s="56"/>
      <c r="L4070" s="56"/>
      <c r="M4070" s="56"/>
      <c r="N4070" s="56"/>
      <c r="O4070" s="56"/>
      <c r="P4070" s="13"/>
    </row>
    <row r="4071" spans="1:16" ht="37.5" customHeight="1" x14ac:dyDescent="0.2">
      <c r="A4071" s="71" t="s">
        <v>2582</v>
      </c>
      <c r="B4071" s="12"/>
      <c r="C4071" s="72" t="s">
        <v>2583</v>
      </c>
      <c r="D4071" s="56"/>
      <c r="E4071" s="56"/>
      <c r="F4071" s="56"/>
      <c r="G4071" s="56"/>
      <c r="H4071" s="56"/>
      <c r="I4071" s="56"/>
      <c r="J4071" s="56"/>
      <c r="K4071" s="56"/>
      <c r="L4071" s="56"/>
      <c r="M4071" s="56"/>
      <c r="N4071" s="56"/>
      <c r="O4071" s="56"/>
      <c r="P4071" s="13"/>
    </row>
    <row r="4072" spans="1:16" ht="37.5" customHeight="1" x14ac:dyDescent="0.2">
      <c r="A4072" s="71"/>
      <c r="B4072" s="12"/>
      <c r="C4072" s="72"/>
      <c r="D4072" s="56"/>
      <c r="E4072" s="56"/>
      <c r="F4072" s="56"/>
      <c r="G4072" s="56"/>
      <c r="H4072" s="56"/>
      <c r="I4072" s="56"/>
      <c r="J4072" s="56"/>
      <c r="K4072" s="56"/>
      <c r="L4072" s="56"/>
      <c r="M4072" s="56"/>
      <c r="N4072" s="56"/>
      <c r="O4072" s="56"/>
      <c r="P4072" s="13"/>
    </row>
    <row r="4073" spans="1:16" ht="37.5" customHeight="1" x14ac:dyDescent="0.2">
      <c r="A4073" s="71"/>
      <c r="B4073" s="12"/>
      <c r="C4073" s="72"/>
      <c r="D4073" s="56"/>
      <c r="E4073" s="56"/>
      <c r="F4073" s="56"/>
      <c r="G4073" s="56"/>
      <c r="H4073" s="56"/>
      <c r="I4073" s="56"/>
      <c r="J4073" s="56"/>
      <c r="K4073" s="56"/>
      <c r="L4073" s="56"/>
      <c r="M4073" s="56"/>
      <c r="N4073" s="56"/>
      <c r="O4073" s="56"/>
      <c r="P4073" s="13"/>
    </row>
    <row r="4074" spans="1:16" ht="37.5" customHeight="1" x14ac:dyDescent="0.2">
      <c r="A4074" s="71"/>
      <c r="B4074" s="12"/>
      <c r="C4074" s="72"/>
      <c r="D4074" s="56"/>
      <c r="E4074" s="56"/>
      <c r="F4074" s="56"/>
      <c r="G4074" s="56"/>
      <c r="H4074" s="56"/>
      <c r="I4074" s="56"/>
      <c r="J4074" s="56"/>
      <c r="K4074" s="56"/>
      <c r="L4074" s="56"/>
      <c r="M4074" s="56"/>
      <c r="N4074" s="56"/>
      <c r="O4074" s="56"/>
      <c r="P4074" s="13"/>
    </row>
    <row r="4075" spans="1:16" ht="37.5" customHeight="1" x14ac:dyDescent="0.2">
      <c r="A4075" s="71"/>
      <c r="B4075" s="12"/>
      <c r="C4075" s="72"/>
      <c r="D4075" s="56"/>
      <c r="E4075" s="56"/>
      <c r="F4075" s="56"/>
      <c r="G4075" s="56"/>
      <c r="H4075" s="56"/>
      <c r="I4075" s="56"/>
      <c r="J4075" s="56"/>
      <c r="K4075" s="56"/>
      <c r="L4075" s="56"/>
      <c r="M4075" s="56"/>
      <c r="N4075" s="56"/>
      <c r="O4075" s="56"/>
      <c r="P4075" s="13"/>
    </row>
    <row r="4076" spans="1:16" ht="37.5" customHeight="1" x14ac:dyDescent="0.2">
      <c r="A4076" s="71" t="s">
        <v>2584</v>
      </c>
      <c r="B4076" s="12"/>
      <c r="C4076" s="72" t="s">
        <v>2585</v>
      </c>
      <c r="D4076" s="56"/>
      <c r="E4076" s="56"/>
      <c r="F4076" s="56"/>
      <c r="G4076" s="56"/>
      <c r="H4076" s="56"/>
      <c r="I4076" s="56"/>
      <c r="J4076" s="56"/>
      <c r="K4076" s="56"/>
      <c r="L4076" s="56"/>
      <c r="M4076" s="56"/>
      <c r="N4076" s="56"/>
      <c r="O4076" s="56"/>
      <c r="P4076" s="13"/>
    </row>
    <row r="4077" spans="1:16" ht="37.5" customHeight="1" x14ac:dyDescent="0.2">
      <c r="A4077" s="71"/>
      <c r="B4077" s="12"/>
      <c r="C4077" s="72"/>
      <c r="D4077" s="56"/>
      <c r="E4077" s="56"/>
      <c r="F4077" s="56"/>
      <c r="G4077" s="56"/>
      <c r="H4077" s="56"/>
      <c r="I4077" s="56"/>
      <c r="J4077" s="56"/>
      <c r="K4077" s="56"/>
      <c r="L4077" s="56"/>
      <c r="M4077" s="56"/>
      <c r="N4077" s="56"/>
      <c r="O4077" s="56"/>
      <c r="P4077" s="13"/>
    </row>
    <row r="4078" spans="1:16" ht="37.5" customHeight="1" x14ac:dyDescent="0.2">
      <c r="A4078" s="71"/>
      <c r="B4078" s="12"/>
      <c r="C4078" s="72"/>
      <c r="D4078" s="56"/>
      <c r="E4078" s="56"/>
      <c r="F4078" s="56"/>
      <c r="G4078" s="56"/>
      <c r="H4078" s="56"/>
      <c r="I4078" s="56"/>
      <c r="J4078" s="56"/>
      <c r="K4078" s="56"/>
      <c r="L4078" s="56"/>
      <c r="M4078" s="56"/>
      <c r="N4078" s="56"/>
      <c r="O4078" s="56"/>
      <c r="P4078" s="13"/>
    </row>
    <row r="4079" spans="1:16" ht="37.5" customHeight="1" x14ac:dyDescent="0.2">
      <c r="A4079" s="71"/>
      <c r="B4079" s="12"/>
      <c r="C4079" s="72"/>
      <c r="D4079" s="56"/>
      <c r="E4079" s="56"/>
      <c r="F4079" s="56"/>
      <c r="G4079" s="56"/>
      <c r="H4079" s="56"/>
      <c r="I4079" s="56"/>
      <c r="J4079" s="56"/>
      <c r="K4079" s="56"/>
      <c r="L4079" s="56"/>
      <c r="M4079" s="56"/>
      <c r="N4079" s="56"/>
      <c r="O4079" s="56"/>
      <c r="P4079" s="13"/>
    </row>
    <row r="4080" spans="1:16" ht="37.5" customHeight="1" thickBot="1" x14ac:dyDescent="0.25">
      <c r="A4080" s="73"/>
      <c r="B4080" s="14"/>
      <c r="C4080" s="74"/>
      <c r="D4080" s="57"/>
      <c r="E4080" s="57"/>
      <c r="F4080" s="57"/>
      <c r="G4080" s="57"/>
      <c r="H4080" s="57"/>
      <c r="I4080" s="57"/>
      <c r="J4080" s="57"/>
      <c r="K4080" s="57"/>
      <c r="L4080" s="57"/>
      <c r="M4080" s="57"/>
      <c r="N4080" s="57"/>
      <c r="O4080" s="57"/>
      <c r="P4080" s="15"/>
    </row>
    <row r="4081" spans="1:16" ht="37.5" customHeight="1" x14ac:dyDescent="0.2">
      <c r="A4081" s="75" t="s">
        <v>2586</v>
      </c>
      <c r="B4081" s="10"/>
      <c r="C4081" s="76" t="s">
        <v>2587</v>
      </c>
      <c r="D4081" s="55"/>
      <c r="E4081" s="55"/>
      <c r="F4081" s="55"/>
      <c r="G4081" s="55"/>
      <c r="H4081" s="55"/>
      <c r="I4081" s="55"/>
      <c r="J4081" s="55"/>
      <c r="K4081" s="55"/>
      <c r="L4081" s="55"/>
      <c r="M4081" s="55"/>
      <c r="N4081" s="55"/>
      <c r="O4081" s="55"/>
      <c r="P4081" s="11"/>
    </row>
    <row r="4082" spans="1:16" ht="37.5" customHeight="1" x14ac:dyDescent="0.2">
      <c r="A4082" s="71"/>
      <c r="B4082" s="12"/>
      <c r="C4082" s="72"/>
      <c r="D4082" s="56"/>
      <c r="E4082" s="56"/>
      <c r="F4082" s="56"/>
      <c r="G4082" s="56"/>
      <c r="H4082" s="56"/>
      <c r="I4082" s="56"/>
      <c r="J4082" s="56"/>
      <c r="K4082" s="56"/>
      <c r="L4082" s="56"/>
      <c r="M4082" s="56"/>
      <c r="N4082" s="56"/>
      <c r="O4082" s="56"/>
      <c r="P4082" s="13"/>
    </row>
    <row r="4083" spans="1:16" ht="37.5" customHeight="1" x14ac:dyDescent="0.2">
      <c r="A4083" s="71"/>
      <c r="B4083" s="12"/>
      <c r="C4083" s="72"/>
      <c r="D4083" s="56"/>
      <c r="E4083" s="56"/>
      <c r="F4083" s="56"/>
      <c r="G4083" s="56"/>
      <c r="H4083" s="56"/>
      <c r="I4083" s="56"/>
      <c r="J4083" s="56"/>
      <c r="K4083" s="56"/>
      <c r="L4083" s="56"/>
      <c r="M4083" s="56"/>
      <c r="N4083" s="56"/>
      <c r="O4083" s="56"/>
      <c r="P4083" s="13"/>
    </row>
    <row r="4084" spans="1:16" ht="37.5" customHeight="1" x14ac:dyDescent="0.2">
      <c r="A4084" s="71"/>
      <c r="B4084" s="12"/>
      <c r="C4084" s="72"/>
      <c r="D4084" s="56"/>
      <c r="E4084" s="56"/>
      <c r="F4084" s="56"/>
      <c r="G4084" s="56"/>
      <c r="H4084" s="56"/>
      <c r="I4084" s="56"/>
      <c r="J4084" s="56"/>
      <c r="K4084" s="56"/>
      <c r="L4084" s="56"/>
      <c r="M4084" s="56"/>
      <c r="N4084" s="56"/>
      <c r="O4084" s="56"/>
      <c r="P4084" s="13"/>
    </row>
    <row r="4085" spans="1:16" ht="37.5" customHeight="1" x14ac:dyDescent="0.2">
      <c r="A4085" s="71"/>
      <c r="B4085" s="12"/>
      <c r="C4085" s="72"/>
      <c r="D4085" s="56"/>
      <c r="E4085" s="56"/>
      <c r="F4085" s="56"/>
      <c r="G4085" s="56"/>
      <c r="H4085" s="56"/>
      <c r="I4085" s="56"/>
      <c r="J4085" s="56"/>
      <c r="K4085" s="56"/>
      <c r="L4085" s="56"/>
      <c r="M4085" s="56"/>
      <c r="N4085" s="56"/>
      <c r="O4085" s="56"/>
      <c r="P4085" s="13"/>
    </row>
    <row r="4086" spans="1:16" ht="37.5" customHeight="1" x14ac:dyDescent="0.2">
      <c r="A4086" s="71" t="s">
        <v>2588</v>
      </c>
      <c r="B4086" s="12"/>
      <c r="C4086" s="72" t="s">
        <v>2589</v>
      </c>
      <c r="D4086" s="56"/>
      <c r="E4086" s="56"/>
      <c r="F4086" s="56"/>
      <c r="G4086" s="56"/>
      <c r="H4086" s="56"/>
      <c r="I4086" s="56"/>
      <c r="J4086" s="56"/>
      <c r="K4086" s="56"/>
      <c r="L4086" s="56"/>
      <c r="M4086" s="56"/>
      <c r="N4086" s="56"/>
      <c r="O4086" s="56"/>
      <c r="P4086" s="13"/>
    </row>
    <row r="4087" spans="1:16" ht="37.5" customHeight="1" x14ac:dyDescent="0.2">
      <c r="A4087" s="71"/>
      <c r="B4087" s="12"/>
      <c r="C4087" s="72"/>
      <c r="D4087" s="56"/>
      <c r="E4087" s="56"/>
      <c r="F4087" s="56"/>
      <c r="G4087" s="56"/>
      <c r="H4087" s="56"/>
      <c r="I4087" s="56"/>
      <c r="J4087" s="56"/>
      <c r="K4087" s="56"/>
      <c r="L4087" s="56"/>
      <c r="M4087" s="56"/>
      <c r="N4087" s="56"/>
      <c r="O4087" s="56"/>
      <c r="P4087" s="13"/>
    </row>
    <row r="4088" spans="1:16" ht="37.5" customHeight="1" x14ac:dyDescent="0.2">
      <c r="A4088" s="71"/>
      <c r="B4088" s="12"/>
      <c r="C4088" s="72"/>
      <c r="D4088" s="56"/>
      <c r="E4088" s="56"/>
      <c r="F4088" s="56"/>
      <c r="G4088" s="56"/>
      <c r="H4088" s="56"/>
      <c r="I4088" s="56"/>
      <c r="J4088" s="56"/>
      <c r="K4088" s="56"/>
      <c r="L4088" s="56"/>
      <c r="M4088" s="56"/>
      <c r="N4088" s="56"/>
      <c r="O4088" s="56"/>
      <c r="P4088" s="13"/>
    </row>
    <row r="4089" spans="1:16" ht="37.5" customHeight="1" x14ac:dyDescent="0.2">
      <c r="A4089" s="71"/>
      <c r="B4089" s="12"/>
      <c r="C4089" s="72"/>
      <c r="D4089" s="56"/>
      <c r="E4089" s="56"/>
      <c r="F4089" s="56"/>
      <c r="G4089" s="56"/>
      <c r="H4089" s="56"/>
      <c r="I4089" s="56"/>
      <c r="J4089" s="56"/>
      <c r="K4089" s="56"/>
      <c r="L4089" s="56"/>
      <c r="M4089" s="56"/>
      <c r="N4089" s="56"/>
      <c r="O4089" s="56"/>
      <c r="P4089" s="13"/>
    </row>
    <row r="4090" spans="1:16" ht="37.5" customHeight="1" x14ac:dyDescent="0.2">
      <c r="A4090" s="71"/>
      <c r="B4090" s="12"/>
      <c r="C4090" s="72"/>
      <c r="D4090" s="56"/>
      <c r="E4090" s="56"/>
      <c r="F4090" s="56"/>
      <c r="G4090" s="56"/>
      <c r="H4090" s="56"/>
      <c r="I4090" s="56"/>
      <c r="J4090" s="56"/>
      <c r="K4090" s="56"/>
      <c r="L4090" s="56"/>
      <c r="M4090" s="56"/>
      <c r="N4090" s="56"/>
      <c r="O4090" s="56"/>
      <c r="P4090" s="13"/>
    </row>
    <row r="4091" spans="1:16" ht="37.5" customHeight="1" x14ac:dyDescent="0.2">
      <c r="A4091" s="71" t="s">
        <v>2590</v>
      </c>
      <c r="B4091" s="12"/>
      <c r="C4091" s="72" t="s">
        <v>2591</v>
      </c>
      <c r="D4091" s="56"/>
      <c r="E4091" s="56"/>
      <c r="F4091" s="56"/>
      <c r="G4091" s="56"/>
      <c r="H4091" s="56"/>
      <c r="I4091" s="56"/>
      <c r="J4091" s="56"/>
      <c r="K4091" s="56"/>
      <c r="L4091" s="56"/>
      <c r="M4091" s="56"/>
      <c r="N4091" s="56"/>
      <c r="O4091" s="56"/>
      <c r="P4091" s="13"/>
    </row>
    <row r="4092" spans="1:16" ht="37.5" customHeight="1" x14ac:dyDescent="0.2">
      <c r="A4092" s="71"/>
      <c r="B4092" s="12"/>
      <c r="C4092" s="72"/>
      <c r="D4092" s="56"/>
      <c r="E4092" s="56"/>
      <c r="F4092" s="56"/>
      <c r="G4092" s="56"/>
      <c r="H4092" s="56"/>
      <c r="I4092" s="56"/>
      <c r="J4092" s="56"/>
      <c r="K4092" s="56"/>
      <c r="L4092" s="56"/>
      <c r="M4092" s="56"/>
      <c r="N4092" s="56"/>
      <c r="O4092" s="56"/>
      <c r="P4092" s="13"/>
    </row>
    <row r="4093" spans="1:16" ht="37.5" customHeight="1" x14ac:dyDescent="0.2">
      <c r="A4093" s="71"/>
      <c r="B4093" s="12"/>
      <c r="C4093" s="72"/>
      <c r="D4093" s="56"/>
      <c r="E4093" s="56"/>
      <c r="F4093" s="56"/>
      <c r="G4093" s="56"/>
      <c r="H4093" s="56"/>
      <c r="I4093" s="56"/>
      <c r="J4093" s="56"/>
      <c r="K4093" s="56"/>
      <c r="L4093" s="56"/>
      <c r="M4093" s="56"/>
      <c r="N4093" s="56"/>
      <c r="O4093" s="56"/>
      <c r="P4093" s="13"/>
    </row>
    <row r="4094" spans="1:16" ht="37.5" customHeight="1" x14ac:dyDescent="0.2">
      <c r="A4094" s="71"/>
      <c r="B4094" s="12"/>
      <c r="C4094" s="72"/>
      <c r="D4094" s="56"/>
      <c r="E4094" s="56"/>
      <c r="F4094" s="56"/>
      <c r="G4094" s="56"/>
      <c r="H4094" s="56"/>
      <c r="I4094" s="56"/>
      <c r="J4094" s="56"/>
      <c r="K4094" s="56"/>
      <c r="L4094" s="56"/>
      <c r="M4094" s="56"/>
      <c r="N4094" s="56"/>
      <c r="O4094" s="56"/>
      <c r="P4094" s="13"/>
    </row>
    <row r="4095" spans="1:16" ht="37.5" customHeight="1" x14ac:dyDescent="0.2">
      <c r="A4095" s="71"/>
      <c r="B4095" s="12"/>
      <c r="C4095" s="72"/>
      <c r="D4095" s="56"/>
      <c r="E4095" s="56"/>
      <c r="F4095" s="56"/>
      <c r="G4095" s="56"/>
      <c r="H4095" s="56"/>
      <c r="I4095" s="56"/>
      <c r="J4095" s="56"/>
      <c r="K4095" s="56"/>
      <c r="L4095" s="56"/>
      <c r="M4095" s="56"/>
      <c r="N4095" s="56"/>
      <c r="O4095" s="56"/>
      <c r="P4095" s="13"/>
    </row>
    <row r="4096" spans="1:16" ht="37.5" customHeight="1" x14ac:dyDescent="0.2">
      <c r="A4096" s="71" t="s">
        <v>2592</v>
      </c>
      <c r="B4096" s="12"/>
      <c r="C4096" s="72" t="s">
        <v>2593</v>
      </c>
      <c r="D4096" s="56"/>
      <c r="E4096" s="56"/>
      <c r="F4096" s="56"/>
      <c r="G4096" s="56"/>
      <c r="H4096" s="56"/>
      <c r="I4096" s="56"/>
      <c r="J4096" s="56"/>
      <c r="K4096" s="56"/>
      <c r="L4096" s="56"/>
      <c r="M4096" s="56"/>
      <c r="N4096" s="56"/>
      <c r="O4096" s="56"/>
      <c r="P4096" s="13"/>
    </row>
    <row r="4097" spans="1:16" ht="37.5" customHeight="1" x14ac:dyDescent="0.2">
      <c r="A4097" s="71"/>
      <c r="B4097" s="12"/>
      <c r="C4097" s="72"/>
      <c r="D4097" s="56"/>
      <c r="E4097" s="56"/>
      <c r="F4097" s="56"/>
      <c r="G4097" s="56"/>
      <c r="H4097" s="56"/>
      <c r="I4097" s="56"/>
      <c r="J4097" s="56"/>
      <c r="K4097" s="56"/>
      <c r="L4097" s="56"/>
      <c r="M4097" s="56"/>
      <c r="N4097" s="56"/>
      <c r="O4097" s="56"/>
      <c r="P4097" s="13"/>
    </row>
    <row r="4098" spans="1:16" ht="37.5" customHeight="1" x14ac:dyDescent="0.2">
      <c r="A4098" s="71"/>
      <c r="B4098" s="12"/>
      <c r="C4098" s="72"/>
      <c r="D4098" s="56"/>
      <c r="E4098" s="56"/>
      <c r="F4098" s="56"/>
      <c r="G4098" s="56"/>
      <c r="H4098" s="56"/>
      <c r="I4098" s="56"/>
      <c r="J4098" s="56"/>
      <c r="K4098" s="56"/>
      <c r="L4098" s="56"/>
      <c r="M4098" s="56"/>
      <c r="N4098" s="56"/>
      <c r="O4098" s="56"/>
      <c r="P4098" s="13"/>
    </row>
    <row r="4099" spans="1:16" ht="37.5" customHeight="1" x14ac:dyDescent="0.2">
      <c r="A4099" s="71"/>
      <c r="B4099" s="12"/>
      <c r="C4099" s="72"/>
      <c r="D4099" s="56"/>
      <c r="E4099" s="56"/>
      <c r="F4099" s="56"/>
      <c r="G4099" s="56"/>
      <c r="H4099" s="56"/>
      <c r="I4099" s="56"/>
      <c r="J4099" s="56"/>
      <c r="K4099" s="56"/>
      <c r="L4099" s="56"/>
      <c r="M4099" s="56"/>
      <c r="N4099" s="56"/>
      <c r="O4099" s="56"/>
      <c r="P4099" s="13"/>
    </row>
    <row r="4100" spans="1:16" ht="37.5" customHeight="1" x14ac:dyDescent="0.2">
      <c r="A4100" s="71"/>
      <c r="B4100" s="12"/>
      <c r="C4100" s="72"/>
      <c r="D4100" s="56"/>
      <c r="E4100" s="56"/>
      <c r="F4100" s="56"/>
      <c r="G4100" s="56"/>
      <c r="H4100" s="56"/>
      <c r="I4100" s="56"/>
      <c r="J4100" s="56"/>
      <c r="K4100" s="56"/>
      <c r="L4100" s="56"/>
      <c r="M4100" s="56"/>
      <c r="N4100" s="56"/>
      <c r="O4100" s="56"/>
      <c r="P4100" s="13"/>
    </row>
    <row r="4101" spans="1:16" ht="37.5" customHeight="1" x14ac:dyDescent="0.2">
      <c r="A4101" s="71" t="s">
        <v>2594</v>
      </c>
      <c r="B4101" s="12"/>
      <c r="C4101" s="72" t="s">
        <v>2595</v>
      </c>
      <c r="D4101" s="56"/>
      <c r="E4101" s="56"/>
      <c r="F4101" s="56"/>
      <c r="G4101" s="56"/>
      <c r="H4101" s="56"/>
      <c r="I4101" s="56"/>
      <c r="J4101" s="56"/>
      <c r="K4101" s="56"/>
      <c r="L4101" s="56"/>
      <c r="M4101" s="56"/>
      <c r="N4101" s="56"/>
      <c r="O4101" s="56"/>
      <c r="P4101" s="13"/>
    </row>
    <row r="4102" spans="1:16" ht="37.5" customHeight="1" x14ac:dyDescent="0.2">
      <c r="A4102" s="71"/>
      <c r="B4102" s="12"/>
      <c r="C4102" s="72"/>
      <c r="D4102" s="56"/>
      <c r="E4102" s="56"/>
      <c r="F4102" s="56"/>
      <c r="G4102" s="56"/>
      <c r="H4102" s="56"/>
      <c r="I4102" s="56"/>
      <c r="J4102" s="56"/>
      <c r="K4102" s="56"/>
      <c r="L4102" s="56"/>
      <c r="M4102" s="56"/>
      <c r="N4102" s="56"/>
      <c r="O4102" s="56"/>
      <c r="P4102" s="13"/>
    </row>
    <row r="4103" spans="1:16" ht="37.5" customHeight="1" x14ac:dyDescent="0.2">
      <c r="A4103" s="71"/>
      <c r="B4103" s="12"/>
      <c r="C4103" s="72"/>
      <c r="D4103" s="56"/>
      <c r="E4103" s="56"/>
      <c r="F4103" s="56"/>
      <c r="G4103" s="56"/>
      <c r="H4103" s="56"/>
      <c r="I4103" s="56"/>
      <c r="J4103" s="56"/>
      <c r="K4103" s="56"/>
      <c r="L4103" s="56"/>
      <c r="M4103" s="56"/>
      <c r="N4103" s="56"/>
      <c r="O4103" s="56"/>
      <c r="P4103" s="13"/>
    </row>
    <row r="4104" spans="1:16" ht="37.5" customHeight="1" x14ac:dyDescent="0.2">
      <c r="A4104" s="71"/>
      <c r="B4104" s="12"/>
      <c r="C4104" s="72"/>
      <c r="D4104" s="56"/>
      <c r="E4104" s="56"/>
      <c r="F4104" s="56"/>
      <c r="G4104" s="56"/>
      <c r="H4104" s="56"/>
      <c r="I4104" s="56"/>
      <c r="J4104" s="56"/>
      <c r="K4104" s="56"/>
      <c r="L4104" s="56"/>
      <c r="M4104" s="56"/>
      <c r="N4104" s="56"/>
      <c r="O4104" s="56"/>
      <c r="P4104" s="13"/>
    </row>
    <row r="4105" spans="1:16" ht="37.5" customHeight="1" thickBot="1" x14ac:dyDescent="0.25">
      <c r="A4105" s="73"/>
      <c r="B4105" s="14"/>
      <c r="C4105" s="74"/>
      <c r="D4105" s="57"/>
      <c r="E4105" s="57"/>
      <c r="F4105" s="57"/>
      <c r="G4105" s="57"/>
      <c r="H4105" s="57"/>
      <c r="I4105" s="57"/>
      <c r="J4105" s="57"/>
      <c r="K4105" s="57"/>
      <c r="L4105" s="57"/>
      <c r="M4105" s="57"/>
      <c r="N4105" s="57"/>
      <c r="O4105" s="57"/>
      <c r="P4105" s="15"/>
    </row>
    <row r="4106" spans="1:16" ht="37.5" customHeight="1" x14ac:dyDescent="0.2">
      <c r="A4106" s="75" t="s">
        <v>2596</v>
      </c>
      <c r="B4106" s="10"/>
      <c r="C4106" s="76" t="s">
        <v>2597</v>
      </c>
      <c r="D4106" s="55"/>
      <c r="E4106" s="55"/>
      <c r="F4106" s="55"/>
      <c r="G4106" s="55"/>
      <c r="H4106" s="55"/>
      <c r="I4106" s="55"/>
      <c r="J4106" s="55"/>
      <c r="K4106" s="55"/>
      <c r="L4106" s="55"/>
      <c r="M4106" s="55"/>
      <c r="N4106" s="55"/>
      <c r="O4106" s="55"/>
      <c r="P4106" s="11"/>
    </row>
    <row r="4107" spans="1:16" ht="37.5" customHeight="1" x14ac:dyDescent="0.2">
      <c r="A4107" s="71"/>
      <c r="B4107" s="12"/>
      <c r="C4107" s="72"/>
      <c r="D4107" s="56"/>
      <c r="E4107" s="56"/>
      <c r="F4107" s="56"/>
      <c r="G4107" s="56"/>
      <c r="H4107" s="56"/>
      <c r="I4107" s="56"/>
      <c r="J4107" s="56"/>
      <c r="K4107" s="56"/>
      <c r="L4107" s="56"/>
      <c r="M4107" s="56"/>
      <c r="N4107" s="56"/>
      <c r="O4107" s="56"/>
      <c r="P4107" s="13"/>
    </row>
    <row r="4108" spans="1:16" ht="37.5" customHeight="1" x14ac:dyDescent="0.2">
      <c r="A4108" s="71"/>
      <c r="B4108" s="12"/>
      <c r="C4108" s="72"/>
      <c r="D4108" s="56"/>
      <c r="E4108" s="56"/>
      <c r="F4108" s="56"/>
      <c r="G4108" s="56"/>
      <c r="H4108" s="56"/>
      <c r="I4108" s="56"/>
      <c r="J4108" s="56"/>
      <c r="K4108" s="56"/>
      <c r="L4108" s="56"/>
      <c r="M4108" s="56"/>
      <c r="N4108" s="56"/>
      <c r="O4108" s="56"/>
      <c r="P4108" s="13"/>
    </row>
    <row r="4109" spans="1:16" ht="37.5" customHeight="1" x14ac:dyDescent="0.2">
      <c r="A4109" s="71"/>
      <c r="B4109" s="12"/>
      <c r="C4109" s="72"/>
      <c r="D4109" s="56"/>
      <c r="E4109" s="56"/>
      <c r="F4109" s="56"/>
      <c r="G4109" s="56"/>
      <c r="H4109" s="56"/>
      <c r="I4109" s="56"/>
      <c r="J4109" s="56"/>
      <c r="K4109" s="56"/>
      <c r="L4109" s="56"/>
      <c r="M4109" s="56"/>
      <c r="N4109" s="56"/>
      <c r="O4109" s="56"/>
      <c r="P4109" s="13"/>
    </row>
    <row r="4110" spans="1:16" ht="37.5" customHeight="1" x14ac:dyDescent="0.2">
      <c r="A4110" s="71"/>
      <c r="B4110" s="12"/>
      <c r="C4110" s="72"/>
      <c r="D4110" s="56"/>
      <c r="E4110" s="56"/>
      <c r="F4110" s="56"/>
      <c r="G4110" s="56"/>
      <c r="H4110" s="56"/>
      <c r="I4110" s="56"/>
      <c r="J4110" s="56"/>
      <c r="K4110" s="56"/>
      <c r="L4110" s="56"/>
      <c r="M4110" s="56"/>
      <c r="N4110" s="56"/>
      <c r="O4110" s="56"/>
      <c r="P4110" s="13"/>
    </row>
    <row r="4111" spans="1:16" ht="37.5" customHeight="1" x14ac:dyDescent="0.2">
      <c r="A4111" s="71" t="s">
        <v>2598</v>
      </c>
      <c r="B4111" s="12"/>
      <c r="C4111" s="72" t="s">
        <v>2599</v>
      </c>
      <c r="D4111" s="56"/>
      <c r="E4111" s="56"/>
      <c r="F4111" s="56"/>
      <c r="G4111" s="56"/>
      <c r="H4111" s="56"/>
      <c r="I4111" s="56"/>
      <c r="J4111" s="56"/>
      <c r="K4111" s="56"/>
      <c r="L4111" s="56"/>
      <c r="M4111" s="56"/>
      <c r="N4111" s="56"/>
      <c r="O4111" s="56"/>
      <c r="P4111" s="13"/>
    </row>
    <row r="4112" spans="1:16" ht="37.5" customHeight="1" x14ac:dyDescent="0.2">
      <c r="A4112" s="71"/>
      <c r="B4112" s="12"/>
      <c r="C4112" s="72"/>
      <c r="D4112" s="56"/>
      <c r="E4112" s="56"/>
      <c r="F4112" s="56"/>
      <c r="G4112" s="56"/>
      <c r="H4112" s="56"/>
      <c r="I4112" s="56"/>
      <c r="J4112" s="56"/>
      <c r="K4112" s="56"/>
      <c r="L4112" s="56"/>
      <c r="M4112" s="56"/>
      <c r="N4112" s="56"/>
      <c r="O4112" s="56"/>
      <c r="P4112" s="13"/>
    </row>
    <row r="4113" spans="1:16" ht="37.5" customHeight="1" x14ac:dyDescent="0.2">
      <c r="A4113" s="71"/>
      <c r="B4113" s="12"/>
      <c r="C4113" s="72"/>
      <c r="D4113" s="56"/>
      <c r="E4113" s="56"/>
      <c r="F4113" s="56"/>
      <c r="G4113" s="56"/>
      <c r="H4113" s="56"/>
      <c r="I4113" s="56"/>
      <c r="J4113" s="56"/>
      <c r="K4113" s="56"/>
      <c r="L4113" s="56"/>
      <c r="M4113" s="56"/>
      <c r="N4113" s="56"/>
      <c r="O4113" s="56"/>
      <c r="P4113" s="13"/>
    </row>
    <row r="4114" spans="1:16" ht="37.5" customHeight="1" x14ac:dyDescent="0.2">
      <c r="A4114" s="71"/>
      <c r="B4114" s="12"/>
      <c r="C4114" s="72"/>
      <c r="D4114" s="56"/>
      <c r="E4114" s="56"/>
      <c r="F4114" s="56"/>
      <c r="G4114" s="56"/>
      <c r="H4114" s="56"/>
      <c r="I4114" s="56"/>
      <c r="J4114" s="56"/>
      <c r="K4114" s="56"/>
      <c r="L4114" s="56"/>
      <c r="M4114" s="56"/>
      <c r="N4114" s="56"/>
      <c r="O4114" s="56"/>
      <c r="P4114" s="13"/>
    </row>
    <row r="4115" spans="1:16" ht="37.5" customHeight="1" x14ac:dyDescent="0.2">
      <c r="A4115" s="71"/>
      <c r="B4115" s="12"/>
      <c r="C4115" s="72"/>
      <c r="D4115" s="56"/>
      <c r="E4115" s="56"/>
      <c r="F4115" s="56"/>
      <c r="G4115" s="56"/>
      <c r="H4115" s="56"/>
      <c r="I4115" s="56"/>
      <c r="J4115" s="56"/>
      <c r="K4115" s="56"/>
      <c r="L4115" s="56"/>
      <c r="M4115" s="56"/>
      <c r="N4115" s="56"/>
      <c r="O4115" s="56"/>
      <c r="P4115" s="13"/>
    </row>
    <row r="4116" spans="1:16" ht="37.5" customHeight="1" x14ac:dyDescent="0.2">
      <c r="A4116" s="71" t="s">
        <v>2600</v>
      </c>
      <c r="B4116" s="12"/>
      <c r="C4116" s="72" t="s">
        <v>2601</v>
      </c>
      <c r="D4116" s="56"/>
      <c r="E4116" s="56"/>
      <c r="F4116" s="56"/>
      <c r="G4116" s="56"/>
      <c r="H4116" s="56"/>
      <c r="I4116" s="56"/>
      <c r="J4116" s="56"/>
      <c r="K4116" s="56"/>
      <c r="L4116" s="56"/>
      <c r="M4116" s="56"/>
      <c r="N4116" s="56"/>
      <c r="O4116" s="56"/>
      <c r="P4116" s="13"/>
    </row>
    <row r="4117" spans="1:16" ht="37.5" customHeight="1" x14ac:dyDescent="0.2">
      <c r="A4117" s="71"/>
      <c r="B4117" s="12"/>
      <c r="C4117" s="72"/>
      <c r="D4117" s="56"/>
      <c r="E4117" s="56"/>
      <c r="F4117" s="56"/>
      <c r="G4117" s="56"/>
      <c r="H4117" s="56"/>
      <c r="I4117" s="56"/>
      <c r="J4117" s="56"/>
      <c r="K4117" s="56"/>
      <c r="L4117" s="56"/>
      <c r="M4117" s="56"/>
      <c r="N4117" s="56"/>
      <c r="O4117" s="56"/>
      <c r="P4117" s="13"/>
    </row>
    <row r="4118" spans="1:16" ht="37.5" customHeight="1" x14ac:dyDescent="0.2">
      <c r="A4118" s="71"/>
      <c r="B4118" s="12"/>
      <c r="C4118" s="72"/>
      <c r="D4118" s="56"/>
      <c r="E4118" s="56"/>
      <c r="F4118" s="56"/>
      <c r="G4118" s="56"/>
      <c r="H4118" s="56"/>
      <c r="I4118" s="56"/>
      <c r="J4118" s="56"/>
      <c r="K4118" s="56"/>
      <c r="L4118" s="56"/>
      <c r="M4118" s="56"/>
      <c r="N4118" s="56"/>
      <c r="O4118" s="56"/>
      <c r="P4118" s="13"/>
    </row>
    <row r="4119" spans="1:16" ht="37.5" customHeight="1" x14ac:dyDescent="0.2">
      <c r="A4119" s="71"/>
      <c r="B4119" s="12"/>
      <c r="C4119" s="72"/>
      <c r="D4119" s="56"/>
      <c r="E4119" s="56"/>
      <c r="F4119" s="56"/>
      <c r="G4119" s="56"/>
      <c r="H4119" s="56"/>
      <c r="I4119" s="56"/>
      <c r="J4119" s="56"/>
      <c r="K4119" s="56"/>
      <c r="L4119" s="56"/>
      <c r="M4119" s="56"/>
      <c r="N4119" s="56"/>
      <c r="O4119" s="56"/>
      <c r="P4119" s="13"/>
    </row>
    <row r="4120" spans="1:16" ht="37.5" customHeight="1" x14ac:dyDescent="0.2">
      <c r="A4120" s="71"/>
      <c r="B4120" s="12"/>
      <c r="C4120" s="72"/>
      <c r="D4120" s="56"/>
      <c r="E4120" s="56"/>
      <c r="F4120" s="56"/>
      <c r="G4120" s="56"/>
      <c r="H4120" s="56"/>
      <c r="I4120" s="56"/>
      <c r="J4120" s="56"/>
      <c r="K4120" s="56"/>
      <c r="L4120" s="56"/>
      <c r="M4120" s="56"/>
      <c r="N4120" s="56"/>
      <c r="O4120" s="56"/>
      <c r="P4120" s="13"/>
    </row>
    <row r="4121" spans="1:16" ht="37.5" customHeight="1" x14ac:dyDescent="0.2">
      <c r="A4121" s="71" t="s">
        <v>2602</v>
      </c>
      <c r="B4121" s="12"/>
      <c r="C4121" s="72" t="s">
        <v>2603</v>
      </c>
      <c r="D4121" s="56"/>
      <c r="E4121" s="56"/>
      <c r="F4121" s="56"/>
      <c r="G4121" s="56"/>
      <c r="H4121" s="56"/>
      <c r="I4121" s="56"/>
      <c r="J4121" s="56"/>
      <c r="K4121" s="56"/>
      <c r="L4121" s="56"/>
      <c r="M4121" s="56"/>
      <c r="N4121" s="56"/>
      <c r="O4121" s="56"/>
      <c r="P4121" s="13"/>
    </row>
    <row r="4122" spans="1:16" ht="37.5" customHeight="1" x14ac:dyDescent="0.2">
      <c r="A4122" s="71"/>
      <c r="B4122" s="12"/>
      <c r="C4122" s="72"/>
      <c r="D4122" s="56"/>
      <c r="E4122" s="56"/>
      <c r="F4122" s="56"/>
      <c r="G4122" s="56"/>
      <c r="H4122" s="56"/>
      <c r="I4122" s="56"/>
      <c r="J4122" s="56"/>
      <c r="K4122" s="56"/>
      <c r="L4122" s="56"/>
      <c r="M4122" s="56"/>
      <c r="N4122" s="56"/>
      <c r="O4122" s="56"/>
      <c r="P4122" s="13"/>
    </row>
    <row r="4123" spans="1:16" ht="37.5" customHeight="1" x14ac:dyDescent="0.2">
      <c r="A4123" s="71"/>
      <c r="B4123" s="12"/>
      <c r="C4123" s="72"/>
      <c r="D4123" s="56"/>
      <c r="E4123" s="56"/>
      <c r="F4123" s="56"/>
      <c r="G4123" s="56"/>
      <c r="H4123" s="56"/>
      <c r="I4123" s="56"/>
      <c r="J4123" s="56"/>
      <c r="K4123" s="56"/>
      <c r="L4123" s="56"/>
      <c r="M4123" s="56"/>
      <c r="N4123" s="56"/>
      <c r="O4123" s="56"/>
      <c r="P4123" s="13"/>
    </row>
    <row r="4124" spans="1:16" ht="37.5" customHeight="1" x14ac:dyDescent="0.2">
      <c r="A4124" s="71"/>
      <c r="B4124" s="12"/>
      <c r="C4124" s="72"/>
      <c r="D4124" s="56"/>
      <c r="E4124" s="56"/>
      <c r="F4124" s="56"/>
      <c r="G4124" s="56"/>
      <c r="H4124" s="56"/>
      <c r="I4124" s="56"/>
      <c r="J4124" s="56"/>
      <c r="K4124" s="56"/>
      <c r="L4124" s="56"/>
      <c r="M4124" s="56"/>
      <c r="N4124" s="56"/>
      <c r="O4124" s="56"/>
      <c r="P4124" s="13"/>
    </row>
    <row r="4125" spans="1:16" ht="37.5" customHeight="1" x14ac:dyDescent="0.2">
      <c r="A4125" s="71"/>
      <c r="B4125" s="12"/>
      <c r="C4125" s="72"/>
      <c r="D4125" s="56"/>
      <c r="E4125" s="56"/>
      <c r="F4125" s="56"/>
      <c r="G4125" s="56"/>
      <c r="H4125" s="56"/>
      <c r="I4125" s="56"/>
      <c r="J4125" s="56"/>
      <c r="K4125" s="56"/>
      <c r="L4125" s="56"/>
      <c r="M4125" s="56"/>
      <c r="N4125" s="56"/>
      <c r="O4125" s="56"/>
      <c r="P4125" s="13"/>
    </row>
    <row r="4126" spans="1:16" ht="37.5" customHeight="1" x14ac:dyDescent="0.2">
      <c r="A4126" s="71" t="s">
        <v>2604</v>
      </c>
      <c r="B4126" s="12"/>
      <c r="C4126" s="72" t="s">
        <v>2605</v>
      </c>
      <c r="D4126" s="56"/>
      <c r="E4126" s="56"/>
      <c r="F4126" s="56"/>
      <c r="G4126" s="56"/>
      <c r="H4126" s="56"/>
      <c r="I4126" s="56"/>
      <c r="J4126" s="56"/>
      <c r="K4126" s="56"/>
      <c r="L4126" s="56"/>
      <c r="M4126" s="56"/>
      <c r="N4126" s="56"/>
      <c r="O4126" s="56"/>
      <c r="P4126" s="13"/>
    </row>
    <row r="4127" spans="1:16" ht="37.5" customHeight="1" x14ac:dyDescent="0.2">
      <c r="A4127" s="71"/>
      <c r="B4127" s="12"/>
      <c r="C4127" s="72"/>
      <c r="D4127" s="56"/>
      <c r="E4127" s="56"/>
      <c r="F4127" s="56"/>
      <c r="G4127" s="56"/>
      <c r="H4127" s="56"/>
      <c r="I4127" s="56"/>
      <c r="J4127" s="56"/>
      <c r="K4127" s="56"/>
      <c r="L4127" s="56"/>
      <c r="M4127" s="56"/>
      <c r="N4127" s="56"/>
      <c r="O4127" s="56"/>
      <c r="P4127" s="13"/>
    </row>
    <row r="4128" spans="1:16" ht="37.5" customHeight="1" x14ac:dyDescent="0.2">
      <c r="A4128" s="71"/>
      <c r="B4128" s="12"/>
      <c r="C4128" s="72"/>
      <c r="D4128" s="56"/>
      <c r="E4128" s="56"/>
      <c r="F4128" s="56"/>
      <c r="G4128" s="56"/>
      <c r="H4128" s="56"/>
      <c r="I4128" s="56"/>
      <c r="J4128" s="56"/>
      <c r="K4128" s="56"/>
      <c r="L4128" s="56"/>
      <c r="M4128" s="56"/>
      <c r="N4128" s="56"/>
      <c r="O4128" s="56"/>
      <c r="P4128" s="13"/>
    </row>
    <row r="4129" spans="1:16" ht="37.5" customHeight="1" x14ac:dyDescent="0.2">
      <c r="A4129" s="71"/>
      <c r="B4129" s="12"/>
      <c r="C4129" s="72"/>
      <c r="D4129" s="56"/>
      <c r="E4129" s="56"/>
      <c r="F4129" s="56"/>
      <c r="G4129" s="56"/>
      <c r="H4129" s="56"/>
      <c r="I4129" s="56"/>
      <c r="J4129" s="56"/>
      <c r="K4129" s="56"/>
      <c r="L4129" s="56"/>
      <c r="M4129" s="56"/>
      <c r="N4129" s="56"/>
      <c r="O4129" s="56"/>
      <c r="P4129" s="13"/>
    </row>
    <row r="4130" spans="1:16" ht="37.5" customHeight="1" thickBot="1" x14ac:dyDescent="0.25">
      <c r="A4130" s="73"/>
      <c r="B4130" s="14"/>
      <c r="C4130" s="74"/>
      <c r="D4130" s="57"/>
      <c r="E4130" s="57"/>
      <c r="F4130" s="57"/>
      <c r="G4130" s="57"/>
      <c r="H4130" s="57"/>
      <c r="I4130" s="57"/>
      <c r="J4130" s="57"/>
      <c r="K4130" s="57"/>
      <c r="L4130" s="57"/>
      <c r="M4130" s="57"/>
      <c r="N4130" s="57"/>
      <c r="O4130" s="57"/>
      <c r="P4130" s="15"/>
    </row>
    <row r="4131" spans="1:16" ht="37.5" customHeight="1" x14ac:dyDescent="0.2">
      <c r="A4131" s="75" t="s">
        <v>2606</v>
      </c>
      <c r="B4131" s="10"/>
      <c r="C4131" s="76" t="s">
        <v>2607</v>
      </c>
      <c r="D4131" s="55"/>
      <c r="E4131" s="55"/>
      <c r="F4131" s="55"/>
      <c r="G4131" s="55"/>
      <c r="H4131" s="55"/>
      <c r="I4131" s="55"/>
      <c r="J4131" s="55"/>
      <c r="K4131" s="55"/>
      <c r="L4131" s="55"/>
      <c r="M4131" s="55"/>
      <c r="N4131" s="55"/>
      <c r="O4131" s="55"/>
      <c r="P4131" s="11"/>
    </row>
    <row r="4132" spans="1:16" ht="37.5" customHeight="1" x14ac:dyDescent="0.2">
      <c r="A4132" s="71"/>
      <c r="B4132" s="12"/>
      <c r="C4132" s="72"/>
      <c r="D4132" s="56"/>
      <c r="E4132" s="56"/>
      <c r="F4132" s="56"/>
      <c r="G4132" s="56"/>
      <c r="H4132" s="56"/>
      <c r="I4132" s="56"/>
      <c r="J4132" s="56"/>
      <c r="K4132" s="56"/>
      <c r="L4132" s="56"/>
      <c r="M4132" s="56"/>
      <c r="N4132" s="56"/>
      <c r="O4132" s="56"/>
      <c r="P4132" s="13"/>
    </row>
    <row r="4133" spans="1:16" ht="37.5" customHeight="1" x14ac:dyDescent="0.2">
      <c r="A4133" s="71"/>
      <c r="B4133" s="12"/>
      <c r="C4133" s="72"/>
      <c r="D4133" s="56"/>
      <c r="E4133" s="56"/>
      <c r="F4133" s="56"/>
      <c r="G4133" s="56"/>
      <c r="H4133" s="56"/>
      <c r="I4133" s="56"/>
      <c r="J4133" s="56"/>
      <c r="K4133" s="56"/>
      <c r="L4133" s="56"/>
      <c r="M4133" s="56"/>
      <c r="N4133" s="56"/>
      <c r="O4133" s="56"/>
      <c r="P4133" s="13"/>
    </row>
    <row r="4134" spans="1:16" ht="37.5" customHeight="1" x14ac:dyDescent="0.2">
      <c r="A4134" s="71"/>
      <c r="B4134" s="12"/>
      <c r="C4134" s="72"/>
      <c r="D4134" s="56"/>
      <c r="E4134" s="56"/>
      <c r="F4134" s="56"/>
      <c r="G4134" s="56"/>
      <c r="H4134" s="56"/>
      <c r="I4134" s="56"/>
      <c r="J4134" s="56"/>
      <c r="K4134" s="56"/>
      <c r="L4134" s="56"/>
      <c r="M4134" s="56"/>
      <c r="N4134" s="56"/>
      <c r="O4134" s="56"/>
      <c r="P4134" s="13"/>
    </row>
    <row r="4135" spans="1:16" ht="37.5" customHeight="1" x14ac:dyDescent="0.2">
      <c r="A4135" s="71"/>
      <c r="B4135" s="12"/>
      <c r="C4135" s="72"/>
      <c r="D4135" s="56"/>
      <c r="E4135" s="56"/>
      <c r="F4135" s="56"/>
      <c r="G4135" s="56"/>
      <c r="H4135" s="56"/>
      <c r="I4135" s="56"/>
      <c r="J4135" s="56"/>
      <c r="K4135" s="56"/>
      <c r="L4135" s="56"/>
      <c r="M4135" s="56"/>
      <c r="N4135" s="56"/>
      <c r="O4135" s="56"/>
      <c r="P4135" s="13"/>
    </row>
    <row r="4136" spans="1:16" ht="37.5" customHeight="1" x14ac:dyDescent="0.2">
      <c r="A4136" s="71" t="s">
        <v>2608</v>
      </c>
      <c r="B4136" s="12"/>
      <c r="C4136" s="72" t="s">
        <v>2609</v>
      </c>
      <c r="D4136" s="56"/>
      <c r="E4136" s="56"/>
      <c r="F4136" s="56"/>
      <c r="G4136" s="56"/>
      <c r="H4136" s="56"/>
      <c r="I4136" s="56"/>
      <c r="J4136" s="56"/>
      <c r="K4136" s="56"/>
      <c r="L4136" s="56"/>
      <c r="M4136" s="56"/>
      <c r="N4136" s="56"/>
      <c r="O4136" s="56"/>
      <c r="P4136" s="13"/>
    </row>
    <row r="4137" spans="1:16" ht="37.5" customHeight="1" x14ac:dyDescent="0.2">
      <c r="A4137" s="71"/>
      <c r="B4137" s="12"/>
      <c r="C4137" s="72"/>
      <c r="D4137" s="56"/>
      <c r="E4137" s="56"/>
      <c r="F4137" s="56"/>
      <c r="G4137" s="56"/>
      <c r="H4137" s="56"/>
      <c r="I4137" s="56"/>
      <c r="J4137" s="56"/>
      <c r="K4137" s="56"/>
      <c r="L4137" s="56"/>
      <c r="M4137" s="56"/>
      <c r="N4137" s="56"/>
      <c r="O4137" s="56"/>
      <c r="P4137" s="13"/>
    </row>
    <row r="4138" spans="1:16" ht="37.5" customHeight="1" x14ac:dyDescent="0.2">
      <c r="A4138" s="71"/>
      <c r="B4138" s="12"/>
      <c r="C4138" s="72"/>
      <c r="D4138" s="56"/>
      <c r="E4138" s="56"/>
      <c r="F4138" s="56"/>
      <c r="G4138" s="56"/>
      <c r="H4138" s="56"/>
      <c r="I4138" s="56"/>
      <c r="J4138" s="56"/>
      <c r="K4138" s="56"/>
      <c r="L4138" s="56"/>
      <c r="M4138" s="56"/>
      <c r="N4138" s="56"/>
      <c r="O4138" s="56"/>
      <c r="P4138" s="13"/>
    </row>
    <row r="4139" spans="1:16" ht="37.5" customHeight="1" x14ac:dyDescent="0.2">
      <c r="A4139" s="71"/>
      <c r="B4139" s="12"/>
      <c r="C4139" s="72"/>
      <c r="D4139" s="56"/>
      <c r="E4139" s="56"/>
      <c r="F4139" s="56"/>
      <c r="G4139" s="56"/>
      <c r="H4139" s="56"/>
      <c r="I4139" s="56"/>
      <c r="J4139" s="56"/>
      <c r="K4139" s="56"/>
      <c r="L4139" s="56"/>
      <c r="M4139" s="56"/>
      <c r="N4139" s="56"/>
      <c r="O4139" s="56"/>
      <c r="P4139" s="13"/>
    </row>
    <row r="4140" spans="1:16" ht="37.5" customHeight="1" x14ac:dyDescent="0.2">
      <c r="A4140" s="71"/>
      <c r="B4140" s="12"/>
      <c r="C4140" s="72"/>
      <c r="D4140" s="56"/>
      <c r="E4140" s="56"/>
      <c r="F4140" s="56"/>
      <c r="G4140" s="56"/>
      <c r="H4140" s="56"/>
      <c r="I4140" s="56"/>
      <c r="J4140" s="56"/>
      <c r="K4140" s="56"/>
      <c r="L4140" s="56"/>
      <c r="M4140" s="56"/>
      <c r="N4140" s="56"/>
      <c r="O4140" s="56"/>
      <c r="P4140" s="13"/>
    </row>
    <row r="4141" spans="1:16" ht="37.5" customHeight="1" x14ac:dyDescent="0.2">
      <c r="A4141" s="71" t="s">
        <v>2610</v>
      </c>
      <c r="B4141" s="12"/>
      <c r="C4141" s="72" t="s">
        <v>2611</v>
      </c>
      <c r="D4141" s="56"/>
      <c r="E4141" s="56"/>
      <c r="F4141" s="56"/>
      <c r="G4141" s="56"/>
      <c r="H4141" s="56"/>
      <c r="I4141" s="56"/>
      <c r="J4141" s="56"/>
      <c r="K4141" s="56"/>
      <c r="L4141" s="56"/>
      <c r="M4141" s="56"/>
      <c r="N4141" s="56"/>
      <c r="O4141" s="56"/>
      <c r="P4141" s="13"/>
    </row>
    <row r="4142" spans="1:16" ht="37.5" customHeight="1" x14ac:dyDescent="0.2">
      <c r="A4142" s="71"/>
      <c r="B4142" s="12"/>
      <c r="C4142" s="72"/>
      <c r="D4142" s="56"/>
      <c r="E4142" s="56"/>
      <c r="F4142" s="56"/>
      <c r="G4142" s="56"/>
      <c r="H4142" s="56"/>
      <c r="I4142" s="56"/>
      <c r="J4142" s="56"/>
      <c r="K4142" s="56"/>
      <c r="L4142" s="56"/>
      <c r="M4142" s="56"/>
      <c r="N4142" s="56"/>
      <c r="O4142" s="56"/>
      <c r="P4142" s="13"/>
    </row>
    <row r="4143" spans="1:16" ht="37.5" customHeight="1" x14ac:dyDescent="0.2">
      <c r="A4143" s="71"/>
      <c r="B4143" s="12"/>
      <c r="C4143" s="72"/>
      <c r="D4143" s="56"/>
      <c r="E4143" s="56"/>
      <c r="F4143" s="56"/>
      <c r="G4143" s="56"/>
      <c r="H4143" s="56"/>
      <c r="I4143" s="56"/>
      <c r="J4143" s="56"/>
      <c r="K4143" s="56"/>
      <c r="L4143" s="56"/>
      <c r="M4143" s="56"/>
      <c r="N4143" s="56"/>
      <c r="O4143" s="56"/>
      <c r="P4143" s="13"/>
    </row>
    <row r="4144" spans="1:16" ht="37.5" customHeight="1" x14ac:dyDescent="0.2">
      <c r="A4144" s="71"/>
      <c r="B4144" s="12"/>
      <c r="C4144" s="72"/>
      <c r="D4144" s="56"/>
      <c r="E4144" s="56"/>
      <c r="F4144" s="56"/>
      <c r="G4144" s="56"/>
      <c r="H4144" s="56"/>
      <c r="I4144" s="56"/>
      <c r="J4144" s="56"/>
      <c r="K4144" s="56"/>
      <c r="L4144" s="56"/>
      <c r="M4144" s="56"/>
      <c r="N4144" s="56"/>
      <c r="O4144" s="56"/>
      <c r="P4144" s="13"/>
    </row>
    <row r="4145" spans="1:16" ht="37.5" customHeight="1" x14ac:dyDescent="0.2">
      <c r="A4145" s="71"/>
      <c r="B4145" s="12"/>
      <c r="C4145" s="72"/>
      <c r="D4145" s="56"/>
      <c r="E4145" s="56"/>
      <c r="F4145" s="56"/>
      <c r="G4145" s="56"/>
      <c r="H4145" s="56"/>
      <c r="I4145" s="56"/>
      <c r="J4145" s="56"/>
      <c r="K4145" s="56"/>
      <c r="L4145" s="56"/>
      <c r="M4145" s="56"/>
      <c r="N4145" s="56"/>
      <c r="O4145" s="56"/>
      <c r="P4145" s="13"/>
    </row>
    <row r="4146" spans="1:16" ht="37.5" customHeight="1" x14ac:dyDescent="0.2">
      <c r="A4146" s="71" t="s">
        <v>2612</v>
      </c>
      <c r="B4146" s="12"/>
      <c r="C4146" s="72" t="s">
        <v>2613</v>
      </c>
      <c r="D4146" s="56"/>
      <c r="E4146" s="56"/>
      <c r="F4146" s="56"/>
      <c r="G4146" s="56"/>
      <c r="H4146" s="56"/>
      <c r="I4146" s="56"/>
      <c r="J4146" s="56"/>
      <c r="K4146" s="56"/>
      <c r="L4146" s="56"/>
      <c r="M4146" s="56"/>
      <c r="N4146" s="56"/>
      <c r="O4146" s="56"/>
      <c r="P4146" s="13"/>
    </row>
    <row r="4147" spans="1:16" ht="37.5" customHeight="1" x14ac:dyDescent="0.2">
      <c r="A4147" s="71"/>
      <c r="B4147" s="12"/>
      <c r="C4147" s="72"/>
      <c r="D4147" s="56"/>
      <c r="E4147" s="56"/>
      <c r="F4147" s="56"/>
      <c r="G4147" s="56"/>
      <c r="H4147" s="56"/>
      <c r="I4147" s="56"/>
      <c r="J4147" s="56"/>
      <c r="K4147" s="56"/>
      <c r="L4147" s="56"/>
      <c r="M4147" s="56"/>
      <c r="N4147" s="56"/>
      <c r="O4147" s="56"/>
      <c r="P4147" s="13"/>
    </row>
    <row r="4148" spans="1:16" ht="37.5" customHeight="1" x14ac:dyDescent="0.2">
      <c r="A4148" s="71"/>
      <c r="B4148" s="12"/>
      <c r="C4148" s="72"/>
      <c r="D4148" s="56"/>
      <c r="E4148" s="56"/>
      <c r="F4148" s="56"/>
      <c r="G4148" s="56"/>
      <c r="H4148" s="56"/>
      <c r="I4148" s="56"/>
      <c r="J4148" s="56"/>
      <c r="K4148" s="56"/>
      <c r="L4148" s="56"/>
      <c r="M4148" s="56"/>
      <c r="N4148" s="56"/>
      <c r="O4148" s="56"/>
      <c r="P4148" s="13"/>
    </row>
    <row r="4149" spans="1:16" ht="37.5" customHeight="1" x14ac:dyDescent="0.2">
      <c r="A4149" s="71"/>
      <c r="B4149" s="12"/>
      <c r="C4149" s="72"/>
      <c r="D4149" s="56"/>
      <c r="E4149" s="56"/>
      <c r="F4149" s="56"/>
      <c r="G4149" s="56"/>
      <c r="H4149" s="56"/>
      <c r="I4149" s="56"/>
      <c r="J4149" s="56"/>
      <c r="K4149" s="56"/>
      <c r="L4149" s="56"/>
      <c r="M4149" s="56"/>
      <c r="N4149" s="56"/>
      <c r="O4149" s="56"/>
      <c r="P4149" s="13"/>
    </row>
    <row r="4150" spans="1:16" ht="37.5" customHeight="1" x14ac:dyDescent="0.2">
      <c r="A4150" s="71"/>
      <c r="B4150" s="12"/>
      <c r="C4150" s="72"/>
      <c r="D4150" s="56"/>
      <c r="E4150" s="56"/>
      <c r="F4150" s="56"/>
      <c r="G4150" s="56"/>
      <c r="H4150" s="56"/>
      <c r="I4150" s="56"/>
      <c r="J4150" s="56"/>
      <c r="K4150" s="56"/>
      <c r="L4150" s="56"/>
      <c r="M4150" s="56"/>
      <c r="N4150" s="56"/>
      <c r="O4150" s="56"/>
      <c r="P4150" s="13"/>
    </row>
    <row r="4151" spans="1:16" ht="37.5" customHeight="1" x14ac:dyDescent="0.2">
      <c r="A4151" s="71" t="s">
        <v>2614</v>
      </c>
      <c r="B4151" s="12"/>
      <c r="C4151" s="72" t="s">
        <v>2615</v>
      </c>
      <c r="D4151" s="56"/>
      <c r="E4151" s="56"/>
      <c r="F4151" s="56"/>
      <c r="G4151" s="56"/>
      <c r="H4151" s="56"/>
      <c r="I4151" s="56"/>
      <c r="J4151" s="56"/>
      <c r="K4151" s="56"/>
      <c r="L4151" s="56"/>
      <c r="M4151" s="56"/>
      <c r="N4151" s="56"/>
      <c r="O4151" s="56"/>
      <c r="P4151" s="13"/>
    </row>
    <row r="4152" spans="1:16" ht="37.5" customHeight="1" x14ac:dyDescent="0.2">
      <c r="A4152" s="71"/>
      <c r="B4152" s="12"/>
      <c r="C4152" s="72"/>
      <c r="D4152" s="56"/>
      <c r="E4152" s="56"/>
      <c r="F4152" s="56"/>
      <c r="G4152" s="56"/>
      <c r="H4152" s="56"/>
      <c r="I4152" s="56"/>
      <c r="J4152" s="56"/>
      <c r="K4152" s="56"/>
      <c r="L4152" s="56"/>
      <c r="M4152" s="56"/>
      <c r="N4152" s="56"/>
      <c r="O4152" s="56"/>
      <c r="P4152" s="13"/>
    </row>
    <row r="4153" spans="1:16" ht="37.5" customHeight="1" x14ac:dyDescent="0.2">
      <c r="A4153" s="71"/>
      <c r="B4153" s="12"/>
      <c r="C4153" s="72"/>
      <c r="D4153" s="56"/>
      <c r="E4153" s="56"/>
      <c r="F4153" s="56"/>
      <c r="G4153" s="56"/>
      <c r="H4153" s="56"/>
      <c r="I4153" s="56"/>
      <c r="J4153" s="56"/>
      <c r="K4153" s="56"/>
      <c r="L4153" s="56"/>
      <c r="M4153" s="56"/>
      <c r="N4153" s="56"/>
      <c r="O4153" s="56"/>
      <c r="P4153" s="13"/>
    </row>
    <row r="4154" spans="1:16" ht="37.5" customHeight="1" x14ac:dyDescent="0.2">
      <c r="A4154" s="71"/>
      <c r="B4154" s="12"/>
      <c r="C4154" s="72"/>
      <c r="D4154" s="56"/>
      <c r="E4154" s="56"/>
      <c r="F4154" s="56"/>
      <c r="G4154" s="56"/>
      <c r="H4154" s="56"/>
      <c r="I4154" s="56"/>
      <c r="J4154" s="56"/>
      <c r="K4154" s="56"/>
      <c r="L4154" s="56"/>
      <c r="M4154" s="56"/>
      <c r="N4154" s="56"/>
      <c r="O4154" s="56"/>
      <c r="P4154" s="13"/>
    </row>
    <row r="4155" spans="1:16" ht="37.5" customHeight="1" thickBot="1" x14ac:dyDescent="0.25">
      <c r="A4155" s="73"/>
      <c r="B4155" s="14"/>
      <c r="C4155" s="74"/>
      <c r="D4155" s="57"/>
      <c r="E4155" s="57"/>
      <c r="F4155" s="57"/>
      <c r="G4155" s="57"/>
      <c r="H4155" s="57"/>
      <c r="I4155" s="57"/>
      <c r="J4155" s="57"/>
      <c r="K4155" s="57"/>
      <c r="L4155" s="57"/>
      <c r="M4155" s="57"/>
      <c r="N4155" s="57"/>
      <c r="O4155" s="57"/>
      <c r="P4155" s="15"/>
    </row>
    <row r="4156" spans="1:16" ht="37.5" customHeight="1" x14ac:dyDescent="0.2">
      <c r="A4156" s="75" t="s">
        <v>2616</v>
      </c>
      <c r="B4156" s="10"/>
      <c r="C4156" s="76" t="s">
        <v>2617</v>
      </c>
      <c r="D4156" s="55"/>
      <c r="E4156" s="55"/>
      <c r="F4156" s="55"/>
      <c r="G4156" s="55"/>
      <c r="H4156" s="55"/>
      <c r="I4156" s="55"/>
      <c r="J4156" s="55"/>
      <c r="K4156" s="55"/>
      <c r="L4156" s="55"/>
      <c r="M4156" s="55"/>
      <c r="N4156" s="55"/>
      <c r="O4156" s="55"/>
      <c r="P4156" s="11"/>
    </row>
    <row r="4157" spans="1:16" ht="37.5" customHeight="1" x14ac:dyDescent="0.2">
      <c r="A4157" s="71"/>
      <c r="B4157" s="12"/>
      <c r="C4157" s="72"/>
      <c r="D4157" s="56"/>
      <c r="E4157" s="56"/>
      <c r="F4157" s="56"/>
      <c r="G4157" s="56"/>
      <c r="H4157" s="56"/>
      <c r="I4157" s="56"/>
      <c r="J4157" s="56"/>
      <c r="K4157" s="56"/>
      <c r="L4157" s="56"/>
      <c r="M4157" s="56"/>
      <c r="N4157" s="56"/>
      <c r="O4157" s="56"/>
      <c r="P4157" s="13"/>
    </row>
    <row r="4158" spans="1:16" ht="37.5" customHeight="1" x14ac:dyDescent="0.2">
      <c r="A4158" s="71"/>
      <c r="B4158" s="12"/>
      <c r="C4158" s="72"/>
      <c r="D4158" s="56"/>
      <c r="E4158" s="56"/>
      <c r="F4158" s="56"/>
      <c r="G4158" s="56"/>
      <c r="H4158" s="56"/>
      <c r="I4158" s="56"/>
      <c r="J4158" s="56"/>
      <c r="K4158" s="56"/>
      <c r="L4158" s="56"/>
      <c r="M4158" s="56"/>
      <c r="N4158" s="56"/>
      <c r="O4158" s="56"/>
      <c r="P4158" s="13"/>
    </row>
    <row r="4159" spans="1:16" ht="37.5" customHeight="1" x14ac:dyDescent="0.2">
      <c r="A4159" s="71"/>
      <c r="B4159" s="12"/>
      <c r="C4159" s="72"/>
      <c r="D4159" s="56"/>
      <c r="E4159" s="56"/>
      <c r="F4159" s="56"/>
      <c r="G4159" s="56"/>
      <c r="H4159" s="56"/>
      <c r="I4159" s="56"/>
      <c r="J4159" s="56"/>
      <c r="K4159" s="56"/>
      <c r="L4159" s="56"/>
      <c r="M4159" s="56"/>
      <c r="N4159" s="56"/>
      <c r="O4159" s="56"/>
      <c r="P4159" s="13"/>
    </row>
    <row r="4160" spans="1:16" ht="37.5" customHeight="1" x14ac:dyDescent="0.2">
      <c r="A4160" s="71"/>
      <c r="B4160" s="12"/>
      <c r="C4160" s="72"/>
      <c r="D4160" s="56"/>
      <c r="E4160" s="56"/>
      <c r="F4160" s="56"/>
      <c r="G4160" s="56"/>
      <c r="H4160" s="56"/>
      <c r="I4160" s="56"/>
      <c r="J4160" s="56"/>
      <c r="K4160" s="56"/>
      <c r="L4160" s="56"/>
      <c r="M4160" s="56"/>
      <c r="N4160" s="56"/>
      <c r="O4160" s="56"/>
      <c r="P4160" s="13"/>
    </row>
    <row r="4161" spans="1:16" ht="37.5" customHeight="1" x14ac:dyDescent="0.2">
      <c r="A4161" s="71" t="s">
        <v>2618</v>
      </c>
      <c r="B4161" s="12"/>
      <c r="C4161" s="72" t="s">
        <v>2619</v>
      </c>
      <c r="D4161" s="56"/>
      <c r="E4161" s="56"/>
      <c r="F4161" s="56"/>
      <c r="G4161" s="56"/>
      <c r="H4161" s="56"/>
      <c r="I4161" s="56"/>
      <c r="J4161" s="56"/>
      <c r="K4161" s="56"/>
      <c r="L4161" s="56"/>
      <c r="M4161" s="56"/>
      <c r="N4161" s="56"/>
      <c r="O4161" s="56"/>
      <c r="P4161" s="13"/>
    </row>
    <row r="4162" spans="1:16" ht="37.5" customHeight="1" x14ac:dyDescent="0.2">
      <c r="A4162" s="71"/>
      <c r="B4162" s="12"/>
      <c r="C4162" s="72"/>
      <c r="D4162" s="56"/>
      <c r="E4162" s="56"/>
      <c r="F4162" s="56"/>
      <c r="G4162" s="56"/>
      <c r="H4162" s="56"/>
      <c r="I4162" s="56"/>
      <c r="J4162" s="56"/>
      <c r="K4162" s="56"/>
      <c r="L4162" s="56"/>
      <c r="M4162" s="56"/>
      <c r="N4162" s="56"/>
      <c r="O4162" s="56"/>
      <c r="P4162" s="13"/>
    </row>
    <row r="4163" spans="1:16" ht="37.5" customHeight="1" x14ac:dyDescent="0.2">
      <c r="A4163" s="71"/>
      <c r="B4163" s="12"/>
      <c r="C4163" s="72"/>
      <c r="D4163" s="56"/>
      <c r="E4163" s="56"/>
      <c r="F4163" s="56"/>
      <c r="G4163" s="56"/>
      <c r="H4163" s="56"/>
      <c r="I4163" s="56"/>
      <c r="J4163" s="56"/>
      <c r="K4163" s="56"/>
      <c r="L4163" s="56"/>
      <c r="M4163" s="56"/>
      <c r="N4163" s="56"/>
      <c r="O4163" s="56"/>
      <c r="P4163" s="13"/>
    </row>
    <row r="4164" spans="1:16" ht="37.5" customHeight="1" x14ac:dyDescent="0.2">
      <c r="A4164" s="71"/>
      <c r="B4164" s="12"/>
      <c r="C4164" s="72"/>
      <c r="D4164" s="56"/>
      <c r="E4164" s="56"/>
      <c r="F4164" s="56"/>
      <c r="G4164" s="56"/>
      <c r="H4164" s="56"/>
      <c r="I4164" s="56"/>
      <c r="J4164" s="56"/>
      <c r="K4164" s="56"/>
      <c r="L4164" s="56"/>
      <c r="M4164" s="56"/>
      <c r="N4164" s="56"/>
      <c r="O4164" s="56"/>
      <c r="P4164" s="13"/>
    </row>
    <row r="4165" spans="1:16" ht="37.5" customHeight="1" x14ac:dyDescent="0.2">
      <c r="A4165" s="71"/>
      <c r="B4165" s="12"/>
      <c r="C4165" s="72"/>
      <c r="D4165" s="56"/>
      <c r="E4165" s="56"/>
      <c r="F4165" s="56"/>
      <c r="G4165" s="56"/>
      <c r="H4165" s="56"/>
      <c r="I4165" s="56"/>
      <c r="J4165" s="56"/>
      <c r="K4165" s="56"/>
      <c r="L4165" s="56"/>
      <c r="M4165" s="56"/>
      <c r="N4165" s="56"/>
      <c r="O4165" s="56"/>
      <c r="P4165" s="13"/>
    </row>
    <row r="4166" spans="1:16" ht="37.5" customHeight="1" x14ac:dyDescent="0.2">
      <c r="A4166" s="71" t="s">
        <v>2620</v>
      </c>
      <c r="B4166" s="12"/>
      <c r="C4166" s="72" t="s">
        <v>2621</v>
      </c>
      <c r="D4166" s="56"/>
      <c r="E4166" s="56"/>
      <c r="F4166" s="56"/>
      <c r="G4166" s="56"/>
      <c r="H4166" s="56"/>
      <c r="I4166" s="56"/>
      <c r="J4166" s="56"/>
      <c r="K4166" s="56"/>
      <c r="L4166" s="56"/>
      <c r="M4166" s="56"/>
      <c r="N4166" s="56"/>
      <c r="O4166" s="56"/>
      <c r="P4166" s="13"/>
    </row>
    <row r="4167" spans="1:16" ht="37.5" customHeight="1" x14ac:dyDescent="0.2">
      <c r="A4167" s="71"/>
      <c r="B4167" s="12"/>
      <c r="C4167" s="72"/>
      <c r="D4167" s="56"/>
      <c r="E4167" s="56"/>
      <c r="F4167" s="56"/>
      <c r="G4167" s="56"/>
      <c r="H4167" s="56"/>
      <c r="I4167" s="56"/>
      <c r="J4167" s="56"/>
      <c r="K4167" s="56"/>
      <c r="L4167" s="56"/>
      <c r="M4167" s="56"/>
      <c r="N4167" s="56"/>
      <c r="O4167" s="56"/>
      <c r="P4167" s="13"/>
    </row>
    <row r="4168" spans="1:16" ht="37.5" customHeight="1" x14ac:dyDescent="0.2">
      <c r="A4168" s="71"/>
      <c r="B4168" s="12"/>
      <c r="C4168" s="72"/>
      <c r="D4168" s="56"/>
      <c r="E4168" s="56"/>
      <c r="F4168" s="56"/>
      <c r="G4168" s="56"/>
      <c r="H4168" s="56"/>
      <c r="I4168" s="56"/>
      <c r="J4168" s="56"/>
      <c r="K4168" s="56"/>
      <c r="L4168" s="56"/>
      <c r="M4168" s="56"/>
      <c r="N4168" s="56"/>
      <c r="O4168" s="56"/>
      <c r="P4168" s="13"/>
    </row>
    <row r="4169" spans="1:16" ht="37.5" customHeight="1" x14ac:dyDescent="0.2">
      <c r="A4169" s="71"/>
      <c r="B4169" s="12"/>
      <c r="C4169" s="72"/>
      <c r="D4169" s="56"/>
      <c r="E4169" s="56"/>
      <c r="F4169" s="56"/>
      <c r="G4169" s="56"/>
      <c r="H4169" s="56"/>
      <c r="I4169" s="56"/>
      <c r="J4169" s="56"/>
      <c r="K4169" s="56"/>
      <c r="L4169" s="56"/>
      <c r="M4169" s="56"/>
      <c r="N4169" s="56"/>
      <c r="O4169" s="56"/>
      <c r="P4169" s="13"/>
    </row>
    <row r="4170" spans="1:16" ht="37.5" customHeight="1" x14ac:dyDescent="0.2">
      <c r="A4170" s="71"/>
      <c r="B4170" s="12"/>
      <c r="C4170" s="72"/>
      <c r="D4170" s="56"/>
      <c r="E4170" s="56"/>
      <c r="F4170" s="56"/>
      <c r="G4170" s="56"/>
      <c r="H4170" s="56"/>
      <c r="I4170" s="56"/>
      <c r="J4170" s="56"/>
      <c r="K4170" s="56"/>
      <c r="L4170" s="56"/>
      <c r="M4170" s="56"/>
      <c r="N4170" s="56"/>
      <c r="O4170" s="56"/>
      <c r="P4170" s="13"/>
    </row>
    <row r="4171" spans="1:16" ht="37.5" customHeight="1" x14ac:dyDescent="0.2">
      <c r="A4171" s="71" t="s">
        <v>2622</v>
      </c>
      <c r="B4171" s="12"/>
      <c r="C4171" s="72" t="s">
        <v>2623</v>
      </c>
      <c r="D4171" s="56"/>
      <c r="E4171" s="56"/>
      <c r="F4171" s="56"/>
      <c r="G4171" s="56"/>
      <c r="H4171" s="56"/>
      <c r="I4171" s="56"/>
      <c r="J4171" s="56"/>
      <c r="K4171" s="56"/>
      <c r="L4171" s="56"/>
      <c r="M4171" s="56"/>
      <c r="N4171" s="56"/>
      <c r="O4171" s="56"/>
      <c r="P4171" s="13"/>
    </row>
    <row r="4172" spans="1:16" ht="37.5" customHeight="1" x14ac:dyDescent="0.2">
      <c r="A4172" s="71"/>
      <c r="B4172" s="12"/>
      <c r="C4172" s="72"/>
      <c r="D4172" s="56"/>
      <c r="E4172" s="56"/>
      <c r="F4172" s="56"/>
      <c r="G4172" s="56"/>
      <c r="H4172" s="56"/>
      <c r="I4172" s="56"/>
      <c r="J4172" s="56"/>
      <c r="K4172" s="56"/>
      <c r="L4172" s="56"/>
      <c r="M4172" s="56"/>
      <c r="N4172" s="56"/>
      <c r="O4172" s="56"/>
      <c r="P4172" s="13"/>
    </row>
    <row r="4173" spans="1:16" ht="37.5" customHeight="1" x14ac:dyDescent="0.2">
      <c r="A4173" s="71"/>
      <c r="B4173" s="12"/>
      <c r="C4173" s="72"/>
      <c r="D4173" s="56"/>
      <c r="E4173" s="56"/>
      <c r="F4173" s="56"/>
      <c r="G4173" s="56"/>
      <c r="H4173" s="56"/>
      <c r="I4173" s="56"/>
      <c r="J4173" s="56"/>
      <c r="K4173" s="56"/>
      <c r="L4173" s="56"/>
      <c r="M4173" s="56"/>
      <c r="N4173" s="56"/>
      <c r="O4173" s="56"/>
      <c r="P4173" s="13"/>
    </row>
    <row r="4174" spans="1:16" ht="37.5" customHeight="1" x14ac:dyDescent="0.2">
      <c r="A4174" s="71"/>
      <c r="B4174" s="12"/>
      <c r="C4174" s="72"/>
      <c r="D4174" s="56"/>
      <c r="E4174" s="56"/>
      <c r="F4174" s="56"/>
      <c r="G4174" s="56"/>
      <c r="H4174" s="56"/>
      <c r="I4174" s="56"/>
      <c r="J4174" s="56"/>
      <c r="K4174" s="56"/>
      <c r="L4174" s="56"/>
      <c r="M4174" s="56"/>
      <c r="N4174" s="56"/>
      <c r="O4174" s="56"/>
      <c r="P4174" s="13"/>
    </row>
    <row r="4175" spans="1:16" ht="37.5" customHeight="1" x14ac:dyDescent="0.2">
      <c r="A4175" s="71"/>
      <c r="B4175" s="12"/>
      <c r="C4175" s="72"/>
      <c r="D4175" s="56"/>
      <c r="E4175" s="56"/>
      <c r="F4175" s="56"/>
      <c r="G4175" s="56"/>
      <c r="H4175" s="56"/>
      <c r="I4175" s="56"/>
      <c r="J4175" s="56"/>
      <c r="K4175" s="56"/>
      <c r="L4175" s="56"/>
      <c r="M4175" s="56"/>
      <c r="N4175" s="56"/>
      <c r="O4175" s="56"/>
      <c r="P4175" s="13"/>
    </row>
    <row r="4176" spans="1:16" ht="36.75" customHeight="1" x14ac:dyDescent="0.2">
      <c r="A4176" s="71" t="s">
        <v>2624</v>
      </c>
      <c r="B4176" s="12"/>
      <c r="C4176" s="72" t="s">
        <v>2625</v>
      </c>
      <c r="D4176" s="56"/>
      <c r="E4176" s="56"/>
      <c r="F4176" s="56"/>
      <c r="G4176" s="56"/>
      <c r="H4176" s="56"/>
      <c r="I4176" s="56"/>
      <c r="J4176" s="56"/>
      <c r="K4176" s="56"/>
      <c r="L4176" s="56"/>
      <c r="M4176" s="56"/>
      <c r="N4176" s="56"/>
      <c r="O4176" s="56"/>
      <c r="P4176" s="13"/>
    </row>
    <row r="4177" spans="1:16" ht="36.75" customHeight="1" x14ac:dyDescent="0.2">
      <c r="A4177" s="71"/>
      <c r="B4177" s="12"/>
      <c r="C4177" s="72"/>
      <c r="D4177" s="56"/>
      <c r="E4177" s="56"/>
      <c r="F4177" s="56"/>
      <c r="G4177" s="56"/>
      <c r="H4177" s="56"/>
      <c r="I4177" s="56"/>
      <c r="J4177" s="56"/>
      <c r="K4177" s="56"/>
      <c r="L4177" s="56"/>
      <c r="M4177" s="56"/>
      <c r="N4177" s="56"/>
      <c r="O4177" s="56"/>
      <c r="P4177" s="13"/>
    </row>
    <row r="4178" spans="1:16" ht="36.75" customHeight="1" x14ac:dyDescent="0.2">
      <c r="A4178" s="71"/>
      <c r="B4178" s="12"/>
      <c r="C4178" s="72"/>
      <c r="D4178" s="56"/>
      <c r="E4178" s="56"/>
      <c r="F4178" s="56"/>
      <c r="G4178" s="56"/>
      <c r="H4178" s="56"/>
      <c r="I4178" s="56"/>
      <c r="J4178" s="56"/>
      <c r="K4178" s="56"/>
      <c r="L4178" s="56"/>
      <c r="M4178" s="56"/>
      <c r="N4178" s="56"/>
      <c r="O4178" s="56"/>
      <c r="P4178" s="13"/>
    </row>
    <row r="4179" spans="1:16" ht="36.75" customHeight="1" x14ac:dyDescent="0.2">
      <c r="A4179" s="71"/>
      <c r="B4179" s="12"/>
      <c r="C4179" s="72"/>
      <c r="D4179" s="56"/>
      <c r="E4179" s="56"/>
      <c r="F4179" s="56"/>
      <c r="G4179" s="56"/>
      <c r="H4179" s="56"/>
      <c r="I4179" s="56"/>
      <c r="J4179" s="56"/>
      <c r="K4179" s="56"/>
      <c r="L4179" s="56"/>
      <c r="M4179" s="56"/>
      <c r="N4179" s="56"/>
      <c r="O4179" s="56"/>
      <c r="P4179" s="13"/>
    </row>
    <row r="4180" spans="1:16" ht="36.75" customHeight="1" thickBot="1" x14ac:dyDescent="0.25">
      <c r="A4180" s="73"/>
      <c r="B4180" s="14"/>
      <c r="C4180" s="74"/>
      <c r="D4180" s="57"/>
      <c r="E4180" s="57"/>
      <c r="F4180" s="57"/>
      <c r="G4180" s="57"/>
      <c r="H4180" s="57"/>
      <c r="I4180" s="57"/>
      <c r="J4180" s="57"/>
      <c r="K4180" s="57"/>
      <c r="L4180" s="57"/>
      <c r="M4180" s="57"/>
      <c r="N4180" s="57"/>
      <c r="O4180" s="57"/>
      <c r="P4180" s="15"/>
    </row>
    <row r="4181" spans="1:16" ht="36.75" customHeight="1" x14ac:dyDescent="0.2">
      <c r="A4181" s="75" t="s">
        <v>2626</v>
      </c>
      <c r="B4181" s="10"/>
      <c r="C4181" s="76" t="s">
        <v>2627</v>
      </c>
      <c r="D4181" s="55"/>
      <c r="E4181" s="55"/>
      <c r="F4181" s="55"/>
      <c r="G4181" s="55"/>
      <c r="H4181" s="55"/>
      <c r="I4181" s="55"/>
      <c r="J4181" s="55"/>
      <c r="K4181" s="55"/>
      <c r="L4181" s="55"/>
      <c r="M4181" s="55"/>
      <c r="N4181" s="55"/>
      <c r="O4181" s="55"/>
      <c r="P4181" s="11"/>
    </row>
    <row r="4182" spans="1:16" ht="36.75" customHeight="1" x14ac:dyDescent="0.2">
      <c r="A4182" s="71"/>
      <c r="B4182" s="12"/>
      <c r="C4182" s="72"/>
      <c r="D4182" s="56"/>
      <c r="E4182" s="56"/>
      <c r="F4182" s="56"/>
      <c r="G4182" s="56"/>
      <c r="H4182" s="56"/>
      <c r="I4182" s="56"/>
      <c r="J4182" s="56"/>
      <c r="K4182" s="56"/>
      <c r="L4182" s="56"/>
      <c r="M4182" s="56"/>
      <c r="N4182" s="56"/>
      <c r="O4182" s="56"/>
      <c r="P4182" s="13"/>
    </row>
    <row r="4183" spans="1:16" ht="36.75" customHeight="1" x14ac:dyDescent="0.2">
      <c r="A4183" s="71"/>
      <c r="B4183" s="12"/>
      <c r="C4183" s="72"/>
      <c r="D4183" s="56"/>
      <c r="E4183" s="56"/>
      <c r="F4183" s="56"/>
      <c r="G4183" s="56"/>
      <c r="H4183" s="56"/>
      <c r="I4183" s="56"/>
      <c r="J4183" s="56"/>
      <c r="K4183" s="56"/>
      <c r="L4183" s="56"/>
      <c r="M4183" s="56"/>
      <c r="N4183" s="56"/>
      <c r="O4183" s="56"/>
      <c r="P4183" s="13"/>
    </row>
    <row r="4184" spans="1:16" ht="36.75" customHeight="1" x14ac:dyDescent="0.2">
      <c r="A4184" s="71"/>
      <c r="B4184" s="12"/>
      <c r="C4184" s="72"/>
      <c r="D4184" s="56"/>
      <c r="E4184" s="56"/>
      <c r="F4184" s="56"/>
      <c r="G4184" s="56"/>
      <c r="H4184" s="56"/>
      <c r="I4184" s="56"/>
      <c r="J4184" s="56"/>
      <c r="K4184" s="56"/>
      <c r="L4184" s="56"/>
      <c r="M4184" s="56"/>
      <c r="N4184" s="56"/>
      <c r="O4184" s="56"/>
      <c r="P4184" s="13"/>
    </row>
    <row r="4185" spans="1:16" ht="36.75" customHeight="1" x14ac:dyDescent="0.2">
      <c r="A4185" s="71"/>
      <c r="B4185" s="12"/>
      <c r="C4185" s="72"/>
      <c r="D4185" s="56"/>
      <c r="E4185" s="56"/>
      <c r="F4185" s="56"/>
      <c r="G4185" s="56"/>
      <c r="H4185" s="56"/>
      <c r="I4185" s="56"/>
      <c r="J4185" s="56"/>
      <c r="K4185" s="56"/>
      <c r="L4185" s="56"/>
      <c r="M4185" s="56"/>
      <c r="N4185" s="56"/>
      <c r="O4185" s="56"/>
      <c r="P4185" s="13"/>
    </row>
    <row r="4186" spans="1:16" ht="36.75" customHeight="1" x14ac:dyDescent="0.2">
      <c r="A4186" s="71" t="s">
        <v>2628</v>
      </c>
      <c r="B4186" s="12"/>
      <c r="C4186" s="72" t="s">
        <v>2629</v>
      </c>
      <c r="D4186" s="56"/>
      <c r="E4186" s="56"/>
      <c r="F4186" s="56"/>
      <c r="G4186" s="56"/>
      <c r="H4186" s="56"/>
      <c r="I4186" s="56"/>
      <c r="J4186" s="56"/>
      <c r="K4186" s="56"/>
      <c r="L4186" s="56"/>
      <c r="M4186" s="56"/>
      <c r="N4186" s="56"/>
      <c r="O4186" s="56"/>
      <c r="P4186" s="13"/>
    </row>
    <row r="4187" spans="1:16" ht="36.75" customHeight="1" x14ac:dyDescent="0.2">
      <c r="A4187" s="71"/>
      <c r="B4187" s="12"/>
      <c r="C4187" s="72"/>
      <c r="D4187" s="56"/>
      <c r="E4187" s="56"/>
      <c r="F4187" s="56"/>
      <c r="G4187" s="56"/>
      <c r="H4187" s="56"/>
      <c r="I4187" s="56"/>
      <c r="J4187" s="56"/>
      <c r="K4187" s="56"/>
      <c r="L4187" s="56"/>
      <c r="M4187" s="56"/>
      <c r="N4187" s="56"/>
      <c r="O4187" s="56"/>
      <c r="P4187" s="13"/>
    </row>
    <row r="4188" spans="1:16" ht="36.75" customHeight="1" x14ac:dyDescent="0.2">
      <c r="A4188" s="71"/>
      <c r="B4188" s="12"/>
      <c r="C4188" s="72"/>
      <c r="D4188" s="56"/>
      <c r="E4188" s="56"/>
      <c r="F4188" s="56"/>
      <c r="G4188" s="56"/>
      <c r="H4188" s="56"/>
      <c r="I4188" s="56"/>
      <c r="J4188" s="56"/>
      <c r="K4188" s="56"/>
      <c r="L4188" s="56"/>
      <c r="M4188" s="56"/>
      <c r="N4188" s="56"/>
      <c r="O4188" s="56"/>
      <c r="P4188" s="13"/>
    </row>
    <row r="4189" spans="1:16" ht="36.75" customHeight="1" x14ac:dyDescent="0.2">
      <c r="A4189" s="71"/>
      <c r="B4189" s="12"/>
      <c r="C4189" s="72"/>
      <c r="D4189" s="56"/>
      <c r="E4189" s="56"/>
      <c r="F4189" s="56"/>
      <c r="G4189" s="56"/>
      <c r="H4189" s="56"/>
      <c r="I4189" s="56"/>
      <c r="J4189" s="56"/>
      <c r="K4189" s="56"/>
      <c r="L4189" s="56"/>
      <c r="M4189" s="56"/>
      <c r="N4189" s="56"/>
      <c r="O4189" s="56"/>
      <c r="P4189" s="13"/>
    </row>
    <row r="4190" spans="1:16" ht="36.75" customHeight="1" x14ac:dyDescent="0.2">
      <c r="A4190" s="71"/>
      <c r="B4190" s="12"/>
      <c r="C4190" s="72"/>
      <c r="D4190" s="56"/>
      <c r="E4190" s="56"/>
      <c r="F4190" s="56"/>
      <c r="G4190" s="56"/>
      <c r="H4190" s="56"/>
      <c r="I4190" s="56"/>
      <c r="J4190" s="56"/>
      <c r="K4190" s="56"/>
      <c r="L4190" s="56"/>
      <c r="M4190" s="56"/>
      <c r="N4190" s="56"/>
      <c r="O4190" s="56"/>
      <c r="P4190" s="13"/>
    </row>
    <row r="4191" spans="1:16" ht="36.75" customHeight="1" x14ac:dyDescent="0.2">
      <c r="A4191" s="71" t="s">
        <v>2630</v>
      </c>
      <c r="B4191" s="12"/>
      <c r="C4191" s="72" t="s">
        <v>2631</v>
      </c>
      <c r="D4191" s="56"/>
      <c r="E4191" s="56"/>
      <c r="F4191" s="56"/>
      <c r="G4191" s="56"/>
      <c r="H4191" s="56"/>
      <c r="I4191" s="56"/>
      <c r="J4191" s="56"/>
      <c r="K4191" s="56"/>
      <c r="L4191" s="56"/>
      <c r="M4191" s="56"/>
      <c r="N4191" s="56"/>
      <c r="O4191" s="56"/>
      <c r="P4191" s="13"/>
    </row>
    <row r="4192" spans="1:16" ht="36.75" customHeight="1" x14ac:dyDescent="0.2">
      <c r="A4192" s="71"/>
      <c r="B4192" s="12"/>
      <c r="C4192" s="72"/>
      <c r="D4192" s="56"/>
      <c r="E4192" s="56"/>
      <c r="F4192" s="56"/>
      <c r="G4192" s="56"/>
      <c r="H4192" s="56"/>
      <c r="I4192" s="56"/>
      <c r="J4192" s="56"/>
      <c r="K4192" s="56"/>
      <c r="L4192" s="56"/>
      <c r="M4192" s="56"/>
      <c r="N4192" s="56"/>
      <c r="O4192" s="56"/>
      <c r="P4192" s="13"/>
    </row>
    <row r="4193" spans="1:16" ht="36.75" customHeight="1" x14ac:dyDescent="0.2">
      <c r="A4193" s="71"/>
      <c r="B4193" s="12"/>
      <c r="C4193" s="72"/>
      <c r="D4193" s="56"/>
      <c r="E4193" s="56"/>
      <c r="F4193" s="56"/>
      <c r="G4193" s="56"/>
      <c r="H4193" s="56"/>
      <c r="I4193" s="56"/>
      <c r="J4193" s="56"/>
      <c r="K4193" s="56"/>
      <c r="L4193" s="56"/>
      <c r="M4193" s="56"/>
      <c r="N4193" s="56"/>
      <c r="O4193" s="56"/>
      <c r="P4193" s="13"/>
    </row>
    <row r="4194" spans="1:16" ht="36.75" customHeight="1" x14ac:dyDescent="0.2">
      <c r="A4194" s="71"/>
      <c r="B4194" s="12"/>
      <c r="C4194" s="72"/>
      <c r="D4194" s="56"/>
      <c r="E4194" s="56"/>
      <c r="F4194" s="56"/>
      <c r="G4194" s="56"/>
      <c r="H4194" s="56"/>
      <c r="I4194" s="56"/>
      <c r="J4194" s="56"/>
      <c r="K4194" s="56"/>
      <c r="L4194" s="56"/>
      <c r="M4194" s="56"/>
      <c r="N4194" s="56"/>
      <c r="O4194" s="56"/>
      <c r="P4194" s="13"/>
    </row>
    <row r="4195" spans="1:16" ht="36.75" customHeight="1" x14ac:dyDescent="0.2">
      <c r="A4195" s="71"/>
      <c r="B4195" s="12"/>
      <c r="C4195" s="72"/>
      <c r="D4195" s="56"/>
      <c r="E4195" s="56"/>
      <c r="F4195" s="56"/>
      <c r="G4195" s="56"/>
      <c r="H4195" s="56"/>
      <c r="I4195" s="56"/>
      <c r="J4195" s="56"/>
      <c r="K4195" s="56"/>
      <c r="L4195" s="56"/>
      <c r="M4195" s="56"/>
      <c r="N4195" s="56"/>
      <c r="O4195" s="56"/>
      <c r="P4195" s="13"/>
    </row>
    <row r="4196" spans="1:16" ht="36.75" customHeight="1" x14ac:dyDescent="0.2">
      <c r="A4196" s="71" t="s">
        <v>2632</v>
      </c>
      <c r="B4196" s="12"/>
      <c r="C4196" s="72" t="s">
        <v>2633</v>
      </c>
      <c r="D4196" s="56"/>
      <c r="E4196" s="56"/>
      <c r="F4196" s="56"/>
      <c r="G4196" s="56"/>
      <c r="H4196" s="56"/>
      <c r="I4196" s="56"/>
      <c r="J4196" s="56"/>
      <c r="K4196" s="56"/>
      <c r="L4196" s="56"/>
      <c r="M4196" s="56"/>
      <c r="N4196" s="56"/>
      <c r="O4196" s="56"/>
      <c r="P4196" s="13"/>
    </row>
    <row r="4197" spans="1:16" ht="36.75" customHeight="1" x14ac:dyDescent="0.2">
      <c r="A4197" s="71"/>
      <c r="B4197" s="12"/>
      <c r="C4197" s="72"/>
      <c r="D4197" s="56"/>
      <c r="E4197" s="56"/>
      <c r="F4197" s="56"/>
      <c r="G4197" s="56"/>
      <c r="H4197" s="56"/>
      <c r="I4197" s="56"/>
      <c r="J4197" s="56"/>
      <c r="K4197" s="56"/>
      <c r="L4197" s="56"/>
      <c r="M4197" s="56"/>
      <c r="N4197" s="56"/>
      <c r="O4197" s="56"/>
      <c r="P4197" s="13"/>
    </row>
    <row r="4198" spans="1:16" ht="36.75" customHeight="1" x14ac:dyDescent="0.2">
      <c r="A4198" s="71"/>
      <c r="B4198" s="12"/>
      <c r="C4198" s="72"/>
      <c r="D4198" s="56"/>
      <c r="E4198" s="56"/>
      <c r="F4198" s="56"/>
      <c r="G4198" s="56"/>
      <c r="H4198" s="56"/>
      <c r="I4198" s="56"/>
      <c r="J4198" s="56"/>
      <c r="K4198" s="56"/>
      <c r="L4198" s="56"/>
      <c r="M4198" s="56"/>
      <c r="N4198" s="56"/>
      <c r="O4198" s="56"/>
      <c r="P4198" s="13"/>
    </row>
    <row r="4199" spans="1:16" ht="36.75" customHeight="1" x14ac:dyDescent="0.2">
      <c r="A4199" s="71"/>
      <c r="B4199" s="12"/>
      <c r="C4199" s="72"/>
      <c r="D4199" s="56"/>
      <c r="E4199" s="56"/>
      <c r="F4199" s="56"/>
      <c r="G4199" s="56"/>
      <c r="H4199" s="56"/>
      <c r="I4199" s="56"/>
      <c r="J4199" s="56"/>
      <c r="K4199" s="56"/>
      <c r="L4199" s="56"/>
      <c r="M4199" s="56"/>
      <c r="N4199" s="56"/>
      <c r="O4199" s="56"/>
      <c r="P4199" s="13"/>
    </row>
    <row r="4200" spans="1:16" ht="36.75" customHeight="1" x14ac:dyDescent="0.2">
      <c r="A4200" s="71"/>
      <c r="B4200" s="12"/>
      <c r="C4200" s="72"/>
      <c r="D4200" s="56"/>
      <c r="E4200" s="56"/>
      <c r="F4200" s="56"/>
      <c r="G4200" s="56"/>
      <c r="H4200" s="56"/>
      <c r="I4200" s="56"/>
      <c r="J4200" s="56"/>
      <c r="K4200" s="56"/>
      <c r="L4200" s="56"/>
      <c r="M4200" s="56"/>
      <c r="N4200" s="56"/>
      <c r="O4200" s="56"/>
      <c r="P4200" s="13"/>
    </row>
    <row r="4201" spans="1:16" ht="36.75" customHeight="1" x14ac:dyDescent="0.2">
      <c r="A4201" s="71" t="s">
        <v>2634</v>
      </c>
      <c r="B4201" s="12"/>
      <c r="C4201" s="72" t="s">
        <v>2635</v>
      </c>
      <c r="D4201" s="56"/>
      <c r="E4201" s="56"/>
      <c r="F4201" s="56"/>
      <c r="G4201" s="56"/>
      <c r="H4201" s="56"/>
      <c r="I4201" s="56"/>
      <c r="J4201" s="56"/>
      <c r="K4201" s="56"/>
      <c r="L4201" s="56"/>
      <c r="M4201" s="56"/>
      <c r="N4201" s="56"/>
      <c r="O4201" s="56"/>
      <c r="P4201" s="13"/>
    </row>
    <row r="4202" spans="1:16" ht="36.75" customHeight="1" x14ac:dyDescent="0.2">
      <c r="A4202" s="71"/>
      <c r="B4202" s="12"/>
      <c r="C4202" s="72"/>
      <c r="D4202" s="56"/>
      <c r="E4202" s="56"/>
      <c r="F4202" s="56"/>
      <c r="G4202" s="56"/>
      <c r="H4202" s="56"/>
      <c r="I4202" s="56"/>
      <c r="J4202" s="56"/>
      <c r="K4202" s="56"/>
      <c r="L4202" s="56"/>
      <c r="M4202" s="56"/>
      <c r="N4202" s="56"/>
      <c r="O4202" s="56"/>
      <c r="P4202" s="13"/>
    </row>
    <row r="4203" spans="1:16" ht="36.75" customHeight="1" x14ac:dyDescent="0.2">
      <c r="A4203" s="71"/>
      <c r="B4203" s="12"/>
      <c r="C4203" s="72"/>
      <c r="D4203" s="56"/>
      <c r="E4203" s="56"/>
      <c r="F4203" s="56"/>
      <c r="G4203" s="56"/>
      <c r="H4203" s="56"/>
      <c r="I4203" s="56"/>
      <c r="J4203" s="56"/>
      <c r="K4203" s="56"/>
      <c r="L4203" s="56"/>
      <c r="M4203" s="56"/>
      <c r="N4203" s="56"/>
      <c r="O4203" s="56"/>
      <c r="P4203" s="13"/>
    </row>
    <row r="4204" spans="1:16" ht="36.75" customHeight="1" x14ac:dyDescent="0.2">
      <c r="A4204" s="71"/>
      <c r="B4204" s="12"/>
      <c r="C4204" s="72"/>
      <c r="D4204" s="56"/>
      <c r="E4204" s="56"/>
      <c r="F4204" s="56"/>
      <c r="G4204" s="56"/>
      <c r="H4204" s="56"/>
      <c r="I4204" s="56"/>
      <c r="J4204" s="56"/>
      <c r="K4204" s="56"/>
      <c r="L4204" s="56"/>
      <c r="M4204" s="56"/>
      <c r="N4204" s="56"/>
      <c r="O4204" s="56"/>
      <c r="P4204" s="13"/>
    </row>
    <row r="4205" spans="1:16" ht="36.75" customHeight="1" thickBot="1" x14ac:dyDescent="0.25">
      <c r="A4205" s="73"/>
      <c r="B4205" s="14"/>
      <c r="C4205" s="74"/>
      <c r="D4205" s="57"/>
      <c r="E4205" s="57"/>
      <c r="F4205" s="57"/>
      <c r="G4205" s="57"/>
      <c r="H4205" s="57"/>
      <c r="I4205" s="57"/>
      <c r="J4205" s="57"/>
      <c r="K4205" s="57"/>
      <c r="L4205" s="57"/>
      <c r="M4205" s="57"/>
      <c r="N4205" s="57"/>
      <c r="O4205" s="57"/>
      <c r="P4205" s="15"/>
    </row>
    <row r="4206" spans="1:16" ht="36.75" customHeight="1" x14ac:dyDescent="0.2">
      <c r="A4206" s="75" t="s">
        <v>2636</v>
      </c>
      <c r="B4206" s="10"/>
      <c r="C4206" s="76" t="s">
        <v>2637</v>
      </c>
      <c r="D4206" s="55"/>
      <c r="E4206" s="55"/>
      <c r="F4206" s="55"/>
      <c r="G4206" s="55"/>
      <c r="H4206" s="55"/>
      <c r="I4206" s="55"/>
      <c r="J4206" s="55"/>
      <c r="K4206" s="55"/>
      <c r="L4206" s="55"/>
      <c r="M4206" s="55"/>
      <c r="N4206" s="55"/>
      <c r="O4206" s="55"/>
      <c r="P4206" s="11"/>
    </row>
    <row r="4207" spans="1:16" ht="36.75" customHeight="1" x14ac:dyDescent="0.2">
      <c r="A4207" s="71"/>
      <c r="B4207" s="12"/>
      <c r="C4207" s="72"/>
      <c r="D4207" s="56"/>
      <c r="E4207" s="56"/>
      <c r="F4207" s="56"/>
      <c r="G4207" s="56"/>
      <c r="H4207" s="56"/>
      <c r="I4207" s="56"/>
      <c r="J4207" s="56"/>
      <c r="K4207" s="56"/>
      <c r="L4207" s="56"/>
      <c r="M4207" s="56"/>
      <c r="N4207" s="56"/>
      <c r="O4207" s="56"/>
      <c r="P4207" s="13"/>
    </row>
    <row r="4208" spans="1:16" ht="36.75" customHeight="1" x14ac:dyDescent="0.2">
      <c r="A4208" s="71"/>
      <c r="B4208" s="12"/>
      <c r="C4208" s="72"/>
      <c r="D4208" s="56"/>
      <c r="E4208" s="56"/>
      <c r="F4208" s="56"/>
      <c r="G4208" s="56"/>
      <c r="H4208" s="56"/>
      <c r="I4208" s="56"/>
      <c r="J4208" s="56"/>
      <c r="K4208" s="56"/>
      <c r="L4208" s="56"/>
      <c r="M4208" s="56"/>
      <c r="N4208" s="56"/>
      <c r="O4208" s="56"/>
      <c r="P4208" s="13"/>
    </row>
    <row r="4209" spans="1:16" ht="36.75" customHeight="1" x14ac:dyDescent="0.2">
      <c r="A4209" s="71"/>
      <c r="B4209" s="12"/>
      <c r="C4209" s="72"/>
      <c r="D4209" s="56"/>
      <c r="E4209" s="56"/>
      <c r="F4209" s="56"/>
      <c r="G4209" s="56"/>
      <c r="H4209" s="56"/>
      <c r="I4209" s="56"/>
      <c r="J4209" s="56"/>
      <c r="K4209" s="56"/>
      <c r="L4209" s="56"/>
      <c r="M4209" s="56"/>
      <c r="N4209" s="56"/>
      <c r="O4209" s="56"/>
      <c r="P4209" s="13"/>
    </row>
    <row r="4210" spans="1:16" ht="36.75" customHeight="1" x14ac:dyDescent="0.2">
      <c r="A4210" s="71"/>
      <c r="B4210" s="12"/>
      <c r="C4210" s="72"/>
      <c r="D4210" s="56"/>
      <c r="E4210" s="56"/>
      <c r="F4210" s="56"/>
      <c r="G4210" s="56"/>
      <c r="H4210" s="56"/>
      <c r="I4210" s="56"/>
      <c r="J4210" s="56"/>
      <c r="K4210" s="56"/>
      <c r="L4210" s="56"/>
      <c r="M4210" s="56"/>
      <c r="N4210" s="56"/>
      <c r="O4210" s="56"/>
      <c r="P4210" s="13"/>
    </row>
    <row r="4211" spans="1:16" ht="36.75" customHeight="1" x14ac:dyDescent="0.2">
      <c r="A4211" s="71" t="s">
        <v>2638</v>
      </c>
      <c r="B4211" s="12"/>
      <c r="C4211" s="72" t="s">
        <v>2639</v>
      </c>
      <c r="D4211" s="56"/>
      <c r="E4211" s="56"/>
      <c r="F4211" s="56"/>
      <c r="G4211" s="56"/>
      <c r="H4211" s="56"/>
      <c r="I4211" s="56"/>
      <c r="J4211" s="56"/>
      <c r="K4211" s="56"/>
      <c r="L4211" s="56"/>
      <c r="M4211" s="56"/>
      <c r="N4211" s="56"/>
      <c r="O4211" s="56"/>
      <c r="P4211" s="13"/>
    </row>
    <row r="4212" spans="1:16" ht="36.75" customHeight="1" x14ac:dyDescent="0.2">
      <c r="A4212" s="71"/>
      <c r="B4212" s="12"/>
      <c r="C4212" s="72"/>
      <c r="D4212" s="56"/>
      <c r="E4212" s="56"/>
      <c r="F4212" s="56"/>
      <c r="G4212" s="56"/>
      <c r="H4212" s="56"/>
      <c r="I4212" s="56"/>
      <c r="J4212" s="56"/>
      <c r="K4212" s="56"/>
      <c r="L4212" s="56"/>
      <c r="M4212" s="56"/>
      <c r="N4212" s="56"/>
      <c r="O4212" s="56"/>
      <c r="P4212" s="13"/>
    </row>
    <row r="4213" spans="1:16" ht="36.75" customHeight="1" x14ac:dyDescent="0.2">
      <c r="A4213" s="71"/>
      <c r="B4213" s="12"/>
      <c r="C4213" s="72"/>
      <c r="D4213" s="56"/>
      <c r="E4213" s="56"/>
      <c r="F4213" s="56"/>
      <c r="G4213" s="56"/>
      <c r="H4213" s="56"/>
      <c r="I4213" s="56"/>
      <c r="J4213" s="56"/>
      <c r="K4213" s="56"/>
      <c r="L4213" s="56"/>
      <c r="M4213" s="56"/>
      <c r="N4213" s="56"/>
      <c r="O4213" s="56"/>
      <c r="P4213" s="13"/>
    </row>
    <row r="4214" spans="1:16" ht="36.75" customHeight="1" x14ac:dyDescent="0.2">
      <c r="A4214" s="71"/>
      <c r="B4214" s="12"/>
      <c r="C4214" s="72"/>
      <c r="D4214" s="56"/>
      <c r="E4214" s="56"/>
      <c r="F4214" s="56"/>
      <c r="G4214" s="56"/>
      <c r="H4214" s="56"/>
      <c r="I4214" s="56"/>
      <c r="J4214" s="56"/>
      <c r="K4214" s="56"/>
      <c r="L4214" s="56"/>
      <c r="M4214" s="56"/>
      <c r="N4214" s="56"/>
      <c r="O4214" s="56"/>
      <c r="P4214" s="13"/>
    </row>
    <row r="4215" spans="1:16" ht="36.75" customHeight="1" x14ac:dyDescent="0.2">
      <c r="A4215" s="71"/>
      <c r="B4215" s="12"/>
      <c r="C4215" s="72"/>
      <c r="D4215" s="56"/>
      <c r="E4215" s="56"/>
      <c r="F4215" s="56"/>
      <c r="G4215" s="56"/>
      <c r="H4215" s="56"/>
      <c r="I4215" s="56"/>
      <c r="J4215" s="56"/>
      <c r="K4215" s="56"/>
      <c r="L4215" s="56"/>
      <c r="M4215" s="56"/>
      <c r="N4215" s="56"/>
      <c r="O4215" s="56"/>
      <c r="P4215" s="13"/>
    </row>
    <row r="4216" spans="1:16" ht="36.75" customHeight="1" x14ac:dyDescent="0.2">
      <c r="A4216" s="71" t="s">
        <v>2640</v>
      </c>
      <c r="B4216" s="12"/>
      <c r="C4216" s="72" t="s">
        <v>2641</v>
      </c>
      <c r="D4216" s="56"/>
      <c r="E4216" s="56"/>
      <c r="F4216" s="56"/>
      <c r="G4216" s="56"/>
      <c r="H4216" s="56"/>
      <c r="I4216" s="56"/>
      <c r="J4216" s="56"/>
      <c r="K4216" s="56"/>
      <c r="L4216" s="56"/>
      <c r="M4216" s="56"/>
      <c r="N4216" s="56"/>
      <c r="O4216" s="56"/>
      <c r="P4216" s="13"/>
    </row>
    <row r="4217" spans="1:16" ht="36.75" customHeight="1" x14ac:dyDescent="0.2">
      <c r="A4217" s="71"/>
      <c r="B4217" s="12"/>
      <c r="C4217" s="72"/>
      <c r="D4217" s="56"/>
      <c r="E4217" s="56"/>
      <c r="F4217" s="56"/>
      <c r="G4217" s="56"/>
      <c r="H4217" s="56"/>
      <c r="I4217" s="56"/>
      <c r="J4217" s="56"/>
      <c r="K4217" s="56"/>
      <c r="L4217" s="56"/>
      <c r="M4217" s="56"/>
      <c r="N4217" s="56"/>
      <c r="O4217" s="56"/>
      <c r="P4217" s="13"/>
    </row>
    <row r="4218" spans="1:16" ht="36.75" customHeight="1" x14ac:dyDescent="0.2">
      <c r="A4218" s="71"/>
      <c r="B4218" s="12"/>
      <c r="C4218" s="72"/>
      <c r="D4218" s="56"/>
      <c r="E4218" s="56"/>
      <c r="F4218" s="56"/>
      <c r="G4218" s="56"/>
      <c r="H4218" s="56"/>
      <c r="I4218" s="56"/>
      <c r="J4218" s="56"/>
      <c r="K4218" s="56"/>
      <c r="L4218" s="56"/>
      <c r="M4218" s="56"/>
      <c r="N4218" s="56"/>
      <c r="O4218" s="56"/>
      <c r="P4218" s="13"/>
    </row>
    <row r="4219" spans="1:16" ht="36.75" customHeight="1" x14ac:dyDescent="0.2">
      <c r="A4219" s="71"/>
      <c r="B4219" s="12"/>
      <c r="C4219" s="72"/>
      <c r="D4219" s="56"/>
      <c r="E4219" s="56"/>
      <c r="F4219" s="56"/>
      <c r="G4219" s="56"/>
      <c r="H4219" s="56"/>
      <c r="I4219" s="56"/>
      <c r="J4219" s="56"/>
      <c r="K4219" s="56"/>
      <c r="L4219" s="56"/>
      <c r="M4219" s="56"/>
      <c r="N4219" s="56"/>
      <c r="O4219" s="56"/>
      <c r="P4219" s="13"/>
    </row>
    <row r="4220" spans="1:16" ht="36.75" customHeight="1" x14ac:dyDescent="0.2">
      <c r="A4220" s="71"/>
      <c r="B4220" s="12"/>
      <c r="C4220" s="72"/>
      <c r="D4220" s="56"/>
      <c r="E4220" s="56"/>
      <c r="F4220" s="56"/>
      <c r="G4220" s="56"/>
      <c r="H4220" s="56"/>
      <c r="I4220" s="56"/>
      <c r="J4220" s="56"/>
      <c r="K4220" s="56"/>
      <c r="L4220" s="56"/>
      <c r="M4220" s="56"/>
      <c r="N4220" s="56"/>
      <c r="O4220" s="56"/>
      <c r="P4220" s="13"/>
    </row>
    <row r="4221" spans="1:16" ht="36.75" customHeight="1" x14ac:dyDescent="0.2">
      <c r="A4221" s="71" t="s">
        <v>2642</v>
      </c>
      <c r="B4221" s="12"/>
      <c r="C4221" s="72" t="s">
        <v>2643</v>
      </c>
      <c r="D4221" s="56"/>
      <c r="E4221" s="56"/>
      <c r="F4221" s="56"/>
      <c r="G4221" s="56"/>
      <c r="H4221" s="56"/>
      <c r="I4221" s="56"/>
      <c r="J4221" s="56"/>
      <c r="K4221" s="56"/>
      <c r="L4221" s="56"/>
      <c r="M4221" s="56"/>
      <c r="N4221" s="56"/>
      <c r="O4221" s="56"/>
      <c r="P4221" s="13"/>
    </row>
    <row r="4222" spans="1:16" ht="36.75" customHeight="1" x14ac:dyDescent="0.2">
      <c r="A4222" s="71"/>
      <c r="B4222" s="12"/>
      <c r="C4222" s="72"/>
      <c r="D4222" s="56"/>
      <c r="E4222" s="56"/>
      <c r="F4222" s="56"/>
      <c r="G4222" s="56"/>
      <c r="H4222" s="56"/>
      <c r="I4222" s="56"/>
      <c r="J4222" s="56"/>
      <c r="K4222" s="56"/>
      <c r="L4222" s="56"/>
      <c r="M4222" s="56"/>
      <c r="N4222" s="56"/>
      <c r="O4222" s="56"/>
      <c r="P4222" s="13"/>
    </row>
    <row r="4223" spans="1:16" ht="36.75" customHeight="1" x14ac:dyDescent="0.2">
      <c r="A4223" s="71"/>
      <c r="B4223" s="12"/>
      <c r="C4223" s="72"/>
      <c r="D4223" s="56"/>
      <c r="E4223" s="56"/>
      <c r="F4223" s="56"/>
      <c r="G4223" s="56"/>
      <c r="H4223" s="56"/>
      <c r="I4223" s="56"/>
      <c r="J4223" s="56"/>
      <c r="K4223" s="56"/>
      <c r="L4223" s="56"/>
      <c r="M4223" s="56"/>
      <c r="N4223" s="56"/>
      <c r="O4223" s="56"/>
      <c r="P4223" s="13"/>
    </row>
    <row r="4224" spans="1:16" ht="36.75" customHeight="1" x14ac:dyDescent="0.2">
      <c r="A4224" s="71"/>
      <c r="B4224" s="12"/>
      <c r="C4224" s="72"/>
      <c r="D4224" s="56"/>
      <c r="E4224" s="56"/>
      <c r="F4224" s="56"/>
      <c r="G4224" s="56"/>
      <c r="H4224" s="56"/>
      <c r="I4224" s="56"/>
      <c r="J4224" s="56"/>
      <c r="K4224" s="56"/>
      <c r="L4224" s="56"/>
      <c r="M4224" s="56"/>
      <c r="N4224" s="56"/>
      <c r="O4224" s="56"/>
      <c r="P4224" s="13"/>
    </row>
    <row r="4225" spans="1:16" ht="36.75" customHeight="1" x14ac:dyDescent="0.2">
      <c r="A4225" s="71"/>
      <c r="B4225" s="12"/>
      <c r="C4225" s="72"/>
      <c r="D4225" s="56"/>
      <c r="E4225" s="56"/>
      <c r="F4225" s="56"/>
      <c r="G4225" s="56"/>
      <c r="H4225" s="56"/>
      <c r="I4225" s="56"/>
      <c r="J4225" s="56"/>
      <c r="K4225" s="56"/>
      <c r="L4225" s="56"/>
      <c r="M4225" s="56"/>
      <c r="N4225" s="56"/>
      <c r="O4225" s="56"/>
      <c r="P4225" s="13"/>
    </row>
    <row r="4226" spans="1:16" ht="36.75" customHeight="1" x14ac:dyDescent="0.2">
      <c r="A4226" s="71" t="s">
        <v>2644</v>
      </c>
      <c r="B4226" s="12"/>
      <c r="C4226" s="72" t="s">
        <v>2645</v>
      </c>
      <c r="D4226" s="56"/>
      <c r="E4226" s="56"/>
      <c r="F4226" s="56"/>
      <c r="G4226" s="56"/>
      <c r="H4226" s="56"/>
      <c r="I4226" s="56"/>
      <c r="J4226" s="56"/>
      <c r="K4226" s="56"/>
      <c r="L4226" s="56"/>
      <c r="M4226" s="56"/>
      <c r="N4226" s="56"/>
      <c r="O4226" s="56"/>
      <c r="P4226" s="13"/>
    </row>
    <row r="4227" spans="1:16" ht="36.75" customHeight="1" x14ac:dyDescent="0.2">
      <c r="A4227" s="71"/>
      <c r="B4227" s="12"/>
      <c r="C4227" s="72"/>
      <c r="D4227" s="56"/>
      <c r="E4227" s="56"/>
      <c r="F4227" s="56"/>
      <c r="G4227" s="56"/>
      <c r="H4227" s="56"/>
      <c r="I4227" s="56"/>
      <c r="J4227" s="56"/>
      <c r="K4227" s="56"/>
      <c r="L4227" s="56"/>
      <c r="M4227" s="56"/>
      <c r="N4227" s="56"/>
      <c r="O4227" s="56"/>
      <c r="P4227" s="13"/>
    </row>
    <row r="4228" spans="1:16" ht="36.75" customHeight="1" x14ac:dyDescent="0.2">
      <c r="A4228" s="71"/>
      <c r="B4228" s="12"/>
      <c r="C4228" s="72"/>
      <c r="D4228" s="56"/>
      <c r="E4228" s="56"/>
      <c r="F4228" s="56"/>
      <c r="G4228" s="56"/>
      <c r="H4228" s="56"/>
      <c r="I4228" s="56"/>
      <c r="J4228" s="56"/>
      <c r="K4228" s="56"/>
      <c r="L4228" s="56"/>
      <c r="M4228" s="56"/>
      <c r="N4228" s="56"/>
      <c r="O4228" s="56"/>
      <c r="P4228" s="13"/>
    </row>
    <row r="4229" spans="1:16" ht="36.75" customHeight="1" x14ac:dyDescent="0.2">
      <c r="A4229" s="71"/>
      <c r="B4229" s="12"/>
      <c r="C4229" s="72"/>
      <c r="D4229" s="56"/>
      <c r="E4229" s="56"/>
      <c r="F4229" s="56"/>
      <c r="G4229" s="56"/>
      <c r="H4229" s="56"/>
      <c r="I4229" s="56"/>
      <c r="J4229" s="56"/>
      <c r="K4229" s="56"/>
      <c r="L4229" s="56"/>
      <c r="M4229" s="56"/>
      <c r="N4229" s="56"/>
      <c r="O4229" s="56"/>
      <c r="P4229" s="13"/>
    </row>
    <row r="4230" spans="1:16" ht="36.75" customHeight="1" thickBot="1" x14ac:dyDescent="0.25">
      <c r="A4230" s="73"/>
      <c r="B4230" s="14"/>
      <c r="C4230" s="74"/>
      <c r="D4230" s="57"/>
      <c r="E4230" s="57"/>
      <c r="F4230" s="57"/>
      <c r="G4230" s="57"/>
      <c r="H4230" s="57"/>
      <c r="I4230" s="57"/>
      <c r="J4230" s="57"/>
      <c r="K4230" s="57"/>
      <c r="L4230" s="57"/>
      <c r="M4230" s="57"/>
      <c r="N4230" s="57"/>
      <c r="O4230" s="57"/>
      <c r="P4230" s="15"/>
    </row>
    <row r="4231" spans="1:16" ht="36.75" customHeight="1" x14ac:dyDescent="0.2">
      <c r="A4231" s="75" t="s">
        <v>2646</v>
      </c>
      <c r="B4231" s="10"/>
      <c r="C4231" s="76" t="s">
        <v>2647</v>
      </c>
      <c r="D4231" s="55"/>
      <c r="E4231" s="55"/>
      <c r="F4231" s="55"/>
      <c r="G4231" s="55"/>
      <c r="H4231" s="55"/>
      <c r="I4231" s="55"/>
      <c r="J4231" s="55"/>
      <c r="K4231" s="55"/>
      <c r="L4231" s="55"/>
      <c r="M4231" s="55"/>
      <c r="N4231" s="55"/>
      <c r="O4231" s="55"/>
      <c r="P4231" s="11"/>
    </row>
    <row r="4232" spans="1:16" ht="36.75" customHeight="1" x14ac:dyDescent="0.2">
      <c r="A4232" s="71"/>
      <c r="B4232" s="12"/>
      <c r="C4232" s="72"/>
      <c r="D4232" s="56"/>
      <c r="E4232" s="56"/>
      <c r="F4232" s="56"/>
      <c r="G4232" s="56"/>
      <c r="H4232" s="56"/>
      <c r="I4232" s="56"/>
      <c r="J4232" s="56"/>
      <c r="K4232" s="56"/>
      <c r="L4232" s="56"/>
      <c r="M4232" s="56"/>
      <c r="N4232" s="56"/>
      <c r="O4232" s="56"/>
      <c r="P4232" s="13"/>
    </row>
    <row r="4233" spans="1:16" ht="36.75" customHeight="1" x14ac:dyDescent="0.2">
      <c r="A4233" s="71"/>
      <c r="B4233" s="12"/>
      <c r="C4233" s="72"/>
      <c r="D4233" s="56"/>
      <c r="E4233" s="56"/>
      <c r="F4233" s="56"/>
      <c r="G4233" s="56"/>
      <c r="H4233" s="56"/>
      <c r="I4233" s="56"/>
      <c r="J4233" s="56"/>
      <c r="K4233" s="56"/>
      <c r="L4233" s="56"/>
      <c r="M4233" s="56"/>
      <c r="N4233" s="56"/>
      <c r="O4233" s="56"/>
      <c r="P4233" s="13"/>
    </row>
    <row r="4234" spans="1:16" ht="36.75" customHeight="1" x14ac:dyDescent="0.2">
      <c r="A4234" s="71"/>
      <c r="B4234" s="12"/>
      <c r="C4234" s="72"/>
      <c r="D4234" s="56"/>
      <c r="E4234" s="56"/>
      <c r="F4234" s="56"/>
      <c r="G4234" s="56"/>
      <c r="H4234" s="56"/>
      <c r="I4234" s="56"/>
      <c r="J4234" s="56"/>
      <c r="K4234" s="56"/>
      <c r="L4234" s="56"/>
      <c r="M4234" s="56"/>
      <c r="N4234" s="56"/>
      <c r="O4234" s="56"/>
      <c r="P4234" s="13"/>
    </row>
    <row r="4235" spans="1:16" ht="36.75" customHeight="1" x14ac:dyDescent="0.2">
      <c r="A4235" s="71"/>
      <c r="B4235" s="12"/>
      <c r="C4235" s="72"/>
      <c r="D4235" s="56"/>
      <c r="E4235" s="56"/>
      <c r="F4235" s="56"/>
      <c r="G4235" s="56"/>
      <c r="H4235" s="56"/>
      <c r="I4235" s="56"/>
      <c r="J4235" s="56"/>
      <c r="K4235" s="56"/>
      <c r="L4235" s="56"/>
      <c r="M4235" s="56"/>
      <c r="N4235" s="56"/>
      <c r="O4235" s="56"/>
      <c r="P4235" s="13"/>
    </row>
    <row r="4236" spans="1:16" ht="36.75" customHeight="1" x14ac:dyDescent="0.2">
      <c r="A4236" s="71" t="s">
        <v>2648</v>
      </c>
      <c r="B4236" s="12"/>
      <c r="C4236" s="72" t="s">
        <v>2649</v>
      </c>
      <c r="D4236" s="56"/>
      <c r="E4236" s="56"/>
      <c r="F4236" s="56"/>
      <c r="G4236" s="56"/>
      <c r="H4236" s="56"/>
      <c r="I4236" s="56"/>
      <c r="J4236" s="56"/>
      <c r="K4236" s="56"/>
      <c r="L4236" s="56"/>
      <c r="M4236" s="56"/>
      <c r="N4236" s="56"/>
      <c r="O4236" s="56"/>
      <c r="P4236" s="13"/>
    </row>
    <row r="4237" spans="1:16" ht="36.75" customHeight="1" x14ac:dyDescent="0.2">
      <c r="A4237" s="71"/>
      <c r="B4237" s="12"/>
      <c r="C4237" s="72"/>
      <c r="D4237" s="56"/>
      <c r="E4237" s="56"/>
      <c r="F4237" s="56"/>
      <c r="G4237" s="56"/>
      <c r="H4237" s="56"/>
      <c r="I4237" s="56"/>
      <c r="J4237" s="56"/>
      <c r="K4237" s="56"/>
      <c r="L4237" s="56"/>
      <c r="M4237" s="56"/>
      <c r="N4237" s="56"/>
      <c r="O4237" s="56"/>
      <c r="P4237" s="13"/>
    </row>
    <row r="4238" spans="1:16" ht="36.75" customHeight="1" x14ac:dyDescent="0.2">
      <c r="A4238" s="71"/>
      <c r="B4238" s="12"/>
      <c r="C4238" s="72"/>
      <c r="D4238" s="56"/>
      <c r="E4238" s="56"/>
      <c r="F4238" s="56"/>
      <c r="G4238" s="56"/>
      <c r="H4238" s="56"/>
      <c r="I4238" s="56"/>
      <c r="J4238" s="56"/>
      <c r="K4238" s="56"/>
      <c r="L4238" s="56"/>
      <c r="M4238" s="56"/>
      <c r="N4238" s="56"/>
      <c r="O4238" s="56"/>
      <c r="P4238" s="13"/>
    </row>
    <row r="4239" spans="1:16" ht="36.75" customHeight="1" x14ac:dyDescent="0.2">
      <c r="A4239" s="71"/>
      <c r="B4239" s="12"/>
      <c r="C4239" s="72"/>
      <c r="D4239" s="56"/>
      <c r="E4239" s="56"/>
      <c r="F4239" s="56"/>
      <c r="G4239" s="56"/>
      <c r="H4239" s="56"/>
      <c r="I4239" s="56"/>
      <c r="J4239" s="56"/>
      <c r="K4239" s="56"/>
      <c r="L4239" s="56"/>
      <c r="M4239" s="56"/>
      <c r="N4239" s="56"/>
      <c r="O4239" s="56"/>
      <c r="P4239" s="13"/>
    </row>
    <row r="4240" spans="1:16" ht="36.75" customHeight="1" x14ac:dyDescent="0.2">
      <c r="A4240" s="71"/>
      <c r="B4240" s="12"/>
      <c r="C4240" s="72"/>
      <c r="D4240" s="56"/>
      <c r="E4240" s="56"/>
      <c r="F4240" s="56"/>
      <c r="G4240" s="56"/>
      <c r="H4240" s="56"/>
      <c r="I4240" s="56"/>
      <c r="J4240" s="56"/>
      <c r="K4240" s="56"/>
      <c r="L4240" s="56"/>
      <c r="M4240" s="56"/>
      <c r="N4240" s="56"/>
      <c r="O4240" s="56"/>
      <c r="P4240" s="13"/>
    </row>
    <row r="4241" spans="1:16" ht="36.75" customHeight="1" x14ac:dyDescent="0.2">
      <c r="A4241" s="71" t="s">
        <v>2650</v>
      </c>
      <c r="B4241" s="12"/>
      <c r="C4241" s="72" t="s">
        <v>2651</v>
      </c>
      <c r="D4241" s="56"/>
      <c r="E4241" s="56"/>
      <c r="F4241" s="56"/>
      <c r="G4241" s="56"/>
      <c r="H4241" s="56"/>
      <c r="I4241" s="56"/>
      <c r="J4241" s="56"/>
      <c r="K4241" s="56"/>
      <c r="L4241" s="56"/>
      <c r="M4241" s="56"/>
      <c r="N4241" s="56"/>
      <c r="O4241" s="56"/>
      <c r="P4241" s="13"/>
    </row>
    <row r="4242" spans="1:16" ht="36.75" customHeight="1" x14ac:dyDescent="0.2">
      <c r="A4242" s="71"/>
      <c r="B4242" s="12"/>
      <c r="C4242" s="72"/>
      <c r="D4242" s="56"/>
      <c r="E4242" s="56"/>
      <c r="F4242" s="56"/>
      <c r="G4242" s="56"/>
      <c r="H4242" s="56"/>
      <c r="I4242" s="56"/>
      <c r="J4242" s="56"/>
      <c r="K4242" s="56"/>
      <c r="L4242" s="56"/>
      <c r="M4242" s="56"/>
      <c r="N4242" s="56"/>
      <c r="O4242" s="56"/>
      <c r="P4242" s="13"/>
    </row>
    <row r="4243" spans="1:16" ht="36.75" customHeight="1" x14ac:dyDescent="0.2">
      <c r="A4243" s="71"/>
      <c r="B4243" s="12"/>
      <c r="C4243" s="72"/>
      <c r="D4243" s="56"/>
      <c r="E4243" s="56"/>
      <c r="F4243" s="56"/>
      <c r="G4243" s="56"/>
      <c r="H4243" s="56"/>
      <c r="I4243" s="56"/>
      <c r="J4243" s="56"/>
      <c r="K4243" s="56"/>
      <c r="L4243" s="56"/>
      <c r="M4243" s="56"/>
      <c r="N4243" s="56"/>
      <c r="O4243" s="56"/>
      <c r="P4243" s="13"/>
    </row>
    <row r="4244" spans="1:16" ht="36.75" customHeight="1" x14ac:dyDescent="0.2">
      <c r="A4244" s="71"/>
      <c r="B4244" s="12"/>
      <c r="C4244" s="72"/>
      <c r="D4244" s="56"/>
      <c r="E4244" s="56"/>
      <c r="F4244" s="56"/>
      <c r="G4244" s="56"/>
      <c r="H4244" s="56"/>
      <c r="I4244" s="56"/>
      <c r="J4244" s="56"/>
      <c r="K4244" s="56"/>
      <c r="L4244" s="56"/>
      <c r="M4244" s="56"/>
      <c r="N4244" s="56"/>
      <c r="O4244" s="56"/>
      <c r="P4244" s="13"/>
    </row>
    <row r="4245" spans="1:16" ht="36.75" customHeight="1" x14ac:dyDescent="0.2">
      <c r="A4245" s="71"/>
      <c r="B4245" s="12"/>
      <c r="C4245" s="72"/>
      <c r="D4245" s="56"/>
      <c r="E4245" s="56"/>
      <c r="F4245" s="56"/>
      <c r="G4245" s="56"/>
      <c r="H4245" s="56"/>
      <c r="I4245" s="56"/>
      <c r="J4245" s="56"/>
      <c r="K4245" s="56"/>
      <c r="L4245" s="56"/>
      <c r="M4245" s="56"/>
      <c r="N4245" s="56"/>
      <c r="O4245" s="56"/>
      <c r="P4245" s="13"/>
    </row>
    <row r="4246" spans="1:16" ht="36.75" customHeight="1" x14ac:dyDescent="0.2">
      <c r="A4246" s="71" t="s">
        <v>2652</v>
      </c>
      <c r="B4246" s="12"/>
      <c r="C4246" s="72" t="s">
        <v>2653</v>
      </c>
      <c r="D4246" s="56"/>
      <c r="E4246" s="56"/>
      <c r="F4246" s="56"/>
      <c r="G4246" s="56"/>
      <c r="H4246" s="56"/>
      <c r="I4246" s="56"/>
      <c r="J4246" s="56"/>
      <c r="K4246" s="56"/>
      <c r="L4246" s="56"/>
      <c r="M4246" s="56"/>
      <c r="N4246" s="56"/>
      <c r="O4246" s="56"/>
      <c r="P4246" s="13"/>
    </row>
    <row r="4247" spans="1:16" ht="36.75" customHeight="1" x14ac:dyDescent="0.2">
      <c r="A4247" s="71"/>
      <c r="B4247" s="12"/>
      <c r="C4247" s="72"/>
      <c r="D4247" s="56"/>
      <c r="E4247" s="56"/>
      <c r="F4247" s="56"/>
      <c r="G4247" s="56"/>
      <c r="H4247" s="56"/>
      <c r="I4247" s="56"/>
      <c r="J4247" s="56"/>
      <c r="K4247" s="56"/>
      <c r="L4247" s="56"/>
      <c r="M4247" s="56"/>
      <c r="N4247" s="56"/>
      <c r="O4247" s="56"/>
      <c r="P4247" s="13"/>
    </row>
    <row r="4248" spans="1:16" ht="36.75" customHeight="1" x14ac:dyDescent="0.2">
      <c r="A4248" s="71"/>
      <c r="B4248" s="12"/>
      <c r="C4248" s="72"/>
      <c r="D4248" s="56"/>
      <c r="E4248" s="56"/>
      <c r="F4248" s="56"/>
      <c r="G4248" s="56"/>
      <c r="H4248" s="56"/>
      <c r="I4248" s="56"/>
      <c r="J4248" s="56"/>
      <c r="K4248" s="56"/>
      <c r="L4248" s="56"/>
      <c r="M4248" s="56"/>
      <c r="N4248" s="56"/>
      <c r="O4248" s="56"/>
      <c r="P4248" s="13"/>
    </row>
    <row r="4249" spans="1:16" ht="36.75" customHeight="1" x14ac:dyDescent="0.2">
      <c r="A4249" s="71"/>
      <c r="B4249" s="12"/>
      <c r="C4249" s="72"/>
      <c r="D4249" s="56"/>
      <c r="E4249" s="56"/>
      <c r="F4249" s="56"/>
      <c r="G4249" s="56"/>
      <c r="H4249" s="56"/>
      <c r="I4249" s="56"/>
      <c r="J4249" s="56"/>
      <c r="K4249" s="56"/>
      <c r="L4249" s="56"/>
      <c r="M4249" s="56"/>
      <c r="N4249" s="56"/>
      <c r="O4249" s="56"/>
      <c r="P4249" s="13"/>
    </row>
    <row r="4250" spans="1:16" ht="36.75" customHeight="1" x14ac:dyDescent="0.2">
      <c r="A4250" s="71"/>
      <c r="B4250" s="12"/>
      <c r="C4250" s="72"/>
      <c r="D4250" s="56"/>
      <c r="E4250" s="56"/>
      <c r="F4250" s="56"/>
      <c r="G4250" s="56"/>
      <c r="H4250" s="56"/>
      <c r="I4250" s="56"/>
      <c r="J4250" s="56"/>
      <c r="K4250" s="56"/>
      <c r="L4250" s="56"/>
      <c r="M4250" s="56"/>
      <c r="N4250" s="56"/>
      <c r="O4250" s="56"/>
      <c r="P4250" s="13"/>
    </row>
    <row r="4251" spans="1:16" ht="36.75" customHeight="1" x14ac:dyDescent="0.2">
      <c r="A4251" s="71" t="s">
        <v>2654</v>
      </c>
      <c r="B4251" s="12"/>
      <c r="C4251" s="72" t="s">
        <v>2655</v>
      </c>
      <c r="D4251" s="56"/>
      <c r="E4251" s="56"/>
      <c r="F4251" s="56"/>
      <c r="G4251" s="56"/>
      <c r="H4251" s="56"/>
      <c r="I4251" s="56"/>
      <c r="J4251" s="56"/>
      <c r="K4251" s="56"/>
      <c r="L4251" s="56"/>
      <c r="M4251" s="56"/>
      <c r="N4251" s="56"/>
      <c r="O4251" s="56"/>
      <c r="P4251" s="13"/>
    </row>
    <row r="4252" spans="1:16" ht="36.75" customHeight="1" x14ac:dyDescent="0.2">
      <c r="A4252" s="71"/>
      <c r="B4252" s="12"/>
      <c r="C4252" s="72"/>
      <c r="D4252" s="56"/>
      <c r="E4252" s="56"/>
      <c r="F4252" s="56"/>
      <c r="G4252" s="56"/>
      <c r="H4252" s="56"/>
      <c r="I4252" s="56"/>
      <c r="J4252" s="56"/>
      <c r="K4252" s="56"/>
      <c r="L4252" s="56"/>
      <c r="M4252" s="56"/>
      <c r="N4252" s="56"/>
      <c r="O4252" s="56"/>
      <c r="P4252" s="13"/>
    </row>
    <row r="4253" spans="1:16" ht="36.75" customHeight="1" x14ac:dyDescent="0.2">
      <c r="A4253" s="71"/>
      <c r="B4253" s="12"/>
      <c r="C4253" s="72"/>
      <c r="D4253" s="56"/>
      <c r="E4253" s="56"/>
      <c r="F4253" s="56"/>
      <c r="G4253" s="56"/>
      <c r="H4253" s="56"/>
      <c r="I4253" s="56"/>
      <c r="J4253" s="56"/>
      <c r="K4253" s="56"/>
      <c r="L4253" s="56"/>
      <c r="M4253" s="56"/>
      <c r="N4253" s="56"/>
      <c r="O4253" s="56"/>
      <c r="P4253" s="13"/>
    </row>
    <row r="4254" spans="1:16" ht="36.75" customHeight="1" x14ac:dyDescent="0.2">
      <c r="A4254" s="71"/>
      <c r="B4254" s="12"/>
      <c r="C4254" s="72"/>
      <c r="D4254" s="56"/>
      <c r="E4254" s="56"/>
      <c r="F4254" s="56"/>
      <c r="G4254" s="56"/>
      <c r="H4254" s="56"/>
      <c r="I4254" s="56"/>
      <c r="J4254" s="56"/>
      <c r="K4254" s="56"/>
      <c r="L4254" s="56"/>
      <c r="M4254" s="56"/>
      <c r="N4254" s="56"/>
      <c r="O4254" s="56"/>
      <c r="P4254" s="13"/>
    </row>
    <row r="4255" spans="1:16" ht="36.75" customHeight="1" thickBot="1" x14ac:dyDescent="0.25">
      <c r="A4255" s="73"/>
      <c r="B4255" s="14"/>
      <c r="C4255" s="74"/>
      <c r="D4255" s="57"/>
      <c r="E4255" s="57"/>
      <c r="F4255" s="57"/>
      <c r="G4255" s="57"/>
      <c r="H4255" s="57"/>
      <c r="I4255" s="57"/>
      <c r="J4255" s="57"/>
      <c r="K4255" s="57"/>
      <c r="L4255" s="57"/>
      <c r="M4255" s="57"/>
      <c r="N4255" s="57"/>
      <c r="O4255" s="57"/>
      <c r="P4255" s="15"/>
    </row>
    <row r="4256" spans="1:16" ht="36.75" customHeight="1" x14ac:dyDescent="0.2">
      <c r="A4256" s="75" t="s">
        <v>2656</v>
      </c>
      <c r="B4256" s="10"/>
      <c r="C4256" s="76" t="s">
        <v>2657</v>
      </c>
      <c r="D4256" s="55"/>
      <c r="E4256" s="55"/>
      <c r="F4256" s="55"/>
      <c r="G4256" s="55"/>
      <c r="H4256" s="55"/>
      <c r="I4256" s="55"/>
      <c r="J4256" s="55"/>
      <c r="K4256" s="55"/>
      <c r="L4256" s="55"/>
      <c r="M4256" s="55"/>
      <c r="N4256" s="55"/>
      <c r="O4256" s="55"/>
      <c r="P4256" s="11"/>
    </row>
    <row r="4257" spans="1:16" ht="36.75" customHeight="1" x14ac:dyDescent="0.2">
      <c r="A4257" s="71"/>
      <c r="B4257" s="12"/>
      <c r="C4257" s="72"/>
      <c r="D4257" s="56"/>
      <c r="E4257" s="56"/>
      <c r="F4257" s="56"/>
      <c r="G4257" s="56"/>
      <c r="H4257" s="56"/>
      <c r="I4257" s="56"/>
      <c r="J4257" s="56"/>
      <c r="K4257" s="56"/>
      <c r="L4257" s="56"/>
      <c r="M4257" s="56"/>
      <c r="N4257" s="56"/>
      <c r="O4257" s="56"/>
      <c r="P4257" s="13"/>
    </row>
    <row r="4258" spans="1:16" ht="36.75" customHeight="1" x14ac:dyDescent="0.2">
      <c r="A4258" s="71"/>
      <c r="B4258" s="12"/>
      <c r="C4258" s="72"/>
      <c r="D4258" s="56"/>
      <c r="E4258" s="56"/>
      <c r="F4258" s="56"/>
      <c r="G4258" s="56"/>
      <c r="H4258" s="56"/>
      <c r="I4258" s="56"/>
      <c r="J4258" s="56"/>
      <c r="K4258" s="56"/>
      <c r="L4258" s="56"/>
      <c r="M4258" s="56"/>
      <c r="N4258" s="56"/>
      <c r="O4258" s="56"/>
      <c r="P4258" s="13"/>
    </row>
    <row r="4259" spans="1:16" ht="36.75" customHeight="1" x14ac:dyDescent="0.2">
      <c r="A4259" s="71"/>
      <c r="B4259" s="12"/>
      <c r="C4259" s="72"/>
      <c r="D4259" s="56"/>
      <c r="E4259" s="56"/>
      <c r="F4259" s="56"/>
      <c r="G4259" s="56"/>
      <c r="H4259" s="56"/>
      <c r="I4259" s="56"/>
      <c r="J4259" s="56"/>
      <c r="K4259" s="56"/>
      <c r="L4259" s="56"/>
      <c r="M4259" s="56"/>
      <c r="N4259" s="56"/>
      <c r="O4259" s="56"/>
      <c r="P4259" s="13"/>
    </row>
    <row r="4260" spans="1:16" ht="36.75" customHeight="1" x14ac:dyDescent="0.2">
      <c r="A4260" s="71"/>
      <c r="B4260" s="12"/>
      <c r="C4260" s="72"/>
      <c r="D4260" s="56"/>
      <c r="E4260" s="56"/>
      <c r="F4260" s="56"/>
      <c r="G4260" s="56"/>
      <c r="H4260" s="56"/>
      <c r="I4260" s="56"/>
      <c r="J4260" s="56"/>
      <c r="K4260" s="56"/>
      <c r="L4260" s="56"/>
      <c r="M4260" s="56"/>
      <c r="N4260" s="56"/>
      <c r="O4260" s="56"/>
      <c r="P4260" s="13"/>
    </row>
    <row r="4261" spans="1:16" ht="36.75" customHeight="1" x14ac:dyDescent="0.2">
      <c r="A4261" s="71" t="s">
        <v>2658</v>
      </c>
      <c r="B4261" s="12"/>
      <c r="C4261" s="72" t="s">
        <v>2659</v>
      </c>
      <c r="D4261" s="56"/>
      <c r="E4261" s="56"/>
      <c r="F4261" s="56"/>
      <c r="G4261" s="56"/>
      <c r="H4261" s="56"/>
      <c r="I4261" s="56"/>
      <c r="J4261" s="56"/>
      <c r="K4261" s="56"/>
      <c r="L4261" s="56"/>
      <c r="M4261" s="56"/>
      <c r="N4261" s="56"/>
      <c r="O4261" s="56"/>
      <c r="P4261" s="13"/>
    </row>
    <row r="4262" spans="1:16" ht="36.75" customHeight="1" x14ac:dyDescent="0.2">
      <c r="A4262" s="71"/>
      <c r="B4262" s="12"/>
      <c r="C4262" s="72"/>
      <c r="D4262" s="56"/>
      <c r="E4262" s="56"/>
      <c r="F4262" s="56"/>
      <c r="G4262" s="56"/>
      <c r="H4262" s="56"/>
      <c r="I4262" s="56"/>
      <c r="J4262" s="56"/>
      <c r="K4262" s="56"/>
      <c r="L4262" s="56"/>
      <c r="M4262" s="56"/>
      <c r="N4262" s="56"/>
      <c r="O4262" s="56"/>
      <c r="P4262" s="13"/>
    </row>
    <row r="4263" spans="1:16" ht="36.75" customHeight="1" x14ac:dyDescent="0.2">
      <c r="A4263" s="71"/>
      <c r="B4263" s="12"/>
      <c r="C4263" s="72"/>
      <c r="D4263" s="56"/>
      <c r="E4263" s="56"/>
      <c r="F4263" s="56"/>
      <c r="G4263" s="56"/>
      <c r="H4263" s="56"/>
      <c r="I4263" s="56"/>
      <c r="J4263" s="56"/>
      <c r="K4263" s="56"/>
      <c r="L4263" s="56"/>
      <c r="M4263" s="56"/>
      <c r="N4263" s="56"/>
      <c r="O4263" s="56"/>
      <c r="P4263" s="13"/>
    </row>
    <row r="4264" spans="1:16" ht="36.75" customHeight="1" x14ac:dyDescent="0.2">
      <c r="A4264" s="71"/>
      <c r="B4264" s="12"/>
      <c r="C4264" s="72"/>
      <c r="D4264" s="56"/>
      <c r="E4264" s="56"/>
      <c r="F4264" s="56"/>
      <c r="G4264" s="56"/>
      <c r="H4264" s="56"/>
      <c r="I4264" s="56"/>
      <c r="J4264" s="56"/>
      <c r="K4264" s="56"/>
      <c r="L4264" s="56"/>
      <c r="M4264" s="56"/>
      <c r="N4264" s="56"/>
      <c r="O4264" s="56"/>
      <c r="P4264" s="13"/>
    </row>
    <row r="4265" spans="1:16" ht="36.75" customHeight="1" x14ac:dyDescent="0.2">
      <c r="A4265" s="71"/>
      <c r="B4265" s="12"/>
      <c r="C4265" s="72"/>
      <c r="D4265" s="56"/>
      <c r="E4265" s="56"/>
      <c r="F4265" s="56"/>
      <c r="G4265" s="56"/>
      <c r="H4265" s="56"/>
      <c r="I4265" s="56"/>
      <c r="J4265" s="56"/>
      <c r="K4265" s="56"/>
      <c r="L4265" s="56"/>
      <c r="M4265" s="56"/>
      <c r="N4265" s="56"/>
      <c r="O4265" s="56"/>
      <c r="P4265" s="13"/>
    </row>
    <row r="4266" spans="1:16" ht="36.75" customHeight="1" x14ac:dyDescent="0.2">
      <c r="A4266" s="71" t="s">
        <v>2660</v>
      </c>
      <c r="B4266" s="12"/>
      <c r="C4266" s="72" t="s">
        <v>2661</v>
      </c>
      <c r="D4266" s="56"/>
      <c r="E4266" s="56"/>
      <c r="F4266" s="56"/>
      <c r="G4266" s="56"/>
      <c r="H4266" s="56"/>
      <c r="I4266" s="56"/>
      <c r="J4266" s="56"/>
      <c r="K4266" s="56"/>
      <c r="L4266" s="56"/>
      <c r="M4266" s="56"/>
      <c r="N4266" s="56"/>
      <c r="O4266" s="56"/>
      <c r="P4266" s="13"/>
    </row>
    <row r="4267" spans="1:16" ht="36.75" customHeight="1" x14ac:dyDescent="0.2">
      <c r="A4267" s="71"/>
      <c r="B4267" s="12"/>
      <c r="C4267" s="72"/>
      <c r="D4267" s="56"/>
      <c r="E4267" s="56"/>
      <c r="F4267" s="56"/>
      <c r="G4267" s="56"/>
      <c r="H4267" s="56"/>
      <c r="I4267" s="56"/>
      <c r="J4267" s="56"/>
      <c r="K4267" s="56"/>
      <c r="L4267" s="56"/>
      <c r="M4267" s="56"/>
      <c r="N4267" s="56"/>
      <c r="O4267" s="56"/>
      <c r="P4267" s="13"/>
    </row>
    <row r="4268" spans="1:16" ht="36.75" customHeight="1" x14ac:dyDescent="0.2">
      <c r="A4268" s="71"/>
      <c r="B4268" s="12"/>
      <c r="C4268" s="72"/>
      <c r="D4268" s="56"/>
      <c r="E4268" s="56"/>
      <c r="F4268" s="56"/>
      <c r="G4268" s="56"/>
      <c r="H4268" s="56"/>
      <c r="I4268" s="56"/>
      <c r="J4268" s="56"/>
      <c r="K4268" s="56"/>
      <c r="L4268" s="56"/>
      <c r="M4268" s="56"/>
      <c r="N4268" s="56"/>
      <c r="O4268" s="56"/>
      <c r="P4268" s="13"/>
    </row>
    <row r="4269" spans="1:16" ht="36.75" customHeight="1" x14ac:dyDescent="0.2">
      <c r="A4269" s="71"/>
      <c r="B4269" s="12"/>
      <c r="C4269" s="72"/>
      <c r="D4269" s="56"/>
      <c r="E4269" s="56"/>
      <c r="F4269" s="56"/>
      <c r="G4269" s="56"/>
      <c r="H4269" s="56"/>
      <c r="I4269" s="56"/>
      <c r="J4269" s="56"/>
      <c r="K4269" s="56"/>
      <c r="L4269" s="56"/>
      <c r="M4269" s="56"/>
      <c r="N4269" s="56"/>
      <c r="O4269" s="56"/>
      <c r="P4269" s="13"/>
    </row>
    <row r="4270" spans="1:16" ht="36.75" customHeight="1" x14ac:dyDescent="0.2">
      <c r="A4270" s="71"/>
      <c r="B4270" s="12"/>
      <c r="C4270" s="72"/>
      <c r="D4270" s="56"/>
      <c r="E4270" s="56"/>
      <c r="F4270" s="56"/>
      <c r="G4270" s="56"/>
      <c r="H4270" s="56"/>
      <c r="I4270" s="56"/>
      <c r="J4270" s="56"/>
      <c r="K4270" s="56"/>
      <c r="L4270" s="56"/>
      <c r="M4270" s="56"/>
      <c r="N4270" s="56"/>
      <c r="O4270" s="56"/>
      <c r="P4270" s="13"/>
    </row>
    <row r="4271" spans="1:16" ht="36.75" customHeight="1" x14ac:dyDescent="0.2">
      <c r="A4271" s="71" t="s">
        <v>2662</v>
      </c>
      <c r="B4271" s="12"/>
      <c r="C4271" s="72" t="s">
        <v>2663</v>
      </c>
      <c r="D4271" s="56"/>
      <c r="E4271" s="56"/>
      <c r="F4271" s="56"/>
      <c r="G4271" s="56"/>
      <c r="H4271" s="56"/>
      <c r="I4271" s="56"/>
      <c r="J4271" s="56"/>
      <c r="K4271" s="56"/>
      <c r="L4271" s="56"/>
      <c r="M4271" s="56"/>
      <c r="N4271" s="56"/>
      <c r="O4271" s="56"/>
      <c r="P4271" s="13"/>
    </row>
    <row r="4272" spans="1:16" ht="36.75" customHeight="1" x14ac:dyDescent="0.2">
      <c r="A4272" s="71"/>
      <c r="B4272" s="12"/>
      <c r="C4272" s="72"/>
      <c r="D4272" s="56"/>
      <c r="E4272" s="56"/>
      <c r="F4272" s="56"/>
      <c r="G4272" s="56"/>
      <c r="H4272" s="56"/>
      <c r="I4272" s="56"/>
      <c r="J4272" s="56"/>
      <c r="K4272" s="56"/>
      <c r="L4272" s="56"/>
      <c r="M4272" s="56"/>
      <c r="N4272" s="56"/>
      <c r="O4272" s="56"/>
      <c r="P4272" s="13"/>
    </row>
    <row r="4273" spans="1:16" ht="36.75" customHeight="1" x14ac:dyDescent="0.2">
      <c r="A4273" s="71"/>
      <c r="B4273" s="12"/>
      <c r="C4273" s="72"/>
      <c r="D4273" s="56"/>
      <c r="E4273" s="56"/>
      <c r="F4273" s="56"/>
      <c r="G4273" s="56"/>
      <c r="H4273" s="56"/>
      <c r="I4273" s="56"/>
      <c r="J4273" s="56"/>
      <c r="K4273" s="56"/>
      <c r="L4273" s="56"/>
      <c r="M4273" s="56"/>
      <c r="N4273" s="56"/>
      <c r="O4273" s="56"/>
      <c r="P4273" s="13"/>
    </row>
    <row r="4274" spans="1:16" ht="36.75" customHeight="1" x14ac:dyDescent="0.2">
      <c r="A4274" s="71"/>
      <c r="B4274" s="12"/>
      <c r="C4274" s="72"/>
      <c r="D4274" s="56"/>
      <c r="E4274" s="56"/>
      <c r="F4274" s="56"/>
      <c r="G4274" s="56"/>
      <c r="H4274" s="56"/>
      <c r="I4274" s="56"/>
      <c r="J4274" s="56"/>
      <c r="K4274" s="56"/>
      <c r="L4274" s="56"/>
      <c r="M4274" s="56"/>
      <c r="N4274" s="56"/>
      <c r="O4274" s="56"/>
      <c r="P4274" s="13"/>
    </row>
    <row r="4275" spans="1:16" ht="36.75" customHeight="1" x14ac:dyDescent="0.2">
      <c r="A4275" s="71"/>
      <c r="B4275" s="12"/>
      <c r="C4275" s="72"/>
      <c r="D4275" s="56"/>
      <c r="E4275" s="56"/>
      <c r="F4275" s="56"/>
      <c r="G4275" s="56"/>
      <c r="H4275" s="56"/>
      <c r="I4275" s="56"/>
      <c r="J4275" s="56"/>
      <c r="K4275" s="56"/>
      <c r="L4275" s="56"/>
      <c r="M4275" s="56"/>
      <c r="N4275" s="56"/>
      <c r="O4275" s="56"/>
      <c r="P4275" s="13"/>
    </row>
    <row r="4276" spans="1:16" ht="36.75" customHeight="1" x14ac:dyDescent="0.2">
      <c r="A4276" s="71" t="s">
        <v>2664</v>
      </c>
      <c r="B4276" s="12"/>
      <c r="C4276" s="72" t="s">
        <v>2665</v>
      </c>
      <c r="D4276" s="56"/>
      <c r="E4276" s="56"/>
      <c r="F4276" s="56"/>
      <c r="G4276" s="56"/>
      <c r="H4276" s="56"/>
      <c r="I4276" s="56"/>
      <c r="J4276" s="56"/>
      <c r="K4276" s="56"/>
      <c r="L4276" s="56"/>
      <c r="M4276" s="56"/>
      <c r="N4276" s="56"/>
      <c r="O4276" s="56"/>
      <c r="P4276" s="13"/>
    </row>
    <row r="4277" spans="1:16" ht="36.75" customHeight="1" x14ac:dyDescent="0.2">
      <c r="A4277" s="71"/>
      <c r="B4277" s="12"/>
      <c r="C4277" s="72"/>
      <c r="D4277" s="56"/>
      <c r="E4277" s="56"/>
      <c r="F4277" s="56"/>
      <c r="G4277" s="56"/>
      <c r="H4277" s="56"/>
      <c r="I4277" s="56"/>
      <c r="J4277" s="56"/>
      <c r="K4277" s="56"/>
      <c r="L4277" s="56"/>
      <c r="M4277" s="56"/>
      <c r="N4277" s="56"/>
      <c r="O4277" s="56"/>
      <c r="P4277" s="13"/>
    </row>
    <row r="4278" spans="1:16" ht="36.75" customHeight="1" x14ac:dyDescent="0.2">
      <c r="A4278" s="71"/>
      <c r="B4278" s="12"/>
      <c r="C4278" s="72"/>
      <c r="D4278" s="56"/>
      <c r="E4278" s="56"/>
      <c r="F4278" s="56"/>
      <c r="G4278" s="56"/>
      <c r="H4278" s="56"/>
      <c r="I4278" s="56"/>
      <c r="J4278" s="56"/>
      <c r="K4278" s="56"/>
      <c r="L4278" s="56"/>
      <c r="M4278" s="56"/>
      <c r="N4278" s="56"/>
      <c r="O4278" s="56"/>
      <c r="P4278" s="13"/>
    </row>
    <row r="4279" spans="1:16" ht="36.75" customHeight="1" x14ac:dyDescent="0.2">
      <c r="A4279" s="71"/>
      <c r="B4279" s="12"/>
      <c r="C4279" s="72"/>
      <c r="D4279" s="56"/>
      <c r="E4279" s="56"/>
      <c r="F4279" s="56"/>
      <c r="G4279" s="56"/>
      <c r="H4279" s="56"/>
      <c r="I4279" s="56"/>
      <c r="J4279" s="56"/>
      <c r="K4279" s="56"/>
      <c r="L4279" s="56"/>
      <c r="M4279" s="56"/>
      <c r="N4279" s="56"/>
      <c r="O4279" s="56"/>
      <c r="P4279" s="13"/>
    </row>
    <row r="4280" spans="1:16" ht="36.75" customHeight="1" thickBot="1" x14ac:dyDescent="0.25">
      <c r="A4280" s="73"/>
      <c r="B4280" s="14"/>
      <c r="C4280" s="74"/>
      <c r="D4280" s="57"/>
      <c r="E4280" s="57"/>
      <c r="F4280" s="57"/>
      <c r="G4280" s="57"/>
      <c r="H4280" s="57"/>
      <c r="I4280" s="57"/>
      <c r="J4280" s="57"/>
      <c r="K4280" s="57"/>
      <c r="L4280" s="57"/>
      <c r="M4280" s="57"/>
      <c r="N4280" s="57"/>
      <c r="O4280" s="57"/>
      <c r="P4280" s="15"/>
    </row>
    <row r="4281" spans="1:16" ht="36.75" customHeight="1" x14ac:dyDescent="0.2">
      <c r="A4281" s="75" t="s">
        <v>2666</v>
      </c>
      <c r="B4281" s="10"/>
      <c r="C4281" s="76" t="s">
        <v>2667</v>
      </c>
      <c r="D4281" s="55"/>
      <c r="E4281" s="55"/>
      <c r="F4281" s="55"/>
      <c r="G4281" s="55"/>
      <c r="H4281" s="55"/>
      <c r="I4281" s="55"/>
      <c r="J4281" s="55"/>
      <c r="K4281" s="55"/>
      <c r="L4281" s="55"/>
      <c r="M4281" s="55"/>
      <c r="N4281" s="55"/>
      <c r="O4281" s="55"/>
      <c r="P4281" s="11"/>
    </row>
    <row r="4282" spans="1:16" ht="36.75" customHeight="1" x14ac:dyDescent="0.2">
      <c r="A4282" s="71"/>
      <c r="B4282" s="12"/>
      <c r="C4282" s="72"/>
      <c r="D4282" s="56"/>
      <c r="E4282" s="56"/>
      <c r="F4282" s="56"/>
      <c r="G4282" s="56"/>
      <c r="H4282" s="56"/>
      <c r="I4282" s="56"/>
      <c r="J4282" s="56"/>
      <c r="K4282" s="56"/>
      <c r="L4282" s="56"/>
      <c r="M4282" s="56"/>
      <c r="N4282" s="56"/>
      <c r="O4282" s="56"/>
      <c r="P4282" s="13"/>
    </row>
    <row r="4283" spans="1:16" ht="36.75" customHeight="1" x14ac:dyDescent="0.2">
      <c r="A4283" s="71"/>
      <c r="B4283" s="12"/>
      <c r="C4283" s="72"/>
      <c r="D4283" s="56"/>
      <c r="E4283" s="56"/>
      <c r="F4283" s="56"/>
      <c r="G4283" s="56"/>
      <c r="H4283" s="56"/>
      <c r="I4283" s="56"/>
      <c r="J4283" s="56"/>
      <c r="K4283" s="56"/>
      <c r="L4283" s="56"/>
      <c r="M4283" s="56"/>
      <c r="N4283" s="56"/>
      <c r="O4283" s="56"/>
      <c r="P4283" s="13"/>
    </row>
    <row r="4284" spans="1:16" ht="36.75" customHeight="1" x14ac:dyDescent="0.2">
      <c r="A4284" s="71"/>
      <c r="B4284" s="12"/>
      <c r="C4284" s="72"/>
      <c r="D4284" s="56"/>
      <c r="E4284" s="56"/>
      <c r="F4284" s="56"/>
      <c r="G4284" s="56"/>
      <c r="H4284" s="56"/>
      <c r="I4284" s="56"/>
      <c r="J4284" s="56"/>
      <c r="K4284" s="56"/>
      <c r="L4284" s="56"/>
      <c r="M4284" s="56"/>
      <c r="N4284" s="56"/>
      <c r="O4284" s="56"/>
      <c r="P4284" s="13"/>
    </row>
    <row r="4285" spans="1:16" ht="36.75" customHeight="1" x14ac:dyDescent="0.2">
      <c r="A4285" s="71"/>
      <c r="B4285" s="12"/>
      <c r="C4285" s="72"/>
      <c r="D4285" s="56"/>
      <c r="E4285" s="56"/>
      <c r="F4285" s="56"/>
      <c r="G4285" s="56"/>
      <c r="H4285" s="56"/>
      <c r="I4285" s="56"/>
      <c r="J4285" s="56"/>
      <c r="K4285" s="56"/>
      <c r="L4285" s="56"/>
      <c r="M4285" s="56"/>
      <c r="N4285" s="56"/>
      <c r="O4285" s="56"/>
      <c r="P4285" s="13"/>
    </row>
    <row r="4286" spans="1:16" ht="36.75" customHeight="1" x14ac:dyDescent="0.2">
      <c r="A4286" s="71" t="s">
        <v>2668</v>
      </c>
      <c r="B4286" s="12"/>
      <c r="C4286" s="72" t="s">
        <v>2669</v>
      </c>
      <c r="D4286" s="56"/>
      <c r="E4286" s="56"/>
      <c r="F4286" s="56"/>
      <c r="G4286" s="56"/>
      <c r="H4286" s="56"/>
      <c r="I4286" s="56"/>
      <c r="J4286" s="56"/>
      <c r="K4286" s="56"/>
      <c r="L4286" s="56"/>
      <c r="M4286" s="56"/>
      <c r="N4286" s="56"/>
      <c r="O4286" s="56"/>
      <c r="P4286" s="13"/>
    </row>
    <row r="4287" spans="1:16" ht="36.75" customHeight="1" x14ac:dyDescent="0.2">
      <c r="A4287" s="71"/>
      <c r="B4287" s="12"/>
      <c r="C4287" s="72"/>
      <c r="D4287" s="56"/>
      <c r="E4287" s="56"/>
      <c r="F4287" s="56"/>
      <c r="G4287" s="56"/>
      <c r="H4287" s="56"/>
      <c r="I4287" s="56"/>
      <c r="J4287" s="56"/>
      <c r="K4287" s="56"/>
      <c r="L4287" s="56"/>
      <c r="M4287" s="56"/>
      <c r="N4287" s="56"/>
      <c r="O4287" s="56"/>
      <c r="P4287" s="13"/>
    </row>
    <row r="4288" spans="1:16" ht="36.75" customHeight="1" x14ac:dyDescent="0.2">
      <c r="A4288" s="71"/>
      <c r="B4288" s="12"/>
      <c r="C4288" s="72"/>
      <c r="D4288" s="56"/>
      <c r="E4288" s="56"/>
      <c r="F4288" s="56"/>
      <c r="G4288" s="56"/>
      <c r="H4288" s="56"/>
      <c r="I4288" s="56"/>
      <c r="J4288" s="56"/>
      <c r="K4288" s="56"/>
      <c r="L4288" s="56"/>
      <c r="M4288" s="56"/>
      <c r="N4288" s="56"/>
      <c r="O4288" s="56"/>
      <c r="P4288" s="13"/>
    </row>
    <row r="4289" spans="1:16" ht="36.75" customHeight="1" x14ac:dyDescent="0.2">
      <c r="A4289" s="71"/>
      <c r="B4289" s="12"/>
      <c r="C4289" s="72"/>
      <c r="D4289" s="56"/>
      <c r="E4289" s="56"/>
      <c r="F4289" s="56"/>
      <c r="G4289" s="56"/>
      <c r="H4289" s="56"/>
      <c r="I4289" s="56"/>
      <c r="J4289" s="56"/>
      <c r="K4289" s="56"/>
      <c r="L4289" s="56"/>
      <c r="M4289" s="56"/>
      <c r="N4289" s="56"/>
      <c r="O4289" s="56"/>
      <c r="P4289" s="13"/>
    </row>
    <row r="4290" spans="1:16" ht="36.75" customHeight="1" x14ac:dyDescent="0.2">
      <c r="A4290" s="71"/>
      <c r="B4290" s="12"/>
      <c r="C4290" s="72"/>
      <c r="D4290" s="56"/>
      <c r="E4290" s="56"/>
      <c r="F4290" s="56"/>
      <c r="G4290" s="56"/>
      <c r="H4290" s="56"/>
      <c r="I4290" s="56"/>
      <c r="J4290" s="56"/>
      <c r="K4290" s="56"/>
      <c r="L4290" s="56"/>
      <c r="M4290" s="56"/>
      <c r="N4290" s="56"/>
      <c r="O4290" s="56"/>
      <c r="P4290" s="13"/>
    </row>
    <row r="4291" spans="1:16" ht="36.75" customHeight="1" x14ac:dyDescent="0.2">
      <c r="A4291" s="71" t="s">
        <v>2670</v>
      </c>
      <c r="B4291" s="12"/>
      <c r="C4291" s="72" t="s">
        <v>2671</v>
      </c>
      <c r="D4291" s="56"/>
      <c r="E4291" s="56"/>
      <c r="F4291" s="56"/>
      <c r="G4291" s="56"/>
      <c r="H4291" s="56"/>
      <c r="I4291" s="56"/>
      <c r="J4291" s="56"/>
      <c r="K4291" s="56"/>
      <c r="L4291" s="56"/>
      <c r="M4291" s="56"/>
      <c r="N4291" s="56"/>
      <c r="O4291" s="56"/>
      <c r="P4291" s="13"/>
    </row>
    <row r="4292" spans="1:16" ht="36.75" customHeight="1" x14ac:dyDescent="0.2">
      <c r="A4292" s="71"/>
      <c r="B4292" s="12"/>
      <c r="C4292" s="72"/>
      <c r="D4292" s="56"/>
      <c r="E4292" s="56"/>
      <c r="F4292" s="56"/>
      <c r="G4292" s="56"/>
      <c r="H4292" s="56"/>
      <c r="I4292" s="56"/>
      <c r="J4292" s="56"/>
      <c r="K4292" s="56"/>
      <c r="L4292" s="56"/>
      <c r="M4292" s="56"/>
      <c r="N4292" s="56"/>
      <c r="O4292" s="56"/>
      <c r="P4292" s="13"/>
    </row>
    <row r="4293" spans="1:16" ht="36.75" customHeight="1" x14ac:dyDescent="0.2">
      <c r="A4293" s="71"/>
      <c r="B4293" s="12"/>
      <c r="C4293" s="72"/>
      <c r="D4293" s="56"/>
      <c r="E4293" s="56"/>
      <c r="F4293" s="56"/>
      <c r="G4293" s="56"/>
      <c r="H4293" s="56"/>
      <c r="I4293" s="56"/>
      <c r="J4293" s="56"/>
      <c r="K4293" s="56"/>
      <c r="L4293" s="56"/>
      <c r="M4293" s="56"/>
      <c r="N4293" s="56"/>
      <c r="O4293" s="56"/>
      <c r="P4293" s="13"/>
    </row>
    <row r="4294" spans="1:16" ht="36.75" customHeight="1" x14ac:dyDescent="0.2">
      <c r="A4294" s="71"/>
      <c r="B4294" s="12"/>
      <c r="C4294" s="72"/>
      <c r="D4294" s="56"/>
      <c r="E4294" s="56"/>
      <c r="F4294" s="56"/>
      <c r="G4294" s="56"/>
      <c r="H4294" s="56"/>
      <c r="I4294" s="56"/>
      <c r="J4294" s="56"/>
      <c r="K4294" s="56"/>
      <c r="L4294" s="56"/>
      <c r="M4294" s="56"/>
      <c r="N4294" s="56"/>
      <c r="O4294" s="56"/>
      <c r="P4294" s="13"/>
    </row>
    <row r="4295" spans="1:16" ht="36.75" customHeight="1" x14ac:dyDescent="0.2">
      <c r="A4295" s="71"/>
      <c r="B4295" s="12"/>
      <c r="C4295" s="72"/>
      <c r="D4295" s="56"/>
      <c r="E4295" s="56"/>
      <c r="F4295" s="56"/>
      <c r="G4295" s="56"/>
      <c r="H4295" s="56"/>
      <c r="I4295" s="56"/>
      <c r="J4295" s="56"/>
      <c r="K4295" s="56"/>
      <c r="L4295" s="56"/>
      <c r="M4295" s="56"/>
      <c r="N4295" s="56"/>
      <c r="O4295" s="56"/>
      <c r="P4295" s="13"/>
    </row>
    <row r="4296" spans="1:16" ht="36.75" customHeight="1" x14ac:dyDescent="0.2">
      <c r="A4296" s="71" t="s">
        <v>2672</v>
      </c>
      <c r="B4296" s="12"/>
      <c r="C4296" s="72" t="s">
        <v>2673</v>
      </c>
      <c r="D4296" s="56"/>
      <c r="E4296" s="56"/>
      <c r="F4296" s="56"/>
      <c r="G4296" s="56"/>
      <c r="H4296" s="56"/>
      <c r="I4296" s="56"/>
      <c r="J4296" s="56"/>
      <c r="K4296" s="56"/>
      <c r="L4296" s="56"/>
      <c r="M4296" s="56"/>
      <c r="N4296" s="56"/>
      <c r="O4296" s="56"/>
      <c r="P4296" s="13"/>
    </row>
    <row r="4297" spans="1:16" ht="36.75" customHeight="1" x14ac:dyDescent="0.2">
      <c r="A4297" s="71"/>
      <c r="B4297" s="12"/>
      <c r="C4297" s="72"/>
      <c r="D4297" s="56"/>
      <c r="E4297" s="56"/>
      <c r="F4297" s="56"/>
      <c r="G4297" s="56"/>
      <c r="H4297" s="56"/>
      <c r="I4297" s="56"/>
      <c r="J4297" s="56"/>
      <c r="K4297" s="56"/>
      <c r="L4297" s="56"/>
      <c r="M4297" s="56"/>
      <c r="N4297" s="56"/>
      <c r="O4297" s="56"/>
      <c r="P4297" s="13"/>
    </row>
    <row r="4298" spans="1:16" ht="36.75" customHeight="1" x14ac:dyDescent="0.2">
      <c r="A4298" s="71"/>
      <c r="B4298" s="12"/>
      <c r="C4298" s="72"/>
      <c r="D4298" s="56"/>
      <c r="E4298" s="56"/>
      <c r="F4298" s="56"/>
      <c r="G4298" s="56"/>
      <c r="H4298" s="56"/>
      <c r="I4298" s="56"/>
      <c r="J4298" s="56"/>
      <c r="K4298" s="56"/>
      <c r="L4298" s="56"/>
      <c r="M4298" s="56"/>
      <c r="N4298" s="56"/>
      <c r="O4298" s="56"/>
      <c r="P4298" s="13"/>
    </row>
    <row r="4299" spans="1:16" ht="36.75" customHeight="1" x14ac:dyDescent="0.2">
      <c r="A4299" s="71"/>
      <c r="B4299" s="12"/>
      <c r="C4299" s="72"/>
      <c r="D4299" s="56"/>
      <c r="E4299" s="56"/>
      <c r="F4299" s="56"/>
      <c r="G4299" s="56"/>
      <c r="H4299" s="56"/>
      <c r="I4299" s="56"/>
      <c r="J4299" s="56"/>
      <c r="K4299" s="56"/>
      <c r="L4299" s="56"/>
      <c r="M4299" s="56"/>
      <c r="N4299" s="56"/>
      <c r="O4299" s="56"/>
      <c r="P4299" s="13"/>
    </row>
    <row r="4300" spans="1:16" ht="36.75" customHeight="1" x14ac:dyDescent="0.2">
      <c r="A4300" s="71"/>
      <c r="B4300" s="12"/>
      <c r="C4300" s="72"/>
      <c r="D4300" s="56"/>
      <c r="E4300" s="56"/>
      <c r="F4300" s="56"/>
      <c r="G4300" s="56"/>
      <c r="H4300" s="56"/>
      <c r="I4300" s="56"/>
      <c r="J4300" s="56"/>
      <c r="K4300" s="56"/>
      <c r="L4300" s="56"/>
      <c r="M4300" s="56"/>
      <c r="N4300" s="56"/>
      <c r="O4300" s="56"/>
      <c r="P4300" s="13"/>
    </row>
    <row r="4301" spans="1:16" ht="36.75" customHeight="1" x14ac:dyDescent="0.2">
      <c r="A4301" s="71" t="s">
        <v>2674</v>
      </c>
      <c r="B4301" s="12"/>
      <c r="C4301" s="72" t="s">
        <v>2675</v>
      </c>
      <c r="D4301" s="56"/>
      <c r="E4301" s="56"/>
      <c r="F4301" s="56"/>
      <c r="G4301" s="56"/>
      <c r="H4301" s="56"/>
      <c r="I4301" s="56"/>
      <c r="J4301" s="56"/>
      <c r="K4301" s="56"/>
      <c r="L4301" s="56"/>
      <c r="M4301" s="56"/>
      <c r="N4301" s="56"/>
      <c r="O4301" s="56"/>
      <c r="P4301" s="13"/>
    </row>
    <row r="4302" spans="1:16" ht="36.75" customHeight="1" x14ac:dyDescent="0.2">
      <c r="A4302" s="71"/>
      <c r="B4302" s="12"/>
      <c r="C4302" s="72"/>
      <c r="D4302" s="56"/>
      <c r="E4302" s="56"/>
      <c r="F4302" s="56"/>
      <c r="G4302" s="56"/>
      <c r="H4302" s="56"/>
      <c r="I4302" s="56"/>
      <c r="J4302" s="56"/>
      <c r="K4302" s="56"/>
      <c r="L4302" s="56"/>
      <c r="M4302" s="56"/>
      <c r="N4302" s="56"/>
      <c r="O4302" s="56"/>
      <c r="P4302" s="13"/>
    </row>
    <row r="4303" spans="1:16" ht="36.75" customHeight="1" x14ac:dyDescent="0.2">
      <c r="A4303" s="71"/>
      <c r="B4303" s="12"/>
      <c r="C4303" s="72"/>
      <c r="D4303" s="56"/>
      <c r="E4303" s="56"/>
      <c r="F4303" s="56"/>
      <c r="G4303" s="56"/>
      <c r="H4303" s="56"/>
      <c r="I4303" s="56"/>
      <c r="J4303" s="56"/>
      <c r="K4303" s="56"/>
      <c r="L4303" s="56"/>
      <c r="M4303" s="56"/>
      <c r="N4303" s="56"/>
      <c r="O4303" s="56"/>
      <c r="P4303" s="13"/>
    </row>
    <row r="4304" spans="1:16" ht="36.75" customHeight="1" x14ac:dyDescent="0.2">
      <c r="A4304" s="71"/>
      <c r="B4304" s="12"/>
      <c r="C4304" s="72"/>
      <c r="D4304" s="56"/>
      <c r="E4304" s="56"/>
      <c r="F4304" s="56"/>
      <c r="G4304" s="56"/>
      <c r="H4304" s="56"/>
      <c r="I4304" s="56"/>
      <c r="J4304" s="56"/>
      <c r="K4304" s="56"/>
      <c r="L4304" s="56"/>
      <c r="M4304" s="56"/>
      <c r="N4304" s="56"/>
      <c r="O4304" s="56"/>
      <c r="P4304" s="13"/>
    </row>
    <row r="4305" spans="1:16" ht="36.75" customHeight="1" thickBot="1" x14ac:dyDescent="0.25">
      <c r="A4305" s="73"/>
      <c r="B4305" s="14"/>
      <c r="C4305" s="74"/>
      <c r="D4305" s="57"/>
      <c r="E4305" s="57"/>
      <c r="F4305" s="57"/>
      <c r="G4305" s="57"/>
      <c r="H4305" s="57"/>
      <c r="I4305" s="57"/>
      <c r="J4305" s="57"/>
      <c r="K4305" s="57"/>
      <c r="L4305" s="57"/>
      <c r="M4305" s="57"/>
      <c r="N4305" s="57"/>
      <c r="O4305" s="57"/>
      <c r="P4305" s="15"/>
    </row>
    <row r="4306" spans="1:16" ht="36.75" customHeight="1" x14ac:dyDescent="0.2">
      <c r="A4306" s="75" t="s">
        <v>2676</v>
      </c>
      <c r="B4306" s="10"/>
      <c r="C4306" s="76" t="s">
        <v>2677</v>
      </c>
      <c r="D4306" s="55"/>
      <c r="E4306" s="55"/>
      <c r="F4306" s="55"/>
      <c r="G4306" s="55"/>
      <c r="H4306" s="55"/>
      <c r="I4306" s="55"/>
      <c r="J4306" s="55"/>
      <c r="K4306" s="55"/>
      <c r="L4306" s="55"/>
      <c r="M4306" s="55"/>
      <c r="N4306" s="55"/>
      <c r="O4306" s="55"/>
      <c r="P4306" s="11"/>
    </row>
    <row r="4307" spans="1:16" ht="36.75" customHeight="1" x14ac:dyDescent="0.2">
      <c r="A4307" s="71"/>
      <c r="B4307" s="12"/>
      <c r="C4307" s="72"/>
      <c r="D4307" s="56"/>
      <c r="E4307" s="56"/>
      <c r="F4307" s="56"/>
      <c r="G4307" s="56"/>
      <c r="H4307" s="56"/>
      <c r="I4307" s="56"/>
      <c r="J4307" s="56"/>
      <c r="K4307" s="56"/>
      <c r="L4307" s="56"/>
      <c r="M4307" s="56"/>
      <c r="N4307" s="56"/>
      <c r="O4307" s="56"/>
      <c r="P4307" s="13"/>
    </row>
    <row r="4308" spans="1:16" ht="36.75" customHeight="1" x14ac:dyDescent="0.2">
      <c r="A4308" s="71"/>
      <c r="B4308" s="12"/>
      <c r="C4308" s="72"/>
      <c r="D4308" s="56"/>
      <c r="E4308" s="56"/>
      <c r="F4308" s="56"/>
      <c r="G4308" s="56"/>
      <c r="H4308" s="56"/>
      <c r="I4308" s="56"/>
      <c r="J4308" s="56"/>
      <c r="K4308" s="56"/>
      <c r="L4308" s="56"/>
      <c r="M4308" s="56"/>
      <c r="N4308" s="56"/>
      <c r="O4308" s="56"/>
      <c r="P4308" s="13"/>
    </row>
    <row r="4309" spans="1:16" ht="36.75" customHeight="1" x14ac:dyDescent="0.2">
      <c r="A4309" s="71"/>
      <c r="B4309" s="12"/>
      <c r="C4309" s="72"/>
      <c r="D4309" s="56"/>
      <c r="E4309" s="56"/>
      <c r="F4309" s="56"/>
      <c r="G4309" s="56"/>
      <c r="H4309" s="56"/>
      <c r="I4309" s="56"/>
      <c r="J4309" s="56"/>
      <c r="K4309" s="56"/>
      <c r="L4309" s="56"/>
      <c r="M4309" s="56"/>
      <c r="N4309" s="56"/>
      <c r="O4309" s="56"/>
      <c r="P4309" s="13"/>
    </row>
    <row r="4310" spans="1:16" ht="36.75" customHeight="1" x14ac:dyDescent="0.2">
      <c r="A4310" s="71"/>
      <c r="B4310" s="12"/>
      <c r="C4310" s="72"/>
      <c r="D4310" s="56"/>
      <c r="E4310" s="56"/>
      <c r="F4310" s="56"/>
      <c r="G4310" s="56"/>
      <c r="H4310" s="56"/>
      <c r="I4310" s="56"/>
      <c r="J4310" s="56"/>
      <c r="K4310" s="56"/>
      <c r="L4310" s="56"/>
      <c r="M4310" s="56"/>
      <c r="N4310" s="56"/>
      <c r="O4310" s="56"/>
      <c r="P4310" s="13"/>
    </row>
    <row r="4311" spans="1:16" ht="36.75" customHeight="1" x14ac:dyDescent="0.2">
      <c r="A4311" s="71" t="s">
        <v>2678</v>
      </c>
      <c r="B4311" s="12"/>
      <c r="C4311" s="72" t="s">
        <v>2679</v>
      </c>
      <c r="D4311" s="56"/>
      <c r="E4311" s="56"/>
      <c r="F4311" s="56"/>
      <c r="G4311" s="56"/>
      <c r="H4311" s="56"/>
      <c r="I4311" s="56"/>
      <c r="J4311" s="56"/>
      <c r="K4311" s="56"/>
      <c r="L4311" s="56"/>
      <c r="M4311" s="56"/>
      <c r="N4311" s="56"/>
      <c r="O4311" s="56"/>
      <c r="P4311" s="13"/>
    </row>
    <row r="4312" spans="1:16" ht="36.75" customHeight="1" x14ac:dyDescent="0.2">
      <c r="A4312" s="71"/>
      <c r="B4312" s="12"/>
      <c r="C4312" s="72"/>
      <c r="D4312" s="56"/>
      <c r="E4312" s="56"/>
      <c r="F4312" s="56"/>
      <c r="G4312" s="56"/>
      <c r="H4312" s="56"/>
      <c r="I4312" s="56"/>
      <c r="J4312" s="56"/>
      <c r="K4312" s="56"/>
      <c r="L4312" s="56"/>
      <c r="M4312" s="56"/>
      <c r="N4312" s="56"/>
      <c r="O4312" s="56"/>
      <c r="P4312" s="13"/>
    </row>
    <row r="4313" spans="1:16" ht="36.75" customHeight="1" x14ac:dyDescent="0.2">
      <c r="A4313" s="71"/>
      <c r="B4313" s="12"/>
      <c r="C4313" s="72"/>
      <c r="D4313" s="56"/>
      <c r="E4313" s="56"/>
      <c r="F4313" s="56"/>
      <c r="G4313" s="56"/>
      <c r="H4313" s="56"/>
      <c r="I4313" s="56"/>
      <c r="J4313" s="56"/>
      <c r="K4313" s="56"/>
      <c r="L4313" s="56"/>
      <c r="M4313" s="56"/>
      <c r="N4313" s="56"/>
      <c r="O4313" s="56"/>
      <c r="P4313" s="13"/>
    </row>
    <row r="4314" spans="1:16" ht="36.75" customHeight="1" x14ac:dyDescent="0.2">
      <c r="A4314" s="71"/>
      <c r="B4314" s="12"/>
      <c r="C4314" s="72"/>
      <c r="D4314" s="56"/>
      <c r="E4314" s="56"/>
      <c r="F4314" s="56"/>
      <c r="G4314" s="56"/>
      <c r="H4314" s="56"/>
      <c r="I4314" s="56"/>
      <c r="J4314" s="56"/>
      <c r="K4314" s="56"/>
      <c r="L4314" s="56"/>
      <c r="M4314" s="56"/>
      <c r="N4314" s="56"/>
      <c r="O4314" s="56"/>
      <c r="P4314" s="13"/>
    </row>
    <row r="4315" spans="1:16" ht="36.75" customHeight="1" x14ac:dyDescent="0.2">
      <c r="A4315" s="71"/>
      <c r="B4315" s="12"/>
      <c r="C4315" s="72"/>
      <c r="D4315" s="56"/>
      <c r="E4315" s="56"/>
      <c r="F4315" s="56"/>
      <c r="G4315" s="56"/>
      <c r="H4315" s="56"/>
      <c r="I4315" s="56"/>
      <c r="J4315" s="56"/>
      <c r="K4315" s="56"/>
      <c r="L4315" s="56"/>
      <c r="M4315" s="56"/>
      <c r="N4315" s="56"/>
      <c r="O4315" s="56"/>
      <c r="P4315" s="13"/>
    </row>
    <row r="4316" spans="1:16" ht="36.75" customHeight="1" x14ac:dyDescent="0.2">
      <c r="A4316" s="71" t="s">
        <v>2680</v>
      </c>
      <c r="B4316" s="12"/>
      <c r="C4316" s="72" t="s">
        <v>2681</v>
      </c>
      <c r="D4316" s="56"/>
      <c r="E4316" s="56"/>
      <c r="F4316" s="56"/>
      <c r="G4316" s="56"/>
      <c r="H4316" s="56"/>
      <c r="I4316" s="56"/>
      <c r="J4316" s="56"/>
      <c r="K4316" s="56"/>
      <c r="L4316" s="56"/>
      <c r="M4316" s="56"/>
      <c r="N4316" s="56"/>
      <c r="O4316" s="56"/>
      <c r="P4316" s="13"/>
    </row>
    <row r="4317" spans="1:16" ht="36.75" customHeight="1" x14ac:dyDescent="0.2">
      <c r="A4317" s="71"/>
      <c r="B4317" s="12"/>
      <c r="C4317" s="72"/>
      <c r="D4317" s="56"/>
      <c r="E4317" s="56"/>
      <c r="F4317" s="56"/>
      <c r="G4317" s="56"/>
      <c r="H4317" s="56"/>
      <c r="I4317" s="56"/>
      <c r="J4317" s="56"/>
      <c r="K4317" s="56"/>
      <c r="L4317" s="56"/>
      <c r="M4317" s="56"/>
      <c r="N4317" s="56"/>
      <c r="O4317" s="56"/>
      <c r="P4317" s="13"/>
    </row>
    <row r="4318" spans="1:16" ht="36.75" customHeight="1" x14ac:dyDescent="0.2">
      <c r="A4318" s="71"/>
      <c r="B4318" s="12"/>
      <c r="C4318" s="72"/>
      <c r="D4318" s="56"/>
      <c r="E4318" s="56"/>
      <c r="F4318" s="56"/>
      <c r="G4318" s="56"/>
      <c r="H4318" s="56"/>
      <c r="I4318" s="56"/>
      <c r="J4318" s="56"/>
      <c r="K4318" s="56"/>
      <c r="L4318" s="56"/>
      <c r="M4318" s="56"/>
      <c r="N4318" s="56"/>
      <c r="O4318" s="56"/>
      <c r="P4318" s="13"/>
    </row>
    <row r="4319" spans="1:16" ht="36.75" customHeight="1" x14ac:dyDescent="0.2">
      <c r="A4319" s="71"/>
      <c r="B4319" s="12"/>
      <c r="C4319" s="72"/>
      <c r="D4319" s="56"/>
      <c r="E4319" s="56"/>
      <c r="F4319" s="56"/>
      <c r="G4319" s="56"/>
      <c r="H4319" s="56"/>
      <c r="I4319" s="56"/>
      <c r="J4319" s="56"/>
      <c r="K4319" s="56"/>
      <c r="L4319" s="56"/>
      <c r="M4319" s="56"/>
      <c r="N4319" s="56"/>
      <c r="O4319" s="56"/>
      <c r="P4319" s="13"/>
    </row>
    <row r="4320" spans="1:16" ht="36.75" customHeight="1" x14ac:dyDescent="0.2">
      <c r="A4320" s="71"/>
      <c r="B4320" s="12"/>
      <c r="C4320" s="72"/>
      <c r="D4320" s="56"/>
      <c r="E4320" s="56"/>
      <c r="F4320" s="56"/>
      <c r="G4320" s="56"/>
      <c r="H4320" s="56"/>
      <c r="I4320" s="56"/>
      <c r="J4320" s="56"/>
      <c r="K4320" s="56"/>
      <c r="L4320" s="56"/>
      <c r="M4320" s="56"/>
      <c r="N4320" s="56"/>
      <c r="O4320" s="56"/>
      <c r="P4320" s="13"/>
    </row>
    <row r="4321" spans="1:16" ht="36.75" customHeight="1" x14ac:dyDescent="0.2">
      <c r="A4321" s="71" t="s">
        <v>2682</v>
      </c>
      <c r="B4321" s="12"/>
      <c r="C4321" s="72" t="s">
        <v>2683</v>
      </c>
      <c r="D4321" s="56"/>
      <c r="E4321" s="56"/>
      <c r="F4321" s="56"/>
      <c r="G4321" s="56"/>
      <c r="H4321" s="56"/>
      <c r="I4321" s="56"/>
      <c r="J4321" s="56"/>
      <c r="K4321" s="56"/>
      <c r="L4321" s="56"/>
      <c r="M4321" s="56"/>
      <c r="N4321" s="56"/>
      <c r="O4321" s="56"/>
      <c r="P4321" s="13"/>
    </row>
    <row r="4322" spans="1:16" ht="36.75" customHeight="1" x14ac:dyDescent="0.2">
      <c r="A4322" s="71"/>
      <c r="B4322" s="12"/>
      <c r="C4322" s="72"/>
      <c r="D4322" s="56"/>
      <c r="E4322" s="56"/>
      <c r="F4322" s="56"/>
      <c r="G4322" s="56"/>
      <c r="H4322" s="56"/>
      <c r="I4322" s="56"/>
      <c r="J4322" s="56"/>
      <c r="K4322" s="56"/>
      <c r="L4322" s="56"/>
      <c r="M4322" s="56"/>
      <c r="N4322" s="56"/>
      <c r="O4322" s="56"/>
      <c r="P4322" s="13"/>
    </row>
    <row r="4323" spans="1:16" ht="36.75" customHeight="1" x14ac:dyDescent="0.2">
      <c r="A4323" s="71"/>
      <c r="B4323" s="12"/>
      <c r="C4323" s="72"/>
      <c r="D4323" s="56"/>
      <c r="E4323" s="56"/>
      <c r="F4323" s="56"/>
      <c r="G4323" s="56"/>
      <c r="H4323" s="56"/>
      <c r="I4323" s="56"/>
      <c r="J4323" s="56"/>
      <c r="K4323" s="56"/>
      <c r="L4323" s="56"/>
      <c r="M4323" s="56"/>
      <c r="N4323" s="56"/>
      <c r="O4323" s="56"/>
      <c r="P4323" s="13"/>
    </row>
    <row r="4324" spans="1:16" ht="36.75" customHeight="1" x14ac:dyDescent="0.2">
      <c r="A4324" s="71"/>
      <c r="B4324" s="12"/>
      <c r="C4324" s="72"/>
      <c r="D4324" s="56"/>
      <c r="E4324" s="56"/>
      <c r="F4324" s="56"/>
      <c r="G4324" s="56"/>
      <c r="H4324" s="56"/>
      <c r="I4324" s="56"/>
      <c r="J4324" s="56"/>
      <c r="K4324" s="56"/>
      <c r="L4324" s="56"/>
      <c r="M4324" s="56"/>
      <c r="N4324" s="56"/>
      <c r="O4324" s="56"/>
      <c r="P4324" s="13"/>
    </row>
    <row r="4325" spans="1:16" ht="36.75" customHeight="1" x14ac:dyDescent="0.2">
      <c r="A4325" s="71"/>
      <c r="B4325" s="12"/>
      <c r="C4325" s="72"/>
      <c r="D4325" s="56"/>
      <c r="E4325" s="56"/>
      <c r="F4325" s="56"/>
      <c r="G4325" s="56"/>
      <c r="H4325" s="56"/>
      <c r="I4325" s="56"/>
      <c r="J4325" s="56"/>
      <c r="K4325" s="56"/>
      <c r="L4325" s="56"/>
      <c r="M4325" s="56"/>
      <c r="N4325" s="56"/>
      <c r="O4325" s="56"/>
      <c r="P4325" s="13"/>
    </row>
    <row r="4326" spans="1:16" ht="36.75" customHeight="1" x14ac:dyDescent="0.2">
      <c r="A4326" s="71" t="s">
        <v>2684</v>
      </c>
      <c r="B4326" s="12"/>
      <c r="C4326" s="72" t="s">
        <v>2685</v>
      </c>
      <c r="D4326" s="56"/>
      <c r="E4326" s="56"/>
      <c r="F4326" s="56"/>
      <c r="G4326" s="56"/>
      <c r="H4326" s="56"/>
      <c r="I4326" s="56"/>
      <c r="J4326" s="56"/>
      <c r="K4326" s="56"/>
      <c r="L4326" s="56"/>
      <c r="M4326" s="56"/>
      <c r="N4326" s="56"/>
      <c r="O4326" s="56"/>
      <c r="P4326" s="13"/>
    </row>
    <row r="4327" spans="1:16" ht="36.75" customHeight="1" x14ac:dyDescent="0.2">
      <c r="A4327" s="71"/>
      <c r="B4327" s="12"/>
      <c r="C4327" s="72"/>
      <c r="D4327" s="56"/>
      <c r="E4327" s="56"/>
      <c r="F4327" s="56"/>
      <c r="G4327" s="56"/>
      <c r="H4327" s="56"/>
      <c r="I4327" s="56"/>
      <c r="J4327" s="56"/>
      <c r="K4327" s="56"/>
      <c r="L4327" s="56"/>
      <c r="M4327" s="56"/>
      <c r="N4327" s="56"/>
      <c r="O4327" s="56"/>
      <c r="P4327" s="13"/>
    </row>
    <row r="4328" spans="1:16" ht="36.75" customHeight="1" x14ac:dyDescent="0.2">
      <c r="A4328" s="71"/>
      <c r="B4328" s="12"/>
      <c r="C4328" s="72"/>
      <c r="D4328" s="56"/>
      <c r="E4328" s="56"/>
      <c r="F4328" s="56"/>
      <c r="G4328" s="56"/>
      <c r="H4328" s="56"/>
      <c r="I4328" s="56"/>
      <c r="J4328" s="56"/>
      <c r="K4328" s="56"/>
      <c r="L4328" s="56"/>
      <c r="M4328" s="56"/>
      <c r="N4328" s="56"/>
      <c r="O4328" s="56"/>
      <c r="P4328" s="13"/>
    </row>
    <row r="4329" spans="1:16" ht="36.75" customHeight="1" x14ac:dyDescent="0.2">
      <c r="A4329" s="71"/>
      <c r="B4329" s="12"/>
      <c r="C4329" s="72"/>
      <c r="D4329" s="56"/>
      <c r="E4329" s="56"/>
      <c r="F4329" s="56"/>
      <c r="G4329" s="56"/>
      <c r="H4329" s="56"/>
      <c r="I4329" s="56"/>
      <c r="J4329" s="56"/>
      <c r="K4329" s="56"/>
      <c r="L4329" s="56"/>
      <c r="M4329" s="56"/>
      <c r="N4329" s="56"/>
      <c r="O4329" s="56"/>
      <c r="P4329" s="13"/>
    </row>
    <row r="4330" spans="1:16" ht="36.75" customHeight="1" thickBot="1" x14ac:dyDescent="0.25">
      <c r="A4330" s="73"/>
      <c r="B4330" s="14"/>
      <c r="C4330" s="74"/>
      <c r="D4330" s="57"/>
      <c r="E4330" s="57"/>
      <c r="F4330" s="57"/>
      <c r="G4330" s="57"/>
      <c r="H4330" s="57"/>
      <c r="I4330" s="57"/>
      <c r="J4330" s="57"/>
      <c r="K4330" s="57"/>
      <c r="L4330" s="57"/>
      <c r="M4330" s="57"/>
      <c r="N4330" s="57"/>
      <c r="O4330" s="57"/>
      <c r="P4330" s="15"/>
    </row>
    <row r="4331" spans="1:16" ht="36.75" customHeight="1" x14ac:dyDescent="0.2">
      <c r="A4331" s="75" t="s">
        <v>2686</v>
      </c>
      <c r="B4331" s="10"/>
      <c r="C4331" s="76" t="s">
        <v>2687</v>
      </c>
      <c r="D4331" s="55"/>
      <c r="E4331" s="55"/>
      <c r="F4331" s="55"/>
      <c r="G4331" s="55"/>
      <c r="H4331" s="55"/>
      <c r="I4331" s="55"/>
      <c r="J4331" s="55"/>
      <c r="K4331" s="55"/>
      <c r="L4331" s="55"/>
      <c r="M4331" s="55"/>
      <c r="N4331" s="55"/>
      <c r="O4331" s="55"/>
      <c r="P4331" s="11"/>
    </row>
    <row r="4332" spans="1:16" ht="36.75" customHeight="1" x14ac:dyDescent="0.2">
      <c r="A4332" s="71"/>
      <c r="B4332" s="12"/>
      <c r="C4332" s="72"/>
      <c r="D4332" s="56"/>
      <c r="E4332" s="56"/>
      <c r="F4332" s="56"/>
      <c r="G4332" s="56"/>
      <c r="H4332" s="56"/>
      <c r="I4332" s="56"/>
      <c r="J4332" s="56"/>
      <c r="K4332" s="56"/>
      <c r="L4332" s="56"/>
      <c r="M4332" s="56"/>
      <c r="N4332" s="56"/>
      <c r="O4332" s="56"/>
      <c r="P4332" s="13"/>
    </row>
    <row r="4333" spans="1:16" ht="36.75" customHeight="1" x14ac:dyDescent="0.2">
      <c r="A4333" s="71"/>
      <c r="B4333" s="12"/>
      <c r="C4333" s="72"/>
      <c r="D4333" s="56"/>
      <c r="E4333" s="56"/>
      <c r="F4333" s="56"/>
      <c r="G4333" s="56"/>
      <c r="H4333" s="56"/>
      <c r="I4333" s="56"/>
      <c r="J4333" s="56"/>
      <c r="K4333" s="56"/>
      <c r="L4333" s="56"/>
      <c r="M4333" s="56"/>
      <c r="N4333" s="56"/>
      <c r="O4333" s="56"/>
      <c r="P4333" s="13"/>
    </row>
    <row r="4334" spans="1:16" ht="36.75" customHeight="1" x14ac:dyDescent="0.2">
      <c r="A4334" s="71"/>
      <c r="B4334" s="12"/>
      <c r="C4334" s="72"/>
      <c r="D4334" s="56"/>
      <c r="E4334" s="56"/>
      <c r="F4334" s="56"/>
      <c r="G4334" s="56"/>
      <c r="H4334" s="56"/>
      <c r="I4334" s="56"/>
      <c r="J4334" s="56"/>
      <c r="K4334" s="56"/>
      <c r="L4334" s="56"/>
      <c r="M4334" s="56"/>
      <c r="N4334" s="56"/>
      <c r="O4334" s="56"/>
      <c r="P4334" s="13"/>
    </row>
    <row r="4335" spans="1:16" ht="36.75" customHeight="1" x14ac:dyDescent="0.2">
      <c r="A4335" s="71"/>
      <c r="B4335" s="12"/>
      <c r="C4335" s="72"/>
      <c r="D4335" s="56"/>
      <c r="E4335" s="56"/>
      <c r="F4335" s="56"/>
      <c r="G4335" s="56"/>
      <c r="H4335" s="56"/>
      <c r="I4335" s="56"/>
      <c r="J4335" s="56"/>
      <c r="K4335" s="56"/>
      <c r="L4335" s="56"/>
      <c r="M4335" s="56"/>
      <c r="N4335" s="56"/>
      <c r="O4335" s="56"/>
      <c r="P4335" s="13"/>
    </row>
    <row r="4336" spans="1:16" ht="36.75" customHeight="1" x14ac:dyDescent="0.2">
      <c r="A4336" s="71" t="s">
        <v>2688</v>
      </c>
      <c r="B4336" s="12"/>
      <c r="C4336" s="72" t="s">
        <v>2689</v>
      </c>
      <c r="D4336" s="56"/>
      <c r="E4336" s="56"/>
      <c r="F4336" s="56"/>
      <c r="G4336" s="56"/>
      <c r="H4336" s="56"/>
      <c r="I4336" s="56"/>
      <c r="J4336" s="56"/>
      <c r="K4336" s="56"/>
      <c r="L4336" s="56"/>
      <c r="M4336" s="56"/>
      <c r="N4336" s="56"/>
      <c r="O4336" s="56"/>
      <c r="P4336" s="13"/>
    </row>
    <row r="4337" spans="1:16" ht="36.75" customHeight="1" x14ac:dyDescent="0.2">
      <c r="A4337" s="71"/>
      <c r="B4337" s="12"/>
      <c r="C4337" s="72"/>
      <c r="D4337" s="56"/>
      <c r="E4337" s="56"/>
      <c r="F4337" s="56"/>
      <c r="G4337" s="56"/>
      <c r="H4337" s="56"/>
      <c r="I4337" s="56"/>
      <c r="J4337" s="56"/>
      <c r="K4337" s="56"/>
      <c r="L4337" s="56"/>
      <c r="M4337" s="56"/>
      <c r="N4337" s="56"/>
      <c r="O4337" s="56"/>
      <c r="P4337" s="13"/>
    </row>
    <row r="4338" spans="1:16" ht="36.75" customHeight="1" x14ac:dyDescent="0.2">
      <c r="A4338" s="71"/>
      <c r="B4338" s="12"/>
      <c r="C4338" s="72"/>
      <c r="D4338" s="56"/>
      <c r="E4338" s="56"/>
      <c r="F4338" s="56"/>
      <c r="G4338" s="56"/>
      <c r="H4338" s="56"/>
      <c r="I4338" s="56"/>
      <c r="J4338" s="56"/>
      <c r="K4338" s="56"/>
      <c r="L4338" s="56"/>
      <c r="M4338" s="56"/>
      <c r="N4338" s="56"/>
      <c r="O4338" s="56"/>
      <c r="P4338" s="13"/>
    </row>
    <row r="4339" spans="1:16" ht="36.75" customHeight="1" x14ac:dyDescent="0.2">
      <c r="A4339" s="71"/>
      <c r="B4339" s="12"/>
      <c r="C4339" s="72"/>
      <c r="D4339" s="56"/>
      <c r="E4339" s="56"/>
      <c r="F4339" s="56"/>
      <c r="G4339" s="56"/>
      <c r="H4339" s="56"/>
      <c r="I4339" s="56"/>
      <c r="J4339" s="56"/>
      <c r="K4339" s="56"/>
      <c r="L4339" s="56"/>
      <c r="M4339" s="56"/>
      <c r="N4339" s="56"/>
      <c r="O4339" s="56"/>
      <c r="P4339" s="13"/>
    </row>
    <row r="4340" spans="1:16" ht="36.75" customHeight="1" x14ac:dyDescent="0.2">
      <c r="A4340" s="71"/>
      <c r="B4340" s="12"/>
      <c r="C4340" s="72"/>
      <c r="D4340" s="56"/>
      <c r="E4340" s="56"/>
      <c r="F4340" s="56"/>
      <c r="G4340" s="56"/>
      <c r="H4340" s="56"/>
      <c r="I4340" s="56"/>
      <c r="J4340" s="56"/>
      <c r="K4340" s="56"/>
      <c r="L4340" s="56"/>
      <c r="M4340" s="56"/>
      <c r="N4340" s="56"/>
      <c r="O4340" s="56"/>
      <c r="P4340" s="13"/>
    </row>
    <row r="4341" spans="1:16" ht="36.75" customHeight="1" x14ac:dyDescent="0.2">
      <c r="A4341" s="71" t="s">
        <v>2690</v>
      </c>
      <c r="B4341" s="12"/>
      <c r="C4341" s="72" t="s">
        <v>2691</v>
      </c>
      <c r="D4341" s="56"/>
      <c r="E4341" s="56"/>
      <c r="F4341" s="56"/>
      <c r="G4341" s="56"/>
      <c r="H4341" s="56"/>
      <c r="I4341" s="56"/>
      <c r="J4341" s="56"/>
      <c r="K4341" s="56"/>
      <c r="L4341" s="56"/>
      <c r="M4341" s="56"/>
      <c r="N4341" s="56"/>
      <c r="O4341" s="56"/>
      <c r="P4341" s="13"/>
    </row>
    <row r="4342" spans="1:16" ht="36.75" customHeight="1" x14ac:dyDescent="0.2">
      <c r="A4342" s="71"/>
      <c r="B4342" s="12"/>
      <c r="C4342" s="72"/>
      <c r="D4342" s="56"/>
      <c r="E4342" s="56"/>
      <c r="F4342" s="56"/>
      <c r="G4342" s="56"/>
      <c r="H4342" s="56"/>
      <c r="I4342" s="56"/>
      <c r="J4342" s="56"/>
      <c r="K4342" s="56"/>
      <c r="L4342" s="56"/>
      <c r="M4342" s="56"/>
      <c r="N4342" s="56"/>
      <c r="O4342" s="56"/>
      <c r="P4342" s="13"/>
    </row>
    <row r="4343" spans="1:16" ht="36.75" customHeight="1" x14ac:dyDescent="0.2">
      <c r="A4343" s="71"/>
      <c r="B4343" s="12"/>
      <c r="C4343" s="72"/>
      <c r="D4343" s="56"/>
      <c r="E4343" s="56"/>
      <c r="F4343" s="56"/>
      <c r="G4343" s="56"/>
      <c r="H4343" s="56"/>
      <c r="I4343" s="56"/>
      <c r="J4343" s="56"/>
      <c r="K4343" s="56"/>
      <c r="L4343" s="56"/>
      <c r="M4343" s="56"/>
      <c r="N4343" s="56"/>
      <c r="O4343" s="56"/>
      <c r="P4343" s="13"/>
    </row>
    <row r="4344" spans="1:16" ht="36.75" customHeight="1" x14ac:dyDescent="0.2">
      <c r="A4344" s="71"/>
      <c r="B4344" s="12"/>
      <c r="C4344" s="72"/>
      <c r="D4344" s="56"/>
      <c r="E4344" s="56"/>
      <c r="F4344" s="56"/>
      <c r="G4344" s="56"/>
      <c r="H4344" s="56"/>
      <c r="I4344" s="56"/>
      <c r="J4344" s="56"/>
      <c r="K4344" s="56"/>
      <c r="L4344" s="56"/>
      <c r="M4344" s="56"/>
      <c r="N4344" s="56"/>
      <c r="O4344" s="56"/>
      <c r="P4344" s="13"/>
    </row>
    <row r="4345" spans="1:16" ht="36.75" customHeight="1" x14ac:dyDescent="0.2">
      <c r="A4345" s="71"/>
      <c r="B4345" s="12"/>
      <c r="C4345" s="72"/>
      <c r="D4345" s="56"/>
      <c r="E4345" s="56"/>
      <c r="F4345" s="56"/>
      <c r="G4345" s="56"/>
      <c r="H4345" s="56"/>
      <c r="I4345" s="56"/>
      <c r="J4345" s="56"/>
      <c r="K4345" s="56"/>
      <c r="L4345" s="56"/>
      <c r="M4345" s="56"/>
      <c r="N4345" s="56"/>
      <c r="O4345" s="56"/>
      <c r="P4345" s="13"/>
    </row>
    <row r="4346" spans="1:16" ht="36.75" customHeight="1" x14ac:dyDescent="0.2">
      <c r="A4346" s="71" t="s">
        <v>2692</v>
      </c>
      <c r="B4346" s="12"/>
      <c r="C4346" s="72" t="s">
        <v>2693</v>
      </c>
      <c r="D4346" s="56"/>
      <c r="E4346" s="56"/>
      <c r="F4346" s="56"/>
      <c r="G4346" s="56"/>
      <c r="H4346" s="56"/>
      <c r="I4346" s="56"/>
      <c r="J4346" s="56"/>
      <c r="K4346" s="56"/>
      <c r="L4346" s="56"/>
      <c r="M4346" s="56"/>
      <c r="N4346" s="56"/>
      <c r="O4346" s="56"/>
      <c r="P4346" s="13"/>
    </row>
    <row r="4347" spans="1:16" ht="36.75" customHeight="1" x14ac:dyDescent="0.2">
      <c r="A4347" s="71"/>
      <c r="B4347" s="12"/>
      <c r="C4347" s="72"/>
      <c r="D4347" s="56"/>
      <c r="E4347" s="56"/>
      <c r="F4347" s="56"/>
      <c r="G4347" s="56"/>
      <c r="H4347" s="56"/>
      <c r="I4347" s="56"/>
      <c r="J4347" s="56"/>
      <c r="K4347" s="56"/>
      <c r="L4347" s="56"/>
      <c r="M4347" s="56"/>
      <c r="N4347" s="56"/>
      <c r="O4347" s="56"/>
      <c r="P4347" s="13"/>
    </row>
    <row r="4348" spans="1:16" ht="36.75" customHeight="1" x14ac:dyDescent="0.2">
      <c r="A4348" s="71"/>
      <c r="B4348" s="12"/>
      <c r="C4348" s="72"/>
      <c r="D4348" s="56"/>
      <c r="E4348" s="56"/>
      <c r="F4348" s="56"/>
      <c r="G4348" s="56"/>
      <c r="H4348" s="56"/>
      <c r="I4348" s="56"/>
      <c r="J4348" s="56"/>
      <c r="K4348" s="56"/>
      <c r="L4348" s="56"/>
      <c r="M4348" s="56"/>
      <c r="N4348" s="56"/>
      <c r="O4348" s="56"/>
      <c r="P4348" s="13"/>
    </row>
    <row r="4349" spans="1:16" ht="36.75" customHeight="1" x14ac:dyDescent="0.2">
      <c r="A4349" s="71"/>
      <c r="B4349" s="12"/>
      <c r="C4349" s="72"/>
      <c r="D4349" s="56"/>
      <c r="E4349" s="56"/>
      <c r="F4349" s="56"/>
      <c r="G4349" s="56"/>
      <c r="H4349" s="56"/>
      <c r="I4349" s="56"/>
      <c r="J4349" s="56"/>
      <c r="K4349" s="56"/>
      <c r="L4349" s="56"/>
      <c r="M4349" s="56"/>
      <c r="N4349" s="56"/>
      <c r="O4349" s="56"/>
      <c r="P4349" s="13"/>
    </row>
    <row r="4350" spans="1:16" ht="36.75" customHeight="1" x14ac:dyDescent="0.2">
      <c r="A4350" s="71"/>
      <c r="B4350" s="12"/>
      <c r="C4350" s="72"/>
      <c r="D4350" s="56"/>
      <c r="E4350" s="56"/>
      <c r="F4350" s="56"/>
      <c r="G4350" s="56"/>
      <c r="H4350" s="56"/>
      <c r="I4350" s="56"/>
      <c r="J4350" s="56"/>
      <c r="K4350" s="56"/>
      <c r="L4350" s="56"/>
      <c r="M4350" s="56"/>
      <c r="N4350" s="56"/>
      <c r="O4350" s="56"/>
      <c r="P4350" s="13"/>
    </row>
    <row r="4351" spans="1:16" ht="36.75" customHeight="1" x14ac:dyDescent="0.2">
      <c r="A4351" s="71" t="s">
        <v>2694</v>
      </c>
      <c r="B4351" s="12"/>
      <c r="C4351" s="72" t="s">
        <v>2695</v>
      </c>
      <c r="D4351" s="56"/>
      <c r="E4351" s="56"/>
      <c r="F4351" s="56"/>
      <c r="G4351" s="56"/>
      <c r="H4351" s="56"/>
      <c r="I4351" s="56"/>
      <c r="J4351" s="56"/>
      <c r="K4351" s="56"/>
      <c r="L4351" s="56"/>
      <c r="M4351" s="56"/>
      <c r="N4351" s="56"/>
      <c r="O4351" s="56"/>
      <c r="P4351" s="13"/>
    </row>
    <row r="4352" spans="1:16" ht="36.75" customHeight="1" x14ac:dyDescent="0.2">
      <c r="A4352" s="71"/>
      <c r="B4352" s="12"/>
      <c r="C4352" s="72"/>
      <c r="D4352" s="56"/>
      <c r="E4352" s="56"/>
      <c r="F4352" s="56"/>
      <c r="G4352" s="56"/>
      <c r="H4352" s="56"/>
      <c r="I4352" s="56"/>
      <c r="J4352" s="56"/>
      <c r="K4352" s="56"/>
      <c r="L4352" s="56"/>
      <c r="M4352" s="56"/>
      <c r="N4352" s="56"/>
      <c r="O4352" s="56"/>
      <c r="P4352" s="13"/>
    </row>
    <row r="4353" spans="1:16" ht="36.75" customHeight="1" x14ac:dyDescent="0.2">
      <c r="A4353" s="71"/>
      <c r="B4353" s="12"/>
      <c r="C4353" s="72"/>
      <c r="D4353" s="56"/>
      <c r="E4353" s="56"/>
      <c r="F4353" s="56"/>
      <c r="G4353" s="56"/>
      <c r="H4353" s="56"/>
      <c r="I4353" s="56"/>
      <c r="J4353" s="56"/>
      <c r="K4353" s="56"/>
      <c r="L4353" s="56"/>
      <c r="M4353" s="56"/>
      <c r="N4353" s="56"/>
      <c r="O4353" s="56"/>
      <c r="P4353" s="13"/>
    </row>
    <row r="4354" spans="1:16" ht="36.75" customHeight="1" x14ac:dyDescent="0.2">
      <c r="A4354" s="71"/>
      <c r="B4354" s="12"/>
      <c r="C4354" s="72"/>
      <c r="D4354" s="56"/>
      <c r="E4354" s="56"/>
      <c r="F4354" s="56"/>
      <c r="G4354" s="56"/>
      <c r="H4354" s="56"/>
      <c r="I4354" s="56"/>
      <c r="J4354" s="56"/>
      <c r="K4354" s="56"/>
      <c r="L4354" s="56"/>
      <c r="M4354" s="56"/>
      <c r="N4354" s="56"/>
      <c r="O4354" s="56"/>
      <c r="P4354" s="13"/>
    </row>
    <row r="4355" spans="1:16" ht="36.75" customHeight="1" thickBot="1" x14ac:dyDescent="0.25">
      <c r="A4355" s="73"/>
      <c r="B4355" s="14"/>
      <c r="C4355" s="74"/>
      <c r="D4355" s="57"/>
      <c r="E4355" s="57"/>
      <c r="F4355" s="57"/>
      <c r="G4355" s="57"/>
      <c r="H4355" s="57"/>
      <c r="I4355" s="57"/>
      <c r="J4355" s="57"/>
      <c r="K4355" s="57"/>
      <c r="L4355" s="57"/>
      <c r="M4355" s="57"/>
      <c r="N4355" s="57"/>
      <c r="O4355" s="57"/>
      <c r="P4355" s="15"/>
    </row>
    <row r="4356" spans="1:16" ht="36.75" customHeight="1" x14ac:dyDescent="0.2">
      <c r="A4356" s="75" t="s">
        <v>2696</v>
      </c>
      <c r="B4356" s="10"/>
      <c r="C4356" s="76" t="s">
        <v>2697</v>
      </c>
      <c r="D4356" s="55"/>
      <c r="E4356" s="55"/>
      <c r="F4356" s="55"/>
      <c r="G4356" s="55"/>
      <c r="H4356" s="55"/>
      <c r="I4356" s="55"/>
      <c r="J4356" s="55"/>
      <c r="K4356" s="55"/>
      <c r="L4356" s="55"/>
      <c r="M4356" s="55"/>
      <c r="N4356" s="55"/>
      <c r="O4356" s="55"/>
      <c r="P4356" s="11"/>
    </row>
    <row r="4357" spans="1:16" ht="36.75" customHeight="1" x14ac:dyDescent="0.2">
      <c r="A4357" s="71"/>
      <c r="B4357" s="12"/>
      <c r="C4357" s="72"/>
      <c r="D4357" s="56"/>
      <c r="E4357" s="56"/>
      <c r="F4357" s="56"/>
      <c r="G4357" s="56"/>
      <c r="H4357" s="56"/>
      <c r="I4357" s="56"/>
      <c r="J4357" s="56"/>
      <c r="K4357" s="56"/>
      <c r="L4357" s="56"/>
      <c r="M4357" s="56"/>
      <c r="N4357" s="56"/>
      <c r="O4357" s="56"/>
      <c r="P4357" s="13"/>
    </row>
    <row r="4358" spans="1:16" ht="36.75" customHeight="1" x14ac:dyDescent="0.2">
      <c r="A4358" s="71"/>
      <c r="B4358" s="12"/>
      <c r="C4358" s="72"/>
      <c r="D4358" s="56"/>
      <c r="E4358" s="56"/>
      <c r="F4358" s="56"/>
      <c r="G4358" s="56"/>
      <c r="H4358" s="56"/>
      <c r="I4358" s="56"/>
      <c r="J4358" s="56"/>
      <c r="K4358" s="56"/>
      <c r="L4358" s="56"/>
      <c r="M4358" s="56"/>
      <c r="N4358" s="56"/>
      <c r="O4358" s="56"/>
      <c r="P4358" s="13"/>
    </row>
    <row r="4359" spans="1:16" ht="36.75" customHeight="1" x14ac:dyDescent="0.2">
      <c r="A4359" s="71"/>
      <c r="B4359" s="12"/>
      <c r="C4359" s="72"/>
      <c r="D4359" s="56"/>
      <c r="E4359" s="56"/>
      <c r="F4359" s="56"/>
      <c r="G4359" s="56"/>
      <c r="H4359" s="56"/>
      <c r="I4359" s="56"/>
      <c r="J4359" s="56"/>
      <c r="K4359" s="56"/>
      <c r="L4359" s="56"/>
      <c r="M4359" s="56"/>
      <c r="N4359" s="56"/>
      <c r="O4359" s="56"/>
      <c r="P4359" s="13"/>
    </row>
    <row r="4360" spans="1:16" ht="36.75" customHeight="1" x14ac:dyDescent="0.2">
      <c r="A4360" s="71"/>
      <c r="B4360" s="12"/>
      <c r="C4360" s="72"/>
      <c r="D4360" s="56"/>
      <c r="E4360" s="56"/>
      <c r="F4360" s="56"/>
      <c r="G4360" s="56"/>
      <c r="H4360" s="56"/>
      <c r="I4360" s="56"/>
      <c r="J4360" s="56"/>
      <c r="K4360" s="56"/>
      <c r="L4360" s="56"/>
      <c r="M4360" s="56"/>
      <c r="N4360" s="56"/>
      <c r="O4360" s="56"/>
      <c r="P4360" s="13"/>
    </row>
    <row r="4361" spans="1:16" ht="36.75" customHeight="1" x14ac:dyDescent="0.2">
      <c r="A4361" s="71" t="s">
        <v>2698</v>
      </c>
      <c r="B4361" s="12"/>
      <c r="C4361" s="72" t="s">
        <v>2699</v>
      </c>
      <c r="D4361" s="56"/>
      <c r="E4361" s="56"/>
      <c r="F4361" s="56"/>
      <c r="G4361" s="56"/>
      <c r="H4361" s="56"/>
      <c r="I4361" s="56"/>
      <c r="J4361" s="56"/>
      <c r="K4361" s="56"/>
      <c r="L4361" s="56"/>
      <c r="M4361" s="56"/>
      <c r="N4361" s="56"/>
      <c r="O4361" s="56"/>
      <c r="P4361" s="13"/>
    </row>
    <row r="4362" spans="1:16" ht="36.75" customHeight="1" x14ac:dyDescent="0.2">
      <c r="A4362" s="71"/>
      <c r="B4362" s="12"/>
      <c r="C4362" s="72"/>
      <c r="D4362" s="56"/>
      <c r="E4362" s="56"/>
      <c r="F4362" s="56"/>
      <c r="G4362" s="56"/>
      <c r="H4362" s="56"/>
      <c r="I4362" s="56"/>
      <c r="J4362" s="56"/>
      <c r="K4362" s="56"/>
      <c r="L4362" s="56"/>
      <c r="M4362" s="56"/>
      <c r="N4362" s="56"/>
      <c r="O4362" s="56"/>
      <c r="P4362" s="13"/>
    </row>
    <row r="4363" spans="1:16" ht="36.75" customHeight="1" x14ac:dyDescent="0.2">
      <c r="A4363" s="71"/>
      <c r="B4363" s="12"/>
      <c r="C4363" s="72"/>
      <c r="D4363" s="56"/>
      <c r="E4363" s="56"/>
      <c r="F4363" s="56"/>
      <c r="G4363" s="56"/>
      <c r="H4363" s="56"/>
      <c r="I4363" s="56"/>
      <c r="J4363" s="56"/>
      <c r="K4363" s="56"/>
      <c r="L4363" s="56"/>
      <c r="M4363" s="56"/>
      <c r="N4363" s="56"/>
      <c r="O4363" s="56"/>
      <c r="P4363" s="13"/>
    </row>
    <row r="4364" spans="1:16" ht="36.75" customHeight="1" x14ac:dyDescent="0.2">
      <c r="A4364" s="71"/>
      <c r="B4364" s="12"/>
      <c r="C4364" s="72"/>
      <c r="D4364" s="56"/>
      <c r="E4364" s="56"/>
      <c r="F4364" s="56"/>
      <c r="G4364" s="56"/>
      <c r="H4364" s="56"/>
      <c r="I4364" s="56"/>
      <c r="J4364" s="56"/>
      <c r="K4364" s="56"/>
      <c r="L4364" s="56"/>
      <c r="M4364" s="56"/>
      <c r="N4364" s="56"/>
      <c r="O4364" s="56"/>
      <c r="P4364" s="13"/>
    </row>
    <row r="4365" spans="1:16" ht="36.75" customHeight="1" x14ac:dyDescent="0.2">
      <c r="A4365" s="71"/>
      <c r="B4365" s="12"/>
      <c r="C4365" s="72"/>
      <c r="D4365" s="56"/>
      <c r="E4365" s="56"/>
      <c r="F4365" s="56"/>
      <c r="G4365" s="56"/>
      <c r="H4365" s="56"/>
      <c r="I4365" s="56"/>
      <c r="J4365" s="56"/>
      <c r="K4365" s="56"/>
      <c r="L4365" s="56"/>
      <c r="M4365" s="56"/>
      <c r="N4365" s="56"/>
      <c r="O4365" s="56"/>
      <c r="P4365" s="13"/>
    </row>
    <row r="4366" spans="1:16" ht="36.75" customHeight="1" x14ac:dyDescent="0.2">
      <c r="A4366" s="71" t="s">
        <v>2700</v>
      </c>
      <c r="B4366" s="12"/>
      <c r="C4366" s="72" t="s">
        <v>2701</v>
      </c>
      <c r="D4366" s="56"/>
      <c r="E4366" s="56"/>
      <c r="F4366" s="56"/>
      <c r="G4366" s="56"/>
      <c r="H4366" s="56"/>
      <c r="I4366" s="56"/>
      <c r="J4366" s="56"/>
      <c r="K4366" s="56"/>
      <c r="L4366" s="56"/>
      <c r="M4366" s="56"/>
      <c r="N4366" s="56"/>
      <c r="O4366" s="56"/>
      <c r="P4366" s="13"/>
    </row>
    <row r="4367" spans="1:16" ht="36.75" customHeight="1" x14ac:dyDescent="0.2">
      <c r="A4367" s="71"/>
      <c r="B4367" s="12"/>
      <c r="C4367" s="72"/>
      <c r="D4367" s="56"/>
      <c r="E4367" s="56"/>
      <c r="F4367" s="56"/>
      <c r="G4367" s="56"/>
      <c r="H4367" s="56"/>
      <c r="I4367" s="56"/>
      <c r="J4367" s="56"/>
      <c r="K4367" s="56"/>
      <c r="L4367" s="56"/>
      <c r="M4367" s="56"/>
      <c r="N4367" s="56"/>
      <c r="O4367" s="56"/>
      <c r="P4367" s="13"/>
    </row>
    <row r="4368" spans="1:16" ht="36.75" customHeight="1" x14ac:dyDescent="0.2">
      <c r="A4368" s="71"/>
      <c r="B4368" s="12"/>
      <c r="C4368" s="72"/>
      <c r="D4368" s="56"/>
      <c r="E4368" s="56"/>
      <c r="F4368" s="56"/>
      <c r="G4368" s="56"/>
      <c r="H4368" s="56"/>
      <c r="I4368" s="56"/>
      <c r="J4368" s="56"/>
      <c r="K4368" s="56"/>
      <c r="L4368" s="56"/>
      <c r="M4368" s="56"/>
      <c r="N4368" s="56"/>
      <c r="O4368" s="56"/>
      <c r="P4368" s="13"/>
    </row>
    <row r="4369" spans="1:16" ht="36.75" customHeight="1" x14ac:dyDescent="0.2">
      <c r="A4369" s="71"/>
      <c r="B4369" s="12"/>
      <c r="C4369" s="72"/>
      <c r="D4369" s="56"/>
      <c r="E4369" s="56"/>
      <c r="F4369" s="56"/>
      <c r="G4369" s="56"/>
      <c r="H4369" s="56"/>
      <c r="I4369" s="56"/>
      <c r="J4369" s="56"/>
      <c r="K4369" s="56"/>
      <c r="L4369" s="56"/>
      <c r="M4369" s="56"/>
      <c r="N4369" s="56"/>
      <c r="O4369" s="56"/>
      <c r="P4369" s="13"/>
    </row>
    <row r="4370" spans="1:16" ht="36.75" customHeight="1" x14ac:dyDescent="0.2">
      <c r="A4370" s="71"/>
      <c r="B4370" s="12"/>
      <c r="C4370" s="72"/>
      <c r="D4370" s="56"/>
      <c r="E4370" s="56"/>
      <c r="F4370" s="56"/>
      <c r="G4370" s="56"/>
      <c r="H4370" s="56"/>
      <c r="I4370" s="56"/>
      <c r="J4370" s="56"/>
      <c r="K4370" s="56"/>
      <c r="L4370" s="56"/>
      <c r="M4370" s="56"/>
      <c r="N4370" s="56"/>
      <c r="O4370" s="56"/>
      <c r="P4370" s="13"/>
    </row>
    <row r="4371" spans="1:16" ht="36.75" customHeight="1" x14ac:dyDescent="0.2">
      <c r="A4371" s="71" t="s">
        <v>2702</v>
      </c>
      <c r="B4371" s="12"/>
      <c r="C4371" s="72" t="s">
        <v>2703</v>
      </c>
      <c r="D4371" s="56"/>
      <c r="E4371" s="56"/>
      <c r="F4371" s="56"/>
      <c r="G4371" s="56"/>
      <c r="H4371" s="56"/>
      <c r="I4371" s="56"/>
      <c r="J4371" s="56"/>
      <c r="K4371" s="56"/>
      <c r="L4371" s="56"/>
      <c r="M4371" s="56"/>
      <c r="N4371" s="56"/>
      <c r="O4371" s="56"/>
      <c r="P4371" s="13"/>
    </row>
    <row r="4372" spans="1:16" ht="36.75" customHeight="1" x14ac:dyDescent="0.2">
      <c r="A4372" s="71"/>
      <c r="B4372" s="12"/>
      <c r="C4372" s="72"/>
      <c r="D4372" s="56"/>
      <c r="E4372" s="56"/>
      <c r="F4372" s="56"/>
      <c r="G4372" s="56"/>
      <c r="H4372" s="56"/>
      <c r="I4372" s="56"/>
      <c r="J4372" s="56"/>
      <c r="K4372" s="56"/>
      <c r="L4372" s="56"/>
      <c r="M4372" s="56"/>
      <c r="N4372" s="56"/>
      <c r="O4372" s="56"/>
      <c r="P4372" s="13"/>
    </row>
    <row r="4373" spans="1:16" ht="36.75" customHeight="1" x14ac:dyDescent="0.2">
      <c r="A4373" s="71"/>
      <c r="B4373" s="12"/>
      <c r="C4373" s="72"/>
      <c r="D4373" s="56"/>
      <c r="E4373" s="56"/>
      <c r="F4373" s="56"/>
      <c r="G4373" s="56"/>
      <c r="H4373" s="56"/>
      <c r="I4373" s="56"/>
      <c r="J4373" s="56"/>
      <c r="K4373" s="56"/>
      <c r="L4373" s="56"/>
      <c r="M4373" s="56"/>
      <c r="N4373" s="56"/>
      <c r="O4373" s="56"/>
      <c r="P4373" s="13"/>
    </row>
    <row r="4374" spans="1:16" ht="36.75" customHeight="1" x14ac:dyDescent="0.2">
      <c r="A4374" s="71"/>
      <c r="B4374" s="12"/>
      <c r="C4374" s="72"/>
      <c r="D4374" s="56"/>
      <c r="E4374" s="56"/>
      <c r="F4374" s="56"/>
      <c r="G4374" s="56"/>
      <c r="H4374" s="56"/>
      <c r="I4374" s="56"/>
      <c r="J4374" s="56"/>
      <c r="K4374" s="56"/>
      <c r="L4374" s="56"/>
      <c r="M4374" s="56"/>
      <c r="N4374" s="56"/>
      <c r="O4374" s="56"/>
      <c r="P4374" s="13"/>
    </row>
    <row r="4375" spans="1:16" ht="36.75" customHeight="1" x14ac:dyDescent="0.2">
      <c r="A4375" s="71"/>
      <c r="B4375" s="12"/>
      <c r="C4375" s="72"/>
      <c r="D4375" s="56"/>
      <c r="E4375" s="56"/>
      <c r="F4375" s="56"/>
      <c r="G4375" s="56"/>
      <c r="H4375" s="56"/>
      <c r="I4375" s="56"/>
      <c r="J4375" s="56"/>
      <c r="K4375" s="56"/>
      <c r="L4375" s="56"/>
      <c r="M4375" s="56"/>
      <c r="N4375" s="56"/>
      <c r="O4375" s="56"/>
      <c r="P4375" s="13"/>
    </row>
    <row r="4376" spans="1:16" ht="36.75" customHeight="1" x14ac:dyDescent="0.2">
      <c r="A4376" s="71" t="s">
        <v>2704</v>
      </c>
      <c r="B4376" s="12"/>
      <c r="C4376" s="72" t="s">
        <v>2705</v>
      </c>
      <c r="D4376" s="56"/>
      <c r="E4376" s="56"/>
      <c r="F4376" s="56"/>
      <c r="G4376" s="56"/>
      <c r="H4376" s="56"/>
      <c r="I4376" s="56"/>
      <c r="J4376" s="56"/>
      <c r="K4376" s="56"/>
      <c r="L4376" s="56"/>
      <c r="M4376" s="56"/>
      <c r="N4376" s="56"/>
      <c r="O4376" s="56"/>
      <c r="P4376" s="13"/>
    </row>
    <row r="4377" spans="1:16" ht="36.75" customHeight="1" x14ac:dyDescent="0.2">
      <c r="A4377" s="71"/>
      <c r="B4377" s="12"/>
      <c r="C4377" s="72"/>
      <c r="D4377" s="56"/>
      <c r="E4377" s="56"/>
      <c r="F4377" s="56"/>
      <c r="G4377" s="56"/>
      <c r="H4377" s="56"/>
      <c r="I4377" s="56"/>
      <c r="J4377" s="56"/>
      <c r="K4377" s="56"/>
      <c r="L4377" s="56"/>
      <c r="M4377" s="56"/>
      <c r="N4377" s="56"/>
      <c r="O4377" s="56"/>
      <c r="P4377" s="13"/>
    </row>
    <row r="4378" spans="1:16" ht="36.75" customHeight="1" x14ac:dyDescent="0.2">
      <c r="A4378" s="71"/>
      <c r="B4378" s="12"/>
      <c r="C4378" s="72"/>
      <c r="D4378" s="56"/>
      <c r="E4378" s="56"/>
      <c r="F4378" s="56"/>
      <c r="G4378" s="56"/>
      <c r="H4378" s="56"/>
      <c r="I4378" s="56"/>
      <c r="J4378" s="56"/>
      <c r="K4378" s="56"/>
      <c r="L4378" s="56"/>
      <c r="M4378" s="56"/>
      <c r="N4378" s="56"/>
      <c r="O4378" s="56"/>
      <c r="P4378" s="13"/>
    </row>
    <row r="4379" spans="1:16" ht="36.75" customHeight="1" x14ac:dyDescent="0.2">
      <c r="A4379" s="71"/>
      <c r="B4379" s="12"/>
      <c r="C4379" s="72"/>
      <c r="D4379" s="56"/>
      <c r="E4379" s="56"/>
      <c r="F4379" s="56"/>
      <c r="G4379" s="56"/>
      <c r="H4379" s="56"/>
      <c r="I4379" s="56"/>
      <c r="J4379" s="56"/>
      <c r="K4379" s="56"/>
      <c r="L4379" s="56"/>
      <c r="M4379" s="56"/>
      <c r="N4379" s="56"/>
      <c r="O4379" s="56"/>
      <c r="P4379" s="13"/>
    </row>
    <row r="4380" spans="1:16" ht="36.75" customHeight="1" thickBot="1" x14ac:dyDescent="0.25">
      <c r="A4380" s="73"/>
      <c r="B4380" s="14"/>
      <c r="C4380" s="74"/>
      <c r="D4380" s="57"/>
      <c r="E4380" s="57"/>
      <c r="F4380" s="57"/>
      <c r="G4380" s="57"/>
      <c r="H4380" s="57"/>
      <c r="I4380" s="57"/>
      <c r="J4380" s="57"/>
      <c r="K4380" s="57"/>
      <c r="L4380" s="57"/>
      <c r="M4380" s="57"/>
      <c r="N4380" s="57"/>
      <c r="O4380" s="57"/>
      <c r="P4380" s="15"/>
    </row>
    <row r="4381" spans="1:16" ht="36.75" customHeight="1" x14ac:dyDescent="0.2">
      <c r="A4381" s="75" t="s">
        <v>2706</v>
      </c>
      <c r="B4381" s="10"/>
      <c r="C4381" s="76" t="s">
        <v>2707</v>
      </c>
      <c r="D4381" s="55"/>
      <c r="E4381" s="55"/>
      <c r="F4381" s="55"/>
      <c r="G4381" s="55"/>
      <c r="H4381" s="55"/>
      <c r="I4381" s="55"/>
      <c r="J4381" s="55"/>
      <c r="K4381" s="55"/>
      <c r="L4381" s="55"/>
      <c r="M4381" s="55"/>
      <c r="N4381" s="55"/>
      <c r="O4381" s="55"/>
      <c r="P4381" s="11"/>
    </row>
    <row r="4382" spans="1:16" ht="36.75" customHeight="1" x14ac:dyDescent="0.2">
      <c r="A4382" s="71"/>
      <c r="B4382" s="12"/>
      <c r="C4382" s="72"/>
      <c r="D4382" s="56"/>
      <c r="E4382" s="56"/>
      <c r="F4382" s="56"/>
      <c r="G4382" s="56"/>
      <c r="H4382" s="56"/>
      <c r="I4382" s="56"/>
      <c r="J4382" s="56"/>
      <c r="K4382" s="56"/>
      <c r="L4382" s="56"/>
      <c r="M4382" s="56"/>
      <c r="N4382" s="56"/>
      <c r="O4382" s="56"/>
      <c r="P4382" s="13"/>
    </row>
    <row r="4383" spans="1:16" ht="36.75" customHeight="1" x14ac:dyDescent="0.2">
      <c r="A4383" s="71"/>
      <c r="B4383" s="12"/>
      <c r="C4383" s="72"/>
      <c r="D4383" s="56"/>
      <c r="E4383" s="56"/>
      <c r="F4383" s="56"/>
      <c r="G4383" s="56"/>
      <c r="H4383" s="56"/>
      <c r="I4383" s="56"/>
      <c r="J4383" s="56"/>
      <c r="K4383" s="56"/>
      <c r="L4383" s="56"/>
      <c r="M4383" s="56"/>
      <c r="N4383" s="56"/>
      <c r="O4383" s="56"/>
      <c r="P4383" s="13"/>
    </row>
    <row r="4384" spans="1:16" ht="36.75" customHeight="1" x14ac:dyDescent="0.2">
      <c r="A4384" s="71"/>
      <c r="B4384" s="12"/>
      <c r="C4384" s="72"/>
      <c r="D4384" s="56"/>
      <c r="E4384" s="56"/>
      <c r="F4384" s="56"/>
      <c r="G4384" s="56"/>
      <c r="H4384" s="56"/>
      <c r="I4384" s="56"/>
      <c r="J4384" s="56"/>
      <c r="K4384" s="56"/>
      <c r="L4384" s="56"/>
      <c r="M4384" s="56"/>
      <c r="N4384" s="56"/>
      <c r="O4384" s="56"/>
      <c r="P4384" s="13"/>
    </row>
    <row r="4385" spans="1:16" ht="36.75" customHeight="1" x14ac:dyDescent="0.2">
      <c r="A4385" s="71"/>
      <c r="B4385" s="12"/>
      <c r="C4385" s="72"/>
      <c r="D4385" s="56"/>
      <c r="E4385" s="56"/>
      <c r="F4385" s="56"/>
      <c r="G4385" s="56"/>
      <c r="H4385" s="56"/>
      <c r="I4385" s="56"/>
      <c r="J4385" s="56"/>
      <c r="K4385" s="56"/>
      <c r="L4385" s="56"/>
      <c r="M4385" s="56"/>
      <c r="N4385" s="56"/>
      <c r="O4385" s="56"/>
      <c r="P4385" s="13"/>
    </row>
    <row r="4386" spans="1:16" ht="36.75" customHeight="1" x14ac:dyDescent="0.2">
      <c r="A4386" s="71" t="s">
        <v>2708</v>
      </c>
      <c r="B4386" s="12"/>
      <c r="C4386" s="72" t="s">
        <v>2709</v>
      </c>
      <c r="D4386" s="56"/>
      <c r="E4386" s="56"/>
      <c r="F4386" s="56"/>
      <c r="G4386" s="56"/>
      <c r="H4386" s="56"/>
      <c r="I4386" s="56"/>
      <c r="J4386" s="56"/>
      <c r="K4386" s="56"/>
      <c r="L4386" s="56"/>
      <c r="M4386" s="56"/>
      <c r="N4386" s="56"/>
      <c r="O4386" s="56"/>
      <c r="P4386" s="13"/>
    </row>
    <row r="4387" spans="1:16" ht="36.75" customHeight="1" x14ac:dyDescent="0.2">
      <c r="A4387" s="71"/>
      <c r="B4387" s="12"/>
      <c r="C4387" s="72"/>
      <c r="D4387" s="56"/>
      <c r="E4387" s="56"/>
      <c r="F4387" s="56"/>
      <c r="G4387" s="56"/>
      <c r="H4387" s="56"/>
      <c r="I4387" s="56"/>
      <c r="J4387" s="56"/>
      <c r="K4387" s="56"/>
      <c r="L4387" s="56"/>
      <c r="M4387" s="56"/>
      <c r="N4387" s="56"/>
      <c r="O4387" s="56"/>
      <c r="P4387" s="13"/>
    </row>
    <row r="4388" spans="1:16" ht="36.75" customHeight="1" x14ac:dyDescent="0.2">
      <c r="A4388" s="71"/>
      <c r="B4388" s="12"/>
      <c r="C4388" s="72"/>
      <c r="D4388" s="56"/>
      <c r="E4388" s="56"/>
      <c r="F4388" s="56"/>
      <c r="G4388" s="56"/>
      <c r="H4388" s="56"/>
      <c r="I4388" s="56"/>
      <c r="J4388" s="56"/>
      <c r="K4388" s="56"/>
      <c r="L4388" s="56"/>
      <c r="M4388" s="56"/>
      <c r="N4388" s="56"/>
      <c r="O4388" s="56"/>
      <c r="P4388" s="13"/>
    </row>
    <row r="4389" spans="1:16" ht="36.75" customHeight="1" x14ac:dyDescent="0.2">
      <c r="A4389" s="71"/>
      <c r="B4389" s="12"/>
      <c r="C4389" s="72"/>
      <c r="D4389" s="56"/>
      <c r="E4389" s="56"/>
      <c r="F4389" s="56"/>
      <c r="G4389" s="56"/>
      <c r="H4389" s="56"/>
      <c r="I4389" s="56"/>
      <c r="J4389" s="56"/>
      <c r="K4389" s="56"/>
      <c r="L4389" s="56"/>
      <c r="M4389" s="56"/>
      <c r="N4389" s="56"/>
      <c r="O4389" s="56"/>
      <c r="P4389" s="13"/>
    </row>
    <row r="4390" spans="1:16" ht="36.75" customHeight="1" x14ac:dyDescent="0.2">
      <c r="A4390" s="71"/>
      <c r="B4390" s="12"/>
      <c r="C4390" s="72"/>
      <c r="D4390" s="56"/>
      <c r="E4390" s="56"/>
      <c r="F4390" s="56"/>
      <c r="G4390" s="56"/>
      <c r="H4390" s="56"/>
      <c r="I4390" s="56"/>
      <c r="J4390" s="56"/>
      <c r="K4390" s="56"/>
      <c r="L4390" s="56"/>
      <c r="M4390" s="56"/>
      <c r="N4390" s="56"/>
      <c r="O4390" s="56"/>
      <c r="P4390" s="13"/>
    </row>
    <row r="4391" spans="1:16" ht="36.75" customHeight="1" x14ac:dyDescent="0.2">
      <c r="A4391" s="71" t="s">
        <v>2710</v>
      </c>
      <c r="B4391" s="12"/>
      <c r="C4391" s="72" t="s">
        <v>2711</v>
      </c>
      <c r="D4391" s="56"/>
      <c r="E4391" s="56"/>
      <c r="F4391" s="56"/>
      <c r="G4391" s="56"/>
      <c r="H4391" s="56"/>
      <c r="I4391" s="56"/>
      <c r="J4391" s="56"/>
      <c r="K4391" s="56"/>
      <c r="L4391" s="56"/>
      <c r="M4391" s="56"/>
      <c r="N4391" s="56"/>
      <c r="O4391" s="56"/>
      <c r="P4391" s="13"/>
    </row>
    <row r="4392" spans="1:16" ht="36.75" customHeight="1" x14ac:dyDescent="0.2">
      <c r="A4392" s="71"/>
      <c r="B4392" s="12"/>
      <c r="C4392" s="72"/>
      <c r="D4392" s="56"/>
      <c r="E4392" s="56"/>
      <c r="F4392" s="56"/>
      <c r="G4392" s="56"/>
      <c r="H4392" s="56"/>
      <c r="I4392" s="56"/>
      <c r="J4392" s="56"/>
      <c r="K4392" s="56"/>
      <c r="L4392" s="56"/>
      <c r="M4392" s="56"/>
      <c r="N4392" s="56"/>
      <c r="O4392" s="56"/>
      <c r="P4392" s="13"/>
    </row>
    <row r="4393" spans="1:16" ht="36.75" customHeight="1" x14ac:dyDescent="0.2">
      <c r="A4393" s="71"/>
      <c r="B4393" s="12"/>
      <c r="C4393" s="72"/>
      <c r="D4393" s="56"/>
      <c r="E4393" s="56"/>
      <c r="F4393" s="56"/>
      <c r="G4393" s="56"/>
      <c r="H4393" s="56"/>
      <c r="I4393" s="56"/>
      <c r="J4393" s="56"/>
      <c r="K4393" s="56"/>
      <c r="L4393" s="56"/>
      <c r="M4393" s="56"/>
      <c r="N4393" s="56"/>
      <c r="O4393" s="56"/>
      <c r="P4393" s="13"/>
    </row>
    <row r="4394" spans="1:16" ht="36.75" customHeight="1" x14ac:dyDescent="0.2">
      <c r="A4394" s="71"/>
      <c r="B4394" s="12"/>
      <c r="C4394" s="72"/>
      <c r="D4394" s="56"/>
      <c r="E4394" s="56"/>
      <c r="F4394" s="56"/>
      <c r="G4394" s="56"/>
      <c r="H4394" s="56"/>
      <c r="I4394" s="56"/>
      <c r="J4394" s="56"/>
      <c r="K4394" s="56"/>
      <c r="L4394" s="56"/>
      <c r="M4394" s="56"/>
      <c r="N4394" s="56"/>
      <c r="O4394" s="56"/>
      <c r="P4394" s="13"/>
    </row>
    <row r="4395" spans="1:16" ht="36.75" customHeight="1" x14ac:dyDescent="0.2">
      <c r="A4395" s="71"/>
      <c r="B4395" s="12"/>
      <c r="C4395" s="72"/>
      <c r="D4395" s="56"/>
      <c r="E4395" s="56"/>
      <c r="F4395" s="56"/>
      <c r="G4395" s="56"/>
      <c r="H4395" s="56"/>
      <c r="I4395" s="56"/>
      <c r="J4395" s="56"/>
      <c r="K4395" s="56"/>
      <c r="L4395" s="56"/>
      <c r="M4395" s="56"/>
      <c r="N4395" s="56"/>
      <c r="O4395" s="56"/>
      <c r="P4395" s="13"/>
    </row>
    <row r="4396" spans="1:16" ht="36.75" customHeight="1" x14ac:dyDescent="0.2">
      <c r="A4396" s="71" t="s">
        <v>2712</v>
      </c>
      <c r="B4396" s="12"/>
      <c r="C4396" s="72" t="s">
        <v>2713</v>
      </c>
      <c r="D4396" s="56"/>
      <c r="E4396" s="56"/>
      <c r="F4396" s="56"/>
      <c r="G4396" s="56"/>
      <c r="H4396" s="56"/>
      <c r="I4396" s="56"/>
      <c r="J4396" s="56"/>
      <c r="K4396" s="56"/>
      <c r="L4396" s="56"/>
      <c r="M4396" s="56"/>
      <c r="N4396" s="56"/>
      <c r="O4396" s="56"/>
      <c r="P4396" s="13"/>
    </row>
    <row r="4397" spans="1:16" ht="36.75" customHeight="1" x14ac:dyDescent="0.2">
      <c r="A4397" s="71"/>
      <c r="B4397" s="12"/>
      <c r="C4397" s="72"/>
      <c r="D4397" s="56"/>
      <c r="E4397" s="56"/>
      <c r="F4397" s="56"/>
      <c r="G4397" s="56"/>
      <c r="H4397" s="56"/>
      <c r="I4397" s="56"/>
      <c r="J4397" s="56"/>
      <c r="K4397" s="56"/>
      <c r="L4397" s="56"/>
      <c r="M4397" s="56"/>
      <c r="N4397" s="56"/>
      <c r="O4397" s="56"/>
      <c r="P4397" s="13"/>
    </row>
    <row r="4398" spans="1:16" ht="36.75" customHeight="1" x14ac:dyDescent="0.2">
      <c r="A4398" s="71"/>
      <c r="B4398" s="12"/>
      <c r="C4398" s="72"/>
      <c r="D4398" s="56"/>
      <c r="E4398" s="56"/>
      <c r="F4398" s="56"/>
      <c r="G4398" s="56"/>
      <c r="H4398" s="56"/>
      <c r="I4398" s="56"/>
      <c r="J4398" s="56"/>
      <c r="K4398" s="56"/>
      <c r="L4398" s="56"/>
      <c r="M4398" s="56"/>
      <c r="N4398" s="56"/>
      <c r="O4398" s="56"/>
      <c r="P4398" s="13"/>
    </row>
    <row r="4399" spans="1:16" ht="36.75" customHeight="1" x14ac:dyDescent="0.2">
      <c r="A4399" s="71"/>
      <c r="B4399" s="12"/>
      <c r="C4399" s="72"/>
      <c r="D4399" s="56"/>
      <c r="E4399" s="56"/>
      <c r="F4399" s="56"/>
      <c r="G4399" s="56"/>
      <c r="H4399" s="56"/>
      <c r="I4399" s="56"/>
      <c r="J4399" s="56"/>
      <c r="K4399" s="56"/>
      <c r="L4399" s="56"/>
      <c r="M4399" s="56"/>
      <c r="N4399" s="56"/>
      <c r="O4399" s="56"/>
      <c r="P4399" s="13"/>
    </row>
    <row r="4400" spans="1:16" ht="36.75" customHeight="1" x14ac:dyDescent="0.2">
      <c r="A4400" s="71"/>
      <c r="B4400" s="12"/>
      <c r="C4400" s="72"/>
      <c r="D4400" s="56"/>
      <c r="E4400" s="56"/>
      <c r="F4400" s="56"/>
      <c r="G4400" s="56"/>
      <c r="H4400" s="56"/>
      <c r="I4400" s="56"/>
      <c r="J4400" s="56"/>
      <c r="K4400" s="56"/>
      <c r="L4400" s="56"/>
      <c r="M4400" s="56"/>
      <c r="N4400" s="56"/>
      <c r="O4400" s="56"/>
      <c r="P4400" s="13"/>
    </row>
    <row r="4401" spans="1:16" ht="36.75" customHeight="1" x14ac:dyDescent="0.2">
      <c r="A4401" s="71" t="s">
        <v>2714</v>
      </c>
      <c r="B4401" s="12"/>
      <c r="C4401" s="72" t="s">
        <v>2715</v>
      </c>
      <c r="D4401" s="56"/>
      <c r="E4401" s="56"/>
      <c r="F4401" s="56"/>
      <c r="G4401" s="56"/>
      <c r="H4401" s="56"/>
      <c r="I4401" s="56"/>
      <c r="J4401" s="56"/>
      <c r="K4401" s="56"/>
      <c r="L4401" s="56"/>
      <c r="M4401" s="56"/>
      <c r="N4401" s="56"/>
      <c r="O4401" s="56"/>
      <c r="P4401" s="13"/>
    </row>
    <row r="4402" spans="1:16" ht="36.75" customHeight="1" x14ac:dyDescent="0.2">
      <c r="A4402" s="71"/>
      <c r="B4402" s="12"/>
      <c r="C4402" s="72"/>
      <c r="D4402" s="56"/>
      <c r="E4402" s="56"/>
      <c r="F4402" s="56"/>
      <c r="G4402" s="56"/>
      <c r="H4402" s="56"/>
      <c r="I4402" s="56"/>
      <c r="J4402" s="56"/>
      <c r="K4402" s="56"/>
      <c r="L4402" s="56"/>
      <c r="M4402" s="56"/>
      <c r="N4402" s="56"/>
      <c r="O4402" s="56"/>
      <c r="P4402" s="13"/>
    </row>
    <row r="4403" spans="1:16" ht="36.75" customHeight="1" x14ac:dyDescent="0.2">
      <c r="A4403" s="71"/>
      <c r="B4403" s="12"/>
      <c r="C4403" s="72"/>
      <c r="D4403" s="56"/>
      <c r="E4403" s="56"/>
      <c r="F4403" s="56"/>
      <c r="G4403" s="56"/>
      <c r="H4403" s="56"/>
      <c r="I4403" s="56"/>
      <c r="J4403" s="56"/>
      <c r="K4403" s="56"/>
      <c r="L4403" s="56"/>
      <c r="M4403" s="56"/>
      <c r="N4403" s="56"/>
      <c r="O4403" s="56"/>
      <c r="P4403" s="13"/>
    </row>
    <row r="4404" spans="1:16" ht="36.75" customHeight="1" x14ac:dyDescent="0.2">
      <c r="A4404" s="71"/>
      <c r="B4404" s="12"/>
      <c r="C4404" s="72"/>
      <c r="D4404" s="56"/>
      <c r="E4404" s="56"/>
      <c r="F4404" s="56"/>
      <c r="G4404" s="56"/>
      <c r="H4404" s="56"/>
      <c r="I4404" s="56"/>
      <c r="J4404" s="56"/>
      <c r="K4404" s="56"/>
      <c r="L4404" s="56"/>
      <c r="M4404" s="56"/>
      <c r="N4404" s="56"/>
      <c r="O4404" s="56"/>
      <c r="P4404" s="13"/>
    </row>
    <row r="4405" spans="1:16" ht="36.75" customHeight="1" thickBot="1" x14ac:dyDescent="0.25">
      <c r="A4405" s="73"/>
      <c r="B4405" s="14"/>
      <c r="C4405" s="74"/>
      <c r="D4405" s="57"/>
      <c r="E4405" s="57"/>
      <c r="F4405" s="57"/>
      <c r="G4405" s="57"/>
      <c r="H4405" s="57"/>
      <c r="I4405" s="57"/>
      <c r="J4405" s="57"/>
      <c r="K4405" s="57"/>
      <c r="L4405" s="57"/>
      <c r="M4405" s="57"/>
      <c r="N4405" s="57"/>
      <c r="O4405" s="57"/>
      <c r="P4405" s="15"/>
    </row>
    <row r="4406" spans="1:16" ht="36.75" customHeight="1" x14ac:dyDescent="0.2">
      <c r="A4406" s="75" t="s">
        <v>2716</v>
      </c>
      <c r="B4406" s="10"/>
      <c r="C4406" s="76" t="s">
        <v>2717</v>
      </c>
      <c r="D4406" s="55"/>
      <c r="E4406" s="55"/>
      <c r="F4406" s="55"/>
      <c r="G4406" s="55"/>
      <c r="H4406" s="55"/>
      <c r="I4406" s="55"/>
      <c r="J4406" s="55"/>
      <c r="K4406" s="55"/>
      <c r="L4406" s="55"/>
      <c r="M4406" s="55"/>
      <c r="N4406" s="55"/>
      <c r="O4406" s="55"/>
      <c r="P4406" s="11"/>
    </row>
    <row r="4407" spans="1:16" ht="36.75" customHeight="1" x14ac:dyDescent="0.2">
      <c r="A4407" s="71"/>
      <c r="B4407" s="12"/>
      <c r="C4407" s="72"/>
      <c r="D4407" s="56"/>
      <c r="E4407" s="56"/>
      <c r="F4407" s="56"/>
      <c r="G4407" s="56"/>
      <c r="H4407" s="56"/>
      <c r="I4407" s="56"/>
      <c r="J4407" s="56"/>
      <c r="K4407" s="56"/>
      <c r="L4407" s="56"/>
      <c r="M4407" s="56"/>
      <c r="N4407" s="56"/>
      <c r="O4407" s="56"/>
      <c r="P4407" s="13"/>
    </row>
    <row r="4408" spans="1:16" ht="36.75" customHeight="1" x14ac:dyDescent="0.2">
      <c r="A4408" s="71"/>
      <c r="B4408" s="12"/>
      <c r="C4408" s="72"/>
      <c r="D4408" s="56"/>
      <c r="E4408" s="56"/>
      <c r="F4408" s="56"/>
      <c r="G4408" s="56"/>
      <c r="H4408" s="56"/>
      <c r="I4408" s="56"/>
      <c r="J4408" s="56"/>
      <c r="K4408" s="56"/>
      <c r="L4408" s="56"/>
      <c r="M4408" s="56"/>
      <c r="N4408" s="56"/>
      <c r="O4408" s="56"/>
      <c r="P4408" s="13"/>
    </row>
    <row r="4409" spans="1:16" ht="36.75" customHeight="1" x14ac:dyDescent="0.2">
      <c r="A4409" s="71"/>
      <c r="B4409" s="12"/>
      <c r="C4409" s="72"/>
      <c r="D4409" s="56"/>
      <c r="E4409" s="56"/>
      <c r="F4409" s="56"/>
      <c r="G4409" s="56"/>
      <c r="H4409" s="56"/>
      <c r="I4409" s="56"/>
      <c r="J4409" s="56"/>
      <c r="K4409" s="56"/>
      <c r="L4409" s="56"/>
      <c r="M4409" s="56"/>
      <c r="N4409" s="56"/>
      <c r="O4409" s="56"/>
      <c r="P4409" s="13"/>
    </row>
    <row r="4410" spans="1:16" ht="36.75" customHeight="1" x14ac:dyDescent="0.2">
      <c r="A4410" s="71"/>
      <c r="B4410" s="12"/>
      <c r="C4410" s="72"/>
      <c r="D4410" s="56"/>
      <c r="E4410" s="56"/>
      <c r="F4410" s="56"/>
      <c r="G4410" s="56"/>
      <c r="H4410" s="56"/>
      <c r="I4410" s="56"/>
      <c r="J4410" s="56"/>
      <c r="K4410" s="56"/>
      <c r="L4410" s="56"/>
      <c r="M4410" s="56"/>
      <c r="N4410" s="56"/>
      <c r="O4410" s="56"/>
      <c r="P4410" s="13"/>
    </row>
    <row r="4411" spans="1:16" ht="36.75" customHeight="1" x14ac:dyDescent="0.2">
      <c r="A4411" s="71" t="s">
        <v>2718</v>
      </c>
      <c r="B4411" s="12"/>
      <c r="C4411" s="72" t="s">
        <v>2719</v>
      </c>
      <c r="D4411" s="56"/>
      <c r="E4411" s="56"/>
      <c r="F4411" s="56"/>
      <c r="G4411" s="56"/>
      <c r="H4411" s="56"/>
      <c r="I4411" s="56"/>
      <c r="J4411" s="56"/>
      <c r="K4411" s="56"/>
      <c r="L4411" s="56"/>
      <c r="M4411" s="56"/>
      <c r="N4411" s="56"/>
      <c r="O4411" s="56"/>
      <c r="P4411" s="13"/>
    </row>
    <row r="4412" spans="1:16" ht="36.75" customHeight="1" x14ac:dyDescent="0.2">
      <c r="A4412" s="71"/>
      <c r="B4412" s="12"/>
      <c r="C4412" s="72"/>
      <c r="D4412" s="56"/>
      <c r="E4412" s="56"/>
      <c r="F4412" s="56"/>
      <c r="G4412" s="56"/>
      <c r="H4412" s="56"/>
      <c r="I4412" s="56"/>
      <c r="J4412" s="56"/>
      <c r="K4412" s="56"/>
      <c r="L4412" s="56"/>
      <c r="M4412" s="56"/>
      <c r="N4412" s="56"/>
      <c r="O4412" s="56"/>
      <c r="P4412" s="13"/>
    </row>
    <row r="4413" spans="1:16" ht="36.75" customHeight="1" x14ac:dyDescent="0.2">
      <c r="A4413" s="71"/>
      <c r="B4413" s="12"/>
      <c r="C4413" s="72"/>
      <c r="D4413" s="56"/>
      <c r="E4413" s="56"/>
      <c r="F4413" s="56"/>
      <c r="G4413" s="56"/>
      <c r="H4413" s="56"/>
      <c r="I4413" s="56"/>
      <c r="J4413" s="56"/>
      <c r="K4413" s="56"/>
      <c r="L4413" s="56"/>
      <c r="M4413" s="56"/>
      <c r="N4413" s="56"/>
      <c r="O4413" s="56"/>
      <c r="P4413" s="13"/>
    </row>
    <row r="4414" spans="1:16" ht="36.75" customHeight="1" x14ac:dyDescent="0.2">
      <c r="A4414" s="71"/>
      <c r="B4414" s="12"/>
      <c r="C4414" s="72"/>
      <c r="D4414" s="56"/>
      <c r="E4414" s="56"/>
      <c r="F4414" s="56"/>
      <c r="G4414" s="56"/>
      <c r="H4414" s="56"/>
      <c r="I4414" s="56"/>
      <c r="J4414" s="56"/>
      <c r="K4414" s="56"/>
      <c r="L4414" s="56"/>
      <c r="M4414" s="56"/>
      <c r="N4414" s="56"/>
      <c r="O4414" s="56"/>
      <c r="P4414" s="13"/>
    </row>
    <row r="4415" spans="1:16" ht="36.75" customHeight="1" x14ac:dyDescent="0.2">
      <c r="A4415" s="71"/>
      <c r="B4415" s="12"/>
      <c r="C4415" s="72"/>
      <c r="D4415" s="56"/>
      <c r="E4415" s="56"/>
      <c r="F4415" s="56"/>
      <c r="G4415" s="56"/>
      <c r="H4415" s="56"/>
      <c r="I4415" s="56"/>
      <c r="J4415" s="56"/>
      <c r="K4415" s="56"/>
      <c r="L4415" s="56"/>
      <c r="M4415" s="56"/>
      <c r="N4415" s="56"/>
      <c r="O4415" s="56"/>
      <c r="P4415" s="13"/>
    </row>
    <row r="4416" spans="1:16" ht="36.75" customHeight="1" x14ac:dyDescent="0.2">
      <c r="A4416" s="71" t="s">
        <v>2720</v>
      </c>
      <c r="B4416" s="12"/>
      <c r="C4416" s="72" t="s">
        <v>2721</v>
      </c>
      <c r="D4416" s="56"/>
      <c r="E4416" s="56"/>
      <c r="F4416" s="56"/>
      <c r="G4416" s="56"/>
      <c r="H4416" s="56"/>
      <c r="I4416" s="56"/>
      <c r="J4416" s="56"/>
      <c r="K4416" s="56"/>
      <c r="L4416" s="56"/>
      <c r="M4416" s="56"/>
      <c r="N4416" s="56"/>
      <c r="O4416" s="56"/>
      <c r="P4416" s="13"/>
    </row>
    <row r="4417" spans="1:16" ht="36.75" customHeight="1" x14ac:dyDescent="0.2">
      <c r="A4417" s="71"/>
      <c r="B4417" s="12"/>
      <c r="C4417" s="72"/>
      <c r="D4417" s="56"/>
      <c r="E4417" s="56"/>
      <c r="F4417" s="56"/>
      <c r="G4417" s="56"/>
      <c r="H4417" s="56"/>
      <c r="I4417" s="56"/>
      <c r="J4417" s="56"/>
      <c r="K4417" s="56"/>
      <c r="L4417" s="56"/>
      <c r="M4417" s="56"/>
      <c r="N4417" s="56"/>
      <c r="O4417" s="56"/>
      <c r="P4417" s="13"/>
    </row>
    <row r="4418" spans="1:16" ht="36.75" customHeight="1" x14ac:dyDescent="0.2">
      <c r="A4418" s="71"/>
      <c r="B4418" s="12"/>
      <c r="C4418" s="72"/>
      <c r="D4418" s="56"/>
      <c r="E4418" s="56"/>
      <c r="F4418" s="56"/>
      <c r="G4418" s="56"/>
      <c r="H4418" s="56"/>
      <c r="I4418" s="56"/>
      <c r="J4418" s="56"/>
      <c r="K4418" s="56"/>
      <c r="L4418" s="56"/>
      <c r="M4418" s="56"/>
      <c r="N4418" s="56"/>
      <c r="O4418" s="56"/>
      <c r="P4418" s="13"/>
    </row>
    <row r="4419" spans="1:16" ht="36.75" customHeight="1" x14ac:dyDescent="0.2">
      <c r="A4419" s="71"/>
      <c r="B4419" s="12"/>
      <c r="C4419" s="72"/>
      <c r="D4419" s="56"/>
      <c r="E4419" s="56"/>
      <c r="F4419" s="56"/>
      <c r="G4419" s="56"/>
      <c r="H4419" s="56"/>
      <c r="I4419" s="56"/>
      <c r="J4419" s="56"/>
      <c r="K4419" s="56"/>
      <c r="L4419" s="56"/>
      <c r="M4419" s="56"/>
      <c r="N4419" s="56"/>
      <c r="O4419" s="56"/>
      <c r="P4419" s="13"/>
    </row>
    <row r="4420" spans="1:16" ht="36.75" customHeight="1" x14ac:dyDescent="0.2">
      <c r="A4420" s="71"/>
      <c r="B4420" s="12"/>
      <c r="C4420" s="72"/>
      <c r="D4420" s="56"/>
      <c r="E4420" s="56"/>
      <c r="F4420" s="56"/>
      <c r="G4420" s="56"/>
      <c r="H4420" s="56"/>
      <c r="I4420" s="56"/>
      <c r="J4420" s="56"/>
      <c r="K4420" s="56"/>
      <c r="L4420" s="56"/>
      <c r="M4420" s="56"/>
      <c r="N4420" s="56"/>
      <c r="O4420" s="56"/>
      <c r="P4420" s="13"/>
    </row>
    <row r="4421" spans="1:16" ht="36.75" customHeight="1" x14ac:dyDescent="0.2">
      <c r="A4421" s="71" t="s">
        <v>2722</v>
      </c>
      <c r="B4421" s="12"/>
      <c r="C4421" s="72" t="s">
        <v>2723</v>
      </c>
      <c r="D4421" s="56"/>
      <c r="E4421" s="56"/>
      <c r="F4421" s="56"/>
      <c r="G4421" s="56"/>
      <c r="H4421" s="56"/>
      <c r="I4421" s="56"/>
      <c r="J4421" s="56"/>
      <c r="K4421" s="56"/>
      <c r="L4421" s="56"/>
      <c r="M4421" s="56"/>
      <c r="N4421" s="56"/>
      <c r="O4421" s="56"/>
      <c r="P4421" s="13"/>
    </row>
    <row r="4422" spans="1:16" ht="36.75" customHeight="1" x14ac:dyDescent="0.2">
      <c r="A4422" s="71"/>
      <c r="B4422" s="12"/>
      <c r="C4422" s="72"/>
      <c r="D4422" s="56"/>
      <c r="E4422" s="56"/>
      <c r="F4422" s="56"/>
      <c r="G4422" s="56"/>
      <c r="H4422" s="56"/>
      <c r="I4422" s="56"/>
      <c r="J4422" s="56"/>
      <c r="K4422" s="56"/>
      <c r="L4422" s="56"/>
      <c r="M4422" s="56"/>
      <c r="N4422" s="56"/>
      <c r="O4422" s="56"/>
      <c r="P4422" s="13"/>
    </row>
    <row r="4423" spans="1:16" ht="36.75" customHeight="1" x14ac:dyDescent="0.2">
      <c r="A4423" s="71"/>
      <c r="B4423" s="12"/>
      <c r="C4423" s="72"/>
      <c r="D4423" s="56"/>
      <c r="E4423" s="56"/>
      <c r="F4423" s="56"/>
      <c r="G4423" s="56"/>
      <c r="H4423" s="56"/>
      <c r="I4423" s="56"/>
      <c r="J4423" s="56"/>
      <c r="K4423" s="56"/>
      <c r="L4423" s="56"/>
      <c r="M4423" s="56"/>
      <c r="N4423" s="56"/>
      <c r="O4423" s="56"/>
      <c r="P4423" s="13"/>
    </row>
    <row r="4424" spans="1:16" ht="36.75" customHeight="1" x14ac:dyDescent="0.2">
      <c r="A4424" s="71"/>
      <c r="B4424" s="12"/>
      <c r="C4424" s="72"/>
      <c r="D4424" s="56"/>
      <c r="E4424" s="56"/>
      <c r="F4424" s="56"/>
      <c r="G4424" s="56"/>
      <c r="H4424" s="56"/>
      <c r="I4424" s="56"/>
      <c r="J4424" s="56"/>
      <c r="K4424" s="56"/>
      <c r="L4424" s="56"/>
      <c r="M4424" s="56"/>
      <c r="N4424" s="56"/>
      <c r="O4424" s="56"/>
      <c r="P4424" s="13"/>
    </row>
    <row r="4425" spans="1:16" ht="36.75" customHeight="1" x14ac:dyDescent="0.2">
      <c r="A4425" s="71"/>
      <c r="B4425" s="12"/>
      <c r="C4425" s="72"/>
      <c r="D4425" s="56"/>
      <c r="E4425" s="56"/>
      <c r="F4425" s="56"/>
      <c r="G4425" s="56"/>
      <c r="H4425" s="56"/>
      <c r="I4425" s="56"/>
      <c r="J4425" s="56"/>
      <c r="K4425" s="56"/>
      <c r="L4425" s="56"/>
      <c r="M4425" s="56"/>
      <c r="N4425" s="56"/>
      <c r="O4425" s="56"/>
      <c r="P4425" s="13"/>
    </row>
    <row r="4426" spans="1:16" ht="36.75" customHeight="1" x14ac:dyDescent="0.2">
      <c r="A4426" s="71" t="s">
        <v>2724</v>
      </c>
      <c r="B4426" s="12"/>
      <c r="C4426" s="72" t="s">
        <v>2725</v>
      </c>
      <c r="D4426" s="56"/>
      <c r="E4426" s="56"/>
      <c r="F4426" s="56"/>
      <c r="G4426" s="56"/>
      <c r="H4426" s="56"/>
      <c r="I4426" s="56"/>
      <c r="J4426" s="56"/>
      <c r="K4426" s="56"/>
      <c r="L4426" s="56"/>
      <c r="M4426" s="56"/>
      <c r="N4426" s="56"/>
      <c r="O4426" s="56"/>
      <c r="P4426" s="13"/>
    </row>
    <row r="4427" spans="1:16" ht="36.75" customHeight="1" x14ac:dyDescent="0.2">
      <c r="A4427" s="71"/>
      <c r="B4427" s="12"/>
      <c r="C4427" s="72"/>
      <c r="D4427" s="56"/>
      <c r="E4427" s="56"/>
      <c r="F4427" s="56"/>
      <c r="G4427" s="56"/>
      <c r="H4427" s="56"/>
      <c r="I4427" s="56"/>
      <c r="J4427" s="56"/>
      <c r="K4427" s="56"/>
      <c r="L4427" s="56"/>
      <c r="M4427" s="56"/>
      <c r="N4427" s="56"/>
      <c r="O4427" s="56"/>
      <c r="P4427" s="13"/>
    </row>
    <row r="4428" spans="1:16" ht="36.75" customHeight="1" x14ac:dyDescent="0.2">
      <c r="A4428" s="71"/>
      <c r="B4428" s="12"/>
      <c r="C4428" s="72"/>
      <c r="D4428" s="56"/>
      <c r="E4428" s="56"/>
      <c r="F4428" s="56"/>
      <c r="G4428" s="56"/>
      <c r="H4428" s="56"/>
      <c r="I4428" s="56"/>
      <c r="J4428" s="56"/>
      <c r="K4428" s="56"/>
      <c r="L4428" s="56"/>
      <c r="M4428" s="56"/>
      <c r="N4428" s="56"/>
      <c r="O4428" s="56"/>
      <c r="P4428" s="13"/>
    </row>
    <row r="4429" spans="1:16" ht="36.75" customHeight="1" x14ac:dyDescent="0.2">
      <c r="A4429" s="71"/>
      <c r="B4429" s="12"/>
      <c r="C4429" s="72"/>
      <c r="D4429" s="56"/>
      <c r="E4429" s="56"/>
      <c r="F4429" s="56"/>
      <c r="G4429" s="56"/>
      <c r="H4429" s="56"/>
      <c r="I4429" s="56"/>
      <c r="J4429" s="56"/>
      <c r="K4429" s="56"/>
      <c r="L4429" s="56"/>
      <c r="M4429" s="56"/>
      <c r="N4429" s="56"/>
      <c r="O4429" s="56"/>
      <c r="P4429" s="13"/>
    </row>
    <row r="4430" spans="1:16" ht="36.75" customHeight="1" thickBot="1" x14ac:dyDescent="0.25">
      <c r="A4430" s="73"/>
      <c r="B4430" s="14"/>
      <c r="C4430" s="74"/>
      <c r="D4430" s="57"/>
      <c r="E4430" s="57"/>
      <c r="F4430" s="57"/>
      <c r="G4430" s="57"/>
      <c r="H4430" s="57"/>
      <c r="I4430" s="57"/>
      <c r="J4430" s="57"/>
      <c r="K4430" s="57"/>
      <c r="L4430" s="57"/>
      <c r="M4430" s="57"/>
      <c r="N4430" s="57"/>
      <c r="O4430" s="57"/>
      <c r="P4430" s="15"/>
    </row>
    <row r="4431" spans="1:16" ht="36.75" customHeight="1" x14ac:dyDescent="0.2">
      <c r="A4431" s="75" t="s">
        <v>2726</v>
      </c>
      <c r="B4431" s="10"/>
      <c r="C4431" s="76" t="s">
        <v>2727</v>
      </c>
      <c r="D4431" s="55"/>
      <c r="E4431" s="55"/>
      <c r="F4431" s="55"/>
      <c r="G4431" s="55"/>
      <c r="H4431" s="55"/>
      <c r="I4431" s="55"/>
      <c r="J4431" s="55"/>
      <c r="K4431" s="55"/>
      <c r="L4431" s="55"/>
      <c r="M4431" s="55"/>
      <c r="N4431" s="55"/>
      <c r="O4431" s="55"/>
      <c r="P4431" s="11"/>
    </row>
    <row r="4432" spans="1:16" ht="36.75" customHeight="1" x14ac:dyDescent="0.2">
      <c r="A4432" s="71"/>
      <c r="B4432" s="12"/>
      <c r="C4432" s="72"/>
      <c r="D4432" s="56"/>
      <c r="E4432" s="56"/>
      <c r="F4432" s="56"/>
      <c r="G4432" s="56"/>
      <c r="H4432" s="56"/>
      <c r="I4432" s="56"/>
      <c r="J4432" s="56"/>
      <c r="K4432" s="56"/>
      <c r="L4432" s="56"/>
      <c r="M4432" s="56"/>
      <c r="N4432" s="56"/>
      <c r="O4432" s="56"/>
      <c r="P4432" s="13"/>
    </row>
    <row r="4433" spans="1:16" ht="36.75" customHeight="1" x14ac:dyDescent="0.2">
      <c r="A4433" s="71"/>
      <c r="B4433" s="12"/>
      <c r="C4433" s="72"/>
      <c r="D4433" s="56"/>
      <c r="E4433" s="56"/>
      <c r="F4433" s="56"/>
      <c r="G4433" s="56"/>
      <c r="H4433" s="56"/>
      <c r="I4433" s="56"/>
      <c r="J4433" s="56"/>
      <c r="K4433" s="56"/>
      <c r="L4433" s="56"/>
      <c r="M4433" s="56"/>
      <c r="N4433" s="56"/>
      <c r="O4433" s="56"/>
      <c r="P4433" s="13"/>
    </row>
    <row r="4434" spans="1:16" ht="36.75" customHeight="1" x14ac:dyDescent="0.2">
      <c r="A4434" s="71"/>
      <c r="B4434" s="12"/>
      <c r="C4434" s="72"/>
      <c r="D4434" s="56"/>
      <c r="E4434" s="56"/>
      <c r="F4434" s="56"/>
      <c r="G4434" s="56"/>
      <c r="H4434" s="56"/>
      <c r="I4434" s="56"/>
      <c r="J4434" s="56"/>
      <c r="K4434" s="56"/>
      <c r="L4434" s="56"/>
      <c r="M4434" s="56"/>
      <c r="N4434" s="56"/>
      <c r="O4434" s="56"/>
      <c r="P4434" s="13"/>
    </row>
    <row r="4435" spans="1:16" ht="36.75" customHeight="1" x14ac:dyDescent="0.2">
      <c r="A4435" s="71"/>
      <c r="B4435" s="12"/>
      <c r="C4435" s="72"/>
      <c r="D4435" s="56"/>
      <c r="E4435" s="56"/>
      <c r="F4435" s="56"/>
      <c r="G4435" s="56"/>
      <c r="H4435" s="56"/>
      <c r="I4435" s="56"/>
      <c r="J4435" s="56"/>
      <c r="K4435" s="56"/>
      <c r="L4435" s="56"/>
      <c r="M4435" s="56"/>
      <c r="N4435" s="56"/>
      <c r="O4435" s="56"/>
      <c r="P4435" s="13"/>
    </row>
    <row r="4436" spans="1:16" ht="36.75" customHeight="1" x14ac:dyDescent="0.2">
      <c r="A4436" s="71" t="s">
        <v>2728</v>
      </c>
      <c r="B4436" s="12"/>
      <c r="C4436" s="72" t="s">
        <v>2729</v>
      </c>
      <c r="D4436" s="56"/>
      <c r="E4436" s="56"/>
      <c r="F4436" s="56"/>
      <c r="G4436" s="56"/>
      <c r="H4436" s="56"/>
      <c r="I4436" s="56"/>
      <c r="J4436" s="56"/>
      <c r="K4436" s="56"/>
      <c r="L4436" s="56"/>
      <c r="M4436" s="56"/>
      <c r="N4436" s="56"/>
      <c r="O4436" s="56"/>
      <c r="P4436" s="13"/>
    </row>
    <row r="4437" spans="1:16" ht="36.75" customHeight="1" x14ac:dyDescent="0.2">
      <c r="A4437" s="71"/>
      <c r="B4437" s="12"/>
      <c r="C4437" s="72"/>
      <c r="D4437" s="56"/>
      <c r="E4437" s="56"/>
      <c r="F4437" s="56"/>
      <c r="G4437" s="56"/>
      <c r="H4437" s="56"/>
      <c r="I4437" s="56"/>
      <c r="J4437" s="56"/>
      <c r="K4437" s="56"/>
      <c r="L4437" s="56"/>
      <c r="M4437" s="56"/>
      <c r="N4437" s="56"/>
      <c r="O4437" s="56"/>
      <c r="P4437" s="13"/>
    </row>
    <row r="4438" spans="1:16" ht="36.75" customHeight="1" x14ac:dyDescent="0.2">
      <c r="A4438" s="71"/>
      <c r="B4438" s="12"/>
      <c r="C4438" s="72"/>
      <c r="D4438" s="56"/>
      <c r="E4438" s="56"/>
      <c r="F4438" s="56"/>
      <c r="G4438" s="56"/>
      <c r="H4438" s="56"/>
      <c r="I4438" s="56"/>
      <c r="J4438" s="56"/>
      <c r="K4438" s="56"/>
      <c r="L4438" s="56"/>
      <c r="M4438" s="56"/>
      <c r="N4438" s="56"/>
      <c r="O4438" s="56"/>
      <c r="P4438" s="13"/>
    </row>
    <row r="4439" spans="1:16" ht="36.75" customHeight="1" x14ac:dyDescent="0.2">
      <c r="A4439" s="71"/>
      <c r="B4439" s="12"/>
      <c r="C4439" s="72"/>
      <c r="D4439" s="56"/>
      <c r="E4439" s="56"/>
      <c r="F4439" s="56"/>
      <c r="G4439" s="56"/>
      <c r="H4439" s="56"/>
      <c r="I4439" s="56"/>
      <c r="J4439" s="56"/>
      <c r="K4439" s="56"/>
      <c r="L4439" s="56"/>
      <c r="M4439" s="56"/>
      <c r="N4439" s="56"/>
      <c r="O4439" s="56"/>
      <c r="P4439" s="13"/>
    </row>
    <row r="4440" spans="1:16" ht="36.75" customHeight="1" x14ac:dyDescent="0.2">
      <c r="A4440" s="71"/>
      <c r="B4440" s="12"/>
      <c r="C4440" s="72"/>
      <c r="D4440" s="56"/>
      <c r="E4440" s="56"/>
      <c r="F4440" s="56"/>
      <c r="G4440" s="56"/>
      <c r="H4440" s="56"/>
      <c r="I4440" s="56"/>
      <c r="J4440" s="56"/>
      <c r="K4440" s="56"/>
      <c r="L4440" s="56"/>
      <c r="M4440" s="56"/>
      <c r="N4440" s="56"/>
      <c r="O4440" s="56"/>
      <c r="P4440" s="13"/>
    </row>
    <row r="4441" spans="1:16" ht="36.75" customHeight="1" x14ac:dyDescent="0.2">
      <c r="A4441" s="71" t="s">
        <v>2730</v>
      </c>
      <c r="B4441" s="12"/>
      <c r="C4441" s="72" t="s">
        <v>2731</v>
      </c>
      <c r="D4441" s="56"/>
      <c r="E4441" s="56"/>
      <c r="F4441" s="56"/>
      <c r="G4441" s="56"/>
      <c r="H4441" s="56"/>
      <c r="I4441" s="56"/>
      <c r="J4441" s="56"/>
      <c r="K4441" s="56"/>
      <c r="L4441" s="56"/>
      <c r="M4441" s="56"/>
      <c r="N4441" s="56"/>
      <c r="O4441" s="56"/>
      <c r="P4441" s="13"/>
    </row>
    <row r="4442" spans="1:16" ht="36.75" customHeight="1" x14ac:dyDescent="0.2">
      <c r="A4442" s="71"/>
      <c r="B4442" s="12"/>
      <c r="C4442" s="72"/>
      <c r="D4442" s="56"/>
      <c r="E4442" s="56"/>
      <c r="F4442" s="56"/>
      <c r="G4442" s="56"/>
      <c r="H4442" s="56"/>
      <c r="I4442" s="56"/>
      <c r="J4442" s="56"/>
      <c r="K4442" s="56"/>
      <c r="L4442" s="56"/>
      <c r="M4442" s="56"/>
      <c r="N4442" s="56"/>
      <c r="O4442" s="56"/>
      <c r="P4442" s="13"/>
    </row>
    <row r="4443" spans="1:16" ht="36.75" customHeight="1" x14ac:dyDescent="0.2">
      <c r="A4443" s="71"/>
      <c r="B4443" s="12"/>
      <c r="C4443" s="72"/>
      <c r="D4443" s="56"/>
      <c r="E4443" s="56"/>
      <c r="F4443" s="56"/>
      <c r="G4443" s="56"/>
      <c r="H4443" s="56"/>
      <c r="I4443" s="56"/>
      <c r="J4443" s="56"/>
      <c r="K4443" s="56"/>
      <c r="L4443" s="56"/>
      <c r="M4443" s="56"/>
      <c r="N4443" s="56"/>
      <c r="O4443" s="56"/>
      <c r="P4443" s="13"/>
    </row>
    <row r="4444" spans="1:16" ht="36.75" customHeight="1" x14ac:dyDescent="0.2">
      <c r="A4444" s="71"/>
      <c r="B4444" s="12"/>
      <c r="C4444" s="72"/>
      <c r="D4444" s="56"/>
      <c r="E4444" s="56"/>
      <c r="F4444" s="56"/>
      <c r="G4444" s="56"/>
      <c r="H4444" s="56"/>
      <c r="I4444" s="56"/>
      <c r="J4444" s="56"/>
      <c r="K4444" s="56"/>
      <c r="L4444" s="56"/>
      <c r="M4444" s="56"/>
      <c r="N4444" s="56"/>
      <c r="O4444" s="56"/>
      <c r="P4444" s="13"/>
    </row>
    <row r="4445" spans="1:16" ht="36.75" customHeight="1" x14ac:dyDescent="0.2">
      <c r="A4445" s="71"/>
      <c r="B4445" s="12"/>
      <c r="C4445" s="72"/>
      <c r="D4445" s="56"/>
      <c r="E4445" s="56"/>
      <c r="F4445" s="56"/>
      <c r="G4445" s="56"/>
      <c r="H4445" s="56"/>
      <c r="I4445" s="56"/>
      <c r="J4445" s="56"/>
      <c r="K4445" s="56"/>
      <c r="L4445" s="56"/>
      <c r="M4445" s="56"/>
      <c r="N4445" s="56"/>
      <c r="O4445" s="56"/>
      <c r="P4445" s="13"/>
    </row>
    <row r="4446" spans="1:16" ht="36.75" customHeight="1" x14ac:dyDescent="0.2">
      <c r="A4446" s="71" t="s">
        <v>2732</v>
      </c>
      <c r="B4446" s="12"/>
      <c r="C4446" s="72" t="s">
        <v>2733</v>
      </c>
      <c r="D4446" s="56"/>
      <c r="E4446" s="56"/>
      <c r="F4446" s="56"/>
      <c r="G4446" s="56"/>
      <c r="H4446" s="56"/>
      <c r="I4446" s="56"/>
      <c r="J4446" s="56"/>
      <c r="K4446" s="56"/>
      <c r="L4446" s="56"/>
      <c r="M4446" s="56"/>
      <c r="N4446" s="56"/>
      <c r="O4446" s="56"/>
      <c r="P4446" s="13"/>
    </row>
    <row r="4447" spans="1:16" ht="36.75" customHeight="1" x14ac:dyDescent="0.2">
      <c r="A4447" s="71"/>
      <c r="B4447" s="12"/>
      <c r="C4447" s="72"/>
      <c r="D4447" s="56"/>
      <c r="E4447" s="56"/>
      <c r="F4447" s="56"/>
      <c r="G4447" s="56"/>
      <c r="H4447" s="56"/>
      <c r="I4447" s="56"/>
      <c r="J4447" s="56"/>
      <c r="K4447" s="56"/>
      <c r="L4447" s="56"/>
      <c r="M4447" s="56"/>
      <c r="N4447" s="56"/>
      <c r="O4447" s="56"/>
      <c r="P4447" s="13"/>
    </row>
    <row r="4448" spans="1:16" ht="36.75" customHeight="1" x14ac:dyDescent="0.2">
      <c r="A4448" s="71"/>
      <c r="B4448" s="12"/>
      <c r="C4448" s="72"/>
      <c r="D4448" s="56"/>
      <c r="E4448" s="56"/>
      <c r="F4448" s="56"/>
      <c r="G4448" s="56"/>
      <c r="H4448" s="56"/>
      <c r="I4448" s="56"/>
      <c r="J4448" s="56"/>
      <c r="K4448" s="56"/>
      <c r="L4448" s="56"/>
      <c r="M4448" s="56"/>
      <c r="N4448" s="56"/>
      <c r="O4448" s="56"/>
      <c r="P4448" s="13"/>
    </row>
    <row r="4449" spans="1:16" ht="36.75" customHeight="1" x14ac:dyDescent="0.2">
      <c r="A4449" s="71"/>
      <c r="B4449" s="12"/>
      <c r="C4449" s="72"/>
      <c r="D4449" s="56"/>
      <c r="E4449" s="56"/>
      <c r="F4449" s="56"/>
      <c r="G4449" s="56"/>
      <c r="H4449" s="56"/>
      <c r="I4449" s="56"/>
      <c r="J4449" s="56"/>
      <c r="K4449" s="56"/>
      <c r="L4449" s="56"/>
      <c r="M4449" s="56"/>
      <c r="N4449" s="56"/>
      <c r="O4449" s="56"/>
      <c r="P4449" s="13"/>
    </row>
    <row r="4450" spans="1:16" ht="36.75" customHeight="1" x14ac:dyDescent="0.2">
      <c r="A4450" s="71"/>
      <c r="B4450" s="12"/>
      <c r="C4450" s="72"/>
      <c r="D4450" s="56"/>
      <c r="E4450" s="56"/>
      <c r="F4450" s="56"/>
      <c r="G4450" s="56"/>
      <c r="H4450" s="56"/>
      <c r="I4450" s="56"/>
      <c r="J4450" s="56"/>
      <c r="K4450" s="56"/>
      <c r="L4450" s="56"/>
      <c r="M4450" s="56"/>
      <c r="N4450" s="56"/>
      <c r="O4450" s="56"/>
      <c r="P4450" s="13"/>
    </row>
    <row r="4451" spans="1:16" ht="36.75" customHeight="1" x14ac:dyDescent="0.2">
      <c r="A4451" s="71" t="s">
        <v>2734</v>
      </c>
      <c r="B4451" s="12"/>
      <c r="C4451" s="72" t="s">
        <v>2735</v>
      </c>
      <c r="D4451" s="56"/>
      <c r="E4451" s="56"/>
      <c r="F4451" s="56"/>
      <c r="G4451" s="56"/>
      <c r="H4451" s="56"/>
      <c r="I4451" s="56"/>
      <c r="J4451" s="56"/>
      <c r="K4451" s="56"/>
      <c r="L4451" s="56"/>
      <c r="M4451" s="56"/>
      <c r="N4451" s="56"/>
      <c r="O4451" s="56"/>
      <c r="P4451" s="13"/>
    </row>
    <row r="4452" spans="1:16" ht="36.75" customHeight="1" x14ac:dyDescent="0.2">
      <c r="A4452" s="71"/>
      <c r="B4452" s="12"/>
      <c r="C4452" s="72"/>
      <c r="D4452" s="56"/>
      <c r="E4452" s="56"/>
      <c r="F4452" s="56"/>
      <c r="G4452" s="56"/>
      <c r="H4452" s="56"/>
      <c r="I4452" s="56"/>
      <c r="J4452" s="56"/>
      <c r="K4452" s="56"/>
      <c r="L4452" s="56"/>
      <c r="M4452" s="56"/>
      <c r="N4452" s="56"/>
      <c r="O4452" s="56"/>
      <c r="P4452" s="13"/>
    </row>
    <row r="4453" spans="1:16" ht="36.75" customHeight="1" x14ac:dyDescent="0.2">
      <c r="A4453" s="71"/>
      <c r="B4453" s="12"/>
      <c r="C4453" s="72"/>
      <c r="D4453" s="56"/>
      <c r="E4453" s="56"/>
      <c r="F4453" s="56"/>
      <c r="G4453" s="56"/>
      <c r="H4453" s="56"/>
      <c r="I4453" s="56"/>
      <c r="J4453" s="56"/>
      <c r="K4453" s="56"/>
      <c r="L4453" s="56"/>
      <c r="M4453" s="56"/>
      <c r="N4453" s="56"/>
      <c r="O4453" s="56"/>
      <c r="P4453" s="13"/>
    </row>
    <row r="4454" spans="1:16" ht="36.75" customHeight="1" x14ac:dyDescent="0.2">
      <c r="A4454" s="71"/>
      <c r="B4454" s="12"/>
      <c r="C4454" s="72"/>
      <c r="D4454" s="56"/>
      <c r="E4454" s="56"/>
      <c r="F4454" s="56"/>
      <c r="G4454" s="56"/>
      <c r="H4454" s="56"/>
      <c r="I4454" s="56"/>
      <c r="J4454" s="56"/>
      <c r="K4454" s="56"/>
      <c r="L4454" s="56"/>
      <c r="M4454" s="56"/>
      <c r="N4454" s="56"/>
      <c r="O4454" s="56"/>
      <c r="P4454" s="13"/>
    </row>
    <row r="4455" spans="1:16" ht="36.75" customHeight="1" thickBot="1" x14ac:dyDescent="0.25">
      <c r="A4455" s="73"/>
      <c r="B4455" s="14"/>
      <c r="C4455" s="74"/>
      <c r="D4455" s="57"/>
      <c r="E4455" s="57"/>
      <c r="F4455" s="57"/>
      <c r="G4455" s="57"/>
      <c r="H4455" s="57"/>
      <c r="I4455" s="57"/>
      <c r="J4455" s="57"/>
      <c r="K4455" s="57"/>
      <c r="L4455" s="57"/>
      <c r="M4455" s="57"/>
      <c r="N4455" s="57"/>
      <c r="O4455" s="57"/>
      <c r="P4455" s="15"/>
    </row>
    <row r="4456" spans="1:16" ht="36.75" customHeight="1" x14ac:dyDescent="0.2">
      <c r="A4456" s="75" t="s">
        <v>2736</v>
      </c>
      <c r="B4456" s="10"/>
      <c r="C4456" s="76" t="s">
        <v>2737</v>
      </c>
      <c r="D4456" s="55"/>
      <c r="E4456" s="55"/>
      <c r="F4456" s="55"/>
      <c r="G4456" s="55"/>
      <c r="H4456" s="55"/>
      <c r="I4456" s="55"/>
      <c r="J4456" s="55"/>
      <c r="K4456" s="55"/>
      <c r="L4456" s="55"/>
      <c r="M4456" s="55"/>
      <c r="N4456" s="55"/>
      <c r="O4456" s="55"/>
      <c r="P4456" s="11"/>
    </row>
    <row r="4457" spans="1:16" ht="36.75" customHeight="1" x14ac:dyDescent="0.2">
      <c r="A4457" s="71"/>
      <c r="B4457" s="12"/>
      <c r="C4457" s="72"/>
      <c r="D4457" s="56"/>
      <c r="E4457" s="56"/>
      <c r="F4457" s="56"/>
      <c r="G4457" s="56"/>
      <c r="H4457" s="56"/>
      <c r="I4457" s="56"/>
      <c r="J4457" s="56"/>
      <c r="K4457" s="56"/>
      <c r="L4457" s="56"/>
      <c r="M4457" s="56"/>
      <c r="N4457" s="56"/>
      <c r="O4457" s="56"/>
      <c r="P4457" s="13"/>
    </row>
    <row r="4458" spans="1:16" ht="36.75" customHeight="1" x14ac:dyDescent="0.2">
      <c r="A4458" s="71"/>
      <c r="B4458" s="12"/>
      <c r="C4458" s="72"/>
      <c r="D4458" s="56"/>
      <c r="E4458" s="56"/>
      <c r="F4458" s="56"/>
      <c r="G4458" s="56"/>
      <c r="H4458" s="56"/>
      <c r="I4458" s="56"/>
      <c r="J4458" s="56"/>
      <c r="K4458" s="56"/>
      <c r="L4458" s="56"/>
      <c r="M4458" s="56"/>
      <c r="N4458" s="56"/>
      <c r="O4458" s="56"/>
      <c r="P4458" s="13"/>
    </row>
    <row r="4459" spans="1:16" ht="36.75" customHeight="1" x14ac:dyDescent="0.2">
      <c r="A4459" s="71"/>
      <c r="B4459" s="12"/>
      <c r="C4459" s="72"/>
      <c r="D4459" s="56"/>
      <c r="E4459" s="56"/>
      <c r="F4459" s="56"/>
      <c r="G4459" s="56"/>
      <c r="H4459" s="56"/>
      <c r="I4459" s="56"/>
      <c r="J4459" s="56"/>
      <c r="K4459" s="56"/>
      <c r="L4459" s="56"/>
      <c r="M4459" s="56"/>
      <c r="N4459" s="56"/>
      <c r="O4459" s="56"/>
      <c r="P4459" s="13"/>
    </row>
    <row r="4460" spans="1:16" ht="36.75" customHeight="1" x14ac:dyDescent="0.2">
      <c r="A4460" s="71"/>
      <c r="B4460" s="12"/>
      <c r="C4460" s="72"/>
      <c r="D4460" s="56"/>
      <c r="E4460" s="56"/>
      <c r="F4460" s="56"/>
      <c r="G4460" s="56"/>
      <c r="H4460" s="56"/>
      <c r="I4460" s="56"/>
      <c r="J4460" s="56"/>
      <c r="K4460" s="56"/>
      <c r="L4460" s="56"/>
      <c r="M4460" s="56"/>
      <c r="N4460" s="56"/>
      <c r="O4460" s="56"/>
      <c r="P4460" s="13"/>
    </row>
    <row r="4461" spans="1:16" ht="36.75" customHeight="1" x14ac:dyDescent="0.2">
      <c r="A4461" s="71" t="s">
        <v>2738</v>
      </c>
      <c r="B4461" s="12"/>
      <c r="C4461" s="72" t="s">
        <v>2739</v>
      </c>
      <c r="D4461" s="56"/>
      <c r="E4461" s="56"/>
      <c r="F4461" s="56"/>
      <c r="G4461" s="56"/>
      <c r="H4461" s="56"/>
      <c r="I4461" s="56"/>
      <c r="J4461" s="56"/>
      <c r="K4461" s="56"/>
      <c r="L4461" s="56"/>
      <c r="M4461" s="56"/>
      <c r="N4461" s="56"/>
      <c r="O4461" s="56"/>
      <c r="P4461" s="13"/>
    </row>
    <row r="4462" spans="1:16" ht="36.75" customHeight="1" x14ac:dyDescent="0.2">
      <c r="A4462" s="71"/>
      <c r="B4462" s="12"/>
      <c r="C4462" s="72"/>
      <c r="D4462" s="56"/>
      <c r="E4462" s="56"/>
      <c r="F4462" s="56"/>
      <c r="G4462" s="56"/>
      <c r="H4462" s="56"/>
      <c r="I4462" s="56"/>
      <c r="J4462" s="56"/>
      <c r="K4462" s="56"/>
      <c r="L4462" s="56"/>
      <c r="M4462" s="56"/>
      <c r="N4462" s="56"/>
      <c r="O4462" s="56"/>
      <c r="P4462" s="13"/>
    </row>
    <row r="4463" spans="1:16" ht="36.75" customHeight="1" x14ac:dyDescent="0.2">
      <c r="A4463" s="71"/>
      <c r="B4463" s="12"/>
      <c r="C4463" s="72"/>
      <c r="D4463" s="56"/>
      <c r="E4463" s="56"/>
      <c r="F4463" s="56"/>
      <c r="G4463" s="56"/>
      <c r="H4463" s="56"/>
      <c r="I4463" s="56"/>
      <c r="J4463" s="56"/>
      <c r="K4463" s="56"/>
      <c r="L4463" s="56"/>
      <c r="M4463" s="56"/>
      <c r="N4463" s="56"/>
      <c r="O4463" s="56"/>
      <c r="P4463" s="13"/>
    </row>
    <row r="4464" spans="1:16" ht="36.75" customHeight="1" x14ac:dyDescent="0.2">
      <c r="A4464" s="71"/>
      <c r="B4464" s="12"/>
      <c r="C4464" s="72"/>
      <c r="D4464" s="56"/>
      <c r="E4464" s="56"/>
      <c r="F4464" s="56"/>
      <c r="G4464" s="56"/>
      <c r="H4464" s="56"/>
      <c r="I4464" s="56"/>
      <c r="J4464" s="56"/>
      <c r="K4464" s="56"/>
      <c r="L4464" s="56"/>
      <c r="M4464" s="56"/>
      <c r="N4464" s="56"/>
      <c r="O4464" s="56"/>
      <c r="P4464" s="13"/>
    </row>
    <row r="4465" spans="1:16" ht="36.75" customHeight="1" x14ac:dyDescent="0.2">
      <c r="A4465" s="71"/>
      <c r="B4465" s="12"/>
      <c r="C4465" s="72"/>
      <c r="D4465" s="56"/>
      <c r="E4465" s="56"/>
      <c r="F4465" s="56"/>
      <c r="G4465" s="56"/>
      <c r="H4465" s="56"/>
      <c r="I4465" s="56"/>
      <c r="J4465" s="56"/>
      <c r="K4465" s="56"/>
      <c r="L4465" s="56"/>
      <c r="M4465" s="56"/>
      <c r="N4465" s="56"/>
      <c r="O4465" s="56"/>
      <c r="P4465" s="13"/>
    </row>
    <row r="4466" spans="1:16" ht="36.75" customHeight="1" x14ac:dyDescent="0.2">
      <c r="A4466" s="71" t="s">
        <v>2740</v>
      </c>
      <c r="B4466" s="12"/>
      <c r="C4466" s="72" t="s">
        <v>2741</v>
      </c>
      <c r="D4466" s="56"/>
      <c r="E4466" s="56"/>
      <c r="F4466" s="56"/>
      <c r="G4466" s="56"/>
      <c r="H4466" s="56"/>
      <c r="I4466" s="56"/>
      <c r="J4466" s="56"/>
      <c r="K4466" s="56"/>
      <c r="L4466" s="56"/>
      <c r="M4466" s="56"/>
      <c r="N4466" s="56"/>
      <c r="O4466" s="56"/>
      <c r="P4466" s="13"/>
    </row>
    <row r="4467" spans="1:16" ht="36.75" customHeight="1" x14ac:dyDescent="0.2">
      <c r="A4467" s="71"/>
      <c r="B4467" s="12"/>
      <c r="C4467" s="72"/>
      <c r="D4467" s="56"/>
      <c r="E4467" s="56"/>
      <c r="F4467" s="56"/>
      <c r="G4467" s="56"/>
      <c r="H4467" s="56"/>
      <c r="I4467" s="56"/>
      <c r="J4467" s="56"/>
      <c r="K4467" s="56"/>
      <c r="L4467" s="56"/>
      <c r="M4467" s="56"/>
      <c r="N4467" s="56"/>
      <c r="O4467" s="56"/>
      <c r="P4467" s="13"/>
    </row>
    <row r="4468" spans="1:16" ht="36.75" customHeight="1" x14ac:dyDescent="0.2">
      <c r="A4468" s="71"/>
      <c r="B4468" s="12"/>
      <c r="C4468" s="72"/>
      <c r="D4468" s="56"/>
      <c r="E4468" s="56"/>
      <c r="F4468" s="56"/>
      <c r="G4468" s="56"/>
      <c r="H4468" s="56"/>
      <c r="I4468" s="56"/>
      <c r="J4468" s="56"/>
      <c r="K4468" s="56"/>
      <c r="L4468" s="56"/>
      <c r="M4468" s="56"/>
      <c r="N4468" s="56"/>
      <c r="O4468" s="56"/>
      <c r="P4468" s="13"/>
    </row>
    <row r="4469" spans="1:16" ht="36.75" customHeight="1" x14ac:dyDescent="0.2">
      <c r="A4469" s="71"/>
      <c r="B4469" s="12"/>
      <c r="C4469" s="72"/>
      <c r="D4469" s="56"/>
      <c r="E4469" s="56"/>
      <c r="F4469" s="56"/>
      <c r="G4469" s="56"/>
      <c r="H4469" s="56"/>
      <c r="I4469" s="56"/>
      <c r="J4469" s="56"/>
      <c r="K4469" s="56"/>
      <c r="L4469" s="56"/>
      <c r="M4469" s="56"/>
      <c r="N4469" s="56"/>
      <c r="O4469" s="56"/>
      <c r="P4469" s="13"/>
    </row>
    <row r="4470" spans="1:16" ht="36.75" customHeight="1" x14ac:dyDescent="0.2">
      <c r="A4470" s="71"/>
      <c r="B4470" s="12"/>
      <c r="C4470" s="72"/>
      <c r="D4470" s="56"/>
      <c r="E4470" s="56"/>
      <c r="F4470" s="56"/>
      <c r="G4470" s="56"/>
      <c r="H4470" s="56"/>
      <c r="I4470" s="56"/>
      <c r="J4470" s="56"/>
      <c r="K4470" s="56"/>
      <c r="L4470" s="56"/>
      <c r="M4470" s="56"/>
      <c r="N4470" s="56"/>
      <c r="O4470" s="56"/>
      <c r="P4470" s="13"/>
    </row>
    <row r="4471" spans="1:16" ht="36.75" customHeight="1" x14ac:dyDescent="0.2">
      <c r="A4471" s="71" t="s">
        <v>2742</v>
      </c>
      <c r="B4471" s="12"/>
      <c r="C4471" s="72" t="s">
        <v>2743</v>
      </c>
      <c r="D4471" s="56"/>
      <c r="E4471" s="56"/>
      <c r="F4471" s="56"/>
      <c r="G4471" s="56"/>
      <c r="H4471" s="56"/>
      <c r="I4471" s="56"/>
      <c r="J4471" s="56"/>
      <c r="K4471" s="56"/>
      <c r="L4471" s="56"/>
      <c r="M4471" s="56"/>
      <c r="N4471" s="56"/>
      <c r="O4471" s="56"/>
      <c r="P4471" s="13"/>
    </row>
    <row r="4472" spans="1:16" ht="36.75" customHeight="1" x14ac:dyDescent="0.2">
      <c r="A4472" s="71"/>
      <c r="B4472" s="12"/>
      <c r="C4472" s="72"/>
      <c r="D4472" s="56"/>
      <c r="E4472" s="56"/>
      <c r="F4472" s="56"/>
      <c r="G4472" s="56"/>
      <c r="H4472" s="56"/>
      <c r="I4472" s="56"/>
      <c r="J4472" s="56"/>
      <c r="K4472" s="56"/>
      <c r="L4472" s="56"/>
      <c r="M4472" s="56"/>
      <c r="N4472" s="56"/>
      <c r="O4472" s="56"/>
      <c r="P4472" s="13"/>
    </row>
    <row r="4473" spans="1:16" ht="36.75" customHeight="1" x14ac:dyDescent="0.2">
      <c r="A4473" s="71"/>
      <c r="B4473" s="12"/>
      <c r="C4473" s="72"/>
      <c r="D4473" s="56"/>
      <c r="E4473" s="56"/>
      <c r="F4473" s="56"/>
      <c r="G4473" s="56"/>
      <c r="H4473" s="56"/>
      <c r="I4473" s="56"/>
      <c r="J4473" s="56"/>
      <c r="K4473" s="56"/>
      <c r="L4473" s="56"/>
      <c r="M4473" s="56"/>
      <c r="N4473" s="56"/>
      <c r="O4473" s="56"/>
      <c r="P4473" s="13"/>
    </row>
    <row r="4474" spans="1:16" ht="36.75" customHeight="1" x14ac:dyDescent="0.2">
      <c r="A4474" s="71"/>
      <c r="B4474" s="12"/>
      <c r="C4474" s="72"/>
      <c r="D4474" s="56"/>
      <c r="E4474" s="56"/>
      <c r="F4474" s="56"/>
      <c r="G4474" s="56"/>
      <c r="H4474" s="56"/>
      <c r="I4474" s="56"/>
      <c r="J4474" s="56"/>
      <c r="K4474" s="56"/>
      <c r="L4474" s="56"/>
      <c r="M4474" s="56"/>
      <c r="N4474" s="56"/>
      <c r="O4474" s="56"/>
      <c r="P4474" s="13"/>
    </row>
    <row r="4475" spans="1:16" ht="36.75" customHeight="1" x14ac:dyDescent="0.2">
      <c r="A4475" s="71"/>
      <c r="B4475" s="12"/>
      <c r="C4475" s="72"/>
      <c r="D4475" s="56"/>
      <c r="E4475" s="56"/>
      <c r="F4475" s="56"/>
      <c r="G4475" s="56"/>
      <c r="H4475" s="56"/>
      <c r="I4475" s="56"/>
      <c r="J4475" s="56"/>
      <c r="K4475" s="56"/>
      <c r="L4475" s="56"/>
      <c r="M4475" s="56"/>
      <c r="N4475" s="56"/>
      <c r="O4475" s="56"/>
      <c r="P4475" s="13"/>
    </row>
    <row r="4476" spans="1:16" ht="36.75" customHeight="1" x14ac:dyDescent="0.2">
      <c r="A4476" s="71" t="s">
        <v>2744</v>
      </c>
      <c r="B4476" s="12"/>
      <c r="C4476" s="72" t="s">
        <v>2745</v>
      </c>
      <c r="D4476" s="56"/>
      <c r="E4476" s="56"/>
      <c r="F4476" s="56"/>
      <c r="G4476" s="56"/>
      <c r="H4476" s="56"/>
      <c r="I4476" s="56"/>
      <c r="J4476" s="56"/>
      <c r="K4476" s="56"/>
      <c r="L4476" s="56"/>
      <c r="M4476" s="56"/>
      <c r="N4476" s="56"/>
      <c r="O4476" s="56"/>
      <c r="P4476" s="13"/>
    </row>
    <row r="4477" spans="1:16" ht="36.75" customHeight="1" x14ac:dyDescent="0.2">
      <c r="A4477" s="71"/>
      <c r="B4477" s="12"/>
      <c r="C4477" s="72"/>
      <c r="D4477" s="56"/>
      <c r="E4477" s="56"/>
      <c r="F4477" s="56"/>
      <c r="G4477" s="56"/>
      <c r="H4477" s="56"/>
      <c r="I4477" s="56"/>
      <c r="J4477" s="56"/>
      <c r="K4477" s="56"/>
      <c r="L4477" s="56"/>
      <c r="M4477" s="56"/>
      <c r="N4477" s="56"/>
      <c r="O4477" s="56"/>
      <c r="P4477" s="13"/>
    </row>
    <row r="4478" spans="1:16" ht="36.75" customHeight="1" x14ac:dyDescent="0.2">
      <c r="A4478" s="71"/>
      <c r="B4478" s="12"/>
      <c r="C4478" s="72"/>
      <c r="D4478" s="56"/>
      <c r="E4478" s="56"/>
      <c r="F4478" s="56"/>
      <c r="G4478" s="56"/>
      <c r="H4478" s="56"/>
      <c r="I4478" s="56"/>
      <c r="J4478" s="56"/>
      <c r="K4478" s="56"/>
      <c r="L4478" s="56"/>
      <c r="M4478" s="56"/>
      <c r="N4478" s="56"/>
      <c r="O4478" s="56"/>
      <c r="P4478" s="13"/>
    </row>
    <row r="4479" spans="1:16" ht="36.75" customHeight="1" x14ac:dyDescent="0.2">
      <c r="A4479" s="71"/>
      <c r="B4479" s="12"/>
      <c r="C4479" s="72"/>
      <c r="D4479" s="56"/>
      <c r="E4479" s="56"/>
      <c r="F4479" s="56"/>
      <c r="G4479" s="56"/>
      <c r="H4479" s="56"/>
      <c r="I4479" s="56"/>
      <c r="J4479" s="56"/>
      <c r="K4479" s="56"/>
      <c r="L4479" s="56"/>
      <c r="M4479" s="56"/>
      <c r="N4479" s="56"/>
      <c r="O4479" s="56"/>
      <c r="P4479" s="13"/>
    </row>
    <row r="4480" spans="1:16" ht="36.75" customHeight="1" thickBot="1" x14ac:dyDescent="0.25">
      <c r="A4480" s="73"/>
      <c r="B4480" s="14"/>
      <c r="C4480" s="74"/>
      <c r="D4480" s="57"/>
      <c r="E4480" s="57"/>
      <c r="F4480" s="57"/>
      <c r="G4480" s="57"/>
      <c r="H4480" s="57"/>
      <c r="I4480" s="57"/>
      <c r="J4480" s="57"/>
      <c r="K4480" s="57"/>
      <c r="L4480" s="57"/>
      <c r="M4480" s="57"/>
      <c r="N4480" s="57"/>
      <c r="O4480" s="57"/>
      <c r="P4480" s="15"/>
    </row>
    <row r="4481" spans="1:16" ht="36.75" customHeight="1" x14ac:dyDescent="0.2">
      <c r="A4481" s="75" t="s">
        <v>2746</v>
      </c>
      <c r="B4481" s="10"/>
      <c r="C4481" s="76" t="s">
        <v>2747</v>
      </c>
      <c r="D4481" s="55"/>
      <c r="E4481" s="55"/>
      <c r="F4481" s="55"/>
      <c r="G4481" s="55"/>
      <c r="H4481" s="55"/>
      <c r="I4481" s="55"/>
      <c r="J4481" s="55"/>
      <c r="K4481" s="55"/>
      <c r="L4481" s="55"/>
      <c r="M4481" s="55"/>
      <c r="N4481" s="55"/>
      <c r="O4481" s="55"/>
      <c r="P4481" s="11"/>
    </row>
    <row r="4482" spans="1:16" ht="36.75" customHeight="1" x14ac:dyDescent="0.2">
      <c r="A4482" s="71"/>
      <c r="B4482" s="12"/>
      <c r="C4482" s="72"/>
      <c r="D4482" s="56"/>
      <c r="E4482" s="56"/>
      <c r="F4482" s="56"/>
      <c r="G4482" s="56"/>
      <c r="H4482" s="56"/>
      <c r="I4482" s="56"/>
      <c r="J4482" s="56"/>
      <c r="K4482" s="56"/>
      <c r="L4482" s="56"/>
      <c r="M4482" s="56"/>
      <c r="N4482" s="56"/>
      <c r="O4482" s="56"/>
      <c r="P4482" s="13"/>
    </row>
    <row r="4483" spans="1:16" ht="36.75" customHeight="1" x14ac:dyDescent="0.2">
      <c r="A4483" s="71"/>
      <c r="B4483" s="12"/>
      <c r="C4483" s="72"/>
      <c r="D4483" s="56"/>
      <c r="E4483" s="56"/>
      <c r="F4483" s="56"/>
      <c r="G4483" s="56"/>
      <c r="H4483" s="56"/>
      <c r="I4483" s="56"/>
      <c r="J4483" s="56"/>
      <c r="K4483" s="56"/>
      <c r="L4483" s="56"/>
      <c r="M4483" s="56"/>
      <c r="N4483" s="56"/>
      <c r="O4483" s="56"/>
      <c r="P4483" s="13"/>
    </row>
    <row r="4484" spans="1:16" ht="36.75" customHeight="1" x14ac:dyDescent="0.2">
      <c r="A4484" s="71"/>
      <c r="B4484" s="12"/>
      <c r="C4484" s="72"/>
      <c r="D4484" s="56"/>
      <c r="E4484" s="56"/>
      <c r="F4484" s="56"/>
      <c r="G4484" s="56"/>
      <c r="H4484" s="56"/>
      <c r="I4484" s="56"/>
      <c r="J4484" s="56"/>
      <c r="K4484" s="56"/>
      <c r="L4484" s="56"/>
      <c r="M4484" s="56"/>
      <c r="N4484" s="56"/>
      <c r="O4484" s="56"/>
      <c r="P4484" s="13"/>
    </row>
    <row r="4485" spans="1:16" ht="36.75" customHeight="1" x14ac:dyDescent="0.2">
      <c r="A4485" s="71"/>
      <c r="B4485" s="12"/>
      <c r="C4485" s="72"/>
      <c r="D4485" s="56"/>
      <c r="E4485" s="56"/>
      <c r="F4485" s="56"/>
      <c r="G4485" s="56"/>
      <c r="H4485" s="56"/>
      <c r="I4485" s="56"/>
      <c r="J4485" s="56"/>
      <c r="K4485" s="56"/>
      <c r="L4485" s="56"/>
      <c r="M4485" s="56"/>
      <c r="N4485" s="56"/>
      <c r="O4485" s="56"/>
      <c r="P4485" s="13"/>
    </row>
    <row r="4486" spans="1:16" ht="36.75" customHeight="1" x14ac:dyDescent="0.2">
      <c r="A4486" s="71" t="s">
        <v>2748</v>
      </c>
      <c r="B4486" s="12"/>
      <c r="C4486" s="72" t="s">
        <v>2749</v>
      </c>
      <c r="D4486" s="56"/>
      <c r="E4486" s="56"/>
      <c r="F4486" s="56"/>
      <c r="G4486" s="56"/>
      <c r="H4486" s="56"/>
      <c r="I4486" s="56"/>
      <c r="J4486" s="56"/>
      <c r="K4486" s="56"/>
      <c r="L4486" s="56"/>
      <c r="M4486" s="56"/>
      <c r="N4486" s="56"/>
      <c r="O4486" s="56"/>
      <c r="P4486" s="13"/>
    </row>
    <row r="4487" spans="1:16" ht="36.75" customHeight="1" x14ac:dyDescent="0.2">
      <c r="A4487" s="71"/>
      <c r="B4487" s="12"/>
      <c r="C4487" s="72"/>
      <c r="D4487" s="56"/>
      <c r="E4487" s="56"/>
      <c r="F4487" s="56"/>
      <c r="G4487" s="56"/>
      <c r="H4487" s="56"/>
      <c r="I4487" s="56"/>
      <c r="J4487" s="56"/>
      <c r="K4487" s="56"/>
      <c r="L4487" s="56"/>
      <c r="M4487" s="56"/>
      <c r="N4487" s="56"/>
      <c r="O4487" s="56"/>
      <c r="P4487" s="13"/>
    </row>
    <row r="4488" spans="1:16" ht="36.75" customHeight="1" x14ac:dyDescent="0.2">
      <c r="A4488" s="71"/>
      <c r="B4488" s="12"/>
      <c r="C4488" s="72"/>
      <c r="D4488" s="56"/>
      <c r="E4488" s="56"/>
      <c r="F4488" s="56"/>
      <c r="G4488" s="56"/>
      <c r="H4488" s="56"/>
      <c r="I4488" s="56"/>
      <c r="J4488" s="56"/>
      <c r="K4488" s="56"/>
      <c r="L4488" s="56"/>
      <c r="M4488" s="56"/>
      <c r="N4488" s="56"/>
      <c r="O4488" s="56"/>
      <c r="P4488" s="13"/>
    </row>
    <row r="4489" spans="1:16" ht="36.75" customHeight="1" x14ac:dyDescent="0.2">
      <c r="A4489" s="71"/>
      <c r="B4489" s="12"/>
      <c r="C4489" s="72"/>
      <c r="D4489" s="56"/>
      <c r="E4489" s="56"/>
      <c r="F4489" s="56"/>
      <c r="G4489" s="56"/>
      <c r="H4489" s="56"/>
      <c r="I4489" s="56"/>
      <c r="J4489" s="56"/>
      <c r="K4489" s="56"/>
      <c r="L4489" s="56"/>
      <c r="M4489" s="56"/>
      <c r="N4489" s="56"/>
      <c r="O4489" s="56"/>
      <c r="P4489" s="13"/>
    </row>
    <row r="4490" spans="1:16" ht="36.75" customHeight="1" x14ac:dyDescent="0.2">
      <c r="A4490" s="71"/>
      <c r="B4490" s="12"/>
      <c r="C4490" s="72"/>
      <c r="D4490" s="56"/>
      <c r="E4490" s="56"/>
      <c r="F4490" s="56"/>
      <c r="G4490" s="56"/>
      <c r="H4490" s="56"/>
      <c r="I4490" s="56"/>
      <c r="J4490" s="56"/>
      <c r="K4490" s="56"/>
      <c r="L4490" s="56"/>
      <c r="M4490" s="56"/>
      <c r="N4490" s="56"/>
      <c r="O4490" s="56"/>
      <c r="P4490" s="13"/>
    </row>
    <row r="4491" spans="1:16" ht="36.75" customHeight="1" x14ac:dyDescent="0.2">
      <c r="A4491" s="71" t="s">
        <v>2750</v>
      </c>
      <c r="B4491" s="12"/>
      <c r="C4491" s="72" t="s">
        <v>2751</v>
      </c>
      <c r="D4491" s="56"/>
      <c r="E4491" s="56"/>
      <c r="F4491" s="56"/>
      <c r="G4491" s="56"/>
      <c r="H4491" s="56"/>
      <c r="I4491" s="56"/>
      <c r="J4491" s="56"/>
      <c r="K4491" s="56"/>
      <c r="L4491" s="56"/>
      <c r="M4491" s="56"/>
      <c r="N4491" s="56"/>
      <c r="O4491" s="56"/>
      <c r="P4491" s="13"/>
    </row>
    <row r="4492" spans="1:16" ht="36.75" customHeight="1" x14ac:dyDescent="0.2">
      <c r="A4492" s="71"/>
      <c r="B4492" s="12"/>
      <c r="C4492" s="72"/>
      <c r="D4492" s="56"/>
      <c r="E4492" s="56"/>
      <c r="F4492" s="56"/>
      <c r="G4492" s="56"/>
      <c r="H4492" s="56"/>
      <c r="I4492" s="56"/>
      <c r="J4492" s="56"/>
      <c r="K4492" s="56"/>
      <c r="L4492" s="56"/>
      <c r="M4492" s="56"/>
      <c r="N4492" s="56"/>
      <c r="O4492" s="56"/>
      <c r="P4492" s="13"/>
    </row>
    <row r="4493" spans="1:16" ht="36.75" customHeight="1" x14ac:dyDescent="0.2">
      <c r="A4493" s="71"/>
      <c r="B4493" s="12"/>
      <c r="C4493" s="72"/>
      <c r="D4493" s="56"/>
      <c r="E4493" s="56"/>
      <c r="F4493" s="56"/>
      <c r="G4493" s="56"/>
      <c r="H4493" s="56"/>
      <c r="I4493" s="56"/>
      <c r="J4493" s="56"/>
      <c r="K4493" s="56"/>
      <c r="L4493" s="56"/>
      <c r="M4493" s="56"/>
      <c r="N4493" s="56"/>
      <c r="O4493" s="56"/>
      <c r="P4493" s="13"/>
    </row>
    <row r="4494" spans="1:16" ht="36.75" customHeight="1" x14ac:dyDescent="0.2">
      <c r="A4494" s="71"/>
      <c r="B4494" s="12"/>
      <c r="C4494" s="72"/>
      <c r="D4494" s="56"/>
      <c r="E4494" s="56"/>
      <c r="F4494" s="56"/>
      <c r="G4494" s="56"/>
      <c r="H4494" s="56"/>
      <c r="I4494" s="56"/>
      <c r="J4494" s="56"/>
      <c r="K4494" s="56"/>
      <c r="L4494" s="56"/>
      <c r="M4494" s="56"/>
      <c r="N4494" s="56"/>
      <c r="O4494" s="56"/>
      <c r="P4494" s="13"/>
    </row>
    <row r="4495" spans="1:16" ht="36.75" customHeight="1" x14ac:dyDescent="0.2">
      <c r="A4495" s="71"/>
      <c r="B4495" s="12"/>
      <c r="C4495" s="72"/>
      <c r="D4495" s="56"/>
      <c r="E4495" s="56"/>
      <c r="F4495" s="56"/>
      <c r="G4495" s="56"/>
      <c r="H4495" s="56"/>
      <c r="I4495" s="56"/>
      <c r="J4495" s="56"/>
      <c r="K4495" s="56"/>
      <c r="L4495" s="56"/>
      <c r="M4495" s="56"/>
      <c r="N4495" s="56"/>
      <c r="O4495" s="56"/>
      <c r="P4495" s="13"/>
    </row>
    <row r="4496" spans="1:16" ht="36.75" customHeight="1" x14ac:dyDescent="0.2">
      <c r="A4496" s="71" t="s">
        <v>2752</v>
      </c>
      <c r="B4496" s="12"/>
      <c r="C4496" s="72" t="s">
        <v>2753</v>
      </c>
      <c r="D4496" s="56"/>
      <c r="E4496" s="56"/>
      <c r="F4496" s="56"/>
      <c r="G4496" s="56"/>
      <c r="H4496" s="56"/>
      <c r="I4496" s="56"/>
      <c r="J4496" s="56"/>
      <c r="K4496" s="56"/>
      <c r="L4496" s="56"/>
      <c r="M4496" s="56"/>
      <c r="N4496" s="56"/>
      <c r="O4496" s="56"/>
      <c r="P4496" s="13"/>
    </row>
    <row r="4497" spans="1:16" ht="36.75" customHeight="1" x14ac:dyDescent="0.2">
      <c r="A4497" s="71"/>
      <c r="B4497" s="12"/>
      <c r="C4497" s="72"/>
      <c r="D4497" s="56"/>
      <c r="E4497" s="56"/>
      <c r="F4497" s="56"/>
      <c r="G4497" s="56"/>
      <c r="H4497" s="56"/>
      <c r="I4497" s="56"/>
      <c r="J4497" s="56"/>
      <c r="K4497" s="56"/>
      <c r="L4497" s="56"/>
      <c r="M4497" s="56"/>
      <c r="N4497" s="56"/>
      <c r="O4497" s="56"/>
      <c r="P4497" s="13"/>
    </row>
    <row r="4498" spans="1:16" ht="36.75" customHeight="1" x14ac:dyDescent="0.2">
      <c r="A4498" s="71"/>
      <c r="B4498" s="12"/>
      <c r="C4498" s="72"/>
      <c r="D4498" s="56"/>
      <c r="E4498" s="56"/>
      <c r="F4498" s="56"/>
      <c r="G4498" s="56"/>
      <c r="H4498" s="56"/>
      <c r="I4498" s="56"/>
      <c r="J4498" s="56"/>
      <c r="K4498" s="56"/>
      <c r="L4498" s="56"/>
      <c r="M4498" s="56"/>
      <c r="N4498" s="56"/>
      <c r="O4498" s="56"/>
      <c r="P4498" s="13"/>
    </row>
    <row r="4499" spans="1:16" ht="36.75" customHeight="1" x14ac:dyDescent="0.2">
      <c r="A4499" s="71"/>
      <c r="B4499" s="12"/>
      <c r="C4499" s="72"/>
      <c r="D4499" s="56"/>
      <c r="E4499" s="56"/>
      <c r="F4499" s="56"/>
      <c r="G4499" s="56"/>
      <c r="H4499" s="56"/>
      <c r="I4499" s="56"/>
      <c r="J4499" s="56"/>
      <c r="K4499" s="56"/>
      <c r="L4499" s="56"/>
      <c r="M4499" s="56"/>
      <c r="N4499" s="56"/>
      <c r="O4499" s="56"/>
      <c r="P4499" s="13"/>
    </row>
    <row r="4500" spans="1:16" ht="36.75" customHeight="1" x14ac:dyDescent="0.2">
      <c r="A4500" s="71"/>
      <c r="B4500" s="12"/>
      <c r="C4500" s="72"/>
      <c r="D4500" s="56"/>
      <c r="E4500" s="56"/>
      <c r="F4500" s="56"/>
      <c r="G4500" s="56"/>
      <c r="H4500" s="56"/>
      <c r="I4500" s="56"/>
      <c r="J4500" s="56"/>
      <c r="K4500" s="56"/>
      <c r="L4500" s="56"/>
      <c r="M4500" s="56"/>
      <c r="N4500" s="56"/>
      <c r="O4500" s="56"/>
      <c r="P4500" s="13"/>
    </row>
    <row r="4501" spans="1:16" ht="36.75" customHeight="1" x14ac:dyDescent="0.2">
      <c r="A4501" s="71" t="s">
        <v>2754</v>
      </c>
      <c r="B4501" s="12"/>
      <c r="C4501" s="72" t="s">
        <v>2755</v>
      </c>
      <c r="D4501" s="56"/>
      <c r="E4501" s="56"/>
      <c r="F4501" s="56"/>
      <c r="G4501" s="56"/>
      <c r="H4501" s="56"/>
      <c r="I4501" s="56"/>
      <c r="J4501" s="56"/>
      <c r="K4501" s="56"/>
      <c r="L4501" s="56"/>
      <c r="M4501" s="56"/>
      <c r="N4501" s="56"/>
      <c r="O4501" s="56"/>
      <c r="P4501" s="13"/>
    </row>
    <row r="4502" spans="1:16" ht="36.75" customHeight="1" x14ac:dyDescent="0.2">
      <c r="A4502" s="71"/>
      <c r="B4502" s="12"/>
      <c r="C4502" s="72"/>
      <c r="D4502" s="56"/>
      <c r="E4502" s="56"/>
      <c r="F4502" s="56"/>
      <c r="G4502" s="56"/>
      <c r="H4502" s="56"/>
      <c r="I4502" s="56"/>
      <c r="J4502" s="56"/>
      <c r="K4502" s="56"/>
      <c r="L4502" s="56"/>
      <c r="M4502" s="56"/>
      <c r="N4502" s="56"/>
      <c r="O4502" s="56"/>
      <c r="P4502" s="13"/>
    </row>
    <row r="4503" spans="1:16" ht="36.75" customHeight="1" x14ac:dyDescent="0.2">
      <c r="A4503" s="71"/>
      <c r="B4503" s="12"/>
      <c r="C4503" s="72"/>
      <c r="D4503" s="56"/>
      <c r="E4503" s="56"/>
      <c r="F4503" s="56"/>
      <c r="G4503" s="56"/>
      <c r="H4503" s="56"/>
      <c r="I4503" s="56"/>
      <c r="J4503" s="56"/>
      <c r="K4503" s="56"/>
      <c r="L4503" s="56"/>
      <c r="M4503" s="56"/>
      <c r="N4503" s="56"/>
      <c r="O4503" s="56"/>
      <c r="P4503" s="13"/>
    </row>
    <row r="4504" spans="1:16" ht="36.75" customHeight="1" x14ac:dyDescent="0.2">
      <c r="A4504" s="71"/>
      <c r="B4504" s="12"/>
      <c r="C4504" s="72"/>
      <c r="D4504" s="56"/>
      <c r="E4504" s="56"/>
      <c r="F4504" s="56"/>
      <c r="G4504" s="56"/>
      <c r="H4504" s="56"/>
      <c r="I4504" s="56"/>
      <c r="J4504" s="56"/>
      <c r="K4504" s="56"/>
      <c r="L4504" s="56"/>
      <c r="M4504" s="56"/>
      <c r="N4504" s="56"/>
      <c r="O4504" s="56"/>
      <c r="P4504" s="13"/>
    </row>
    <row r="4505" spans="1:16" ht="36.75" customHeight="1" thickBot="1" x14ac:dyDescent="0.25">
      <c r="A4505" s="73"/>
      <c r="B4505" s="14"/>
      <c r="C4505" s="74"/>
      <c r="D4505" s="57"/>
      <c r="E4505" s="57"/>
      <c r="F4505" s="57"/>
      <c r="G4505" s="57"/>
      <c r="H4505" s="57"/>
      <c r="I4505" s="57"/>
      <c r="J4505" s="57"/>
      <c r="K4505" s="57"/>
      <c r="L4505" s="57"/>
      <c r="M4505" s="57"/>
      <c r="N4505" s="57"/>
      <c r="O4505" s="57"/>
      <c r="P4505" s="15"/>
    </row>
    <row r="4506" spans="1:16" ht="36.75" customHeight="1" x14ac:dyDescent="0.2">
      <c r="A4506" s="75" t="s">
        <v>2756</v>
      </c>
      <c r="B4506" s="10"/>
      <c r="C4506" s="76" t="s">
        <v>2757</v>
      </c>
      <c r="D4506" s="56"/>
      <c r="E4506" s="56"/>
      <c r="F4506" s="56"/>
      <c r="G4506" s="56"/>
      <c r="H4506" s="56"/>
      <c r="I4506" s="56"/>
      <c r="J4506" s="56"/>
      <c r="K4506" s="56"/>
      <c r="L4506" s="56"/>
      <c r="M4506" s="56"/>
      <c r="N4506" s="56"/>
      <c r="O4506" s="56"/>
      <c r="P4506" s="56"/>
    </row>
    <row r="4507" spans="1:16" ht="36.75" customHeight="1" x14ac:dyDescent="0.2">
      <c r="A4507" s="71"/>
      <c r="B4507" s="12"/>
      <c r="C4507" s="72"/>
      <c r="D4507" s="56"/>
      <c r="E4507" s="56"/>
      <c r="F4507" s="56"/>
      <c r="G4507" s="56"/>
      <c r="H4507" s="56"/>
      <c r="I4507" s="56"/>
      <c r="J4507" s="56"/>
      <c r="K4507" s="56"/>
      <c r="L4507" s="56"/>
      <c r="M4507" s="56"/>
      <c r="N4507" s="56"/>
      <c r="O4507" s="56"/>
      <c r="P4507" s="56"/>
    </row>
    <row r="4508" spans="1:16" ht="36.75" customHeight="1" x14ac:dyDescent="0.2">
      <c r="A4508" s="71"/>
      <c r="B4508" s="12"/>
      <c r="C4508" s="72"/>
      <c r="D4508" s="56"/>
      <c r="E4508" s="56"/>
      <c r="F4508" s="56"/>
      <c r="G4508" s="56"/>
      <c r="H4508" s="56"/>
      <c r="I4508" s="56"/>
      <c r="J4508" s="56"/>
      <c r="K4508" s="56"/>
      <c r="L4508" s="56"/>
      <c r="M4508" s="56"/>
      <c r="N4508" s="56"/>
      <c r="O4508" s="56"/>
      <c r="P4508" s="56"/>
    </row>
    <row r="4509" spans="1:16" ht="36.75" customHeight="1" x14ac:dyDescent="0.2">
      <c r="A4509" s="71"/>
      <c r="B4509" s="12"/>
      <c r="C4509" s="72"/>
      <c r="D4509" s="56"/>
      <c r="E4509" s="56"/>
      <c r="F4509" s="56"/>
      <c r="G4509" s="56"/>
      <c r="H4509" s="56"/>
      <c r="I4509" s="56"/>
      <c r="J4509" s="56"/>
      <c r="K4509" s="56"/>
      <c r="L4509" s="56"/>
      <c r="M4509" s="56"/>
      <c r="N4509" s="56"/>
      <c r="O4509" s="56"/>
      <c r="P4509" s="56"/>
    </row>
    <row r="4510" spans="1:16" ht="36.75" customHeight="1" x14ac:dyDescent="0.2">
      <c r="A4510" s="71"/>
      <c r="B4510" s="12"/>
      <c r="C4510" s="72"/>
      <c r="D4510" s="56"/>
      <c r="E4510" s="56"/>
      <c r="F4510" s="56"/>
      <c r="G4510" s="56"/>
      <c r="H4510" s="56"/>
      <c r="I4510" s="56"/>
      <c r="J4510" s="56"/>
      <c r="K4510" s="56"/>
      <c r="L4510" s="56"/>
      <c r="M4510" s="56"/>
      <c r="N4510" s="56"/>
      <c r="O4510" s="56"/>
      <c r="P4510" s="56"/>
    </row>
    <row r="4511" spans="1:16" ht="36.75" customHeight="1" x14ac:dyDescent="0.2">
      <c r="A4511" s="71" t="s">
        <v>2758</v>
      </c>
      <c r="B4511" s="12"/>
      <c r="C4511" s="72" t="s">
        <v>2759</v>
      </c>
      <c r="D4511" s="56"/>
      <c r="E4511" s="56"/>
      <c r="F4511" s="56"/>
      <c r="G4511" s="56"/>
      <c r="H4511" s="56"/>
      <c r="I4511" s="56"/>
      <c r="J4511" s="56"/>
      <c r="K4511" s="56"/>
      <c r="L4511" s="56"/>
      <c r="M4511" s="56"/>
      <c r="N4511" s="56"/>
      <c r="O4511" s="56"/>
      <c r="P4511" s="56"/>
    </row>
    <row r="4512" spans="1:16" ht="36.75" customHeight="1" x14ac:dyDescent="0.2">
      <c r="A4512" s="71"/>
      <c r="B4512" s="12"/>
      <c r="C4512" s="72"/>
      <c r="D4512" s="56"/>
      <c r="E4512" s="56"/>
      <c r="F4512" s="56"/>
      <c r="G4512" s="56"/>
      <c r="H4512" s="56"/>
      <c r="I4512" s="56"/>
      <c r="J4512" s="56"/>
      <c r="K4512" s="56"/>
      <c r="L4512" s="56"/>
      <c r="M4512" s="56"/>
      <c r="N4512" s="56"/>
      <c r="O4512" s="56"/>
      <c r="P4512" s="56"/>
    </row>
    <row r="4513" spans="1:16" ht="36.75" customHeight="1" x14ac:dyDescent="0.2">
      <c r="A4513" s="71"/>
      <c r="B4513" s="12"/>
      <c r="C4513" s="72"/>
      <c r="D4513" s="56"/>
      <c r="E4513" s="56"/>
      <c r="F4513" s="56"/>
      <c r="G4513" s="56"/>
      <c r="H4513" s="56"/>
      <c r="I4513" s="56"/>
      <c r="J4513" s="56"/>
      <c r="K4513" s="56"/>
      <c r="L4513" s="56"/>
      <c r="M4513" s="56"/>
      <c r="N4513" s="56"/>
      <c r="O4513" s="56"/>
      <c r="P4513" s="56"/>
    </row>
    <row r="4514" spans="1:16" ht="36.75" customHeight="1" x14ac:dyDescent="0.2">
      <c r="A4514" s="71"/>
      <c r="B4514" s="12"/>
      <c r="C4514" s="72"/>
      <c r="D4514" s="56"/>
      <c r="E4514" s="56"/>
      <c r="F4514" s="56"/>
      <c r="G4514" s="56"/>
      <c r="H4514" s="56"/>
      <c r="I4514" s="56"/>
      <c r="J4514" s="56"/>
      <c r="K4514" s="56"/>
      <c r="L4514" s="56"/>
      <c r="M4514" s="56"/>
      <c r="N4514" s="56"/>
      <c r="O4514" s="56"/>
      <c r="P4514" s="56"/>
    </row>
    <row r="4515" spans="1:16" ht="36.75" customHeight="1" x14ac:dyDescent="0.2">
      <c r="A4515" s="71"/>
      <c r="B4515" s="12"/>
      <c r="C4515" s="72"/>
      <c r="D4515" s="56"/>
      <c r="E4515" s="56"/>
      <c r="F4515" s="56"/>
      <c r="G4515" s="56"/>
      <c r="H4515" s="56"/>
      <c r="I4515" s="56"/>
      <c r="J4515" s="56"/>
      <c r="K4515" s="56"/>
      <c r="L4515" s="56"/>
      <c r="M4515" s="56"/>
      <c r="N4515" s="56"/>
      <c r="O4515" s="56"/>
      <c r="P4515" s="56"/>
    </row>
    <row r="4516" spans="1:16" ht="36.75" customHeight="1" x14ac:dyDescent="0.2">
      <c r="A4516" s="71" t="s">
        <v>2760</v>
      </c>
      <c r="B4516" s="12"/>
      <c r="C4516" s="72" t="s">
        <v>2761</v>
      </c>
      <c r="D4516" s="56"/>
      <c r="E4516" s="56"/>
      <c r="F4516" s="56"/>
      <c r="G4516" s="56"/>
      <c r="H4516" s="56"/>
      <c r="I4516" s="56"/>
      <c r="J4516" s="56"/>
      <c r="K4516" s="56"/>
      <c r="L4516" s="56"/>
      <c r="M4516" s="56"/>
      <c r="N4516" s="56"/>
      <c r="O4516" s="56"/>
      <c r="P4516" s="56"/>
    </row>
    <row r="4517" spans="1:16" ht="36.75" customHeight="1" x14ac:dyDescent="0.2">
      <c r="A4517" s="71"/>
      <c r="B4517" s="12"/>
      <c r="C4517" s="72"/>
      <c r="D4517" s="56"/>
      <c r="E4517" s="56"/>
      <c r="F4517" s="56"/>
      <c r="G4517" s="56"/>
      <c r="H4517" s="56"/>
      <c r="I4517" s="56"/>
      <c r="J4517" s="56"/>
      <c r="K4517" s="56"/>
      <c r="L4517" s="56"/>
      <c r="M4517" s="56"/>
      <c r="N4517" s="56"/>
      <c r="O4517" s="56"/>
      <c r="P4517" s="56"/>
    </row>
    <row r="4518" spans="1:16" ht="36.75" customHeight="1" x14ac:dyDescent="0.2">
      <c r="A4518" s="71"/>
      <c r="B4518" s="12"/>
      <c r="C4518" s="72"/>
      <c r="D4518" s="56"/>
      <c r="E4518" s="56"/>
      <c r="F4518" s="56"/>
      <c r="G4518" s="56"/>
      <c r="H4518" s="56"/>
      <c r="I4518" s="56"/>
      <c r="J4518" s="56"/>
      <c r="K4518" s="56"/>
      <c r="L4518" s="56"/>
      <c r="M4518" s="56"/>
      <c r="N4518" s="56"/>
      <c r="O4518" s="56"/>
      <c r="P4518" s="56"/>
    </row>
    <row r="4519" spans="1:16" ht="36.75" customHeight="1" x14ac:dyDescent="0.2">
      <c r="A4519" s="71"/>
      <c r="B4519" s="12"/>
      <c r="C4519" s="72"/>
      <c r="D4519" s="56"/>
      <c r="E4519" s="56"/>
      <c r="F4519" s="56"/>
      <c r="G4519" s="56"/>
      <c r="H4519" s="56"/>
      <c r="I4519" s="56"/>
      <c r="J4519" s="56"/>
      <c r="K4519" s="56"/>
      <c r="L4519" s="56"/>
      <c r="M4519" s="56"/>
      <c r="N4519" s="56"/>
      <c r="O4519" s="56"/>
      <c r="P4519" s="56"/>
    </row>
    <row r="4520" spans="1:16" ht="36.75" customHeight="1" x14ac:dyDescent="0.2">
      <c r="A4520" s="71"/>
      <c r="B4520" s="12"/>
      <c r="C4520" s="72"/>
      <c r="D4520" s="56"/>
      <c r="E4520" s="56"/>
      <c r="F4520" s="56"/>
      <c r="G4520" s="56"/>
      <c r="H4520" s="56"/>
      <c r="I4520" s="56"/>
      <c r="J4520" s="56"/>
      <c r="K4520" s="56"/>
      <c r="L4520" s="56"/>
      <c r="M4520" s="56"/>
      <c r="N4520" s="56"/>
      <c r="O4520" s="56"/>
      <c r="P4520" s="56"/>
    </row>
    <row r="4521" spans="1:16" ht="36.75" customHeight="1" x14ac:dyDescent="0.2">
      <c r="A4521" s="71" t="s">
        <v>2762</v>
      </c>
      <c r="B4521" s="12"/>
      <c r="C4521" s="72" t="s">
        <v>2763</v>
      </c>
      <c r="D4521" s="56"/>
      <c r="E4521" s="56"/>
      <c r="F4521" s="56"/>
      <c r="G4521" s="56"/>
      <c r="H4521" s="56"/>
      <c r="I4521" s="56"/>
      <c r="J4521" s="56"/>
      <c r="K4521" s="56"/>
      <c r="L4521" s="56"/>
      <c r="M4521" s="56"/>
      <c r="N4521" s="56"/>
      <c r="O4521" s="56"/>
      <c r="P4521" s="56"/>
    </row>
    <row r="4522" spans="1:16" ht="36.75" customHeight="1" x14ac:dyDescent="0.2">
      <c r="A4522" s="71"/>
      <c r="B4522" s="12"/>
      <c r="C4522" s="72"/>
      <c r="D4522" s="56"/>
      <c r="E4522" s="56"/>
      <c r="F4522" s="56"/>
      <c r="G4522" s="56"/>
      <c r="H4522" s="56"/>
      <c r="I4522" s="56"/>
      <c r="J4522" s="56"/>
      <c r="K4522" s="56"/>
      <c r="L4522" s="56"/>
      <c r="M4522" s="56"/>
      <c r="N4522" s="56"/>
      <c r="O4522" s="56"/>
      <c r="P4522" s="56"/>
    </row>
    <row r="4523" spans="1:16" ht="36.75" customHeight="1" x14ac:dyDescent="0.2">
      <c r="A4523" s="71"/>
      <c r="B4523" s="12"/>
      <c r="C4523" s="72"/>
      <c r="D4523" s="56"/>
      <c r="E4523" s="56"/>
      <c r="F4523" s="56"/>
      <c r="G4523" s="56"/>
      <c r="H4523" s="56"/>
      <c r="I4523" s="56"/>
      <c r="J4523" s="56"/>
      <c r="K4523" s="56"/>
      <c r="L4523" s="56"/>
      <c r="M4523" s="56"/>
      <c r="N4523" s="56"/>
      <c r="O4523" s="56"/>
      <c r="P4523" s="56"/>
    </row>
    <row r="4524" spans="1:16" ht="36.75" customHeight="1" x14ac:dyDescent="0.2">
      <c r="A4524" s="71"/>
      <c r="B4524" s="12"/>
      <c r="C4524" s="72"/>
      <c r="D4524" s="56"/>
      <c r="E4524" s="56"/>
      <c r="F4524" s="56"/>
      <c r="G4524" s="56"/>
      <c r="H4524" s="56"/>
      <c r="I4524" s="56"/>
      <c r="J4524" s="56"/>
      <c r="K4524" s="56"/>
      <c r="L4524" s="56"/>
      <c r="M4524" s="56"/>
      <c r="N4524" s="56"/>
      <c r="O4524" s="56"/>
      <c r="P4524" s="56"/>
    </row>
    <row r="4525" spans="1:16" ht="36.75" customHeight="1" x14ac:dyDescent="0.2">
      <c r="A4525" s="71"/>
      <c r="B4525" s="12"/>
      <c r="C4525" s="72"/>
      <c r="D4525" s="56"/>
      <c r="E4525" s="56"/>
      <c r="F4525" s="56"/>
      <c r="G4525" s="56"/>
      <c r="H4525" s="56"/>
      <c r="I4525" s="56"/>
      <c r="J4525" s="56"/>
      <c r="K4525" s="56"/>
      <c r="L4525" s="56"/>
      <c r="M4525" s="56"/>
      <c r="N4525" s="56"/>
      <c r="O4525" s="56"/>
      <c r="P4525" s="56"/>
    </row>
    <row r="4526" spans="1:16" ht="36.75" customHeight="1" x14ac:dyDescent="0.2">
      <c r="A4526" s="71" t="s">
        <v>2764</v>
      </c>
      <c r="B4526" s="12"/>
      <c r="C4526" s="72" t="s">
        <v>2765</v>
      </c>
      <c r="D4526" s="56"/>
      <c r="E4526" s="56"/>
      <c r="F4526" s="56"/>
      <c r="G4526" s="56"/>
      <c r="H4526" s="56"/>
      <c r="I4526" s="56"/>
      <c r="J4526" s="56"/>
      <c r="K4526" s="56"/>
      <c r="L4526" s="56"/>
      <c r="M4526" s="56"/>
      <c r="N4526" s="56"/>
      <c r="O4526" s="56"/>
      <c r="P4526" s="56"/>
    </row>
    <row r="4527" spans="1:16" ht="36.75" customHeight="1" x14ac:dyDescent="0.2">
      <c r="A4527" s="71"/>
      <c r="B4527" s="12"/>
      <c r="C4527" s="72"/>
      <c r="D4527" s="56"/>
      <c r="E4527" s="56"/>
      <c r="F4527" s="56"/>
      <c r="G4527" s="56"/>
      <c r="H4527" s="56"/>
      <c r="I4527" s="56"/>
      <c r="J4527" s="56"/>
      <c r="K4527" s="56"/>
      <c r="L4527" s="56"/>
      <c r="M4527" s="56"/>
      <c r="N4527" s="56"/>
      <c r="O4527" s="56"/>
      <c r="P4527" s="56"/>
    </row>
    <row r="4528" spans="1:16" ht="36.75" customHeight="1" x14ac:dyDescent="0.2">
      <c r="A4528" s="71"/>
      <c r="B4528" s="12"/>
      <c r="C4528" s="72"/>
      <c r="D4528" s="56"/>
      <c r="E4528" s="56"/>
      <c r="F4528" s="56"/>
      <c r="G4528" s="56"/>
      <c r="H4528" s="56"/>
      <c r="I4528" s="56"/>
      <c r="J4528" s="56"/>
      <c r="K4528" s="56"/>
      <c r="L4528" s="56"/>
      <c r="M4528" s="56"/>
      <c r="N4528" s="56"/>
      <c r="O4528" s="56"/>
      <c r="P4528" s="56"/>
    </row>
    <row r="4529" spans="1:16" ht="36.75" customHeight="1" x14ac:dyDescent="0.2">
      <c r="A4529" s="71"/>
      <c r="B4529" s="12"/>
      <c r="C4529" s="72"/>
      <c r="D4529" s="56"/>
      <c r="E4529" s="56"/>
      <c r="F4529" s="56"/>
      <c r="G4529" s="56"/>
      <c r="H4529" s="56"/>
      <c r="I4529" s="56"/>
      <c r="J4529" s="56"/>
      <c r="K4529" s="56"/>
      <c r="L4529" s="56"/>
      <c r="M4529" s="56"/>
      <c r="N4529" s="56"/>
      <c r="O4529" s="56"/>
      <c r="P4529" s="56"/>
    </row>
    <row r="4530" spans="1:16" ht="36.75" customHeight="1" thickBot="1" x14ac:dyDescent="0.25">
      <c r="A4530" s="73"/>
      <c r="B4530" s="14"/>
      <c r="C4530" s="74"/>
      <c r="D4530" s="56"/>
      <c r="E4530" s="56"/>
      <c r="F4530" s="56"/>
      <c r="G4530" s="56"/>
      <c r="H4530" s="56"/>
      <c r="I4530" s="56"/>
      <c r="J4530" s="56"/>
      <c r="K4530" s="56"/>
      <c r="L4530" s="56"/>
      <c r="M4530" s="56"/>
      <c r="N4530" s="56"/>
      <c r="O4530" s="56"/>
      <c r="P4530" s="56"/>
    </row>
    <row r="4531" spans="1:16" ht="36.75" customHeight="1" x14ac:dyDescent="0.2">
      <c r="A4531" s="75" t="s">
        <v>2766</v>
      </c>
      <c r="B4531" s="10"/>
      <c r="C4531" s="76" t="s">
        <v>2767</v>
      </c>
      <c r="D4531" s="56"/>
      <c r="E4531" s="56"/>
      <c r="F4531" s="56"/>
      <c r="G4531" s="56"/>
      <c r="H4531" s="56"/>
      <c r="I4531" s="56"/>
      <c r="J4531" s="56"/>
      <c r="K4531" s="56"/>
      <c r="L4531" s="56"/>
      <c r="M4531" s="56"/>
      <c r="N4531" s="56"/>
      <c r="O4531" s="56"/>
      <c r="P4531" s="56"/>
    </row>
    <row r="4532" spans="1:16" ht="36.75" customHeight="1" x14ac:dyDescent="0.2">
      <c r="A4532" s="71"/>
      <c r="B4532" s="12"/>
      <c r="C4532" s="72"/>
      <c r="D4532" s="56"/>
      <c r="E4532" s="56"/>
      <c r="F4532" s="56"/>
      <c r="G4532" s="56"/>
      <c r="H4532" s="56"/>
      <c r="I4532" s="56"/>
      <c r="J4532" s="56"/>
      <c r="K4532" s="56"/>
      <c r="L4532" s="56"/>
      <c r="M4532" s="56"/>
      <c r="N4532" s="56"/>
      <c r="O4532" s="56"/>
      <c r="P4532" s="56"/>
    </row>
    <row r="4533" spans="1:16" ht="36.75" customHeight="1" x14ac:dyDescent="0.2">
      <c r="A4533" s="71"/>
      <c r="B4533" s="12"/>
      <c r="C4533" s="72"/>
      <c r="D4533" s="56"/>
      <c r="E4533" s="56"/>
      <c r="F4533" s="56"/>
      <c r="G4533" s="56"/>
      <c r="H4533" s="56"/>
      <c r="I4533" s="56"/>
      <c r="J4533" s="56"/>
      <c r="K4533" s="56"/>
      <c r="L4533" s="56"/>
      <c r="M4533" s="56"/>
      <c r="N4533" s="56"/>
      <c r="O4533" s="56"/>
      <c r="P4533" s="56"/>
    </row>
    <row r="4534" spans="1:16" ht="36.75" customHeight="1" x14ac:dyDescent="0.2">
      <c r="A4534" s="71"/>
      <c r="B4534" s="12"/>
      <c r="C4534" s="72"/>
      <c r="D4534" s="56"/>
      <c r="E4534" s="56"/>
      <c r="F4534" s="56"/>
      <c r="G4534" s="56"/>
      <c r="H4534" s="56"/>
      <c r="I4534" s="56"/>
      <c r="J4534" s="56"/>
      <c r="K4534" s="56"/>
      <c r="L4534" s="56"/>
      <c r="M4534" s="56"/>
      <c r="N4534" s="56"/>
      <c r="O4534" s="56"/>
      <c r="P4534" s="56"/>
    </row>
    <row r="4535" spans="1:16" ht="36.75" customHeight="1" x14ac:dyDescent="0.2">
      <c r="A4535" s="71"/>
      <c r="B4535" s="12"/>
      <c r="C4535" s="72"/>
      <c r="D4535" s="56"/>
      <c r="E4535" s="56"/>
      <c r="F4535" s="56"/>
      <c r="G4535" s="56"/>
      <c r="H4535" s="56"/>
      <c r="I4535" s="56"/>
      <c r="J4535" s="56"/>
      <c r="K4535" s="56"/>
      <c r="L4535" s="56"/>
      <c r="M4535" s="56"/>
      <c r="N4535" s="56"/>
      <c r="O4535" s="56"/>
      <c r="P4535" s="56"/>
    </row>
    <row r="4536" spans="1:16" ht="36.75" customHeight="1" x14ac:dyDescent="0.2">
      <c r="A4536" s="71" t="s">
        <v>2768</v>
      </c>
      <c r="B4536" s="12"/>
      <c r="C4536" s="72" t="s">
        <v>2769</v>
      </c>
      <c r="D4536" s="56"/>
      <c r="E4536" s="56"/>
      <c r="F4536" s="56"/>
      <c r="G4536" s="56"/>
      <c r="H4536" s="56"/>
      <c r="I4536" s="56"/>
      <c r="J4536" s="56"/>
      <c r="K4536" s="56"/>
      <c r="L4536" s="56"/>
      <c r="M4536" s="56"/>
      <c r="N4536" s="56"/>
      <c r="O4536" s="56"/>
      <c r="P4536" s="56"/>
    </row>
    <row r="4537" spans="1:16" ht="36.75" customHeight="1" x14ac:dyDescent="0.2">
      <c r="A4537" s="71"/>
      <c r="B4537" s="12"/>
      <c r="C4537" s="72"/>
      <c r="D4537" s="56"/>
      <c r="E4537" s="56"/>
      <c r="F4537" s="56"/>
      <c r="G4537" s="56"/>
      <c r="H4537" s="56"/>
      <c r="I4537" s="56"/>
      <c r="J4537" s="56"/>
      <c r="K4537" s="56"/>
      <c r="L4537" s="56"/>
      <c r="M4537" s="56"/>
      <c r="N4537" s="56"/>
      <c r="O4537" s="56"/>
      <c r="P4537" s="56"/>
    </row>
    <row r="4538" spans="1:16" ht="36.75" customHeight="1" x14ac:dyDescent="0.2">
      <c r="A4538" s="71"/>
      <c r="B4538" s="12"/>
      <c r="C4538" s="72"/>
      <c r="D4538" s="56"/>
      <c r="E4538" s="56"/>
      <c r="F4538" s="56"/>
      <c r="G4538" s="56"/>
      <c r="H4538" s="56"/>
      <c r="I4538" s="56"/>
      <c r="J4538" s="56"/>
      <c r="K4538" s="56"/>
      <c r="L4538" s="56"/>
      <c r="M4538" s="56"/>
      <c r="N4538" s="56"/>
      <c r="O4538" s="56"/>
      <c r="P4538" s="56"/>
    </row>
    <row r="4539" spans="1:16" ht="36.75" customHeight="1" x14ac:dyDescent="0.2">
      <c r="A4539" s="71"/>
      <c r="B4539" s="12"/>
      <c r="C4539" s="72"/>
      <c r="D4539" s="56"/>
      <c r="E4539" s="56"/>
      <c r="F4539" s="56"/>
      <c r="G4539" s="56"/>
      <c r="H4539" s="56"/>
      <c r="I4539" s="56"/>
      <c r="J4539" s="56"/>
      <c r="K4539" s="56"/>
      <c r="L4539" s="56"/>
      <c r="M4539" s="56"/>
      <c r="N4539" s="56"/>
      <c r="O4539" s="56"/>
      <c r="P4539" s="56"/>
    </row>
    <row r="4540" spans="1:16" ht="36.75" customHeight="1" x14ac:dyDescent="0.2">
      <c r="A4540" s="71"/>
      <c r="B4540" s="12"/>
      <c r="C4540" s="72"/>
      <c r="D4540" s="56"/>
      <c r="E4540" s="56"/>
      <c r="F4540" s="56"/>
      <c r="G4540" s="56"/>
      <c r="H4540" s="56"/>
      <c r="I4540" s="56"/>
      <c r="J4540" s="56"/>
      <c r="K4540" s="56"/>
      <c r="L4540" s="56"/>
      <c r="M4540" s="56"/>
      <c r="N4540" s="56"/>
      <c r="O4540" s="56"/>
      <c r="P4540" s="56"/>
    </row>
    <row r="4541" spans="1:16" ht="36.75" customHeight="1" x14ac:dyDescent="0.2">
      <c r="A4541" s="71" t="s">
        <v>2770</v>
      </c>
      <c r="B4541" s="12"/>
      <c r="C4541" s="72" t="s">
        <v>2771</v>
      </c>
      <c r="D4541" s="56"/>
      <c r="E4541" s="56"/>
      <c r="F4541" s="56"/>
      <c r="G4541" s="56"/>
      <c r="H4541" s="56"/>
      <c r="I4541" s="56"/>
      <c r="J4541" s="56"/>
      <c r="K4541" s="56"/>
      <c r="L4541" s="56"/>
      <c r="M4541" s="56"/>
      <c r="N4541" s="56"/>
      <c r="O4541" s="56"/>
      <c r="P4541" s="56"/>
    </row>
    <row r="4542" spans="1:16" ht="36.75" customHeight="1" x14ac:dyDescent="0.2">
      <c r="A4542" s="71"/>
      <c r="B4542" s="12"/>
      <c r="C4542" s="72"/>
      <c r="D4542" s="56"/>
      <c r="E4542" s="56"/>
      <c r="F4542" s="56"/>
      <c r="G4542" s="56"/>
      <c r="H4542" s="56"/>
      <c r="I4542" s="56"/>
      <c r="J4542" s="56"/>
      <c r="K4542" s="56"/>
      <c r="L4542" s="56"/>
      <c r="M4542" s="56"/>
      <c r="N4542" s="56"/>
      <c r="O4542" s="56"/>
      <c r="P4542" s="56"/>
    </row>
    <row r="4543" spans="1:16" ht="36.75" customHeight="1" x14ac:dyDescent="0.2">
      <c r="A4543" s="71"/>
      <c r="B4543" s="12"/>
      <c r="C4543" s="72"/>
      <c r="D4543" s="56"/>
      <c r="E4543" s="56"/>
      <c r="F4543" s="56"/>
      <c r="G4543" s="56"/>
      <c r="H4543" s="56"/>
      <c r="I4543" s="56"/>
      <c r="J4543" s="56"/>
      <c r="K4543" s="56"/>
      <c r="L4543" s="56"/>
      <c r="M4543" s="56"/>
      <c r="N4543" s="56"/>
      <c r="O4543" s="56"/>
      <c r="P4543" s="56"/>
    </row>
    <row r="4544" spans="1:16" ht="36.75" customHeight="1" x14ac:dyDescent="0.2">
      <c r="A4544" s="71"/>
      <c r="B4544" s="12"/>
      <c r="C4544" s="72"/>
      <c r="D4544" s="56"/>
      <c r="E4544" s="56"/>
      <c r="F4544" s="56"/>
      <c r="G4544" s="56"/>
      <c r="H4544" s="56"/>
      <c r="I4544" s="56"/>
      <c r="J4544" s="56"/>
      <c r="K4544" s="56"/>
      <c r="L4544" s="56"/>
      <c r="M4544" s="56"/>
      <c r="N4544" s="56"/>
      <c r="O4544" s="56"/>
      <c r="P4544" s="56"/>
    </row>
    <row r="4545" spans="1:16" ht="36.75" customHeight="1" x14ac:dyDescent="0.2">
      <c r="A4545" s="71"/>
      <c r="B4545" s="12"/>
      <c r="C4545" s="72"/>
      <c r="D4545" s="56"/>
      <c r="E4545" s="56"/>
      <c r="F4545" s="56"/>
      <c r="G4545" s="56"/>
      <c r="H4545" s="56"/>
      <c r="I4545" s="56"/>
      <c r="J4545" s="56"/>
      <c r="K4545" s="56"/>
      <c r="L4545" s="56"/>
      <c r="M4545" s="56"/>
      <c r="N4545" s="56"/>
      <c r="O4545" s="56"/>
      <c r="P4545" s="56"/>
    </row>
    <row r="4546" spans="1:16" ht="36.75" customHeight="1" x14ac:dyDescent="0.2">
      <c r="A4546" s="71" t="s">
        <v>2772</v>
      </c>
      <c r="B4546" s="12"/>
      <c r="C4546" s="72" t="s">
        <v>2773</v>
      </c>
      <c r="D4546" s="56"/>
      <c r="E4546" s="56"/>
      <c r="F4546" s="56"/>
      <c r="G4546" s="56"/>
      <c r="H4546" s="56"/>
      <c r="I4546" s="56"/>
      <c r="J4546" s="56"/>
      <c r="K4546" s="56"/>
      <c r="L4546" s="56"/>
      <c r="M4546" s="56"/>
      <c r="N4546" s="56"/>
      <c r="O4546" s="56"/>
      <c r="P4546" s="56"/>
    </row>
    <row r="4547" spans="1:16" ht="36.75" customHeight="1" x14ac:dyDescent="0.2">
      <c r="A4547" s="71"/>
      <c r="B4547" s="12"/>
      <c r="C4547" s="72"/>
      <c r="D4547" s="56"/>
      <c r="E4547" s="56"/>
      <c r="F4547" s="56"/>
      <c r="G4547" s="56"/>
      <c r="H4547" s="56"/>
      <c r="I4547" s="56"/>
      <c r="J4547" s="56"/>
      <c r="K4547" s="56"/>
      <c r="L4547" s="56"/>
      <c r="M4547" s="56"/>
      <c r="N4547" s="56"/>
      <c r="O4547" s="56"/>
      <c r="P4547" s="56"/>
    </row>
    <row r="4548" spans="1:16" ht="36.75" customHeight="1" x14ac:dyDescent="0.2">
      <c r="A4548" s="71"/>
      <c r="B4548" s="12"/>
      <c r="C4548" s="72"/>
      <c r="D4548" s="56"/>
      <c r="E4548" s="56"/>
      <c r="F4548" s="56"/>
      <c r="G4548" s="56"/>
      <c r="H4548" s="56"/>
      <c r="I4548" s="56"/>
      <c r="J4548" s="56"/>
      <c r="K4548" s="56"/>
      <c r="L4548" s="56"/>
      <c r="M4548" s="56"/>
      <c r="N4548" s="56"/>
      <c r="O4548" s="56"/>
      <c r="P4548" s="56"/>
    </row>
    <row r="4549" spans="1:16" ht="36.75" customHeight="1" x14ac:dyDescent="0.2">
      <c r="A4549" s="71"/>
      <c r="B4549" s="12"/>
      <c r="C4549" s="72"/>
      <c r="D4549" s="56"/>
      <c r="E4549" s="56"/>
      <c r="F4549" s="56"/>
      <c r="G4549" s="56"/>
      <c r="H4549" s="56"/>
      <c r="I4549" s="56"/>
      <c r="J4549" s="56"/>
      <c r="K4549" s="56"/>
      <c r="L4549" s="56"/>
      <c r="M4549" s="56"/>
      <c r="N4549" s="56"/>
      <c r="O4549" s="56"/>
      <c r="P4549" s="56"/>
    </row>
    <row r="4550" spans="1:16" ht="36.75" customHeight="1" x14ac:dyDescent="0.2">
      <c r="A4550" s="71"/>
      <c r="B4550" s="12"/>
      <c r="C4550" s="72"/>
      <c r="D4550" s="56"/>
      <c r="E4550" s="56"/>
      <c r="F4550" s="56"/>
      <c r="G4550" s="56"/>
      <c r="H4550" s="56"/>
      <c r="I4550" s="56"/>
      <c r="J4550" s="56"/>
      <c r="K4550" s="56"/>
      <c r="L4550" s="56"/>
      <c r="M4550" s="56"/>
      <c r="N4550" s="56"/>
      <c r="O4550" s="56"/>
      <c r="P4550" s="56"/>
    </row>
    <row r="4551" spans="1:16" ht="36.75" customHeight="1" x14ac:dyDescent="0.2">
      <c r="A4551" s="71" t="s">
        <v>2774</v>
      </c>
      <c r="B4551" s="12"/>
      <c r="C4551" s="72" t="s">
        <v>2775</v>
      </c>
      <c r="D4551" s="56"/>
      <c r="E4551" s="56"/>
      <c r="F4551" s="56"/>
      <c r="G4551" s="56"/>
      <c r="H4551" s="56"/>
      <c r="I4551" s="56"/>
      <c r="J4551" s="56"/>
      <c r="K4551" s="56"/>
      <c r="L4551" s="56"/>
      <c r="M4551" s="56"/>
      <c r="N4551" s="56"/>
      <c r="O4551" s="56"/>
      <c r="P4551" s="56"/>
    </row>
    <row r="4552" spans="1:16" ht="36.75" customHeight="1" x14ac:dyDescent="0.2">
      <c r="A4552" s="71"/>
      <c r="B4552" s="12"/>
      <c r="C4552" s="72"/>
      <c r="D4552" s="56"/>
      <c r="E4552" s="56"/>
      <c r="F4552" s="56"/>
      <c r="G4552" s="56"/>
      <c r="H4552" s="56"/>
      <c r="I4552" s="56"/>
      <c r="J4552" s="56"/>
      <c r="K4552" s="56"/>
      <c r="L4552" s="56"/>
      <c r="M4552" s="56"/>
      <c r="N4552" s="56"/>
      <c r="O4552" s="56"/>
      <c r="P4552" s="56"/>
    </row>
    <row r="4553" spans="1:16" ht="36.75" customHeight="1" x14ac:dyDescent="0.2">
      <c r="A4553" s="71"/>
      <c r="B4553" s="12"/>
      <c r="C4553" s="72"/>
      <c r="D4553" s="56"/>
      <c r="E4553" s="56"/>
      <c r="F4553" s="56"/>
      <c r="G4553" s="56"/>
      <c r="H4553" s="56"/>
      <c r="I4553" s="56"/>
      <c r="J4553" s="56"/>
      <c r="K4553" s="56"/>
      <c r="L4553" s="56"/>
      <c r="M4553" s="56"/>
      <c r="N4553" s="56"/>
      <c r="O4553" s="56"/>
      <c r="P4553" s="56"/>
    </row>
    <row r="4554" spans="1:16" ht="36.75" customHeight="1" x14ac:dyDescent="0.2">
      <c r="A4554" s="71"/>
      <c r="B4554" s="12"/>
      <c r="C4554" s="72"/>
      <c r="D4554" s="56"/>
      <c r="E4554" s="56"/>
      <c r="F4554" s="56"/>
      <c r="G4554" s="56"/>
      <c r="H4554" s="56"/>
      <c r="I4554" s="56"/>
      <c r="J4554" s="56"/>
      <c r="K4554" s="56"/>
      <c r="L4554" s="56"/>
      <c r="M4554" s="56"/>
      <c r="N4554" s="56"/>
      <c r="O4554" s="56"/>
      <c r="P4554" s="56"/>
    </row>
    <row r="4555" spans="1:16" ht="36.75" customHeight="1" thickBot="1" x14ac:dyDescent="0.25">
      <c r="A4555" s="73"/>
      <c r="B4555" s="14"/>
      <c r="C4555" s="74"/>
      <c r="D4555" s="56"/>
      <c r="E4555" s="56"/>
      <c r="F4555" s="56"/>
      <c r="G4555" s="56"/>
      <c r="H4555" s="56"/>
      <c r="I4555" s="56"/>
      <c r="J4555" s="56"/>
      <c r="K4555" s="56"/>
      <c r="L4555" s="56"/>
      <c r="M4555" s="56"/>
      <c r="N4555" s="56"/>
      <c r="O4555" s="56"/>
      <c r="P4555" s="56"/>
    </row>
    <row r="4556" spans="1:16" ht="36.75" customHeight="1" x14ac:dyDescent="0.2">
      <c r="A4556" s="75" t="s">
        <v>2776</v>
      </c>
      <c r="B4556" s="10"/>
      <c r="C4556" s="76" t="s">
        <v>2777</v>
      </c>
      <c r="D4556" s="56"/>
      <c r="E4556" s="56"/>
      <c r="F4556" s="56"/>
      <c r="G4556" s="56"/>
      <c r="H4556" s="56"/>
      <c r="I4556" s="56"/>
      <c r="J4556" s="56"/>
      <c r="K4556" s="56"/>
      <c r="L4556" s="56"/>
      <c r="M4556" s="56"/>
      <c r="N4556" s="56"/>
      <c r="O4556" s="56"/>
      <c r="P4556" s="56"/>
    </row>
    <row r="4557" spans="1:16" ht="36.75" customHeight="1" x14ac:dyDescent="0.2">
      <c r="A4557" s="71"/>
      <c r="B4557" s="12"/>
      <c r="C4557" s="72"/>
      <c r="D4557" s="56"/>
      <c r="E4557" s="56"/>
      <c r="F4557" s="56"/>
      <c r="G4557" s="56"/>
      <c r="H4557" s="56"/>
      <c r="I4557" s="56"/>
      <c r="J4557" s="56"/>
      <c r="K4557" s="56"/>
      <c r="L4557" s="56"/>
      <c r="M4557" s="56"/>
      <c r="N4557" s="56"/>
      <c r="O4557" s="56"/>
      <c r="P4557" s="56"/>
    </row>
    <row r="4558" spans="1:16" ht="36.75" customHeight="1" x14ac:dyDescent="0.2">
      <c r="A4558" s="71"/>
      <c r="B4558" s="12"/>
      <c r="C4558" s="72"/>
      <c r="D4558" s="56"/>
      <c r="E4558" s="56"/>
      <c r="F4558" s="56"/>
      <c r="G4558" s="56"/>
      <c r="H4558" s="56"/>
      <c r="I4558" s="56"/>
      <c r="J4558" s="56"/>
      <c r="K4558" s="56"/>
      <c r="L4558" s="56"/>
      <c r="M4558" s="56"/>
      <c r="N4558" s="56"/>
      <c r="O4558" s="56"/>
      <c r="P4558" s="56"/>
    </row>
    <row r="4559" spans="1:16" ht="36.75" customHeight="1" x14ac:dyDescent="0.2">
      <c r="A4559" s="71"/>
      <c r="B4559" s="12"/>
      <c r="C4559" s="72"/>
      <c r="D4559" s="56"/>
      <c r="E4559" s="56"/>
      <c r="F4559" s="56"/>
      <c r="G4559" s="56"/>
      <c r="H4559" s="56"/>
      <c r="I4559" s="56"/>
      <c r="J4559" s="56"/>
      <c r="K4559" s="56"/>
      <c r="L4559" s="56"/>
      <c r="M4559" s="56"/>
      <c r="N4559" s="56"/>
      <c r="O4559" s="56"/>
      <c r="P4559" s="56"/>
    </row>
    <row r="4560" spans="1:16" ht="36.75" customHeight="1" x14ac:dyDescent="0.2">
      <c r="A4560" s="71"/>
      <c r="B4560" s="12"/>
      <c r="C4560" s="72"/>
      <c r="D4560" s="56"/>
      <c r="E4560" s="56"/>
      <c r="F4560" s="56"/>
      <c r="G4560" s="56"/>
      <c r="H4560" s="56"/>
      <c r="I4560" s="56"/>
      <c r="J4560" s="56"/>
      <c r="K4560" s="56"/>
      <c r="L4560" s="56"/>
      <c r="M4560" s="56"/>
      <c r="N4560" s="56"/>
      <c r="O4560" s="56"/>
      <c r="P4560" s="56"/>
    </row>
    <row r="4561" spans="1:16" ht="36.75" customHeight="1" x14ac:dyDescent="0.2">
      <c r="A4561" s="71" t="s">
        <v>2778</v>
      </c>
      <c r="B4561" s="12"/>
      <c r="C4561" s="72" t="s">
        <v>2779</v>
      </c>
      <c r="D4561" s="56"/>
      <c r="E4561" s="56"/>
      <c r="F4561" s="56"/>
      <c r="G4561" s="56"/>
      <c r="H4561" s="56"/>
      <c r="I4561" s="56"/>
      <c r="J4561" s="56"/>
      <c r="K4561" s="56"/>
      <c r="L4561" s="56"/>
      <c r="M4561" s="56"/>
      <c r="N4561" s="56"/>
      <c r="O4561" s="56"/>
      <c r="P4561" s="56"/>
    </row>
    <row r="4562" spans="1:16" ht="36.75" customHeight="1" x14ac:dyDescent="0.2">
      <c r="A4562" s="71"/>
      <c r="B4562" s="12"/>
      <c r="C4562" s="72"/>
      <c r="D4562" s="56"/>
      <c r="E4562" s="56"/>
      <c r="F4562" s="56"/>
      <c r="G4562" s="56"/>
      <c r="H4562" s="56"/>
      <c r="I4562" s="56"/>
      <c r="J4562" s="56"/>
      <c r="K4562" s="56"/>
      <c r="L4562" s="56"/>
      <c r="M4562" s="56"/>
      <c r="N4562" s="56"/>
      <c r="O4562" s="56"/>
      <c r="P4562" s="56"/>
    </row>
    <row r="4563" spans="1:16" ht="36.75" customHeight="1" x14ac:dyDescent="0.2">
      <c r="A4563" s="71"/>
      <c r="B4563" s="12"/>
      <c r="C4563" s="72"/>
      <c r="D4563" s="56"/>
      <c r="E4563" s="56"/>
      <c r="F4563" s="56"/>
      <c r="G4563" s="56"/>
      <c r="H4563" s="56"/>
      <c r="I4563" s="56"/>
      <c r="J4563" s="56"/>
      <c r="K4563" s="56"/>
      <c r="L4563" s="56"/>
      <c r="M4563" s="56"/>
      <c r="N4563" s="56"/>
      <c r="O4563" s="56"/>
      <c r="P4563" s="56"/>
    </row>
    <row r="4564" spans="1:16" ht="36.75" customHeight="1" x14ac:dyDescent="0.2">
      <c r="A4564" s="71"/>
      <c r="B4564" s="12"/>
      <c r="C4564" s="72"/>
      <c r="D4564" s="56"/>
      <c r="E4564" s="56"/>
      <c r="F4564" s="56"/>
      <c r="G4564" s="56"/>
      <c r="H4564" s="56"/>
      <c r="I4564" s="56"/>
      <c r="J4564" s="56"/>
      <c r="K4564" s="56"/>
      <c r="L4564" s="56"/>
      <c r="M4564" s="56"/>
      <c r="N4564" s="56"/>
      <c r="O4564" s="56"/>
      <c r="P4564" s="56"/>
    </row>
    <row r="4565" spans="1:16" ht="36.75" customHeight="1" x14ac:dyDescent="0.2">
      <c r="A4565" s="71"/>
      <c r="B4565" s="12"/>
      <c r="C4565" s="72"/>
      <c r="D4565" s="56"/>
      <c r="E4565" s="56"/>
      <c r="F4565" s="56"/>
      <c r="G4565" s="56"/>
      <c r="H4565" s="56"/>
      <c r="I4565" s="56"/>
      <c r="J4565" s="56"/>
      <c r="K4565" s="56"/>
      <c r="L4565" s="56"/>
      <c r="M4565" s="56"/>
      <c r="N4565" s="56"/>
      <c r="O4565" s="56"/>
      <c r="P4565" s="56"/>
    </row>
    <row r="4566" spans="1:16" ht="36.75" customHeight="1" x14ac:dyDescent="0.2">
      <c r="A4566" s="71" t="s">
        <v>2780</v>
      </c>
      <c r="B4566" s="12"/>
      <c r="C4566" s="72" t="s">
        <v>2781</v>
      </c>
      <c r="D4566" s="56"/>
      <c r="E4566" s="56"/>
      <c r="F4566" s="56"/>
      <c r="G4566" s="56"/>
      <c r="H4566" s="56"/>
      <c r="I4566" s="56"/>
      <c r="J4566" s="56"/>
      <c r="K4566" s="56"/>
      <c r="L4566" s="56"/>
      <c r="M4566" s="56"/>
      <c r="N4566" s="56"/>
      <c r="O4566" s="56"/>
      <c r="P4566" s="56"/>
    </row>
    <row r="4567" spans="1:16" ht="36.75" customHeight="1" x14ac:dyDescent="0.2">
      <c r="A4567" s="71"/>
      <c r="B4567" s="12"/>
      <c r="C4567" s="72"/>
      <c r="D4567" s="56"/>
      <c r="E4567" s="56"/>
      <c r="F4567" s="56"/>
      <c r="G4567" s="56"/>
      <c r="H4567" s="56"/>
      <c r="I4567" s="56"/>
      <c r="J4567" s="56"/>
      <c r="K4567" s="56"/>
      <c r="L4567" s="56"/>
      <c r="M4567" s="56"/>
      <c r="N4567" s="56"/>
      <c r="O4567" s="56"/>
      <c r="P4567" s="56"/>
    </row>
    <row r="4568" spans="1:16" ht="36.75" customHeight="1" x14ac:dyDescent="0.2">
      <c r="A4568" s="71"/>
      <c r="B4568" s="12"/>
      <c r="C4568" s="72"/>
      <c r="D4568" s="56"/>
      <c r="E4568" s="56"/>
      <c r="F4568" s="56"/>
      <c r="G4568" s="56"/>
      <c r="H4568" s="56"/>
      <c r="I4568" s="56"/>
      <c r="J4568" s="56"/>
      <c r="K4568" s="56"/>
      <c r="L4568" s="56"/>
      <c r="M4568" s="56"/>
      <c r="N4568" s="56"/>
      <c r="O4568" s="56"/>
      <c r="P4568" s="56"/>
    </row>
    <row r="4569" spans="1:16" ht="36.75" customHeight="1" x14ac:dyDescent="0.2">
      <c r="A4569" s="71"/>
      <c r="B4569" s="12"/>
      <c r="C4569" s="72"/>
      <c r="D4569" s="56"/>
      <c r="E4569" s="56"/>
      <c r="F4569" s="56"/>
      <c r="G4569" s="56"/>
      <c r="H4569" s="56"/>
      <c r="I4569" s="56"/>
      <c r="J4569" s="56"/>
      <c r="K4569" s="56"/>
      <c r="L4569" s="56"/>
      <c r="M4569" s="56"/>
      <c r="N4569" s="56"/>
      <c r="O4569" s="56"/>
      <c r="P4569" s="56"/>
    </row>
    <row r="4570" spans="1:16" ht="36.75" customHeight="1" x14ac:dyDescent="0.2">
      <c r="A4570" s="71"/>
      <c r="B4570" s="12"/>
      <c r="C4570" s="72"/>
      <c r="D4570" s="56"/>
      <c r="E4570" s="56"/>
      <c r="F4570" s="56"/>
      <c r="G4570" s="56"/>
      <c r="H4570" s="56"/>
      <c r="I4570" s="56"/>
      <c r="J4570" s="56"/>
      <c r="K4570" s="56"/>
      <c r="L4570" s="56"/>
      <c r="M4570" s="56"/>
      <c r="N4570" s="56"/>
      <c r="O4570" s="56"/>
      <c r="P4570" s="56"/>
    </row>
    <row r="4571" spans="1:16" ht="36.75" customHeight="1" x14ac:dyDescent="0.2">
      <c r="A4571" s="71" t="s">
        <v>2782</v>
      </c>
      <c r="B4571" s="12"/>
      <c r="C4571" s="72" t="s">
        <v>2783</v>
      </c>
      <c r="D4571" s="56"/>
      <c r="E4571" s="56"/>
      <c r="F4571" s="56"/>
      <c r="G4571" s="56"/>
      <c r="H4571" s="56"/>
      <c r="I4571" s="56"/>
      <c r="J4571" s="56"/>
      <c r="K4571" s="56"/>
      <c r="L4571" s="56"/>
      <c r="M4571" s="56"/>
      <c r="N4571" s="56"/>
      <c r="O4571" s="56"/>
      <c r="P4571" s="56"/>
    </row>
    <row r="4572" spans="1:16" ht="36.75" customHeight="1" x14ac:dyDescent="0.2">
      <c r="A4572" s="71"/>
      <c r="B4572" s="12"/>
      <c r="C4572" s="72"/>
      <c r="D4572" s="56"/>
      <c r="E4572" s="56"/>
      <c r="F4572" s="56"/>
      <c r="G4572" s="56"/>
      <c r="H4572" s="56"/>
      <c r="I4572" s="56"/>
      <c r="J4572" s="56"/>
      <c r="K4572" s="56"/>
      <c r="L4572" s="56"/>
      <c r="M4572" s="56"/>
      <c r="N4572" s="56"/>
      <c r="O4572" s="56"/>
      <c r="P4572" s="56"/>
    </row>
    <row r="4573" spans="1:16" ht="36.75" customHeight="1" x14ac:dyDescent="0.2">
      <c r="A4573" s="71"/>
      <c r="B4573" s="12"/>
      <c r="C4573" s="72"/>
      <c r="D4573" s="56"/>
      <c r="E4573" s="56"/>
      <c r="F4573" s="56"/>
      <c r="G4573" s="56"/>
      <c r="H4573" s="56"/>
      <c r="I4573" s="56"/>
      <c r="J4573" s="56"/>
      <c r="K4573" s="56"/>
      <c r="L4573" s="56"/>
      <c r="M4573" s="56"/>
      <c r="N4573" s="56"/>
      <c r="O4573" s="56"/>
      <c r="P4573" s="56"/>
    </row>
    <row r="4574" spans="1:16" ht="36.75" customHeight="1" x14ac:dyDescent="0.2">
      <c r="A4574" s="71"/>
      <c r="B4574" s="12"/>
      <c r="C4574" s="72"/>
      <c r="D4574" s="56"/>
      <c r="E4574" s="56"/>
      <c r="F4574" s="56"/>
      <c r="G4574" s="56"/>
      <c r="H4574" s="56"/>
      <c r="I4574" s="56"/>
      <c r="J4574" s="56"/>
      <c r="K4574" s="56"/>
      <c r="L4574" s="56"/>
      <c r="M4574" s="56"/>
      <c r="N4574" s="56"/>
      <c r="O4574" s="56"/>
      <c r="P4574" s="56"/>
    </row>
    <row r="4575" spans="1:16" ht="36.75" customHeight="1" x14ac:dyDescent="0.2">
      <c r="A4575" s="71"/>
      <c r="B4575" s="12"/>
      <c r="C4575" s="72"/>
      <c r="D4575" s="56"/>
      <c r="E4575" s="56"/>
      <c r="F4575" s="56"/>
      <c r="G4575" s="56"/>
      <c r="H4575" s="56"/>
      <c r="I4575" s="56"/>
      <c r="J4575" s="56"/>
      <c r="K4575" s="56"/>
      <c r="L4575" s="56"/>
      <c r="M4575" s="56"/>
      <c r="N4575" s="56"/>
      <c r="O4575" s="56"/>
      <c r="P4575" s="56"/>
    </row>
    <row r="4576" spans="1:16" ht="36.75" customHeight="1" x14ac:dyDescent="0.2">
      <c r="A4576" s="71" t="s">
        <v>2784</v>
      </c>
      <c r="B4576" s="12"/>
      <c r="C4576" s="72" t="s">
        <v>2785</v>
      </c>
      <c r="D4576" s="56"/>
      <c r="E4576" s="56"/>
      <c r="F4576" s="56"/>
      <c r="G4576" s="56"/>
      <c r="H4576" s="56"/>
      <c r="I4576" s="56"/>
      <c r="J4576" s="56"/>
      <c r="K4576" s="56"/>
      <c r="L4576" s="56"/>
      <c r="M4576" s="56"/>
      <c r="N4576" s="56"/>
      <c r="O4576" s="56"/>
      <c r="P4576" s="56"/>
    </row>
    <row r="4577" spans="1:16" ht="36.75" customHeight="1" x14ac:dyDescent="0.2">
      <c r="A4577" s="71"/>
      <c r="B4577" s="12"/>
      <c r="C4577" s="72"/>
      <c r="D4577" s="56"/>
      <c r="E4577" s="56"/>
      <c r="F4577" s="56"/>
      <c r="G4577" s="56"/>
      <c r="H4577" s="56"/>
      <c r="I4577" s="56"/>
      <c r="J4577" s="56"/>
      <c r="K4577" s="56"/>
      <c r="L4577" s="56"/>
      <c r="M4577" s="56"/>
      <c r="N4577" s="56"/>
      <c r="O4577" s="56"/>
      <c r="P4577" s="56"/>
    </row>
    <row r="4578" spans="1:16" ht="36.75" customHeight="1" x14ac:dyDescent="0.2">
      <c r="A4578" s="71"/>
      <c r="B4578" s="12"/>
      <c r="C4578" s="72"/>
      <c r="D4578" s="56"/>
      <c r="E4578" s="56"/>
      <c r="F4578" s="56"/>
      <c r="G4578" s="56"/>
      <c r="H4578" s="56"/>
      <c r="I4578" s="56"/>
      <c r="J4578" s="56"/>
      <c r="K4578" s="56"/>
      <c r="L4578" s="56"/>
      <c r="M4578" s="56"/>
      <c r="N4578" s="56"/>
      <c r="O4578" s="56"/>
      <c r="P4578" s="56"/>
    </row>
    <row r="4579" spans="1:16" ht="36.75" customHeight="1" x14ac:dyDescent="0.2">
      <c r="A4579" s="71"/>
      <c r="B4579" s="12"/>
      <c r="C4579" s="72"/>
      <c r="D4579" s="56"/>
      <c r="E4579" s="56"/>
      <c r="F4579" s="56"/>
      <c r="G4579" s="56"/>
      <c r="H4579" s="56"/>
      <c r="I4579" s="56"/>
      <c r="J4579" s="56"/>
      <c r="K4579" s="56"/>
      <c r="L4579" s="56"/>
      <c r="M4579" s="56"/>
      <c r="N4579" s="56"/>
      <c r="O4579" s="56"/>
      <c r="P4579" s="56"/>
    </row>
    <row r="4580" spans="1:16" ht="36.75" customHeight="1" thickBot="1" x14ac:dyDescent="0.25">
      <c r="A4580" s="73"/>
      <c r="B4580" s="14"/>
      <c r="C4580" s="74"/>
      <c r="D4580" s="56"/>
      <c r="E4580" s="56"/>
      <c r="F4580" s="56"/>
      <c r="G4580" s="56"/>
      <c r="H4580" s="56"/>
      <c r="I4580" s="56"/>
      <c r="J4580" s="56"/>
      <c r="K4580" s="56"/>
      <c r="L4580" s="56"/>
      <c r="M4580" s="56"/>
      <c r="N4580" s="56"/>
      <c r="O4580" s="56"/>
      <c r="P4580" s="56"/>
    </row>
    <row r="4581" spans="1:16" ht="36.75" customHeight="1" x14ac:dyDescent="0.2">
      <c r="A4581" s="75" t="s">
        <v>2786</v>
      </c>
      <c r="B4581" s="10"/>
      <c r="C4581" s="76" t="s">
        <v>2787</v>
      </c>
      <c r="D4581" s="56"/>
      <c r="E4581" s="56"/>
      <c r="F4581" s="56"/>
      <c r="G4581" s="56"/>
      <c r="H4581" s="56"/>
      <c r="I4581" s="56"/>
      <c r="J4581" s="56"/>
      <c r="K4581" s="56"/>
      <c r="L4581" s="56"/>
      <c r="M4581" s="56"/>
      <c r="N4581" s="56"/>
      <c r="O4581" s="56"/>
      <c r="P4581" s="56"/>
    </row>
    <row r="4582" spans="1:16" ht="36.75" customHeight="1" x14ac:dyDescent="0.2">
      <c r="A4582" s="71"/>
      <c r="B4582" s="12"/>
      <c r="C4582" s="72"/>
      <c r="D4582" s="56"/>
      <c r="E4582" s="56"/>
      <c r="F4582" s="56"/>
      <c r="G4582" s="56"/>
      <c r="H4582" s="56"/>
      <c r="I4582" s="56"/>
      <c r="J4582" s="56"/>
      <c r="K4582" s="56"/>
      <c r="L4582" s="56"/>
      <c r="M4582" s="56"/>
      <c r="N4582" s="56"/>
      <c r="O4582" s="56"/>
      <c r="P4582" s="56"/>
    </row>
    <row r="4583" spans="1:16" ht="36.75" customHeight="1" x14ac:dyDescent="0.2">
      <c r="A4583" s="71"/>
      <c r="B4583" s="12"/>
      <c r="C4583" s="72"/>
      <c r="D4583" s="56"/>
      <c r="E4583" s="56"/>
      <c r="F4583" s="56"/>
      <c r="G4583" s="56"/>
      <c r="H4583" s="56"/>
      <c r="I4583" s="56"/>
      <c r="J4583" s="56"/>
      <c r="K4583" s="56"/>
      <c r="L4583" s="56"/>
      <c r="M4583" s="56"/>
      <c r="N4583" s="56"/>
      <c r="O4583" s="56"/>
      <c r="P4583" s="56"/>
    </row>
    <row r="4584" spans="1:16" ht="36.75" customHeight="1" x14ac:dyDescent="0.2">
      <c r="A4584" s="71"/>
      <c r="B4584" s="12"/>
      <c r="C4584" s="72"/>
      <c r="D4584" s="56"/>
      <c r="E4584" s="56"/>
      <c r="F4584" s="56"/>
      <c r="G4584" s="56"/>
      <c r="H4584" s="56"/>
      <c r="I4584" s="56"/>
      <c r="J4584" s="56"/>
      <c r="K4584" s="56"/>
      <c r="L4584" s="56"/>
      <c r="M4584" s="56"/>
      <c r="N4584" s="56"/>
      <c r="O4584" s="56"/>
      <c r="P4584" s="56"/>
    </row>
    <row r="4585" spans="1:16" ht="36.75" customHeight="1" x14ac:dyDescent="0.2">
      <c r="A4585" s="71"/>
      <c r="B4585" s="12"/>
      <c r="C4585" s="72"/>
      <c r="D4585" s="56"/>
      <c r="E4585" s="56"/>
      <c r="F4585" s="56"/>
      <c r="G4585" s="56"/>
      <c r="H4585" s="56"/>
      <c r="I4585" s="56"/>
      <c r="J4585" s="56"/>
      <c r="K4585" s="56"/>
      <c r="L4585" s="56"/>
      <c r="M4585" s="56"/>
      <c r="N4585" s="56"/>
      <c r="O4585" s="56"/>
      <c r="P4585" s="56"/>
    </row>
    <row r="4586" spans="1:16" ht="36.75" customHeight="1" x14ac:dyDescent="0.2">
      <c r="A4586" s="71" t="s">
        <v>2788</v>
      </c>
      <c r="B4586" s="12"/>
      <c r="C4586" s="72" t="s">
        <v>2789</v>
      </c>
      <c r="D4586" s="56"/>
      <c r="E4586" s="56"/>
      <c r="F4586" s="56"/>
      <c r="G4586" s="56"/>
      <c r="H4586" s="56"/>
      <c r="I4586" s="56"/>
      <c r="J4586" s="56"/>
      <c r="K4586" s="56"/>
      <c r="L4586" s="56"/>
      <c r="M4586" s="56"/>
      <c r="N4586" s="56"/>
      <c r="O4586" s="56"/>
      <c r="P4586" s="56"/>
    </row>
    <row r="4587" spans="1:16" ht="36.75" customHeight="1" x14ac:dyDescent="0.2">
      <c r="A4587" s="71"/>
      <c r="B4587" s="12"/>
      <c r="C4587" s="72"/>
      <c r="D4587" s="56"/>
      <c r="E4587" s="56"/>
      <c r="F4587" s="56"/>
      <c r="G4587" s="56"/>
      <c r="H4587" s="56"/>
      <c r="I4587" s="56"/>
      <c r="J4587" s="56"/>
      <c r="K4587" s="56"/>
      <c r="L4587" s="56"/>
      <c r="M4587" s="56"/>
      <c r="N4587" s="56"/>
      <c r="O4587" s="56"/>
      <c r="P4587" s="56"/>
    </row>
    <row r="4588" spans="1:16" ht="36.75" customHeight="1" x14ac:dyDescent="0.2">
      <c r="A4588" s="71"/>
      <c r="B4588" s="12"/>
      <c r="C4588" s="72"/>
      <c r="D4588" s="56"/>
      <c r="E4588" s="56"/>
      <c r="F4588" s="56"/>
      <c r="G4588" s="56"/>
      <c r="H4588" s="56"/>
      <c r="I4588" s="56"/>
      <c r="J4588" s="56"/>
      <c r="K4588" s="56"/>
      <c r="L4588" s="56"/>
      <c r="M4588" s="56"/>
      <c r="N4588" s="56"/>
      <c r="O4588" s="56"/>
      <c r="P4588" s="56"/>
    </row>
    <row r="4589" spans="1:16" ht="36.75" customHeight="1" x14ac:dyDescent="0.2">
      <c r="A4589" s="71"/>
      <c r="B4589" s="12"/>
      <c r="C4589" s="72"/>
      <c r="D4589" s="56"/>
      <c r="E4589" s="56"/>
      <c r="F4589" s="56"/>
      <c r="G4589" s="56"/>
      <c r="H4589" s="56"/>
      <c r="I4589" s="56"/>
      <c r="J4589" s="56"/>
      <c r="K4589" s="56"/>
      <c r="L4589" s="56"/>
      <c r="M4589" s="56"/>
      <c r="N4589" s="56"/>
      <c r="O4589" s="56"/>
      <c r="P4589" s="56"/>
    </row>
    <row r="4590" spans="1:16" ht="36.75" customHeight="1" x14ac:dyDescent="0.2">
      <c r="A4590" s="71"/>
      <c r="B4590" s="12"/>
      <c r="C4590" s="72"/>
      <c r="D4590" s="56"/>
      <c r="E4590" s="56"/>
      <c r="F4590" s="56"/>
      <c r="G4590" s="56"/>
      <c r="H4590" s="56"/>
      <c r="I4590" s="56"/>
      <c r="J4590" s="56"/>
      <c r="K4590" s="56"/>
      <c r="L4590" s="56"/>
      <c r="M4590" s="56"/>
      <c r="N4590" s="56"/>
      <c r="O4590" s="56"/>
      <c r="P4590" s="56"/>
    </row>
    <row r="4591" spans="1:16" ht="36.75" customHeight="1" x14ac:dyDescent="0.2">
      <c r="A4591" s="71" t="s">
        <v>2790</v>
      </c>
      <c r="B4591" s="12"/>
      <c r="C4591" s="72" t="s">
        <v>2791</v>
      </c>
      <c r="D4591" s="56"/>
      <c r="E4591" s="56"/>
      <c r="F4591" s="56"/>
      <c r="G4591" s="56"/>
      <c r="H4591" s="56"/>
      <c r="I4591" s="56"/>
      <c r="J4591" s="56"/>
      <c r="K4591" s="56"/>
      <c r="L4591" s="56"/>
      <c r="M4591" s="56"/>
      <c r="N4591" s="56"/>
      <c r="O4591" s="56"/>
      <c r="P4591" s="56"/>
    </row>
    <row r="4592" spans="1:16" ht="36.75" customHeight="1" x14ac:dyDescent="0.2">
      <c r="A4592" s="71"/>
      <c r="B4592" s="12"/>
      <c r="C4592" s="72"/>
      <c r="D4592" s="56"/>
      <c r="E4592" s="56"/>
      <c r="F4592" s="56"/>
      <c r="G4592" s="56"/>
      <c r="H4592" s="56"/>
      <c r="I4592" s="56"/>
      <c r="J4592" s="56"/>
      <c r="K4592" s="56"/>
      <c r="L4592" s="56"/>
      <c r="M4592" s="56"/>
      <c r="N4592" s="56"/>
      <c r="O4592" s="56"/>
      <c r="P4592" s="56"/>
    </row>
    <row r="4593" spans="1:16" ht="36.75" customHeight="1" x14ac:dyDescent="0.2">
      <c r="A4593" s="71"/>
      <c r="B4593" s="12"/>
      <c r="C4593" s="72"/>
      <c r="D4593" s="56"/>
      <c r="E4593" s="56"/>
      <c r="F4593" s="56"/>
      <c r="G4593" s="56"/>
      <c r="H4593" s="56"/>
      <c r="I4593" s="56"/>
      <c r="J4593" s="56"/>
      <c r="K4593" s="56"/>
      <c r="L4593" s="56"/>
      <c r="M4593" s="56"/>
      <c r="N4593" s="56"/>
      <c r="O4593" s="56"/>
      <c r="P4593" s="56"/>
    </row>
    <row r="4594" spans="1:16" ht="36.75" customHeight="1" x14ac:dyDescent="0.2">
      <c r="A4594" s="71"/>
      <c r="B4594" s="12"/>
      <c r="C4594" s="72"/>
      <c r="D4594" s="56"/>
      <c r="E4594" s="56"/>
      <c r="F4594" s="56"/>
      <c r="G4594" s="56"/>
      <c r="H4594" s="56"/>
      <c r="I4594" s="56"/>
      <c r="J4594" s="56"/>
      <c r="K4594" s="56"/>
      <c r="L4594" s="56"/>
      <c r="M4594" s="56"/>
      <c r="N4594" s="56"/>
      <c r="O4594" s="56"/>
      <c r="P4594" s="56"/>
    </row>
    <row r="4595" spans="1:16" ht="36.75" customHeight="1" x14ac:dyDescent="0.2">
      <c r="A4595" s="71"/>
      <c r="B4595" s="12"/>
      <c r="C4595" s="72"/>
      <c r="D4595" s="56"/>
      <c r="E4595" s="56"/>
      <c r="F4595" s="56"/>
      <c r="G4595" s="56"/>
      <c r="H4595" s="56"/>
      <c r="I4595" s="56"/>
      <c r="J4595" s="56"/>
      <c r="K4595" s="56"/>
      <c r="L4595" s="56"/>
      <c r="M4595" s="56"/>
      <c r="N4595" s="56"/>
      <c r="O4595" s="56"/>
      <c r="P4595" s="56"/>
    </row>
    <row r="4596" spans="1:16" ht="36.75" customHeight="1" x14ac:dyDescent="0.2">
      <c r="A4596" s="71" t="s">
        <v>2792</v>
      </c>
      <c r="B4596" s="12"/>
      <c r="C4596" s="72" t="s">
        <v>2793</v>
      </c>
      <c r="D4596" s="56"/>
      <c r="E4596" s="56"/>
      <c r="F4596" s="56"/>
      <c r="G4596" s="56"/>
      <c r="H4596" s="56"/>
      <c r="I4596" s="56"/>
      <c r="J4596" s="56"/>
      <c r="K4596" s="56"/>
      <c r="L4596" s="56"/>
      <c r="M4596" s="56"/>
      <c r="N4596" s="56"/>
      <c r="O4596" s="56"/>
      <c r="P4596" s="56"/>
    </row>
    <row r="4597" spans="1:16" ht="36.75" customHeight="1" x14ac:dyDescent="0.2">
      <c r="A4597" s="71"/>
      <c r="B4597" s="12"/>
      <c r="C4597" s="72"/>
      <c r="D4597" s="56"/>
      <c r="E4597" s="56"/>
      <c r="F4597" s="56"/>
      <c r="G4597" s="56"/>
      <c r="H4597" s="56"/>
      <c r="I4597" s="56"/>
      <c r="J4597" s="56"/>
      <c r="K4597" s="56"/>
      <c r="L4597" s="56"/>
      <c r="M4597" s="56"/>
      <c r="N4597" s="56"/>
      <c r="O4597" s="56"/>
      <c r="P4597" s="56"/>
    </row>
    <row r="4598" spans="1:16" ht="36.75" customHeight="1" x14ac:dyDescent="0.2">
      <c r="A4598" s="71"/>
      <c r="B4598" s="12"/>
      <c r="C4598" s="72"/>
      <c r="D4598" s="56"/>
      <c r="E4598" s="56"/>
      <c r="F4598" s="56"/>
      <c r="G4598" s="56"/>
      <c r="H4598" s="56"/>
      <c r="I4598" s="56"/>
      <c r="J4598" s="56"/>
      <c r="K4598" s="56"/>
      <c r="L4598" s="56"/>
      <c r="M4598" s="56"/>
      <c r="N4598" s="56"/>
      <c r="O4598" s="56"/>
      <c r="P4598" s="56"/>
    </row>
    <row r="4599" spans="1:16" ht="36.75" customHeight="1" x14ac:dyDescent="0.2">
      <c r="A4599" s="71"/>
      <c r="B4599" s="12"/>
      <c r="C4599" s="72"/>
      <c r="D4599" s="56"/>
      <c r="E4599" s="56"/>
      <c r="F4599" s="56"/>
      <c r="G4599" s="56"/>
      <c r="H4599" s="56"/>
      <c r="I4599" s="56"/>
      <c r="J4599" s="56"/>
      <c r="K4599" s="56"/>
      <c r="L4599" s="56"/>
      <c r="M4599" s="56"/>
      <c r="N4599" s="56"/>
      <c r="O4599" s="56"/>
      <c r="P4599" s="56"/>
    </row>
    <row r="4600" spans="1:16" ht="36.75" customHeight="1" x14ac:dyDescent="0.2">
      <c r="A4600" s="71"/>
      <c r="B4600" s="12"/>
      <c r="C4600" s="72"/>
      <c r="D4600" s="56"/>
      <c r="E4600" s="56"/>
      <c r="F4600" s="56"/>
      <c r="G4600" s="56"/>
      <c r="H4600" s="56"/>
      <c r="I4600" s="56"/>
      <c r="J4600" s="56"/>
      <c r="K4600" s="56"/>
      <c r="L4600" s="56"/>
      <c r="M4600" s="56"/>
      <c r="N4600" s="56"/>
      <c r="O4600" s="56"/>
      <c r="P4600" s="56"/>
    </row>
    <row r="4601" spans="1:16" ht="36.75" customHeight="1" x14ac:dyDescent="0.2">
      <c r="A4601" s="71" t="s">
        <v>2794</v>
      </c>
      <c r="B4601" s="12"/>
      <c r="C4601" s="72" t="s">
        <v>2795</v>
      </c>
      <c r="D4601" s="56"/>
      <c r="E4601" s="56"/>
      <c r="F4601" s="56"/>
      <c r="G4601" s="56"/>
      <c r="H4601" s="56"/>
      <c r="I4601" s="56"/>
      <c r="J4601" s="56"/>
      <c r="K4601" s="56"/>
      <c r="L4601" s="56"/>
      <c r="M4601" s="56"/>
      <c r="N4601" s="56"/>
      <c r="O4601" s="56"/>
      <c r="P4601" s="56"/>
    </row>
    <row r="4602" spans="1:16" ht="36.75" customHeight="1" x14ac:dyDescent="0.2">
      <c r="A4602" s="71"/>
      <c r="B4602" s="12"/>
      <c r="C4602" s="72"/>
      <c r="D4602" s="56"/>
      <c r="E4602" s="56"/>
      <c r="F4602" s="56"/>
      <c r="G4602" s="56"/>
      <c r="H4602" s="56"/>
      <c r="I4602" s="56"/>
      <c r="J4602" s="56"/>
      <c r="K4602" s="56"/>
      <c r="L4602" s="56"/>
      <c r="M4602" s="56"/>
      <c r="N4602" s="56"/>
      <c r="O4602" s="56"/>
      <c r="P4602" s="56"/>
    </row>
    <row r="4603" spans="1:16" ht="36.75" customHeight="1" x14ac:dyDescent="0.2">
      <c r="A4603" s="71"/>
      <c r="B4603" s="12"/>
      <c r="C4603" s="72"/>
      <c r="D4603" s="56"/>
      <c r="E4603" s="56"/>
      <c r="F4603" s="56"/>
      <c r="G4603" s="56"/>
      <c r="H4603" s="56"/>
      <c r="I4603" s="56"/>
      <c r="J4603" s="56"/>
      <c r="K4603" s="56"/>
      <c r="L4603" s="56"/>
      <c r="M4603" s="56"/>
      <c r="N4603" s="56"/>
      <c r="O4603" s="56"/>
      <c r="P4603" s="56"/>
    </row>
    <row r="4604" spans="1:16" ht="36.75" customHeight="1" x14ac:dyDescent="0.2">
      <c r="A4604" s="71"/>
      <c r="B4604" s="12"/>
      <c r="C4604" s="72"/>
      <c r="D4604" s="56"/>
      <c r="E4604" s="56"/>
      <c r="F4604" s="56"/>
      <c r="G4604" s="56"/>
      <c r="H4604" s="56"/>
      <c r="I4604" s="56"/>
      <c r="J4604" s="56"/>
      <c r="K4604" s="56"/>
      <c r="L4604" s="56"/>
      <c r="M4604" s="56"/>
      <c r="N4604" s="56"/>
      <c r="O4604" s="56"/>
      <c r="P4604" s="56"/>
    </row>
    <row r="4605" spans="1:16" ht="36.75" customHeight="1" thickBot="1" x14ac:dyDescent="0.25">
      <c r="A4605" s="73"/>
      <c r="B4605" s="14"/>
      <c r="C4605" s="74"/>
      <c r="D4605" s="56"/>
      <c r="E4605" s="56"/>
      <c r="F4605" s="56"/>
      <c r="G4605" s="56"/>
      <c r="H4605" s="56"/>
      <c r="I4605" s="56"/>
      <c r="J4605" s="56"/>
      <c r="K4605" s="56"/>
      <c r="L4605" s="56"/>
      <c r="M4605" s="56"/>
      <c r="N4605" s="56"/>
      <c r="O4605" s="56"/>
      <c r="P4605" s="56"/>
    </row>
    <row r="4606" spans="1:16" ht="42" customHeight="1" x14ac:dyDescent="0.2">
      <c r="A4606" s="75" t="s">
        <v>2796</v>
      </c>
      <c r="B4606" s="10"/>
      <c r="C4606" s="76" t="s">
        <v>2797</v>
      </c>
      <c r="D4606" s="56"/>
      <c r="E4606" s="56"/>
      <c r="F4606" s="56"/>
      <c r="G4606" s="56"/>
      <c r="H4606" s="56"/>
      <c r="I4606" s="56"/>
      <c r="J4606" s="56"/>
      <c r="K4606" s="56"/>
      <c r="L4606" s="56"/>
      <c r="M4606" s="56"/>
      <c r="N4606" s="56"/>
      <c r="O4606" s="56"/>
      <c r="P4606" s="56"/>
    </row>
    <row r="4607" spans="1:16" ht="42" customHeight="1" x14ac:dyDescent="0.2">
      <c r="A4607" s="71"/>
      <c r="B4607" s="12"/>
      <c r="C4607" s="72"/>
      <c r="D4607" s="56"/>
      <c r="E4607" s="56"/>
      <c r="F4607" s="56"/>
      <c r="G4607" s="56"/>
      <c r="H4607" s="56"/>
      <c r="I4607" s="56"/>
      <c r="J4607" s="56"/>
      <c r="K4607" s="56"/>
      <c r="L4607" s="56"/>
      <c r="M4607" s="56"/>
      <c r="N4607" s="56"/>
      <c r="O4607" s="56"/>
      <c r="P4607" s="56"/>
    </row>
    <row r="4608" spans="1:16" ht="42" customHeight="1" x14ac:dyDescent="0.2">
      <c r="A4608" s="71"/>
      <c r="B4608" s="12"/>
      <c r="C4608" s="72"/>
      <c r="D4608" s="56"/>
      <c r="E4608" s="56"/>
      <c r="F4608" s="56"/>
      <c r="G4608" s="56"/>
      <c r="H4608" s="56"/>
      <c r="I4608" s="56"/>
      <c r="J4608" s="56"/>
      <c r="K4608" s="56"/>
      <c r="L4608" s="56"/>
      <c r="M4608" s="56"/>
      <c r="N4608" s="56"/>
      <c r="O4608" s="56"/>
      <c r="P4608" s="56"/>
    </row>
    <row r="4609" spans="1:16" ht="42" customHeight="1" x14ac:dyDescent="0.2">
      <c r="A4609" s="71"/>
      <c r="B4609" s="12"/>
      <c r="C4609" s="72"/>
      <c r="D4609" s="56"/>
      <c r="E4609" s="56"/>
      <c r="F4609" s="56"/>
      <c r="G4609" s="56"/>
      <c r="H4609" s="56"/>
      <c r="I4609" s="56"/>
      <c r="J4609" s="56"/>
      <c r="K4609" s="56"/>
      <c r="L4609" s="56"/>
      <c r="M4609" s="56"/>
      <c r="N4609" s="56"/>
      <c r="O4609" s="56"/>
      <c r="P4609" s="56"/>
    </row>
    <row r="4610" spans="1:16" ht="42" customHeight="1" x14ac:dyDescent="0.2">
      <c r="A4610" s="71"/>
      <c r="B4610" s="12"/>
      <c r="C4610" s="72"/>
      <c r="D4610" s="56"/>
      <c r="E4610" s="56"/>
      <c r="F4610" s="56"/>
      <c r="G4610" s="56"/>
      <c r="H4610" s="56"/>
      <c r="I4610" s="56"/>
      <c r="J4610" s="56"/>
      <c r="K4610" s="56"/>
      <c r="L4610" s="56"/>
      <c r="M4610" s="56"/>
      <c r="N4610" s="56"/>
      <c r="O4610" s="56"/>
      <c r="P4610" s="56"/>
    </row>
    <row r="4611" spans="1:16" ht="42" customHeight="1" x14ac:dyDescent="0.2">
      <c r="A4611" s="71" t="s">
        <v>2798</v>
      </c>
      <c r="B4611" s="12"/>
      <c r="C4611" s="72" t="s">
        <v>2799</v>
      </c>
      <c r="D4611" s="56"/>
      <c r="E4611" s="56"/>
      <c r="F4611" s="56"/>
      <c r="G4611" s="56"/>
      <c r="H4611" s="56"/>
      <c r="I4611" s="56"/>
      <c r="J4611" s="56"/>
      <c r="K4611" s="56"/>
      <c r="L4611" s="56"/>
      <c r="M4611" s="56"/>
      <c r="N4611" s="56"/>
      <c r="O4611" s="56"/>
      <c r="P4611" s="56"/>
    </row>
    <row r="4612" spans="1:16" ht="42" customHeight="1" x14ac:dyDescent="0.2">
      <c r="A4612" s="71"/>
      <c r="B4612" s="12"/>
      <c r="C4612" s="72"/>
      <c r="D4612" s="56"/>
      <c r="E4612" s="56"/>
      <c r="F4612" s="56"/>
      <c r="G4612" s="56"/>
      <c r="H4612" s="56"/>
      <c r="I4612" s="56"/>
      <c r="J4612" s="56"/>
      <c r="K4612" s="56"/>
      <c r="L4612" s="56"/>
      <c r="M4612" s="56"/>
      <c r="N4612" s="56"/>
      <c r="O4612" s="56"/>
      <c r="P4612" s="56"/>
    </row>
    <row r="4613" spans="1:16" ht="42" customHeight="1" x14ac:dyDescent="0.2">
      <c r="A4613" s="71"/>
      <c r="B4613" s="12"/>
      <c r="C4613" s="72"/>
      <c r="D4613" s="56"/>
      <c r="E4613" s="56"/>
      <c r="F4613" s="56"/>
      <c r="G4613" s="56"/>
      <c r="H4613" s="56"/>
      <c r="I4613" s="56"/>
      <c r="J4613" s="56"/>
      <c r="K4613" s="56"/>
      <c r="L4613" s="56"/>
      <c r="M4613" s="56"/>
      <c r="N4613" s="56"/>
      <c r="O4613" s="56"/>
      <c r="P4613" s="56"/>
    </row>
    <row r="4614" spans="1:16" ht="42" customHeight="1" x14ac:dyDescent="0.2">
      <c r="A4614" s="71"/>
      <c r="B4614" s="12"/>
      <c r="C4614" s="72"/>
      <c r="D4614" s="56"/>
      <c r="E4614" s="56"/>
      <c r="F4614" s="56"/>
      <c r="G4614" s="56"/>
      <c r="H4614" s="56"/>
      <c r="I4614" s="56"/>
      <c r="J4614" s="56"/>
      <c r="K4614" s="56"/>
      <c r="L4614" s="56"/>
      <c r="M4614" s="56"/>
      <c r="N4614" s="56"/>
      <c r="O4614" s="56"/>
      <c r="P4614" s="56"/>
    </row>
    <row r="4615" spans="1:16" ht="42" customHeight="1" x14ac:dyDescent="0.2">
      <c r="A4615" s="71"/>
      <c r="B4615" s="12"/>
      <c r="C4615" s="72"/>
      <c r="D4615" s="56"/>
      <c r="E4615" s="56"/>
      <c r="F4615" s="56"/>
      <c r="G4615" s="56"/>
      <c r="H4615" s="56"/>
      <c r="I4615" s="56"/>
      <c r="J4615" s="56"/>
      <c r="K4615" s="56"/>
      <c r="L4615" s="56"/>
      <c r="M4615" s="56"/>
      <c r="N4615" s="56"/>
      <c r="O4615" s="56"/>
      <c r="P4615" s="56"/>
    </row>
    <row r="4616" spans="1:16" ht="42" customHeight="1" x14ac:dyDescent="0.2">
      <c r="A4616" s="71" t="s">
        <v>2800</v>
      </c>
      <c r="B4616" s="12"/>
      <c r="C4616" s="72" t="s">
        <v>2801</v>
      </c>
      <c r="D4616" s="56"/>
      <c r="E4616" s="56"/>
      <c r="F4616" s="56"/>
      <c r="G4616" s="56"/>
      <c r="H4616" s="56"/>
      <c r="I4616" s="56"/>
      <c r="J4616" s="56"/>
      <c r="K4616" s="56"/>
      <c r="L4616" s="56"/>
      <c r="M4616" s="56"/>
      <c r="N4616" s="56"/>
      <c r="O4616" s="56"/>
      <c r="P4616" s="56"/>
    </row>
    <row r="4617" spans="1:16" ht="42" customHeight="1" x14ac:dyDescent="0.2">
      <c r="A4617" s="71"/>
      <c r="B4617" s="12"/>
      <c r="C4617" s="72"/>
      <c r="D4617" s="56"/>
      <c r="E4617" s="56"/>
      <c r="F4617" s="56"/>
      <c r="G4617" s="56"/>
      <c r="H4617" s="56"/>
      <c r="I4617" s="56"/>
      <c r="J4617" s="56"/>
      <c r="K4617" s="56"/>
      <c r="L4617" s="56"/>
      <c r="M4617" s="56"/>
      <c r="N4617" s="56"/>
      <c r="O4617" s="56"/>
      <c r="P4617" s="56"/>
    </row>
    <row r="4618" spans="1:16" ht="42" customHeight="1" x14ac:dyDescent="0.2">
      <c r="A4618" s="71"/>
      <c r="B4618" s="12"/>
      <c r="C4618" s="72"/>
      <c r="D4618" s="56"/>
      <c r="E4618" s="56"/>
      <c r="F4618" s="56"/>
      <c r="G4618" s="56"/>
      <c r="H4618" s="56"/>
      <c r="I4618" s="56"/>
      <c r="J4618" s="56"/>
      <c r="K4618" s="56"/>
      <c r="L4618" s="56"/>
      <c r="M4618" s="56"/>
      <c r="N4618" s="56"/>
      <c r="O4618" s="56"/>
      <c r="P4618" s="56"/>
    </row>
    <row r="4619" spans="1:16" ht="42" customHeight="1" x14ac:dyDescent="0.2">
      <c r="A4619" s="71"/>
      <c r="B4619" s="12"/>
      <c r="C4619" s="72"/>
      <c r="D4619" s="56"/>
      <c r="E4619" s="56"/>
      <c r="F4619" s="56"/>
      <c r="G4619" s="56"/>
      <c r="H4619" s="56"/>
      <c r="I4619" s="56"/>
      <c r="J4619" s="56"/>
      <c r="K4619" s="56"/>
      <c r="L4619" s="56"/>
      <c r="M4619" s="56"/>
      <c r="N4619" s="56"/>
      <c r="O4619" s="56"/>
      <c r="P4619" s="56"/>
    </row>
    <row r="4620" spans="1:16" ht="42" customHeight="1" x14ac:dyDescent="0.2">
      <c r="A4620" s="71"/>
      <c r="B4620" s="12"/>
      <c r="C4620" s="72"/>
      <c r="D4620" s="56"/>
      <c r="E4620" s="56"/>
      <c r="F4620" s="56"/>
      <c r="G4620" s="56"/>
      <c r="H4620" s="56"/>
      <c r="I4620" s="56"/>
      <c r="J4620" s="56"/>
      <c r="K4620" s="56"/>
      <c r="L4620" s="56"/>
      <c r="M4620" s="56"/>
      <c r="N4620" s="56"/>
      <c r="O4620" s="56"/>
      <c r="P4620" s="56"/>
    </row>
    <row r="4621" spans="1:16" ht="42" customHeight="1" x14ac:dyDescent="0.2">
      <c r="A4621" s="71" t="s">
        <v>2802</v>
      </c>
      <c r="B4621" s="12"/>
      <c r="C4621" s="72" t="s">
        <v>2803</v>
      </c>
      <c r="D4621" s="56"/>
      <c r="E4621" s="56"/>
      <c r="F4621" s="56"/>
      <c r="G4621" s="56"/>
      <c r="H4621" s="56"/>
      <c r="I4621" s="56"/>
      <c r="J4621" s="56"/>
      <c r="K4621" s="56"/>
      <c r="L4621" s="56"/>
      <c r="M4621" s="56"/>
      <c r="N4621" s="56"/>
      <c r="O4621" s="56"/>
      <c r="P4621" s="56"/>
    </row>
    <row r="4622" spans="1:16" ht="42" customHeight="1" x14ac:dyDescent="0.2">
      <c r="A4622" s="71"/>
      <c r="B4622" s="12"/>
      <c r="C4622" s="72"/>
      <c r="D4622" s="56"/>
      <c r="E4622" s="56"/>
      <c r="F4622" s="56"/>
      <c r="G4622" s="56"/>
      <c r="H4622" s="56"/>
      <c r="I4622" s="56"/>
      <c r="J4622" s="56"/>
      <c r="K4622" s="56"/>
      <c r="L4622" s="56"/>
      <c r="M4622" s="56"/>
      <c r="N4622" s="56"/>
      <c r="O4622" s="56"/>
      <c r="P4622" s="56"/>
    </row>
    <row r="4623" spans="1:16" ht="42" customHeight="1" x14ac:dyDescent="0.2">
      <c r="A4623" s="71"/>
      <c r="B4623" s="12"/>
      <c r="C4623" s="72"/>
      <c r="D4623" s="56"/>
      <c r="E4623" s="56"/>
      <c r="F4623" s="56"/>
      <c r="G4623" s="56"/>
      <c r="H4623" s="56"/>
      <c r="I4623" s="56"/>
      <c r="J4623" s="56"/>
      <c r="K4623" s="56"/>
      <c r="L4623" s="56"/>
      <c r="M4623" s="56"/>
      <c r="N4623" s="56"/>
      <c r="O4623" s="56"/>
      <c r="P4623" s="56"/>
    </row>
    <row r="4624" spans="1:16" ht="42" customHeight="1" x14ac:dyDescent="0.2">
      <c r="A4624" s="71"/>
      <c r="B4624" s="12"/>
      <c r="C4624" s="72"/>
      <c r="D4624" s="56"/>
      <c r="E4624" s="56"/>
      <c r="F4624" s="56"/>
      <c r="G4624" s="56"/>
      <c r="H4624" s="56"/>
      <c r="I4624" s="56"/>
      <c r="J4624" s="56"/>
      <c r="K4624" s="56"/>
      <c r="L4624" s="56"/>
      <c r="M4624" s="56"/>
      <c r="N4624" s="56"/>
      <c r="O4624" s="56"/>
      <c r="P4624" s="56"/>
    </row>
    <row r="4625" spans="1:16" ht="42" customHeight="1" x14ac:dyDescent="0.2">
      <c r="A4625" s="71"/>
      <c r="B4625" s="12"/>
      <c r="C4625" s="72"/>
      <c r="D4625" s="56"/>
      <c r="E4625" s="56"/>
      <c r="F4625" s="56"/>
      <c r="G4625" s="56"/>
      <c r="H4625" s="56"/>
      <c r="I4625" s="56"/>
      <c r="J4625" s="56"/>
      <c r="K4625" s="56"/>
      <c r="L4625" s="56"/>
      <c r="M4625" s="56"/>
      <c r="N4625" s="56"/>
      <c r="O4625" s="56"/>
      <c r="P4625" s="56"/>
    </row>
    <row r="4626" spans="1:16" ht="42" customHeight="1" x14ac:dyDescent="0.2">
      <c r="A4626" s="71" t="s">
        <v>2804</v>
      </c>
      <c r="B4626" s="12"/>
      <c r="C4626" s="72" t="s">
        <v>2805</v>
      </c>
      <c r="D4626" s="56"/>
      <c r="E4626" s="56"/>
      <c r="F4626" s="56"/>
      <c r="G4626" s="56"/>
      <c r="H4626" s="56"/>
      <c r="I4626" s="56"/>
      <c r="J4626" s="56"/>
      <c r="K4626" s="56"/>
      <c r="L4626" s="56"/>
      <c r="M4626" s="56"/>
      <c r="N4626" s="56"/>
      <c r="O4626" s="56"/>
      <c r="P4626" s="56"/>
    </row>
    <row r="4627" spans="1:16" ht="42" customHeight="1" x14ac:dyDescent="0.2">
      <c r="A4627" s="71"/>
      <c r="B4627" s="12"/>
      <c r="C4627" s="72"/>
      <c r="D4627" s="56"/>
      <c r="E4627" s="56"/>
      <c r="F4627" s="56"/>
      <c r="G4627" s="56"/>
      <c r="H4627" s="56"/>
      <c r="I4627" s="56"/>
      <c r="J4627" s="56"/>
      <c r="K4627" s="56"/>
      <c r="L4627" s="56"/>
      <c r="M4627" s="56"/>
      <c r="N4627" s="56"/>
      <c r="O4627" s="56"/>
      <c r="P4627" s="56"/>
    </row>
    <row r="4628" spans="1:16" ht="42" customHeight="1" x14ac:dyDescent="0.2">
      <c r="A4628" s="71"/>
      <c r="B4628" s="12"/>
      <c r="C4628" s="72"/>
      <c r="D4628" s="56"/>
      <c r="E4628" s="56"/>
      <c r="F4628" s="56"/>
      <c r="G4628" s="56"/>
      <c r="H4628" s="56"/>
      <c r="I4628" s="56"/>
      <c r="J4628" s="56"/>
      <c r="K4628" s="56"/>
      <c r="L4628" s="56"/>
      <c r="M4628" s="56"/>
      <c r="N4628" s="56"/>
      <c r="O4628" s="56"/>
      <c r="P4628" s="56"/>
    </row>
    <row r="4629" spans="1:16" ht="42" customHeight="1" x14ac:dyDescent="0.2">
      <c r="A4629" s="71"/>
      <c r="B4629" s="12"/>
      <c r="C4629" s="72"/>
      <c r="D4629" s="56"/>
      <c r="E4629" s="56"/>
      <c r="F4629" s="56"/>
      <c r="G4629" s="56"/>
      <c r="H4629" s="56"/>
      <c r="I4629" s="56"/>
      <c r="J4629" s="56"/>
      <c r="K4629" s="56"/>
      <c r="L4629" s="56"/>
      <c r="M4629" s="56"/>
      <c r="N4629" s="56"/>
      <c r="O4629" s="56"/>
      <c r="P4629" s="56"/>
    </row>
    <row r="4630" spans="1:16" ht="42" customHeight="1" thickBot="1" x14ac:dyDescent="0.25">
      <c r="A4630" s="73"/>
      <c r="B4630" s="14"/>
      <c r="C4630" s="74"/>
      <c r="D4630" s="56"/>
      <c r="E4630" s="56"/>
      <c r="F4630" s="56"/>
      <c r="G4630" s="56"/>
      <c r="H4630" s="56"/>
      <c r="I4630" s="56"/>
      <c r="J4630" s="56"/>
      <c r="K4630" s="56"/>
      <c r="L4630" s="56"/>
      <c r="M4630" s="56"/>
      <c r="N4630" s="56"/>
      <c r="O4630" s="56"/>
      <c r="P4630" s="56"/>
    </row>
    <row r="4631" spans="1:16" ht="42" customHeight="1" x14ac:dyDescent="0.2">
      <c r="A4631" s="75" t="s">
        <v>2806</v>
      </c>
      <c r="B4631" s="10"/>
      <c r="C4631" s="76" t="s">
        <v>2807</v>
      </c>
      <c r="D4631" s="56"/>
      <c r="E4631" s="56"/>
      <c r="F4631" s="56"/>
      <c r="G4631" s="56"/>
      <c r="H4631" s="56"/>
      <c r="I4631" s="56"/>
      <c r="J4631" s="56"/>
      <c r="K4631" s="56"/>
      <c r="L4631" s="56"/>
      <c r="M4631" s="56"/>
      <c r="N4631" s="56"/>
      <c r="O4631" s="56"/>
      <c r="P4631" s="56"/>
    </row>
    <row r="4632" spans="1:16" ht="42" customHeight="1" x14ac:dyDescent="0.2">
      <c r="A4632" s="71"/>
      <c r="B4632" s="12"/>
      <c r="C4632" s="72"/>
      <c r="D4632" s="56"/>
      <c r="E4632" s="56"/>
      <c r="F4632" s="56"/>
      <c r="G4632" s="56"/>
      <c r="H4632" s="56"/>
      <c r="I4632" s="56"/>
      <c r="J4632" s="56"/>
      <c r="K4632" s="56"/>
      <c r="L4632" s="56"/>
      <c r="M4632" s="56"/>
      <c r="N4632" s="56"/>
      <c r="O4632" s="56"/>
      <c r="P4632" s="56"/>
    </row>
    <row r="4633" spans="1:16" ht="42" customHeight="1" x14ac:dyDescent="0.2">
      <c r="A4633" s="71"/>
      <c r="B4633" s="12"/>
      <c r="C4633" s="72"/>
      <c r="D4633" s="56"/>
      <c r="E4633" s="56"/>
      <c r="F4633" s="56"/>
      <c r="G4633" s="56"/>
      <c r="H4633" s="56"/>
      <c r="I4633" s="56"/>
      <c r="J4633" s="56"/>
      <c r="K4633" s="56"/>
      <c r="L4633" s="56"/>
      <c r="M4633" s="56"/>
      <c r="N4633" s="56"/>
      <c r="O4633" s="56"/>
      <c r="P4633" s="56"/>
    </row>
    <row r="4634" spans="1:16" ht="42" customHeight="1" x14ac:dyDescent="0.2">
      <c r="A4634" s="71"/>
      <c r="B4634" s="12"/>
      <c r="C4634" s="72"/>
      <c r="D4634" s="56"/>
      <c r="E4634" s="56"/>
      <c r="F4634" s="56"/>
      <c r="G4634" s="56"/>
      <c r="H4634" s="56"/>
      <c r="I4634" s="56"/>
      <c r="J4634" s="56"/>
      <c r="K4634" s="56"/>
      <c r="L4634" s="56"/>
      <c r="M4634" s="56"/>
      <c r="N4634" s="56"/>
      <c r="O4634" s="56"/>
      <c r="P4634" s="56"/>
    </row>
    <row r="4635" spans="1:16" ht="42" customHeight="1" x14ac:dyDescent="0.2">
      <c r="A4635" s="71"/>
      <c r="B4635" s="12"/>
      <c r="C4635" s="72"/>
      <c r="D4635" s="56"/>
      <c r="E4635" s="56"/>
      <c r="F4635" s="56"/>
      <c r="G4635" s="56"/>
      <c r="H4635" s="56"/>
      <c r="I4635" s="56"/>
      <c r="J4635" s="56"/>
      <c r="K4635" s="56"/>
      <c r="L4635" s="56"/>
      <c r="M4635" s="56"/>
      <c r="N4635" s="56"/>
      <c r="O4635" s="56"/>
      <c r="P4635" s="56"/>
    </row>
    <row r="4636" spans="1:16" ht="42" customHeight="1" x14ac:dyDescent="0.2">
      <c r="A4636" s="71" t="s">
        <v>2808</v>
      </c>
      <c r="B4636" s="12"/>
      <c r="C4636" s="72" t="s">
        <v>2809</v>
      </c>
      <c r="D4636" s="56"/>
      <c r="E4636" s="56"/>
      <c r="F4636" s="56"/>
      <c r="G4636" s="56"/>
      <c r="H4636" s="56"/>
      <c r="I4636" s="56"/>
      <c r="J4636" s="56"/>
      <c r="K4636" s="56"/>
      <c r="L4636" s="56"/>
      <c r="M4636" s="56"/>
      <c r="N4636" s="56"/>
      <c r="O4636" s="56"/>
      <c r="P4636" s="56"/>
    </row>
    <row r="4637" spans="1:16" ht="42" customHeight="1" x14ac:dyDescent="0.2">
      <c r="A4637" s="71"/>
      <c r="B4637" s="12"/>
      <c r="C4637" s="72"/>
      <c r="D4637" s="56"/>
      <c r="E4637" s="56"/>
      <c r="F4637" s="56"/>
      <c r="G4637" s="56"/>
      <c r="H4637" s="56"/>
      <c r="I4637" s="56"/>
      <c r="J4637" s="56"/>
      <c r="K4637" s="56"/>
      <c r="L4637" s="56"/>
      <c r="M4637" s="56"/>
      <c r="N4637" s="56"/>
      <c r="O4637" s="56"/>
      <c r="P4637" s="56"/>
    </row>
    <row r="4638" spans="1:16" ht="42" customHeight="1" x14ac:dyDescent="0.2">
      <c r="A4638" s="71"/>
      <c r="B4638" s="12"/>
      <c r="C4638" s="72"/>
      <c r="D4638" s="56"/>
      <c r="E4638" s="56"/>
      <c r="F4638" s="56"/>
      <c r="G4638" s="56"/>
      <c r="H4638" s="56"/>
      <c r="I4638" s="56"/>
      <c r="J4638" s="56"/>
      <c r="K4638" s="56"/>
      <c r="L4638" s="56"/>
      <c r="M4638" s="56"/>
      <c r="N4638" s="56"/>
      <c r="O4638" s="56"/>
      <c r="P4638" s="56"/>
    </row>
    <row r="4639" spans="1:16" ht="42" customHeight="1" x14ac:dyDescent="0.2">
      <c r="A4639" s="71"/>
      <c r="B4639" s="12"/>
      <c r="C4639" s="72"/>
      <c r="D4639" s="56"/>
      <c r="E4639" s="56"/>
      <c r="F4639" s="56"/>
      <c r="G4639" s="56"/>
      <c r="H4639" s="56"/>
      <c r="I4639" s="56"/>
      <c r="J4639" s="56"/>
      <c r="K4639" s="56"/>
      <c r="L4639" s="56"/>
      <c r="M4639" s="56"/>
      <c r="N4639" s="56"/>
      <c r="O4639" s="56"/>
      <c r="P4639" s="56"/>
    </row>
    <row r="4640" spans="1:16" ht="42" customHeight="1" x14ac:dyDescent="0.2">
      <c r="A4640" s="71"/>
      <c r="B4640" s="12"/>
      <c r="C4640" s="72"/>
      <c r="D4640" s="56"/>
      <c r="E4640" s="56"/>
      <c r="F4640" s="56"/>
      <c r="G4640" s="56"/>
      <c r="H4640" s="56"/>
      <c r="I4640" s="56"/>
      <c r="J4640" s="56"/>
      <c r="K4640" s="56"/>
      <c r="L4640" s="56"/>
      <c r="M4640" s="56"/>
      <c r="N4640" s="56"/>
      <c r="O4640" s="56"/>
      <c r="P4640" s="56"/>
    </row>
    <row r="4641" spans="1:16" ht="42" customHeight="1" x14ac:dyDescent="0.2">
      <c r="A4641" s="71" t="s">
        <v>2810</v>
      </c>
      <c r="B4641" s="12"/>
      <c r="C4641" s="72" t="s">
        <v>2811</v>
      </c>
      <c r="D4641" s="56"/>
      <c r="E4641" s="56"/>
      <c r="F4641" s="56"/>
      <c r="G4641" s="56"/>
      <c r="H4641" s="56"/>
      <c r="I4641" s="56"/>
      <c r="J4641" s="56"/>
      <c r="K4641" s="56"/>
      <c r="L4641" s="56"/>
      <c r="M4641" s="56"/>
      <c r="N4641" s="56"/>
      <c r="O4641" s="56"/>
      <c r="P4641" s="56"/>
    </row>
    <row r="4642" spans="1:16" ht="42" customHeight="1" x14ac:dyDescent="0.2">
      <c r="A4642" s="71"/>
      <c r="B4642" s="12"/>
      <c r="C4642" s="72"/>
      <c r="D4642" s="56"/>
      <c r="E4642" s="56"/>
      <c r="F4642" s="56"/>
      <c r="G4642" s="56"/>
      <c r="H4642" s="56"/>
      <c r="I4642" s="56"/>
      <c r="J4642" s="56"/>
      <c r="K4642" s="56"/>
      <c r="L4642" s="56"/>
      <c r="M4642" s="56"/>
      <c r="N4642" s="56"/>
      <c r="O4642" s="56"/>
      <c r="P4642" s="56"/>
    </row>
    <row r="4643" spans="1:16" ht="42" customHeight="1" x14ac:dyDescent="0.2">
      <c r="A4643" s="71"/>
      <c r="B4643" s="12"/>
      <c r="C4643" s="72"/>
      <c r="D4643" s="56"/>
      <c r="E4643" s="56"/>
      <c r="F4643" s="56"/>
      <c r="G4643" s="56"/>
      <c r="H4643" s="56"/>
      <c r="I4643" s="56"/>
      <c r="J4643" s="56"/>
      <c r="K4643" s="56"/>
      <c r="L4643" s="56"/>
      <c r="M4643" s="56"/>
      <c r="N4643" s="56"/>
      <c r="O4643" s="56"/>
      <c r="P4643" s="56"/>
    </row>
    <row r="4644" spans="1:16" ht="42" customHeight="1" x14ac:dyDescent="0.2">
      <c r="A4644" s="71"/>
      <c r="B4644" s="12"/>
      <c r="C4644" s="72"/>
      <c r="D4644" s="56"/>
      <c r="E4644" s="56"/>
      <c r="F4644" s="56"/>
      <c r="G4644" s="56"/>
      <c r="H4644" s="56"/>
      <c r="I4644" s="56"/>
      <c r="J4644" s="56"/>
      <c r="K4644" s="56"/>
      <c r="L4644" s="56"/>
      <c r="M4644" s="56"/>
      <c r="N4644" s="56"/>
      <c r="O4644" s="56"/>
      <c r="P4644" s="56"/>
    </row>
    <row r="4645" spans="1:16" ht="42" customHeight="1" x14ac:dyDescent="0.2">
      <c r="A4645" s="71"/>
      <c r="B4645" s="12"/>
      <c r="C4645" s="72"/>
      <c r="D4645" s="56"/>
      <c r="E4645" s="56"/>
      <c r="F4645" s="56"/>
      <c r="G4645" s="56"/>
      <c r="H4645" s="56"/>
      <c r="I4645" s="56"/>
      <c r="J4645" s="56"/>
      <c r="K4645" s="56"/>
      <c r="L4645" s="56"/>
      <c r="M4645" s="56"/>
      <c r="N4645" s="56"/>
      <c r="O4645" s="56"/>
      <c r="P4645" s="56"/>
    </row>
    <row r="4646" spans="1:16" ht="42" customHeight="1" x14ac:dyDescent="0.2">
      <c r="A4646" s="71" t="s">
        <v>2812</v>
      </c>
      <c r="B4646" s="12"/>
      <c r="C4646" s="72" t="s">
        <v>2813</v>
      </c>
      <c r="D4646" s="56"/>
      <c r="E4646" s="56"/>
      <c r="F4646" s="56"/>
      <c r="G4646" s="56"/>
      <c r="H4646" s="56"/>
      <c r="I4646" s="56"/>
      <c r="J4646" s="56"/>
      <c r="K4646" s="56"/>
      <c r="L4646" s="56"/>
      <c r="M4646" s="56"/>
      <c r="N4646" s="56"/>
      <c r="O4646" s="56"/>
      <c r="P4646" s="56"/>
    </row>
    <row r="4647" spans="1:16" ht="42" customHeight="1" x14ac:dyDescent="0.2">
      <c r="A4647" s="71"/>
      <c r="B4647" s="12"/>
      <c r="C4647" s="72"/>
      <c r="D4647" s="56"/>
      <c r="E4647" s="56"/>
      <c r="F4647" s="56"/>
      <c r="G4647" s="56"/>
      <c r="H4647" s="56"/>
      <c r="I4647" s="56"/>
      <c r="J4647" s="56"/>
      <c r="K4647" s="56"/>
      <c r="L4647" s="56"/>
      <c r="M4647" s="56"/>
      <c r="N4647" s="56"/>
      <c r="O4647" s="56"/>
      <c r="P4647" s="56"/>
    </row>
    <row r="4648" spans="1:16" ht="42" customHeight="1" x14ac:dyDescent="0.2">
      <c r="A4648" s="71"/>
      <c r="B4648" s="12"/>
      <c r="C4648" s="72"/>
      <c r="D4648" s="56"/>
      <c r="E4648" s="56"/>
      <c r="F4648" s="56"/>
      <c r="G4648" s="56"/>
      <c r="H4648" s="56"/>
      <c r="I4648" s="56"/>
      <c r="J4648" s="56"/>
      <c r="K4648" s="56"/>
      <c r="L4648" s="56"/>
      <c r="M4648" s="56"/>
      <c r="N4648" s="56"/>
      <c r="O4648" s="56"/>
      <c r="P4648" s="56"/>
    </row>
    <row r="4649" spans="1:16" ht="42" customHeight="1" x14ac:dyDescent="0.2">
      <c r="A4649" s="71"/>
      <c r="B4649" s="12"/>
      <c r="C4649" s="72"/>
      <c r="D4649" s="56"/>
      <c r="E4649" s="56"/>
      <c r="F4649" s="56"/>
      <c r="G4649" s="56"/>
      <c r="H4649" s="56"/>
      <c r="I4649" s="56"/>
      <c r="J4649" s="56"/>
      <c r="K4649" s="56"/>
      <c r="L4649" s="56"/>
      <c r="M4649" s="56"/>
      <c r="N4649" s="56"/>
      <c r="O4649" s="56"/>
      <c r="P4649" s="56"/>
    </row>
    <row r="4650" spans="1:16" ht="42" customHeight="1" x14ac:dyDescent="0.2">
      <c r="A4650" s="71"/>
      <c r="B4650" s="12"/>
      <c r="C4650" s="72"/>
      <c r="D4650" s="56"/>
      <c r="E4650" s="56"/>
      <c r="F4650" s="56"/>
      <c r="G4650" s="56"/>
      <c r="H4650" s="56"/>
      <c r="I4650" s="56"/>
      <c r="J4650" s="56"/>
      <c r="K4650" s="56"/>
      <c r="L4650" s="56"/>
      <c r="M4650" s="56"/>
      <c r="N4650" s="56"/>
      <c r="O4650" s="56"/>
      <c r="P4650" s="56"/>
    </row>
    <row r="4651" spans="1:16" ht="42" customHeight="1" x14ac:dyDescent="0.2">
      <c r="A4651" s="71" t="s">
        <v>2814</v>
      </c>
      <c r="B4651" s="12"/>
      <c r="C4651" s="72" t="s">
        <v>2815</v>
      </c>
      <c r="D4651" s="56"/>
      <c r="E4651" s="56"/>
      <c r="F4651" s="56"/>
      <c r="G4651" s="56"/>
      <c r="H4651" s="56"/>
      <c r="I4651" s="56"/>
      <c r="J4651" s="56"/>
      <c r="K4651" s="56"/>
      <c r="L4651" s="56"/>
      <c r="M4651" s="56"/>
      <c r="N4651" s="56"/>
      <c r="O4651" s="56"/>
      <c r="P4651" s="56"/>
    </row>
    <row r="4652" spans="1:16" ht="42" customHeight="1" x14ac:dyDescent="0.2">
      <c r="A4652" s="71"/>
      <c r="B4652" s="12"/>
      <c r="C4652" s="72"/>
      <c r="D4652" s="56"/>
      <c r="E4652" s="56"/>
      <c r="F4652" s="56"/>
      <c r="G4652" s="56"/>
      <c r="H4652" s="56"/>
      <c r="I4652" s="56"/>
      <c r="J4652" s="56"/>
      <c r="K4652" s="56"/>
      <c r="L4652" s="56"/>
      <c r="M4652" s="56"/>
      <c r="N4652" s="56"/>
      <c r="O4652" s="56"/>
      <c r="P4652" s="56"/>
    </row>
    <row r="4653" spans="1:16" ht="42" customHeight="1" x14ac:dyDescent="0.2">
      <c r="A4653" s="71"/>
      <c r="B4653" s="12"/>
      <c r="C4653" s="72"/>
      <c r="D4653" s="56"/>
      <c r="E4653" s="56"/>
      <c r="F4653" s="56"/>
      <c r="G4653" s="56"/>
      <c r="H4653" s="56"/>
      <c r="I4653" s="56"/>
      <c r="J4653" s="56"/>
      <c r="K4653" s="56"/>
      <c r="L4653" s="56"/>
      <c r="M4653" s="56"/>
      <c r="N4653" s="56"/>
      <c r="O4653" s="56"/>
      <c r="P4653" s="56"/>
    </row>
    <row r="4654" spans="1:16" ht="42" customHeight="1" x14ac:dyDescent="0.2">
      <c r="A4654" s="71"/>
      <c r="B4654" s="12"/>
      <c r="C4654" s="72"/>
      <c r="D4654" s="56"/>
      <c r="E4654" s="56"/>
      <c r="F4654" s="56"/>
      <c r="G4654" s="56"/>
      <c r="H4654" s="56"/>
      <c r="I4654" s="56"/>
      <c r="J4654" s="56"/>
      <c r="K4654" s="56"/>
      <c r="L4654" s="56"/>
      <c r="M4654" s="56"/>
      <c r="N4654" s="56"/>
      <c r="O4654" s="56"/>
      <c r="P4654" s="56"/>
    </row>
    <row r="4655" spans="1:16" ht="42" customHeight="1" thickBot="1" x14ac:dyDescent="0.25">
      <c r="A4655" s="73"/>
      <c r="B4655" s="14"/>
      <c r="C4655" s="74"/>
      <c r="D4655" s="56"/>
      <c r="E4655" s="56"/>
      <c r="F4655" s="56"/>
      <c r="G4655" s="56"/>
      <c r="H4655" s="56"/>
      <c r="I4655" s="56"/>
      <c r="J4655" s="56"/>
      <c r="K4655" s="56"/>
      <c r="L4655" s="56"/>
      <c r="M4655" s="56"/>
      <c r="N4655" s="56"/>
      <c r="O4655" s="56"/>
      <c r="P4655" s="56"/>
    </row>
    <row r="4656" spans="1:16" ht="42" customHeight="1" x14ac:dyDescent="0.2">
      <c r="A4656" s="75" t="s">
        <v>2816</v>
      </c>
      <c r="B4656" s="10"/>
      <c r="C4656" s="76" t="s">
        <v>2817</v>
      </c>
      <c r="D4656" s="56"/>
      <c r="E4656" s="56"/>
      <c r="F4656" s="56"/>
      <c r="G4656" s="56"/>
      <c r="H4656" s="56"/>
      <c r="I4656" s="56"/>
      <c r="J4656" s="56"/>
      <c r="K4656" s="56"/>
      <c r="L4656" s="56"/>
      <c r="M4656" s="56"/>
      <c r="N4656" s="56"/>
      <c r="O4656" s="56"/>
      <c r="P4656" s="56"/>
    </row>
    <row r="4657" spans="1:16" ht="42" customHeight="1" x14ac:dyDescent="0.2">
      <c r="A4657" s="71"/>
      <c r="B4657" s="12"/>
      <c r="C4657" s="72"/>
      <c r="D4657" s="56"/>
      <c r="E4657" s="56"/>
      <c r="F4657" s="56"/>
      <c r="G4657" s="56"/>
      <c r="H4657" s="56"/>
      <c r="I4657" s="56"/>
      <c r="J4657" s="56"/>
      <c r="K4657" s="56"/>
      <c r="L4657" s="56"/>
      <c r="M4657" s="56"/>
      <c r="N4657" s="56"/>
      <c r="O4657" s="56"/>
      <c r="P4657" s="56"/>
    </row>
    <row r="4658" spans="1:16" ht="42" customHeight="1" x14ac:dyDescent="0.2">
      <c r="A4658" s="71"/>
      <c r="B4658" s="12"/>
      <c r="C4658" s="72"/>
      <c r="D4658" s="56"/>
      <c r="E4658" s="56"/>
      <c r="F4658" s="56"/>
      <c r="G4658" s="56"/>
      <c r="H4658" s="56"/>
      <c r="I4658" s="56"/>
      <c r="J4658" s="56"/>
      <c r="K4658" s="56"/>
      <c r="L4658" s="56"/>
      <c r="M4658" s="56"/>
      <c r="N4658" s="56"/>
      <c r="O4658" s="56"/>
      <c r="P4658" s="56"/>
    </row>
    <row r="4659" spans="1:16" ht="42" customHeight="1" x14ac:dyDescent="0.2">
      <c r="A4659" s="71"/>
      <c r="B4659" s="12"/>
      <c r="C4659" s="72"/>
      <c r="D4659" s="56"/>
      <c r="E4659" s="56"/>
      <c r="F4659" s="56"/>
      <c r="G4659" s="56"/>
      <c r="H4659" s="56"/>
      <c r="I4659" s="56"/>
      <c r="J4659" s="56"/>
      <c r="K4659" s="56"/>
      <c r="L4659" s="56"/>
      <c r="M4659" s="56"/>
      <c r="N4659" s="56"/>
      <c r="O4659" s="56"/>
      <c r="P4659" s="56"/>
    </row>
    <row r="4660" spans="1:16" ht="42" customHeight="1" x14ac:dyDescent="0.2">
      <c r="A4660" s="71"/>
      <c r="B4660" s="12"/>
      <c r="C4660" s="72"/>
      <c r="D4660" s="56"/>
      <c r="E4660" s="56"/>
      <c r="F4660" s="56"/>
      <c r="G4660" s="56"/>
      <c r="H4660" s="56"/>
      <c r="I4660" s="56"/>
      <c r="J4660" s="56"/>
      <c r="K4660" s="56"/>
      <c r="L4660" s="56"/>
      <c r="M4660" s="56"/>
      <c r="N4660" s="56"/>
      <c r="O4660" s="56"/>
      <c r="P4660" s="56"/>
    </row>
    <row r="4661" spans="1:16" ht="42" customHeight="1" x14ac:dyDescent="0.2">
      <c r="A4661" s="71" t="s">
        <v>2818</v>
      </c>
      <c r="B4661" s="12"/>
      <c r="C4661" s="72" t="s">
        <v>2819</v>
      </c>
      <c r="D4661" s="56"/>
      <c r="E4661" s="56"/>
      <c r="F4661" s="56"/>
      <c r="G4661" s="56"/>
      <c r="H4661" s="56"/>
      <c r="I4661" s="56"/>
      <c r="J4661" s="56"/>
      <c r="K4661" s="56"/>
      <c r="L4661" s="56"/>
      <c r="M4661" s="56"/>
      <c r="N4661" s="56"/>
      <c r="O4661" s="56"/>
      <c r="P4661" s="56"/>
    </row>
    <row r="4662" spans="1:16" ht="42" customHeight="1" x14ac:dyDescent="0.2">
      <c r="A4662" s="71"/>
      <c r="B4662" s="12"/>
      <c r="C4662" s="72"/>
      <c r="D4662" s="56"/>
      <c r="E4662" s="56"/>
      <c r="F4662" s="56"/>
      <c r="G4662" s="56"/>
      <c r="H4662" s="56"/>
      <c r="I4662" s="56"/>
      <c r="J4662" s="56"/>
      <c r="K4662" s="56"/>
      <c r="L4662" s="56"/>
      <c r="M4662" s="56"/>
      <c r="N4662" s="56"/>
      <c r="O4662" s="56"/>
      <c r="P4662" s="56"/>
    </row>
    <row r="4663" spans="1:16" ht="42" customHeight="1" x14ac:dyDescent="0.2">
      <c r="A4663" s="71"/>
      <c r="B4663" s="12"/>
      <c r="C4663" s="72"/>
      <c r="D4663" s="56"/>
      <c r="E4663" s="56"/>
      <c r="F4663" s="56"/>
      <c r="G4663" s="56"/>
      <c r="H4663" s="56"/>
      <c r="I4663" s="56"/>
      <c r="J4663" s="56"/>
      <c r="K4663" s="56"/>
      <c r="L4663" s="56"/>
      <c r="M4663" s="56"/>
      <c r="N4663" s="56"/>
      <c r="O4663" s="56"/>
      <c r="P4663" s="56"/>
    </row>
    <row r="4664" spans="1:16" ht="42" customHeight="1" x14ac:dyDescent="0.2">
      <c r="A4664" s="71"/>
      <c r="B4664" s="12"/>
      <c r="C4664" s="72"/>
      <c r="D4664" s="56"/>
      <c r="E4664" s="56"/>
      <c r="F4664" s="56"/>
      <c r="G4664" s="56"/>
      <c r="H4664" s="56"/>
      <c r="I4664" s="56"/>
      <c r="J4664" s="56"/>
      <c r="K4664" s="56"/>
      <c r="L4664" s="56"/>
      <c r="M4664" s="56"/>
      <c r="N4664" s="56"/>
      <c r="O4664" s="56"/>
      <c r="P4664" s="56"/>
    </row>
    <row r="4665" spans="1:16" ht="42" customHeight="1" x14ac:dyDescent="0.2">
      <c r="A4665" s="71"/>
      <c r="B4665" s="12"/>
      <c r="C4665" s="72"/>
      <c r="D4665" s="56"/>
      <c r="E4665" s="56"/>
      <c r="F4665" s="56"/>
      <c r="G4665" s="56"/>
      <c r="H4665" s="56"/>
      <c r="I4665" s="56"/>
      <c r="J4665" s="56"/>
      <c r="K4665" s="56"/>
      <c r="L4665" s="56"/>
      <c r="M4665" s="56"/>
      <c r="N4665" s="56"/>
      <c r="O4665" s="56"/>
      <c r="P4665" s="56"/>
    </row>
    <row r="4666" spans="1:16" ht="42" customHeight="1" x14ac:dyDescent="0.2">
      <c r="A4666" s="71" t="s">
        <v>2820</v>
      </c>
      <c r="B4666" s="12"/>
      <c r="C4666" s="72" t="s">
        <v>2821</v>
      </c>
      <c r="D4666" s="56"/>
      <c r="E4666" s="56"/>
      <c r="F4666" s="56"/>
      <c r="G4666" s="56"/>
      <c r="H4666" s="56"/>
      <c r="I4666" s="56"/>
      <c r="J4666" s="56"/>
      <c r="K4666" s="56"/>
      <c r="L4666" s="56"/>
      <c r="M4666" s="56"/>
      <c r="N4666" s="56"/>
      <c r="O4666" s="56"/>
      <c r="P4666" s="56"/>
    </row>
    <row r="4667" spans="1:16" ht="42" customHeight="1" x14ac:dyDescent="0.2">
      <c r="A4667" s="71"/>
      <c r="B4667" s="12"/>
      <c r="C4667" s="72"/>
      <c r="D4667" s="56"/>
      <c r="E4667" s="56"/>
      <c r="F4667" s="56"/>
      <c r="G4667" s="56"/>
      <c r="H4667" s="56"/>
      <c r="I4667" s="56"/>
      <c r="J4667" s="56"/>
      <c r="K4667" s="56"/>
      <c r="L4667" s="56"/>
      <c r="M4667" s="56"/>
      <c r="N4667" s="56"/>
      <c r="O4667" s="56"/>
      <c r="P4667" s="56"/>
    </row>
    <row r="4668" spans="1:16" ht="42" customHeight="1" x14ac:dyDescent="0.2">
      <c r="A4668" s="71"/>
      <c r="B4668" s="12"/>
      <c r="C4668" s="72"/>
      <c r="D4668" s="56"/>
      <c r="E4668" s="56"/>
      <c r="F4668" s="56"/>
      <c r="G4668" s="56"/>
      <c r="H4668" s="56"/>
      <c r="I4668" s="56"/>
      <c r="J4668" s="56"/>
      <c r="K4668" s="56"/>
      <c r="L4668" s="56"/>
      <c r="M4668" s="56"/>
      <c r="N4668" s="56"/>
      <c r="O4668" s="56"/>
      <c r="P4668" s="56"/>
    </row>
    <row r="4669" spans="1:16" ht="42" customHeight="1" x14ac:dyDescent="0.2">
      <c r="A4669" s="71"/>
      <c r="B4669" s="12"/>
      <c r="C4669" s="72"/>
      <c r="D4669" s="56"/>
      <c r="E4669" s="56"/>
      <c r="F4669" s="56"/>
      <c r="G4669" s="56"/>
      <c r="H4669" s="56"/>
      <c r="I4669" s="56"/>
      <c r="J4669" s="56"/>
      <c r="K4669" s="56"/>
      <c r="L4669" s="56"/>
      <c r="M4669" s="56"/>
      <c r="N4669" s="56"/>
      <c r="O4669" s="56"/>
      <c r="P4669" s="56"/>
    </row>
    <row r="4670" spans="1:16" ht="42" customHeight="1" x14ac:dyDescent="0.2">
      <c r="A4670" s="71"/>
      <c r="B4670" s="12"/>
      <c r="C4670" s="72"/>
      <c r="D4670" s="56"/>
      <c r="E4670" s="56"/>
      <c r="F4670" s="56"/>
      <c r="G4670" s="56"/>
      <c r="H4670" s="56"/>
      <c r="I4670" s="56"/>
      <c r="J4670" s="56"/>
      <c r="K4670" s="56"/>
      <c r="L4670" s="56"/>
      <c r="M4670" s="56"/>
      <c r="N4670" s="56"/>
      <c r="O4670" s="56"/>
      <c r="P4670" s="56"/>
    </row>
    <row r="4671" spans="1:16" ht="42" customHeight="1" x14ac:dyDescent="0.2">
      <c r="A4671" s="71" t="s">
        <v>2822</v>
      </c>
      <c r="B4671" s="12"/>
      <c r="C4671" s="72" t="s">
        <v>2823</v>
      </c>
      <c r="D4671" s="56"/>
      <c r="E4671" s="56"/>
      <c r="F4671" s="56"/>
      <c r="G4671" s="56"/>
      <c r="H4671" s="56"/>
      <c r="I4671" s="56"/>
      <c r="J4671" s="56"/>
      <c r="K4671" s="56"/>
      <c r="L4671" s="56"/>
      <c r="M4671" s="56"/>
      <c r="N4671" s="56"/>
      <c r="O4671" s="56"/>
      <c r="P4671" s="56"/>
    </row>
    <row r="4672" spans="1:16" ht="42" customHeight="1" x14ac:dyDescent="0.2">
      <c r="A4672" s="71"/>
      <c r="B4672" s="12"/>
      <c r="C4672" s="72"/>
      <c r="D4672" s="56"/>
      <c r="E4672" s="56"/>
      <c r="F4672" s="56"/>
      <c r="G4672" s="56"/>
      <c r="H4672" s="56"/>
      <c r="I4672" s="56"/>
      <c r="J4672" s="56"/>
      <c r="K4672" s="56"/>
      <c r="L4672" s="56"/>
      <c r="M4672" s="56"/>
      <c r="N4672" s="56"/>
      <c r="O4672" s="56"/>
      <c r="P4672" s="56"/>
    </row>
    <row r="4673" spans="1:16" ht="42" customHeight="1" x14ac:dyDescent="0.2">
      <c r="A4673" s="71"/>
      <c r="B4673" s="12"/>
      <c r="C4673" s="72"/>
      <c r="D4673" s="56"/>
      <c r="E4673" s="56"/>
      <c r="F4673" s="56"/>
      <c r="G4673" s="56"/>
      <c r="H4673" s="56"/>
      <c r="I4673" s="56"/>
      <c r="J4673" s="56"/>
      <c r="K4673" s="56"/>
      <c r="L4673" s="56"/>
      <c r="M4673" s="56"/>
      <c r="N4673" s="56"/>
      <c r="O4673" s="56"/>
      <c r="P4673" s="56"/>
    </row>
    <row r="4674" spans="1:16" ht="42" customHeight="1" x14ac:dyDescent="0.2">
      <c r="A4674" s="71"/>
      <c r="B4674" s="12"/>
      <c r="C4674" s="72"/>
      <c r="D4674" s="56"/>
      <c r="E4674" s="56"/>
      <c r="F4674" s="56"/>
      <c r="G4674" s="56"/>
      <c r="H4674" s="56"/>
      <c r="I4674" s="56"/>
      <c r="J4674" s="56"/>
      <c r="K4674" s="56"/>
      <c r="L4674" s="56"/>
      <c r="M4674" s="56"/>
      <c r="N4674" s="56"/>
      <c r="O4674" s="56"/>
      <c r="P4674" s="56"/>
    </row>
    <row r="4675" spans="1:16" ht="42" customHeight="1" x14ac:dyDescent="0.2">
      <c r="A4675" s="71"/>
      <c r="B4675" s="12"/>
      <c r="C4675" s="72"/>
      <c r="D4675" s="56"/>
      <c r="E4675" s="56"/>
      <c r="F4675" s="56"/>
      <c r="G4675" s="56"/>
      <c r="H4675" s="56"/>
      <c r="I4675" s="56"/>
      <c r="J4675" s="56"/>
      <c r="K4675" s="56"/>
      <c r="L4675" s="56"/>
      <c r="M4675" s="56"/>
      <c r="N4675" s="56"/>
      <c r="O4675" s="56"/>
      <c r="P4675" s="56"/>
    </row>
    <row r="4676" spans="1:16" ht="42" customHeight="1" x14ac:dyDescent="0.2">
      <c r="A4676" s="71" t="s">
        <v>2824</v>
      </c>
      <c r="B4676" s="12"/>
      <c r="C4676" s="72" t="s">
        <v>2825</v>
      </c>
      <c r="D4676" s="56"/>
      <c r="E4676" s="56"/>
      <c r="F4676" s="56"/>
      <c r="G4676" s="56"/>
      <c r="H4676" s="56"/>
      <c r="I4676" s="56"/>
      <c r="J4676" s="56"/>
      <c r="K4676" s="56"/>
      <c r="L4676" s="56"/>
      <c r="M4676" s="56"/>
      <c r="N4676" s="56"/>
      <c r="O4676" s="56"/>
      <c r="P4676" s="56"/>
    </row>
    <row r="4677" spans="1:16" ht="42" customHeight="1" x14ac:dyDescent="0.2">
      <c r="A4677" s="71"/>
      <c r="B4677" s="12"/>
      <c r="C4677" s="72"/>
      <c r="D4677" s="56"/>
      <c r="E4677" s="56"/>
      <c r="F4677" s="56"/>
      <c r="G4677" s="56"/>
      <c r="H4677" s="56"/>
      <c r="I4677" s="56"/>
      <c r="J4677" s="56"/>
      <c r="K4677" s="56"/>
      <c r="L4677" s="56"/>
      <c r="M4677" s="56"/>
      <c r="N4677" s="56"/>
      <c r="O4677" s="56"/>
      <c r="P4677" s="56"/>
    </row>
    <row r="4678" spans="1:16" ht="42" customHeight="1" x14ac:dyDescent="0.2">
      <c r="A4678" s="71"/>
      <c r="B4678" s="12"/>
      <c r="C4678" s="72"/>
      <c r="D4678" s="56"/>
      <c r="E4678" s="56"/>
      <c r="F4678" s="56"/>
      <c r="G4678" s="56"/>
      <c r="H4678" s="56"/>
      <c r="I4678" s="56"/>
      <c r="J4678" s="56"/>
      <c r="K4678" s="56"/>
      <c r="L4678" s="56"/>
      <c r="M4678" s="56"/>
      <c r="N4678" s="56"/>
      <c r="O4678" s="56"/>
      <c r="P4678" s="56"/>
    </row>
    <row r="4679" spans="1:16" ht="42" customHeight="1" x14ac:dyDescent="0.2">
      <c r="A4679" s="71"/>
      <c r="B4679" s="12"/>
      <c r="C4679" s="72"/>
      <c r="D4679" s="56"/>
      <c r="E4679" s="56"/>
      <c r="F4679" s="56"/>
      <c r="G4679" s="56"/>
      <c r="H4679" s="56"/>
      <c r="I4679" s="56"/>
      <c r="J4679" s="56"/>
      <c r="K4679" s="56"/>
      <c r="L4679" s="56"/>
      <c r="M4679" s="56"/>
      <c r="N4679" s="56"/>
      <c r="O4679" s="56"/>
      <c r="P4679" s="56"/>
    </row>
    <row r="4680" spans="1:16" ht="42" customHeight="1" thickBot="1" x14ac:dyDescent="0.25">
      <c r="A4680" s="73"/>
      <c r="B4680" s="14"/>
      <c r="C4680" s="74"/>
      <c r="D4680" s="56"/>
      <c r="E4680" s="56"/>
      <c r="F4680" s="56"/>
      <c r="G4680" s="56"/>
      <c r="H4680" s="56"/>
      <c r="I4680" s="56"/>
      <c r="J4680" s="56"/>
      <c r="K4680" s="56"/>
      <c r="L4680" s="56"/>
      <c r="M4680" s="56"/>
      <c r="N4680" s="56"/>
      <c r="O4680" s="56"/>
      <c r="P4680" s="56"/>
    </row>
    <row r="4681" spans="1:16" ht="42" customHeight="1" x14ac:dyDescent="0.2">
      <c r="A4681" s="75" t="s">
        <v>2826</v>
      </c>
      <c r="B4681" s="10"/>
      <c r="C4681" s="76" t="s">
        <v>2827</v>
      </c>
      <c r="D4681" s="56"/>
      <c r="E4681" s="56"/>
      <c r="F4681" s="56"/>
      <c r="G4681" s="56"/>
      <c r="H4681" s="56"/>
      <c r="I4681" s="56"/>
      <c r="J4681" s="56"/>
      <c r="K4681" s="56"/>
      <c r="L4681" s="56"/>
      <c r="M4681" s="56"/>
      <c r="N4681" s="56"/>
      <c r="O4681" s="56"/>
      <c r="P4681" s="56"/>
    </row>
    <row r="4682" spans="1:16" ht="42" customHeight="1" x14ac:dyDescent="0.2">
      <c r="A4682" s="71"/>
      <c r="B4682" s="12"/>
      <c r="C4682" s="72"/>
      <c r="D4682" s="56"/>
      <c r="E4682" s="56"/>
      <c r="F4682" s="56"/>
      <c r="G4682" s="56"/>
      <c r="H4682" s="56"/>
      <c r="I4682" s="56"/>
      <c r="J4682" s="56"/>
      <c r="K4682" s="56"/>
      <c r="L4682" s="56"/>
      <c r="M4682" s="56"/>
      <c r="N4682" s="56"/>
      <c r="O4682" s="56"/>
      <c r="P4682" s="56"/>
    </row>
    <row r="4683" spans="1:16" ht="42" customHeight="1" x14ac:dyDescent="0.2">
      <c r="A4683" s="71"/>
      <c r="B4683" s="12"/>
      <c r="C4683" s="72"/>
      <c r="D4683" s="56"/>
      <c r="E4683" s="56"/>
      <c r="F4683" s="56"/>
      <c r="G4683" s="56"/>
      <c r="H4683" s="56"/>
      <c r="I4683" s="56"/>
      <c r="J4683" s="56"/>
      <c r="K4683" s="56"/>
      <c r="L4683" s="56"/>
      <c r="M4683" s="56"/>
      <c r="N4683" s="56"/>
      <c r="O4683" s="56"/>
      <c r="P4683" s="56"/>
    </row>
    <row r="4684" spans="1:16" ht="42" customHeight="1" x14ac:dyDescent="0.2">
      <c r="A4684" s="71"/>
      <c r="B4684" s="12"/>
      <c r="C4684" s="72"/>
      <c r="D4684" s="56"/>
      <c r="E4684" s="56"/>
      <c r="F4684" s="56"/>
      <c r="G4684" s="56"/>
      <c r="H4684" s="56"/>
      <c r="I4684" s="56"/>
      <c r="J4684" s="56"/>
      <c r="K4684" s="56"/>
      <c r="L4684" s="56"/>
      <c r="M4684" s="56"/>
      <c r="N4684" s="56"/>
      <c r="O4684" s="56"/>
      <c r="P4684" s="56"/>
    </row>
    <row r="4685" spans="1:16" ht="42" customHeight="1" x14ac:dyDescent="0.2">
      <c r="A4685" s="71"/>
      <c r="B4685" s="12"/>
      <c r="C4685" s="72"/>
      <c r="D4685" s="56"/>
      <c r="E4685" s="56"/>
      <c r="F4685" s="56"/>
      <c r="G4685" s="56"/>
      <c r="H4685" s="56"/>
      <c r="I4685" s="56"/>
      <c r="J4685" s="56"/>
      <c r="K4685" s="56"/>
      <c r="L4685" s="56"/>
      <c r="M4685" s="56"/>
      <c r="N4685" s="56"/>
      <c r="O4685" s="56"/>
      <c r="P4685" s="56"/>
    </row>
    <row r="4686" spans="1:16" ht="42" customHeight="1" x14ac:dyDescent="0.2">
      <c r="A4686" s="71" t="s">
        <v>2828</v>
      </c>
      <c r="B4686" s="12"/>
      <c r="C4686" s="72" t="s">
        <v>2829</v>
      </c>
      <c r="D4686" s="56"/>
      <c r="E4686" s="56"/>
      <c r="F4686" s="56"/>
      <c r="G4686" s="56"/>
      <c r="H4686" s="56"/>
      <c r="I4686" s="56"/>
      <c r="J4686" s="56"/>
      <c r="K4686" s="56"/>
      <c r="L4686" s="56"/>
      <c r="M4686" s="56"/>
      <c r="N4686" s="56"/>
      <c r="O4686" s="56"/>
      <c r="P4686" s="56"/>
    </row>
    <row r="4687" spans="1:16" ht="42" customHeight="1" x14ac:dyDescent="0.2">
      <c r="A4687" s="71"/>
      <c r="B4687" s="12"/>
      <c r="C4687" s="72"/>
      <c r="D4687" s="56"/>
      <c r="E4687" s="56"/>
      <c r="F4687" s="56"/>
      <c r="G4687" s="56"/>
      <c r="H4687" s="56"/>
      <c r="I4687" s="56"/>
      <c r="J4687" s="56"/>
      <c r="K4687" s="56"/>
      <c r="L4687" s="56"/>
      <c r="M4687" s="56"/>
      <c r="N4687" s="56"/>
      <c r="O4687" s="56"/>
      <c r="P4687" s="56"/>
    </row>
    <row r="4688" spans="1:16" ht="42" customHeight="1" x14ac:dyDescent="0.2">
      <c r="A4688" s="71"/>
      <c r="B4688" s="12"/>
      <c r="C4688" s="72"/>
      <c r="D4688" s="56"/>
      <c r="E4688" s="56"/>
      <c r="F4688" s="56"/>
      <c r="G4688" s="56"/>
      <c r="H4688" s="56"/>
      <c r="I4688" s="56"/>
      <c r="J4688" s="56"/>
      <c r="K4688" s="56"/>
      <c r="L4688" s="56"/>
      <c r="M4688" s="56"/>
      <c r="N4688" s="56"/>
      <c r="O4688" s="56"/>
      <c r="P4688" s="56"/>
    </row>
    <row r="4689" spans="1:16" ht="42" customHeight="1" x14ac:dyDescent="0.2">
      <c r="A4689" s="71"/>
      <c r="B4689" s="12"/>
      <c r="C4689" s="72"/>
      <c r="D4689" s="56"/>
      <c r="E4689" s="56"/>
      <c r="F4689" s="56"/>
      <c r="G4689" s="56"/>
      <c r="H4689" s="56"/>
      <c r="I4689" s="56"/>
      <c r="J4689" s="56"/>
      <c r="K4689" s="56"/>
      <c r="L4689" s="56"/>
      <c r="M4689" s="56"/>
      <c r="N4689" s="56"/>
      <c r="O4689" s="56"/>
      <c r="P4689" s="56"/>
    </row>
    <row r="4690" spans="1:16" ht="42" customHeight="1" x14ac:dyDescent="0.2">
      <c r="A4690" s="71"/>
      <c r="B4690" s="12"/>
      <c r="C4690" s="72"/>
      <c r="D4690" s="56"/>
      <c r="E4690" s="56"/>
      <c r="F4690" s="56"/>
      <c r="G4690" s="56"/>
      <c r="H4690" s="56"/>
      <c r="I4690" s="56"/>
      <c r="J4690" s="56"/>
      <c r="K4690" s="56"/>
      <c r="L4690" s="56"/>
      <c r="M4690" s="56"/>
      <c r="N4690" s="56"/>
      <c r="O4690" s="56"/>
      <c r="P4690" s="56"/>
    </row>
    <row r="4691" spans="1:16" ht="42" customHeight="1" x14ac:dyDescent="0.2">
      <c r="A4691" s="71" t="s">
        <v>2830</v>
      </c>
      <c r="B4691" s="12"/>
      <c r="C4691" s="72" t="s">
        <v>2831</v>
      </c>
      <c r="D4691" s="56"/>
      <c r="E4691" s="56"/>
      <c r="F4691" s="56"/>
      <c r="G4691" s="56"/>
      <c r="H4691" s="56"/>
      <c r="I4691" s="56"/>
      <c r="J4691" s="56"/>
      <c r="K4691" s="56"/>
      <c r="L4691" s="56"/>
      <c r="M4691" s="56"/>
      <c r="N4691" s="56"/>
      <c r="O4691" s="56"/>
      <c r="P4691" s="56"/>
    </row>
    <row r="4692" spans="1:16" ht="42" customHeight="1" x14ac:dyDescent="0.2">
      <c r="A4692" s="71"/>
      <c r="B4692" s="12"/>
      <c r="C4692" s="72"/>
      <c r="D4692" s="56"/>
      <c r="E4692" s="56"/>
      <c r="F4692" s="56"/>
      <c r="G4692" s="56"/>
      <c r="H4692" s="56"/>
      <c r="I4692" s="56"/>
      <c r="J4692" s="56"/>
      <c r="K4692" s="56"/>
      <c r="L4692" s="56"/>
      <c r="M4692" s="56"/>
      <c r="N4692" s="56"/>
      <c r="O4692" s="56"/>
      <c r="P4692" s="56"/>
    </row>
    <row r="4693" spans="1:16" ht="42" customHeight="1" x14ac:dyDescent="0.2">
      <c r="A4693" s="71"/>
      <c r="B4693" s="12"/>
      <c r="C4693" s="72"/>
      <c r="D4693" s="56"/>
      <c r="E4693" s="56"/>
      <c r="F4693" s="56"/>
      <c r="G4693" s="56"/>
      <c r="H4693" s="56"/>
      <c r="I4693" s="56"/>
      <c r="J4693" s="56"/>
      <c r="K4693" s="56"/>
      <c r="L4693" s="56"/>
      <c r="M4693" s="56"/>
      <c r="N4693" s="56"/>
      <c r="O4693" s="56"/>
      <c r="P4693" s="56"/>
    </row>
    <row r="4694" spans="1:16" ht="42" customHeight="1" x14ac:dyDescent="0.2">
      <c r="A4694" s="71"/>
      <c r="B4694" s="12"/>
      <c r="C4694" s="72"/>
      <c r="D4694" s="56"/>
      <c r="E4694" s="56"/>
      <c r="F4694" s="56"/>
      <c r="G4694" s="56"/>
      <c r="H4694" s="56"/>
      <c r="I4694" s="56"/>
      <c r="J4694" s="56"/>
      <c r="K4694" s="56"/>
      <c r="L4694" s="56"/>
      <c r="M4694" s="56"/>
      <c r="N4694" s="56"/>
      <c r="O4694" s="56"/>
      <c r="P4694" s="56"/>
    </row>
    <row r="4695" spans="1:16" ht="42" customHeight="1" x14ac:dyDescent="0.2">
      <c r="A4695" s="71"/>
      <c r="B4695" s="12"/>
      <c r="C4695" s="72"/>
      <c r="D4695" s="56"/>
      <c r="E4695" s="56"/>
      <c r="F4695" s="56"/>
      <c r="G4695" s="56"/>
      <c r="H4695" s="56"/>
      <c r="I4695" s="56"/>
      <c r="J4695" s="56"/>
      <c r="K4695" s="56"/>
      <c r="L4695" s="56"/>
      <c r="M4695" s="56"/>
      <c r="N4695" s="56"/>
      <c r="O4695" s="56"/>
      <c r="P4695" s="56"/>
    </row>
    <row r="4696" spans="1:16" ht="42" customHeight="1" x14ac:dyDescent="0.2">
      <c r="A4696" s="71" t="s">
        <v>2832</v>
      </c>
      <c r="B4696" s="12"/>
      <c r="C4696" s="72" t="s">
        <v>2833</v>
      </c>
      <c r="D4696" s="56"/>
      <c r="E4696" s="56"/>
      <c r="F4696" s="56"/>
      <c r="G4696" s="56"/>
      <c r="H4696" s="56"/>
      <c r="I4696" s="56"/>
      <c r="J4696" s="56"/>
      <c r="K4696" s="56"/>
      <c r="L4696" s="56"/>
      <c r="M4696" s="56"/>
      <c r="N4696" s="56"/>
      <c r="O4696" s="56"/>
      <c r="P4696" s="56"/>
    </row>
    <row r="4697" spans="1:16" ht="42" customHeight="1" x14ac:dyDescent="0.2">
      <c r="A4697" s="71"/>
      <c r="B4697" s="12"/>
      <c r="C4697" s="72"/>
      <c r="D4697" s="56"/>
      <c r="E4697" s="56"/>
      <c r="F4697" s="56"/>
      <c r="G4697" s="56"/>
      <c r="H4697" s="56"/>
      <c r="I4697" s="56"/>
      <c r="J4697" s="56"/>
      <c r="K4697" s="56"/>
      <c r="L4697" s="56"/>
      <c r="M4697" s="56"/>
      <c r="N4697" s="56"/>
      <c r="O4697" s="56"/>
      <c r="P4697" s="56"/>
    </row>
    <row r="4698" spans="1:16" ht="42" customHeight="1" x14ac:dyDescent="0.2">
      <c r="A4698" s="71"/>
      <c r="B4698" s="12"/>
      <c r="C4698" s="72"/>
      <c r="D4698" s="56"/>
      <c r="E4698" s="56"/>
      <c r="F4698" s="56"/>
      <c r="G4698" s="56"/>
      <c r="H4698" s="56"/>
      <c r="I4698" s="56"/>
      <c r="J4698" s="56"/>
      <c r="K4698" s="56"/>
      <c r="L4698" s="56"/>
      <c r="M4698" s="56"/>
      <c r="N4698" s="56"/>
      <c r="O4698" s="56"/>
      <c r="P4698" s="56"/>
    </row>
    <row r="4699" spans="1:16" ht="42" customHeight="1" x14ac:dyDescent="0.2">
      <c r="A4699" s="71"/>
      <c r="B4699" s="12"/>
      <c r="C4699" s="72"/>
      <c r="D4699" s="56"/>
      <c r="E4699" s="56"/>
      <c r="F4699" s="56"/>
      <c r="G4699" s="56"/>
      <c r="H4699" s="56"/>
      <c r="I4699" s="56"/>
      <c r="J4699" s="56"/>
      <c r="K4699" s="56"/>
      <c r="L4699" s="56"/>
      <c r="M4699" s="56"/>
      <c r="N4699" s="56"/>
      <c r="O4699" s="56"/>
      <c r="P4699" s="56"/>
    </row>
    <row r="4700" spans="1:16" ht="42" customHeight="1" x14ac:dyDescent="0.2">
      <c r="A4700" s="71"/>
      <c r="B4700" s="12"/>
      <c r="C4700" s="72"/>
      <c r="D4700" s="56"/>
      <c r="E4700" s="56"/>
      <c r="F4700" s="56"/>
      <c r="G4700" s="56"/>
      <c r="H4700" s="56"/>
      <c r="I4700" s="56"/>
      <c r="J4700" s="56"/>
      <c r="K4700" s="56"/>
      <c r="L4700" s="56"/>
      <c r="M4700" s="56"/>
      <c r="N4700" s="56"/>
      <c r="O4700" s="56"/>
      <c r="P4700" s="56"/>
    </row>
    <row r="4701" spans="1:16" ht="42" customHeight="1" x14ac:dyDescent="0.2">
      <c r="A4701" s="71" t="s">
        <v>2834</v>
      </c>
      <c r="B4701" s="12"/>
      <c r="C4701" s="72" t="s">
        <v>2835</v>
      </c>
      <c r="D4701" s="56"/>
      <c r="E4701" s="56"/>
      <c r="F4701" s="56"/>
      <c r="G4701" s="56"/>
      <c r="H4701" s="56"/>
      <c r="I4701" s="56"/>
      <c r="J4701" s="56"/>
      <c r="K4701" s="56"/>
      <c r="L4701" s="56"/>
      <c r="M4701" s="56"/>
      <c r="N4701" s="56"/>
      <c r="O4701" s="56"/>
      <c r="P4701" s="56"/>
    </row>
    <row r="4702" spans="1:16" ht="42" customHeight="1" x14ac:dyDescent="0.2">
      <c r="A4702" s="71"/>
      <c r="B4702" s="12"/>
      <c r="C4702" s="72"/>
      <c r="D4702" s="56"/>
      <c r="E4702" s="56"/>
      <c r="F4702" s="56"/>
      <c r="G4702" s="56"/>
      <c r="H4702" s="56"/>
      <c r="I4702" s="56"/>
      <c r="J4702" s="56"/>
      <c r="K4702" s="56"/>
      <c r="L4702" s="56"/>
      <c r="M4702" s="56"/>
      <c r="N4702" s="56"/>
      <c r="O4702" s="56"/>
      <c r="P4702" s="56"/>
    </row>
    <row r="4703" spans="1:16" ht="42" customHeight="1" x14ac:dyDescent="0.2">
      <c r="A4703" s="71"/>
      <c r="B4703" s="12"/>
      <c r="C4703" s="72"/>
      <c r="D4703" s="56"/>
      <c r="E4703" s="56"/>
      <c r="F4703" s="56"/>
      <c r="G4703" s="56"/>
      <c r="H4703" s="56"/>
      <c r="I4703" s="56"/>
      <c r="J4703" s="56"/>
      <c r="K4703" s="56"/>
      <c r="L4703" s="56"/>
      <c r="M4703" s="56"/>
      <c r="N4703" s="56"/>
      <c r="O4703" s="56"/>
      <c r="P4703" s="56"/>
    </row>
    <row r="4704" spans="1:16" ht="42" customHeight="1" x14ac:dyDescent="0.2">
      <c r="A4704" s="71"/>
      <c r="B4704" s="12"/>
      <c r="C4704" s="72"/>
      <c r="D4704" s="56"/>
      <c r="E4704" s="56"/>
      <c r="F4704" s="56"/>
      <c r="G4704" s="56"/>
      <c r="H4704" s="56"/>
      <c r="I4704" s="56"/>
      <c r="J4704" s="56"/>
      <c r="K4704" s="56"/>
      <c r="L4704" s="56"/>
      <c r="M4704" s="56"/>
      <c r="N4704" s="56"/>
      <c r="O4704" s="56"/>
      <c r="P4704" s="56"/>
    </row>
    <row r="4705" spans="1:16" ht="42" customHeight="1" thickBot="1" x14ac:dyDescent="0.25">
      <c r="A4705" s="73"/>
      <c r="B4705" s="14"/>
      <c r="C4705" s="74"/>
      <c r="D4705" s="56"/>
      <c r="E4705" s="56"/>
      <c r="F4705" s="56"/>
      <c r="G4705" s="56"/>
      <c r="H4705" s="56"/>
      <c r="I4705" s="56"/>
      <c r="J4705" s="56"/>
      <c r="K4705" s="56"/>
      <c r="L4705" s="56"/>
      <c r="M4705" s="56"/>
      <c r="N4705" s="56"/>
      <c r="O4705" s="56"/>
      <c r="P4705" s="56"/>
    </row>
    <row r="4706" spans="1:16" ht="42" customHeight="1" x14ac:dyDescent="0.2">
      <c r="A4706" s="75" t="s">
        <v>2836</v>
      </c>
      <c r="B4706" s="10"/>
      <c r="C4706" s="76" t="s">
        <v>2837</v>
      </c>
      <c r="D4706" s="56"/>
      <c r="E4706" s="56"/>
      <c r="F4706" s="56"/>
      <c r="G4706" s="56"/>
      <c r="H4706" s="56"/>
      <c r="I4706" s="56"/>
      <c r="J4706" s="56"/>
      <c r="K4706" s="56"/>
      <c r="L4706" s="56"/>
      <c r="M4706" s="56"/>
      <c r="N4706" s="56"/>
      <c r="O4706" s="56"/>
      <c r="P4706" s="56"/>
    </row>
    <row r="4707" spans="1:16" ht="42" customHeight="1" x14ac:dyDescent="0.2">
      <c r="A4707" s="71"/>
      <c r="B4707" s="12"/>
      <c r="C4707" s="72"/>
      <c r="D4707" s="56"/>
      <c r="E4707" s="56"/>
      <c r="F4707" s="56"/>
      <c r="G4707" s="56"/>
      <c r="H4707" s="56"/>
      <c r="I4707" s="56"/>
      <c r="J4707" s="56"/>
      <c r="K4707" s="56"/>
      <c r="L4707" s="56"/>
      <c r="M4707" s="56"/>
      <c r="N4707" s="56"/>
      <c r="O4707" s="56"/>
      <c r="P4707" s="56"/>
    </row>
    <row r="4708" spans="1:16" ht="42" customHeight="1" x14ac:dyDescent="0.2">
      <c r="A4708" s="71"/>
      <c r="B4708" s="12"/>
      <c r="C4708" s="72"/>
      <c r="D4708" s="56"/>
      <c r="E4708" s="56"/>
      <c r="F4708" s="56"/>
      <c r="G4708" s="56"/>
      <c r="H4708" s="56"/>
      <c r="I4708" s="56"/>
      <c r="J4708" s="56"/>
      <c r="K4708" s="56"/>
      <c r="L4708" s="56"/>
      <c r="M4708" s="56"/>
      <c r="N4708" s="56"/>
      <c r="O4708" s="56"/>
      <c r="P4708" s="56"/>
    </row>
    <row r="4709" spans="1:16" ht="42" customHeight="1" x14ac:dyDescent="0.2">
      <c r="A4709" s="71"/>
      <c r="B4709" s="12"/>
      <c r="C4709" s="72"/>
      <c r="D4709" s="56"/>
      <c r="E4709" s="56"/>
      <c r="F4709" s="56"/>
      <c r="G4709" s="56"/>
      <c r="H4709" s="56"/>
      <c r="I4709" s="56"/>
      <c r="J4709" s="56"/>
      <c r="K4709" s="56"/>
      <c r="L4709" s="56"/>
      <c r="M4709" s="56"/>
      <c r="N4709" s="56"/>
      <c r="O4709" s="56"/>
      <c r="P4709" s="56"/>
    </row>
    <row r="4710" spans="1:16" ht="42" customHeight="1" x14ac:dyDescent="0.2">
      <c r="A4710" s="71"/>
      <c r="B4710" s="12"/>
      <c r="C4710" s="72"/>
      <c r="D4710" s="56"/>
      <c r="E4710" s="56"/>
      <c r="F4710" s="56"/>
      <c r="G4710" s="56"/>
      <c r="H4710" s="56"/>
      <c r="I4710" s="56"/>
      <c r="J4710" s="56"/>
      <c r="K4710" s="56"/>
      <c r="L4710" s="56"/>
      <c r="M4710" s="56"/>
      <c r="N4710" s="56"/>
      <c r="O4710" s="56"/>
      <c r="P4710" s="56"/>
    </row>
    <row r="4711" spans="1:16" ht="42" customHeight="1" x14ac:dyDescent="0.2">
      <c r="A4711" s="71" t="s">
        <v>2838</v>
      </c>
      <c r="B4711" s="12"/>
      <c r="C4711" s="72" t="s">
        <v>2839</v>
      </c>
      <c r="D4711" s="56"/>
      <c r="E4711" s="56"/>
      <c r="F4711" s="56"/>
      <c r="G4711" s="56"/>
      <c r="H4711" s="56"/>
      <c r="I4711" s="56"/>
      <c r="J4711" s="56"/>
      <c r="K4711" s="56"/>
      <c r="L4711" s="56"/>
      <c r="M4711" s="56"/>
      <c r="N4711" s="56"/>
      <c r="O4711" s="56"/>
      <c r="P4711" s="56"/>
    </row>
    <row r="4712" spans="1:16" ht="42" customHeight="1" x14ac:dyDescent="0.2">
      <c r="A4712" s="71"/>
      <c r="B4712" s="12"/>
      <c r="C4712" s="72"/>
      <c r="D4712" s="56"/>
      <c r="E4712" s="56"/>
      <c r="F4712" s="56"/>
      <c r="G4712" s="56"/>
      <c r="H4712" s="56"/>
      <c r="I4712" s="56"/>
      <c r="J4712" s="56"/>
      <c r="K4712" s="56"/>
      <c r="L4712" s="56"/>
      <c r="M4712" s="56"/>
      <c r="N4712" s="56"/>
      <c r="O4712" s="56"/>
      <c r="P4712" s="56"/>
    </row>
    <row r="4713" spans="1:16" ht="42" customHeight="1" x14ac:dyDescent="0.2">
      <c r="A4713" s="71"/>
      <c r="B4713" s="12"/>
      <c r="C4713" s="72"/>
      <c r="D4713" s="56"/>
      <c r="E4713" s="56"/>
      <c r="F4713" s="56"/>
      <c r="G4713" s="56"/>
      <c r="H4713" s="56"/>
      <c r="I4713" s="56"/>
      <c r="J4713" s="56"/>
      <c r="K4713" s="56"/>
      <c r="L4713" s="56"/>
      <c r="M4713" s="56"/>
      <c r="N4713" s="56"/>
      <c r="O4713" s="56"/>
      <c r="P4713" s="56"/>
    </row>
    <row r="4714" spans="1:16" ht="42" customHeight="1" x14ac:dyDescent="0.2">
      <c r="A4714" s="71"/>
      <c r="B4714" s="12"/>
      <c r="C4714" s="72"/>
      <c r="D4714" s="56"/>
      <c r="E4714" s="56"/>
      <c r="F4714" s="56"/>
      <c r="G4714" s="56"/>
      <c r="H4714" s="56"/>
      <c r="I4714" s="56"/>
      <c r="J4714" s="56"/>
      <c r="K4714" s="56"/>
      <c r="L4714" s="56"/>
      <c r="M4714" s="56"/>
      <c r="N4714" s="56"/>
      <c r="O4714" s="56"/>
      <c r="P4714" s="56"/>
    </row>
    <row r="4715" spans="1:16" ht="42" customHeight="1" x14ac:dyDescent="0.2">
      <c r="A4715" s="71"/>
      <c r="B4715" s="12"/>
      <c r="C4715" s="72"/>
      <c r="D4715" s="56"/>
      <c r="E4715" s="56"/>
      <c r="F4715" s="56"/>
      <c r="G4715" s="56"/>
      <c r="H4715" s="56"/>
      <c r="I4715" s="56"/>
      <c r="J4715" s="56"/>
      <c r="K4715" s="56"/>
      <c r="L4715" s="56"/>
      <c r="M4715" s="56"/>
      <c r="N4715" s="56"/>
      <c r="O4715" s="56"/>
      <c r="P4715" s="56"/>
    </row>
    <row r="4716" spans="1:16" ht="42" customHeight="1" x14ac:dyDescent="0.2">
      <c r="A4716" s="71" t="s">
        <v>2840</v>
      </c>
      <c r="B4716" s="12"/>
      <c r="C4716" s="72" t="s">
        <v>2841</v>
      </c>
      <c r="D4716" s="56"/>
      <c r="E4716" s="56"/>
      <c r="F4716" s="56"/>
      <c r="G4716" s="56"/>
      <c r="H4716" s="56"/>
      <c r="I4716" s="56"/>
      <c r="J4716" s="56"/>
      <c r="K4716" s="56"/>
      <c r="L4716" s="56"/>
      <c r="M4716" s="56"/>
      <c r="N4716" s="56"/>
      <c r="O4716" s="56"/>
      <c r="P4716" s="56"/>
    </row>
    <row r="4717" spans="1:16" ht="42" customHeight="1" x14ac:dyDescent="0.2">
      <c r="A4717" s="71"/>
      <c r="B4717" s="12"/>
      <c r="C4717" s="72"/>
      <c r="D4717" s="56"/>
      <c r="E4717" s="56"/>
      <c r="F4717" s="56"/>
      <c r="G4717" s="56"/>
      <c r="H4717" s="56"/>
      <c r="I4717" s="56"/>
      <c r="J4717" s="56"/>
      <c r="K4717" s="56"/>
      <c r="L4717" s="56"/>
      <c r="M4717" s="56"/>
      <c r="N4717" s="56"/>
      <c r="O4717" s="56"/>
      <c r="P4717" s="56"/>
    </row>
    <row r="4718" spans="1:16" ht="42" customHeight="1" x14ac:dyDescent="0.2">
      <c r="A4718" s="71"/>
      <c r="B4718" s="12"/>
      <c r="C4718" s="72"/>
      <c r="D4718" s="56"/>
      <c r="E4718" s="56"/>
      <c r="F4718" s="56"/>
      <c r="G4718" s="56"/>
      <c r="H4718" s="56"/>
      <c r="I4718" s="56"/>
      <c r="J4718" s="56"/>
      <c r="K4718" s="56"/>
      <c r="L4718" s="56"/>
      <c r="M4718" s="56"/>
      <c r="N4718" s="56"/>
      <c r="O4718" s="56"/>
      <c r="P4718" s="56"/>
    </row>
    <row r="4719" spans="1:16" ht="42" customHeight="1" x14ac:dyDescent="0.2">
      <c r="A4719" s="71"/>
      <c r="B4719" s="12"/>
      <c r="C4719" s="72"/>
      <c r="D4719" s="56"/>
      <c r="E4719" s="56"/>
      <c r="F4719" s="56"/>
      <c r="G4719" s="56"/>
      <c r="H4719" s="56"/>
      <c r="I4719" s="56"/>
      <c r="J4719" s="56"/>
      <c r="K4719" s="56"/>
      <c r="L4719" s="56"/>
      <c r="M4719" s="56"/>
      <c r="N4719" s="56"/>
      <c r="O4719" s="56"/>
      <c r="P4719" s="56"/>
    </row>
    <row r="4720" spans="1:16" ht="42" customHeight="1" x14ac:dyDescent="0.2">
      <c r="A4720" s="71"/>
      <c r="B4720" s="12"/>
      <c r="C4720" s="72"/>
      <c r="D4720" s="56"/>
      <c r="E4720" s="56"/>
      <c r="F4720" s="56"/>
      <c r="G4720" s="56"/>
      <c r="H4720" s="56"/>
      <c r="I4720" s="56"/>
      <c r="J4720" s="56"/>
      <c r="K4720" s="56"/>
      <c r="L4720" s="56"/>
      <c r="M4720" s="56"/>
      <c r="N4720" s="56"/>
      <c r="O4720" s="56"/>
      <c r="P4720" s="56"/>
    </row>
    <row r="4721" spans="1:16" ht="42" customHeight="1" x14ac:dyDescent="0.2">
      <c r="A4721" s="71" t="s">
        <v>2842</v>
      </c>
      <c r="B4721" s="12"/>
      <c r="C4721" s="72" t="s">
        <v>2843</v>
      </c>
      <c r="D4721" s="56"/>
      <c r="E4721" s="56"/>
      <c r="F4721" s="56"/>
      <c r="G4721" s="56"/>
      <c r="H4721" s="56"/>
      <c r="I4721" s="56"/>
      <c r="J4721" s="56"/>
      <c r="K4721" s="56"/>
      <c r="L4721" s="56"/>
      <c r="M4721" s="56"/>
      <c r="N4721" s="56"/>
      <c r="O4721" s="56"/>
      <c r="P4721" s="56"/>
    </row>
    <row r="4722" spans="1:16" ht="42" customHeight="1" x14ac:dyDescent="0.2">
      <c r="A4722" s="71"/>
      <c r="B4722" s="12"/>
      <c r="C4722" s="72"/>
      <c r="D4722" s="56"/>
      <c r="E4722" s="56"/>
      <c r="F4722" s="56"/>
      <c r="G4722" s="56"/>
      <c r="H4722" s="56"/>
      <c r="I4722" s="56"/>
      <c r="J4722" s="56"/>
      <c r="K4722" s="56"/>
      <c r="L4722" s="56"/>
      <c r="M4722" s="56"/>
      <c r="N4722" s="56"/>
      <c r="O4722" s="56"/>
      <c r="P4722" s="56"/>
    </row>
    <row r="4723" spans="1:16" ht="42" customHeight="1" x14ac:dyDescent="0.2">
      <c r="A4723" s="71"/>
      <c r="B4723" s="12"/>
      <c r="C4723" s="72"/>
      <c r="D4723" s="56"/>
      <c r="E4723" s="56"/>
      <c r="F4723" s="56"/>
      <c r="G4723" s="56"/>
      <c r="H4723" s="56"/>
      <c r="I4723" s="56"/>
      <c r="J4723" s="56"/>
      <c r="K4723" s="56"/>
      <c r="L4723" s="56"/>
      <c r="M4723" s="56"/>
      <c r="N4723" s="56"/>
      <c r="O4723" s="56"/>
      <c r="P4723" s="56"/>
    </row>
    <row r="4724" spans="1:16" ht="42" customHeight="1" x14ac:dyDescent="0.2">
      <c r="A4724" s="71"/>
      <c r="B4724" s="12"/>
      <c r="C4724" s="72"/>
      <c r="D4724" s="56"/>
      <c r="E4724" s="56"/>
      <c r="F4724" s="56"/>
      <c r="G4724" s="56"/>
      <c r="H4724" s="56"/>
      <c r="I4724" s="56"/>
      <c r="J4724" s="56"/>
      <c r="K4724" s="56"/>
      <c r="L4724" s="56"/>
      <c r="M4724" s="56"/>
      <c r="N4724" s="56"/>
      <c r="O4724" s="56"/>
      <c r="P4724" s="56"/>
    </row>
    <row r="4725" spans="1:16" ht="42" customHeight="1" x14ac:dyDescent="0.2">
      <c r="A4725" s="71"/>
      <c r="B4725" s="12"/>
      <c r="C4725" s="72"/>
      <c r="D4725" s="56"/>
      <c r="E4725" s="56"/>
      <c r="F4725" s="56"/>
      <c r="G4725" s="56"/>
      <c r="H4725" s="56"/>
      <c r="I4725" s="56"/>
      <c r="J4725" s="56"/>
      <c r="K4725" s="56"/>
      <c r="L4725" s="56"/>
      <c r="M4725" s="56"/>
      <c r="N4725" s="56"/>
      <c r="O4725" s="56"/>
      <c r="P4725" s="56"/>
    </row>
    <row r="4726" spans="1:16" ht="42" customHeight="1" x14ac:dyDescent="0.2">
      <c r="A4726" s="71" t="s">
        <v>2844</v>
      </c>
      <c r="B4726" s="12"/>
      <c r="C4726" s="72" t="s">
        <v>2845</v>
      </c>
      <c r="D4726" s="56"/>
      <c r="E4726" s="56"/>
      <c r="F4726" s="56"/>
      <c r="G4726" s="56"/>
      <c r="H4726" s="56"/>
      <c r="I4726" s="56"/>
      <c r="J4726" s="56"/>
      <c r="K4726" s="56"/>
      <c r="L4726" s="56"/>
      <c r="M4726" s="56"/>
      <c r="N4726" s="56"/>
      <c r="O4726" s="56"/>
      <c r="P4726" s="56"/>
    </row>
    <row r="4727" spans="1:16" ht="42" customHeight="1" x14ac:dyDescent="0.2">
      <c r="A4727" s="71"/>
      <c r="B4727" s="12"/>
      <c r="C4727" s="72"/>
      <c r="D4727" s="56"/>
      <c r="E4727" s="56"/>
      <c r="F4727" s="56"/>
      <c r="G4727" s="56"/>
      <c r="H4727" s="56"/>
      <c r="I4727" s="56"/>
      <c r="J4727" s="56"/>
      <c r="K4727" s="56"/>
      <c r="L4727" s="56"/>
      <c r="M4727" s="56"/>
      <c r="N4727" s="56"/>
      <c r="O4727" s="56"/>
      <c r="P4727" s="56"/>
    </row>
    <row r="4728" spans="1:16" ht="42" customHeight="1" x14ac:dyDescent="0.2">
      <c r="A4728" s="71"/>
      <c r="B4728" s="12"/>
      <c r="C4728" s="72"/>
      <c r="D4728" s="56"/>
      <c r="E4728" s="56"/>
      <c r="F4728" s="56"/>
      <c r="G4728" s="56"/>
      <c r="H4728" s="56"/>
      <c r="I4728" s="56"/>
      <c r="J4728" s="56"/>
      <c r="K4728" s="56"/>
      <c r="L4728" s="56"/>
      <c r="M4728" s="56"/>
      <c r="N4728" s="56"/>
      <c r="O4728" s="56"/>
      <c r="P4728" s="56"/>
    </row>
    <row r="4729" spans="1:16" ht="42" customHeight="1" x14ac:dyDescent="0.2">
      <c r="A4729" s="71"/>
      <c r="B4729" s="12"/>
      <c r="C4729" s="72"/>
      <c r="D4729" s="56"/>
      <c r="E4729" s="56"/>
      <c r="F4729" s="56"/>
      <c r="G4729" s="56"/>
      <c r="H4729" s="56"/>
      <c r="I4729" s="56"/>
      <c r="J4729" s="56"/>
      <c r="K4729" s="56"/>
      <c r="L4729" s="56"/>
      <c r="M4729" s="56"/>
      <c r="N4729" s="56"/>
      <c r="O4729" s="56"/>
      <c r="P4729" s="56"/>
    </row>
    <row r="4730" spans="1:16" ht="42" customHeight="1" thickBot="1" x14ac:dyDescent="0.25">
      <c r="A4730" s="73"/>
      <c r="B4730" s="14"/>
      <c r="C4730" s="74"/>
      <c r="D4730" s="56"/>
      <c r="E4730" s="56"/>
      <c r="F4730" s="56"/>
      <c r="G4730" s="56"/>
      <c r="H4730" s="56"/>
      <c r="I4730" s="56"/>
      <c r="J4730" s="56"/>
      <c r="K4730" s="56"/>
      <c r="L4730" s="56"/>
      <c r="M4730" s="56"/>
      <c r="N4730" s="56"/>
      <c r="O4730" s="56"/>
      <c r="P4730" s="56"/>
    </row>
    <row r="4731" spans="1:16" ht="42" customHeight="1" x14ac:dyDescent="0.2">
      <c r="A4731" s="75" t="s">
        <v>2846</v>
      </c>
      <c r="B4731" s="10"/>
      <c r="C4731" s="76" t="s">
        <v>2847</v>
      </c>
      <c r="D4731" s="56"/>
      <c r="E4731" s="56"/>
      <c r="F4731" s="56"/>
      <c r="G4731" s="56"/>
      <c r="H4731" s="56"/>
      <c r="I4731" s="56"/>
      <c r="J4731" s="56"/>
      <c r="K4731" s="56"/>
      <c r="L4731" s="56"/>
      <c r="M4731" s="56"/>
      <c r="N4731" s="56"/>
      <c r="O4731" s="56"/>
      <c r="P4731" s="56"/>
    </row>
    <row r="4732" spans="1:16" ht="42" customHeight="1" x14ac:dyDescent="0.2">
      <c r="A4732" s="71"/>
      <c r="B4732" s="12"/>
      <c r="C4732" s="72"/>
      <c r="D4732" s="56"/>
      <c r="E4732" s="56"/>
      <c r="F4732" s="56"/>
      <c r="G4732" s="56"/>
      <c r="H4732" s="56"/>
      <c r="I4732" s="56"/>
      <c r="J4732" s="56"/>
      <c r="K4732" s="56"/>
      <c r="L4732" s="56"/>
      <c r="M4732" s="56"/>
      <c r="N4732" s="56"/>
      <c r="O4732" s="56"/>
      <c r="P4732" s="56"/>
    </row>
    <row r="4733" spans="1:16" ht="42" customHeight="1" x14ac:dyDescent="0.2">
      <c r="A4733" s="71"/>
      <c r="B4733" s="12"/>
      <c r="C4733" s="72"/>
      <c r="D4733" s="56"/>
      <c r="E4733" s="56"/>
      <c r="F4733" s="56"/>
      <c r="G4733" s="56"/>
      <c r="H4733" s="56"/>
      <c r="I4733" s="56"/>
      <c r="J4733" s="56"/>
      <c r="K4733" s="56"/>
      <c r="L4733" s="56"/>
      <c r="M4733" s="56"/>
      <c r="N4733" s="56"/>
      <c r="O4733" s="56"/>
      <c r="P4733" s="56"/>
    </row>
    <row r="4734" spans="1:16" ht="42" customHeight="1" x14ac:dyDescent="0.2">
      <c r="A4734" s="71"/>
      <c r="B4734" s="12"/>
      <c r="C4734" s="72"/>
      <c r="D4734" s="56"/>
      <c r="E4734" s="56"/>
      <c r="F4734" s="56"/>
      <c r="G4734" s="56"/>
      <c r="H4734" s="56"/>
      <c r="I4734" s="56"/>
      <c r="J4734" s="56"/>
      <c r="K4734" s="56"/>
      <c r="L4734" s="56"/>
      <c r="M4734" s="56"/>
      <c r="N4734" s="56"/>
      <c r="O4734" s="56"/>
      <c r="P4734" s="56"/>
    </row>
    <row r="4735" spans="1:16" ht="42" customHeight="1" x14ac:dyDescent="0.2">
      <c r="A4735" s="71"/>
      <c r="B4735" s="12"/>
      <c r="C4735" s="72"/>
      <c r="D4735" s="56"/>
      <c r="E4735" s="56"/>
      <c r="F4735" s="56"/>
      <c r="G4735" s="56"/>
      <c r="H4735" s="56"/>
      <c r="I4735" s="56"/>
      <c r="J4735" s="56"/>
      <c r="K4735" s="56"/>
      <c r="L4735" s="56"/>
      <c r="M4735" s="56"/>
      <c r="N4735" s="56"/>
      <c r="O4735" s="56"/>
      <c r="P4735" s="56"/>
    </row>
    <row r="4736" spans="1:16" ht="42" customHeight="1" x14ac:dyDescent="0.2">
      <c r="A4736" s="71" t="s">
        <v>2848</v>
      </c>
      <c r="B4736" s="12"/>
      <c r="C4736" s="72" t="s">
        <v>2849</v>
      </c>
      <c r="D4736" s="56"/>
      <c r="E4736" s="56"/>
      <c r="F4736" s="56"/>
      <c r="G4736" s="56"/>
      <c r="H4736" s="56"/>
      <c r="I4736" s="56"/>
      <c r="J4736" s="56"/>
      <c r="K4736" s="56"/>
      <c r="L4736" s="56"/>
      <c r="M4736" s="56"/>
      <c r="N4736" s="56"/>
      <c r="O4736" s="56"/>
      <c r="P4736" s="56"/>
    </row>
    <row r="4737" spans="1:16" ht="42" customHeight="1" x14ac:dyDescent="0.2">
      <c r="A4737" s="71"/>
      <c r="B4737" s="12"/>
      <c r="C4737" s="72"/>
      <c r="D4737" s="56"/>
      <c r="E4737" s="56"/>
      <c r="F4737" s="56"/>
      <c r="G4737" s="56"/>
      <c r="H4737" s="56"/>
      <c r="I4737" s="56"/>
      <c r="J4737" s="56"/>
      <c r="K4737" s="56"/>
      <c r="L4737" s="56"/>
      <c r="M4737" s="56"/>
      <c r="N4737" s="56"/>
      <c r="O4737" s="56"/>
      <c r="P4737" s="56"/>
    </row>
    <row r="4738" spans="1:16" ht="42" customHeight="1" x14ac:dyDescent="0.2">
      <c r="A4738" s="71"/>
      <c r="B4738" s="12"/>
      <c r="C4738" s="72"/>
      <c r="D4738" s="56"/>
      <c r="E4738" s="56"/>
      <c r="F4738" s="56"/>
      <c r="G4738" s="56"/>
      <c r="H4738" s="56"/>
      <c r="I4738" s="56"/>
      <c r="J4738" s="56"/>
      <c r="K4738" s="56"/>
      <c r="L4738" s="56"/>
      <c r="M4738" s="56"/>
      <c r="N4738" s="56"/>
      <c r="O4738" s="56"/>
      <c r="P4738" s="56"/>
    </row>
    <row r="4739" spans="1:16" ht="42" customHeight="1" x14ac:dyDescent="0.2">
      <c r="A4739" s="71"/>
      <c r="B4739" s="12"/>
      <c r="C4739" s="72"/>
      <c r="D4739" s="56"/>
      <c r="E4739" s="56"/>
      <c r="F4739" s="56"/>
      <c r="G4739" s="56"/>
      <c r="H4739" s="56"/>
      <c r="I4739" s="56"/>
      <c r="J4739" s="56"/>
      <c r="K4739" s="56"/>
      <c r="L4739" s="56"/>
      <c r="M4739" s="56"/>
      <c r="N4739" s="56"/>
      <c r="O4739" s="56"/>
      <c r="P4739" s="56"/>
    </row>
    <row r="4740" spans="1:16" ht="42" customHeight="1" x14ac:dyDescent="0.2">
      <c r="A4740" s="71"/>
      <c r="B4740" s="12"/>
      <c r="C4740" s="72"/>
      <c r="D4740" s="56"/>
      <c r="E4740" s="56"/>
      <c r="F4740" s="56"/>
      <c r="G4740" s="56"/>
      <c r="H4740" s="56"/>
      <c r="I4740" s="56"/>
      <c r="J4740" s="56"/>
      <c r="K4740" s="56"/>
      <c r="L4740" s="56"/>
      <c r="M4740" s="56"/>
      <c r="N4740" s="56"/>
      <c r="O4740" s="56"/>
      <c r="P4740" s="56"/>
    </row>
    <row r="4741" spans="1:16" ht="42" customHeight="1" x14ac:dyDescent="0.2">
      <c r="A4741" s="71" t="s">
        <v>2850</v>
      </c>
      <c r="B4741" s="12"/>
      <c r="C4741" s="72" t="s">
        <v>2851</v>
      </c>
      <c r="D4741" s="56"/>
      <c r="E4741" s="56"/>
      <c r="F4741" s="56"/>
      <c r="G4741" s="56"/>
      <c r="H4741" s="56"/>
      <c r="I4741" s="56"/>
      <c r="J4741" s="56"/>
      <c r="K4741" s="56"/>
      <c r="L4741" s="56"/>
      <c r="M4741" s="56"/>
      <c r="N4741" s="56"/>
      <c r="O4741" s="56"/>
      <c r="P4741" s="56"/>
    </row>
    <row r="4742" spans="1:16" ht="42" customHeight="1" x14ac:dyDescent="0.2">
      <c r="A4742" s="71"/>
      <c r="B4742" s="12"/>
      <c r="C4742" s="72"/>
      <c r="D4742" s="56"/>
      <c r="E4742" s="56"/>
      <c r="F4742" s="56"/>
      <c r="G4742" s="56"/>
      <c r="H4742" s="56"/>
      <c r="I4742" s="56"/>
      <c r="J4742" s="56"/>
      <c r="K4742" s="56"/>
      <c r="L4742" s="56"/>
      <c r="M4742" s="56"/>
      <c r="N4742" s="56"/>
      <c r="O4742" s="56"/>
      <c r="P4742" s="56"/>
    </row>
    <row r="4743" spans="1:16" ht="42" customHeight="1" x14ac:dyDescent="0.2">
      <c r="A4743" s="71"/>
      <c r="B4743" s="12"/>
      <c r="C4743" s="72"/>
      <c r="D4743" s="56"/>
      <c r="E4743" s="56"/>
      <c r="F4743" s="56"/>
      <c r="G4743" s="56"/>
      <c r="H4743" s="56"/>
      <c r="I4743" s="56"/>
      <c r="J4743" s="56"/>
      <c r="K4743" s="56"/>
      <c r="L4743" s="56"/>
      <c r="M4743" s="56"/>
      <c r="N4743" s="56"/>
      <c r="O4743" s="56"/>
      <c r="P4743" s="56"/>
    </row>
    <row r="4744" spans="1:16" ht="42" customHeight="1" x14ac:dyDescent="0.2">
      <c r="A4744" s="71"/>
      <c r="B4744" s="12"/>
      <c r="C4744" s="72"/>
      <c r="D4744" s="56"/>
      <c r="E4744" s="56"/>
      <c r="F4744" s="56"/>
      <c r="G4744" s="56"/>
      <c r="H4744" s="56"/>
      <c r="I4744" s="56"/>
      <c r="J4744" s="56"/>
      <c r="K4744" s="56"/>
      <c r="L4744" s="56"/>
      <c r="M4744" s="56"/>
      <c r="N4744" s="56"/>
      <c r="O4744" s="56"/>
      <c r="P4744" s="56"/>
    </row>
    <row r="4745" spans="1:16" ht="42" customHeight="1" x14ac:dyDescent="0.2">
      <c r="A4745" s="71"/>
      <c r="B4745" s="12"/>
      <c r="C4745" s="72"/>
      <c r="D4745" s="56"/>
      <c r="E4745" s="56"/>
      <c r="F4745" s="56"/>
      <c r="G4745" s="56"/>
      <c r="H4745" s="56"/>
      <c r="I4745" s="56"/>
      <c r="J4745" s="56"/>
      <c r="K4745" s="56"/>
      <c r="L4745" s="56"/>
      <c r="M4745" s="56"/>
      <c r="N4745" s="56"/>
      <c r="O4745" s="56"/>
      <c r="P4745" s="56"/>
    </row>
    <row r="4746" spans="1:16" ht="42" customHeight="1" x14ac:dyDescent="0.2">
      <c r="A4746" s="71" t="s">
        <v>2852</v>
      </c>
      <c r="B4746" s="12"/>
      <c r="C4746" s="72" t="s">
        <v>2853</v>
      </c>
      <c r="D4746" s="56"/>
      <c r="E4746" s="56"/>
      <c r="F4746" s="56"/>
      <c r="G4746" s="56"/>
      <c r="H4746" s="56"/>
      <c r="I4746" s="56"/>
      <c r="J4746" s="56"/>
      <c r="K4746" s="56"/>
      <c r="L4746" s="56"/>
      <c r="M4746" s="56"/>
      <c r="N4746" s="56"/>
      <c r="O4746" s="56"/>
      <c r="P4746" s="56"/>
    </row>
    <row r="4747" spans="1:16" ht="42" customHeight="1" x14ac:dyDescent="0.2">
      <c r="A4747" s="71"/>
      <c r="B4747" s="12"/>
      <c r="C4747" s="72"/>
      <c r="D4747" s="56"/>
      <c r="E4747" s="56"/>
      <c r="F4747" s="56"/>
      <c r="G4747" s="56"/>
      <c r="H4747" s="56"/>
      <c r="I4747" s="56"/>
      <c r="J4747" s="56"/>
      <c r="K4747" s="56"/>
      <c r="L4747" s="56"/>
      <c r="M4747" s="56"/>
      <c r="N4747" s="56"/>
      <c r="O4747" s="56"/>
      <c r="P4747" s="56"/>
    </row>
    <row r="4748" spans="1:16" ht="42" customHeight="1" x14ac:dyDescent="0.2">
      <c r="A4748" s="71"/>
      <c r="B4748" s="12"/>
      <c r="C4748" s="72"/>
      <c r="D4748" s="56"/>
      <c r="E4748" s="56"/>
      <c r="F4748" s="56"/>
      <c r="G4748" s="56"/>
      <c r="H4748" s="56"/>
      <c r="I4748" s="56"/>
      <c r="J4748" s="56"/>
      <c r="K4748" s="56"/>
      <c r="L4748" s="56"/>
      <c r="M4748" s="56"/>
      <c r="N4748" s="56"/>
      <c r="O4748" s="56"/>
      <c r="P4748" s="56"/>
    </row>
    <row r="4749" spans="1:16" ht="42" customHeight="1" x14ac:dyDescent="0.2">
      <c r="A4749" s="71"/>
      <c r="B4749" s="12"/>
      <c r="C4749" s="72"/>
      <c r="D4749" s="56"/>
      <c r="E4749" s="56"/>
      <c r="F4749" s="56"/>
      <c r="G4749" s="56"/>
      <c r="H4749" s="56"/>
      <c r="I4749" s="56"/>
      <c r="J4749" s="56"/>
      <c r="K4749" s="56"/>
      <c r="L4749" s="56"/>
      <c r="M4749" s="56"/>
      <c r="N4749" s="56"/>
      <c r="O4749" s="56"/>
      <c r="P4749" s="56"/>
    </row>
    <row r="4750" spans="1:16" ht="42" customHeight="1" x14ac:dyDescent="0.2">
      <c r="A4750" s="71"/>
      <c r="B4750" s="12"/>
      <c r="C4750" s="72"/>
      <c r="D4750" s="56"/>
      <c r="E4750" s="56"/>
      <c r="F4750" s="56"/>
      <c r="G4750" s="56"/>
      <c r="H4750" s="56"/>
      <c r="I4750" s="56"/>
      <c r="J4750" s="56"/>
      <c r="K4750" s="56"/>
      <c r="L4750" s="56"/>
      <c r="M4750" s="56"/>
      <c r="N4750" s="56"/>
      <c r="O4750" s="56"/>
      <c r="P4750" s="56"/>
    </row>
    <row r="4751" spans="1:16" ht="42" customHeight="1" x14ac:dyDescent="0.2">
      <c r="A4751" s="71" t="s">
        <v>2854</v>
      </c>
      <c r="B4751" s="12"/>
      <c r="C4751" s="72" t="s">
        <v>2855</v>
      </c>
      <c r="D4751" s="56"/>
      <c r="E4751" s="56"/>
      <c r="F4751" s="56"/>
      <c r="G4751" s="56"/>
      <c r="H4751" s="56"/>
      <c r="I4751" s="56"/>
      <c r="J4751" s="56"/>
      <c r="K4751" s="56"/>
      <c r="L4751" s="56"/>
      <c r="M4751" s="56"/>
      <c r="N4751" s="56"/>
      <c r="O4751" s="56"/>
      <c r="P4751" s="56"/>
    </row>
    <row r="4752" spans="1:16" ht="42" customHeight="1" x14ac:dyDescent="0.2">
      <c r="A4752" s="71"/>
      <c r="B4752" s="12"/>
      <c r="C4752" s="72"/>
      <c r="D4752" s="56"/>
      <c r="E4752" s="56"/>
      <c r="F4752" s="56"/>
      <c r="G4752" s="56"/>
      <c r="H4752" s="56"/>
      <c r="I4752" s="56"/>
      <c r="J4752" s="56"/>
      <c r="K4752" s="56"/>
      <c r="L4752" s="56"/>
      <c r="M4752" s="56"/>
      <c r="N4752" s="56"/>
      <c r="O4752" s="56"/>
      <c r="P4752" s="56"/>
    </row>
    <row r="4753" spans="1:16" ht="42" customHeight="1" x14ac:dyDescent="0.2">
      <c r="A4753" s="71"/>
      <c r="B4753" s="12"/>
      <c r="C4753" s="72"/>
      <c r="D4753" s="56"/>
      <c r="E4753" s="56"/>
      <c r="F4753" s="56"/>
      <c r="G4753" s="56"/>
      <c r="H4753" s="56"/>
      <c r="I4753" s="56"/>
      <c r="J4753" s="56"/>
      <c r="K4753" s="56"/>
      <c r="L4753" s="56"/>
      <c r="M4753" s="56"/>
      <c r="N4753" s="56"/>
      <c r="O4753" s="56"/>
      <c r="P4753" s="56"/>
    </row>
    <row r="4754" spans="1:16" ht="42" customHeight="1" x14ac:dyDescent="0.2">
      <c r="A4754" s="71"/>
      <c r="B4754" s="12"/>
      <c r="C4754" s="72"/>
      <c r="D4754" s="56"/>
      <c r="E4754" s="56"/>
      <c r="F4754" s="56"/>
      <c r="G4754" s="56"/>
      <c r="H4754" s="56"/>
      <c r="I4754" s="56"/>
      <c r="J4754" s="56"/>
      <c r="K4754" s="56"/>
      <c r="L4754" s="56"/>
      <c r="M4754" s="56"/>
      <c r="N4754" s="56"/>
      <c r="O4754" s="56"/>
      <c r="P4754" s="56"/>
    </row>
    <row r="4755" spans="1:16" ht="42" customHeight="1" thickBot="1" x14ac:dyDescent="0.25">
      <c r="A4755" s="73"/>
      <c r="B4755" s="14"/>
      <c r="C4755" s="74"/>
      <c r="D4755" s="56"/>
      <c r="E4755" s="56"/>
      <c r="F4755" s="56"/>
      <c r="G4755" s="56"/>
      <c r="H4755" s="56"/>
      <c r="I4755" s="56"/>
      <c r="J4755" s="56"/>
      <c r="K4755" s="56"/>
      <c r="L4755" s="56"/>
      <c r="M4755" s="56"/>
      <c r="N4755" s="56"/>
      <c r="O4755" s="56"/>
      <c r="P4755" s="56"/>
    </row>
    <row r="4756" spans="1:16" ht="42" customHeight="1" x14ac:dyDescent="0.2">
      <c r="A4756" s="75" t="s">
        <v>2856</v>
      </c>
      <c r="B4756" s="10"/>
      <c r="C4756" s="76" t="s">
        <v>2857</v>
      </c>
      <c r="D4756" s="56"/>
      <c r="E4756" s="56"/>
      <c r="F4756" s="56"/>
      <c r="G4756" s="56"/>
      <c r="H4756" s="56"/>
      <c r="I4756" s="56"/>
      <c r="J4756" s="56"/>
      <c r="K4756" s="56"/>
      <c r="L4756" s="56"/>
      <c r="M4756" s="56"/>
      <c r="N4756" s="56"/>
      <c r="O4756" s="56"/>
      <c r="P4756" s="56"/>
    </row>
    <row r="4757" spans="1:16" ht="42" customHeight="1" x14ac:dyDescent="0.2">
      <c r="A4757" s="71"/>
      <c r="B4757" s="12"/>
      <c r="C4757" s="72"/>
      <c r="D4757" s="56"/>
      <c r="E4757" s="56"/>
      <c r="F4757" s="56"/>
      <c r="G4757" s="56"/>
      <c r="H4757" s="56"/>
      <c r="I4757" s="56"/>
      <c r="J4757" s="56"/>
      <c r="K4757" s="56"/>
      <c r="L4757" s="56"/>
      <c r="M4757" s="56"/>
      <c r="N4757" s="56"/>
      <c r="O4757" s="56"/>
      <c r="P4757" s="56"/>
    </row>
    <row r="4758" spans="1:16" ht="42" customHeight="1" x14ac:dyDescent="0.2">
      <c r="A4758" s="71"/>
      <c r="B4758" s="12"/>
      <c r="C4758" s="72"/>
      <c r="D4758" s="56"/>
      <c r="E4758" s="56"/>
      <c r="F4758" s="56"/>
      <c r="G4758" s="56"/>
      <c r="H4758" s="56"/>
      <c r="I4758" s="56"/>
      <c r="J4758" s="56"/>
      <c r="K4758" s="56"/>
      <c r="L4758" s="56"/>
      <c r="M4758" s="56"/>
      <c r="N4758" s="56"/>
      <c r="O4758" s="56"/>
      <c r="P4758" s="56"/>
    </row>
    <row r="4759" spans="1:16" ht="42" customHeight="1" x14ac:dyDescent="0.2">
      <c r="A4759" s="71"/>
      <c r="B4759" s="12"/>
      <c r="C4759" s="72"/>
      <c r="D4759" s="56"/>
      <c r="E4759" s="56"/>
      <c r="F4759" s="56"/>
      <c r="G4759" s="56"/>
      <c r="H4759" s="56"/>
      <c r="I4759" s="56"/>
      <c r="J4759" s="56"/>
      <c r="K4759" s="56"/>
      <c r="L4759" s="56"/>
      <c r="M4759" s="56"/>
      <c r="N4759" s="56"/>
      <c r="O4759" s="56"/>
      <c r="P4759" s="56"/>
    </row>
    <row r="4760" spans="1:16" ht="42" customHeight="1" x14ac:dyDescent="0.2">
      <c r="A4760" s="71"/>
      <c r="B4760" s="12"/>
      <c r="C4760" s="72"/>
      <c r="D4760" s="56"/>
      <c r="E4760" s="56"/>
      <c r="F4760" s="56"/>
      <c r="G4760" s="56"/>
      <c r="H4760" s="56"/>
      <c r="I4760" s="56"/>
      <c r="J4760" s="56"/>
      <c r="K4760" s="56"/>
      <c r="L4760" s="56"/>
      <c r="M4760" s="56"/>
      <c r="N4760" s="56"/>
      <c r="O4760" s="56"/>
      <c r="P4760" s="56"/>
    </row>
    <row r="4761" spans="1:16" ht="42" customHeight="1" x14ac:dyDescent="0.2">
      <c r="A4761" s="71" t="s">
        <v>2858</v>
      </c>
      <c r="B4761" s="12"/>
      <c r="C4761" s="72" t="s">
        <v>2859</v>
      </c>
      <c r="D4761" s="56"/>
      <c r="E4761" s="56"/>
      <c r="F4761" s="56"/>
      <c r="G4761" s="56"/>
      <c r="H4761" s="56"/>
      <c r="I4761" s="56"/>
      <c r="J4761" s="56"/>
      <c r="K4761" s="56"/>
      <c r="L4761" s="56"/>
      <c r="M4761" s="56"/>
      <c r="N4761" s="56"/>
      <c r="O4761" s="56"/>
      <c r="P4761" s="56"/>
    </row>
    <row r="4762" spans="1:16" ht="42" customHeight="1" x14ac:dyDescent="0.2">
      <c r="A4762" s="71"/>
      <c r="B4762" s="12"/>
      <c r="C4762" s="72"/>
      <c r="D4762" s="56"/>
      <c r="E4762" s="56"/>
      <c r="F4762" s="56"/>
      <c r="G4762" s="56"/>
      <c r="H4762" s="56"/>
      <c r="I4762" s="56"/>
      <c r="J4762" s="56"/>
      <c r="K4762" s="56"/>
      <c r="L4762" s="56"/>
      <c r="M4762" s="56"/>
      <c r="N4762" s="56"/>
      <c r="O4762" s="56"/>
      <c r="P4762" s="56"/>
    </row>
    <row r="4763" spans="1:16" ht="42" customHeight="1" x14ac:dyDescent="0.2">
      <c r="A4763" s="71"/>
      <c r="B4763" s="12"/>
      <c r="C4763" s="72"/>
      <c r="D4763" s="56"/>
      <c r="E4763" s="56"/>
      <c r="F4763" s="56"/>
      <c r="G4763" s="56"/>
      <c r="H4763" s="56"/>
      <c r="I4763" s="56"/>
      <c r="J4763" s="56"/>
      <c r="K4763" s="56"/>
      <c r="L4763" s="56"/>
      <c r="M4763" s="56"/>
      <c r="N4763" s="56"/>
      <c r="O4763" s="56"/>
      <c r="P4763" s="56"/>
    </row>
    <row r="4764" spans="1:16" ht="42" customHeight="1" x14ac:dyDescent="0.2">
      <c r="A4764" s="71"/>
      <c r="B4764" s="12"/>
      <c r="C4764" s="72"/>
      <c r="D4764" s="56"/>
      <c r="E4764" s="56"/>
      <c r="F4764" s="56"/>
      <c r="G4764" s="56"/>
      <c r="H4764" s="56"/>
      <c r="I4764" s="56"/>
      <c r="J4764" s="56"/>
      <c r="K4764" s="56"/>
      <c r="L4764" s="56"/>
      <c r="M4764" s="56"/>
      <c r="N4764" s="56"/>
      <c r="O4764" s="56"/>
      <c r="P4764" s="56"/>
    </row>
    <row r="4765" spans="1:16" ht="42" customHeight="1" x14ac:dyDescent="0.2">
      <c r="A4765" s="71"/>
      <c r="B4765" s="12"/>
      <c r="C4765" s="72"/>
      <c r="D4765" s="56"/>
      <c r="E4765" s="56"/>
      <c r="F4765" s="56"/>
      <c r="G4765" s="56"/>
      <c r="H4765" s="56"/>
      <c r="I4765" s="56"/>
      <c r="J4765" s="56"/>
      <c r="K4765" s="56"/>
      <c r="L4765" s="56"/>
      <c r="M4765" s="56"/>
      <c r="N4765" s="56"/>
      <c r="O4765" s="56"/>
      <c r="P4765" s="56"/>
    </row>
    <row r="4766" spans="1:16" ht="42" customHeight="1" x14ac:dyDescent="0.2">
      <c r="A4766" s="71" t="s">
        <v>2860</v>
      </c>
      <c r="B4766" s="12"/>
      <c r="C4766" s="72" t="s">
        <v>2861</v>
      </c>
      <c r="D4766" s="56"/>
      <c r="E4766" s="56"/>
      <c r="F4766" s="56"/>
      <c r="G4766" s="56"/>
      <c r="H4766" s="56"/>
      <c r="I4766" s="56"/>
      <c r="J4766" s="56"/>
      <c r="K4766" s="56"/>
      <c r="L4766" s="56"/>
      <c r="M4766" s="56"/>
      <c r="N4766" s="56"/>
      <c r="O4766" s="56"/>
      <c r="P4766" s="56"/>
    </row>
    <row r="4767" spans="1:16" ht="42" customHeight="1" x14ac:dyDescent="0.2">
      <c r="A4767" s="71"/>
      <c r="B4767" s="12"/>
      <c r="C4767" s="72"/>
      <c r="D4767" s="56"/>
      <c r="E4767" s="56"/>
      <c r="F4767" s="56"/>
      <c r="G4767" s="56"/>
      <c r="H4767" s="56"/>
      <c r="I4767" s="56"/>
      <c r="J4767" s="56"/>
      <c r="K4767" s="56"/>
      <c r="L4767" s="56"/>
      <c r="M4767" s="56"/>
      <c r="N4767" s="56"/>
      <c r="O4767" s="56"/>
      <c r="P4767" s="56"/>
    </row>
    <row r="4768" spans="1:16" ht="42" customHeight="1" x14ac:dyDescent="0.2">
      <c r="A4768" s="71"/>
      <c r="B4768" s="12"/>
      <c r="C4768" s="72"/>
      <c r="D4768" s="56"/>
      <c r="E4768" s="56"/>
      <c r="F4768" s="56"/>
      <c r="G4768" s="56"/>
      <c r="H4768" s="56"/>
      <c r="I4768" s="56"/>
      <c r="J4768" s="56"/>
      <c r="K4768" s="56"/>
      <c r="L4768" s="56"/>
      <c r="M4768" s="56"/>
      <c r="N4768" s="56"/>
      <c r="O4768" s="56"/>
      <c r="P4768" s="56"/>
    </row>
    <row r="4769" spans="1:16" ht="42" customHeight="1" x14ac:dyDescent="0.2">
      <c r="A4769" s="71"/>
      <c r="B4769" s="12"/>
      <c r="C4769" s="72"/>
      <c r="D4769" s="56"/>
      <c r="E4769" s="56"/>
      <c r="F4769" s="56"/>
      <c r="G4769" s="56"/>
      <c r="H4769" s="56"/>
      <c r="I4769" s="56"/>
      <c r="J4769" s="56"/>
      <c r="K4769" s="56"/>
      <c r="L4769" s="56"/>
      <c r="M4769" s="56"/>
      <c r="N4769" s="56"/>
      <c r="O4769" s="56"/>
      <c r="P4769" s="56"/>
    </row>
    <row r="4770" spans="1:16" ht="42" customHeight="1" x14ac:dyDescent="0.2">
      <c r="A4770" s="71"/>
      <c r="B4770" s="12"/>
      <c r="C4770" s="72"/>
      <c r="D4770" s="56"/>
      <c r="E4770" s="56"/>
      <c r="F4770" s="56"/>
      <c r="G4770" s="56"/>
      <c r="H4770" s="56"/>
      <c r="I4770" s="56"/>
      <c r="J4770" s="56"/>
      <c r="K4770" s="56"/>
      <c r="L4770" s="56"/>
      <c r="M4770" s="56"/>
      <c r="N4770" s="56"/>
      <c r="O4770" s="56"/>
      <c r="P4770" s="56"/>
    </row>
    <row r="4771" spans="1:16" ht="42" customHeight="1" x14ac:dyDescent="0.2">
      <c r="A4771" s="71" t="s">
        <v>2862</v>
      </c>
      <c r="B4771" s="12"/>
      <c r="C4771" s="72" t="s">
        <v>2863</v>
      </c>
      <c r="D4771" s="56"/>
      <c r="E4771" s="56"/>
      <c r="F4771" s="56"/>
      <c r="G4771" s="56"/>
      <c r="H4771" s="56"/>
      <c r="I4771" s="56"/>
      <c r="J4771" s="56"/>
      <c r="K4771" s="56"/>
      <c r="L4771" s="56"/>
      <c r="M4771" s="56"/>
      <c r="N4771" s="56"/>
      <c r="O4771" s="56"/>
      <c r="P4771" s="56"/>
    </row>
    <row r="4772" spans="1:16" ht="42" customHeight="1" x14ac:dyDescent="0.2">
      <c r="A4772" s="71"/>
      <c r="B4772" s="12"/>
      <c r="C4772" s="72"/>
      <c r="D4772" s="56"/>
      <c r="E4772" s="56"/>
      <c r="F4772" s="56"/>
      <c r="G4772" s="56"/>
      <c r="H4772" s="56"/>
      <c r="I4772" s="56"/>
      <c r="J4772" s="56"/>
      <c r="K4772" s="56"/>
      <c r="L4772" s="56"/>
      <c r="M4772" s="56"/>
      <c r="N4772" s="56"/>
      <c r="O4772" s="56"/>
      <c r="P4772" s="56"/>
    </row>
    <row r="4773" spans="1:16" ht="42" customHeight="1" x14ac:dyDescent="0.2">
      <c r="A4773" s="71"/>
      <c r="B4773" s="12"/>
      <c r="C4773" s="72"/>
      <c r="D4773" s="56"/>
      <c r="E4773" s="56"/>
      <c r="F4773" s="56"/>
      <c r="G4773" s="56"/>
      <c r="H4773" s="56"/>
      <c r="I4773" s="56"/>
      <c r="J4773" s="56"/>
      <c r="K4773" s="56"/>
      <c r="L4773" s="56"/>
      <c r="M4773" s="56"/>
      <c r="N4773" s="56"/>
      <c r="O4773" s="56"/>
      <c r="P4773" s="56"/>
    </row>
    <row r="4774" spans="1:16" ht="42" customHeight="1" x14ac:dyDescent="0.2">
      <c r="A4774" s="71"/>
      <c r="B4774" s="12"/>
      <c r="C4774" s="72"/>
      <c r="D4774" s="56"/>
      <c r="E4774" s="56"/>
      <c r="F4774" s="56"/>
      <c r="G4774" s="56"/>
      <c r="H4774" s="56"/>
      <c r="I4774" s="56"/>
      <c r="J4774" s="56"/>
      <c r="K4774" s="56"/>
      <c r="L4774" s="56"/>
      <c r="M4774" s="56"/>
      <c r="N4774" s="56"/>
      <c r="O4774" s="56"/>
      <c r="P4774" s="56"/>
    </row>
    <row r="4775" spans="1:16" ht="42" customHeight="1" x14ac:dyDescent="0.2">
      <c r="A4775" s="71"/>
      <c r="B4775" s="12"/>
      <c r="C4775" s="72"/>
      <c r="D4775" s="56"/>
      <c r="E4775" s="56"/>
      <c r="F4775" s="56"/>
      <c r="G4775" s="56"/>
      <c r="H4775" s="56"/>
      <c r="I4775" s="56"/>
      <c r="J4775" s="56"/>
      <c r="K4775" s="56"/>
      <c r="L4775" s="56"/>
      <c r="M4775" s="56"/>
      <c r="N4775" s="56"/>
      <c r="O4775" s="56"/>
      <c r="P4775" s="56"/>
    </row>
    <row r="4776" spans="1:16" ht="42" customHeight="1" x14ac:dyDescent="0.2">
      <c r="A4776" s="71" t="s">
        <v>2864</v>
      </c>
      <c r="B4776" s="12"/>
      <c r="C4776" s="72" t="s">
        <v>2865</v>
      </c>
      <c r="D4776" s="56"/>
      <c r="E4776" s="56"/>
      <c r="F4776" s="56"/>
      <c r="G4776" s="56"/>
      <c r="H4776" s="56"/>
      <c r="I4776" s="56"/>
      <c r="J4776" s="56"/>
      <c r="K4776" s="56"/>
      <c r="L4776" s="56"/>
      <c r="M4776" s="56"/>
      <c r="N4776" s="56"/>
      <c r="O4776" s="56"/>
      <c r="P4776" s="56"/>
    </row>
    <row r="4777" spans="1:16" ht="42" customHeight="1" x14ac:dyDescent="0.2">
      <c r="A4777" s="71"/>
      <c r="B4777" s="12"/>
      <c r="C4777" s="72"/>
      <c r="D4777" s="56"/>
      <c r="E4777" s="56"/>
      <c r="F4777" s="56"/>
      <c r="G4777" s="56"/>
      <c r="H4777" s="56"/>
      <c r="I4777" s="56"/>
      <c r="J4777" s="56"/>
      <c r="K4777" s="56"/>
      <c r="L4777" s="56"/>
      <c r="M4777" s="56"/>
      <c r="N4777" s="56"/>
      <c r="O4777" s="56"/>
      <c r="P4777" s="56"/>
    </row>
    <row r="4778" spans="1:16" ht="42" customHeight="1" x14ac:dyDescent="0.2">
      <c r="A4778" s="71"/>
      <c r="B4778" s="12"/>
      <c r="C4778" s="72"/>
      <c r="D4778" s="56"/>
      <c r="E4778" s="56"/>
      <c r="F4778" s="56"/>
      <c r="G4778" s="56"/>
      <c r="H4778" s="56"/>
      <c r="I4778" s="56"/>
      <c r="J4778" s="56"/>
      <c r="K4778" s="56"/>
      <c r="L4778" s="56"/>
      <c r="M4778" s="56"/>
      <c r="N4778" s="56"/>
      <c r="O4778" s="56"/>
      <c r="P4778" s="56"/>
    </row>
    <row r="4779" spans="1:16" ht="42" customHeight="1" x14ac:dyDescent="0.2">
      <c r="A4779" s="71"/>
      <c r="B4779" s="12"/>
      <c r="C4779" s="72"/>
      <c r="D4779" s="56"/>
      <c r="E4779" s="56"/>
      <c r="F4779" s="56"/>
      <c r="G4779" s="56"/>
      <c r="H4779" s="56"/>
      <c r="I4779" s="56"/>
      <c r="J4779" s="56"/>
      <c r="K4779" s="56"/>
      <c r="L4779" s="56"/>
      <c r="M4779" s="56"/>
      <c r="N4779" s="56"/>
      <c r="O4779" s="56"/>
      <c r="P4779" s="56"/>
    </row>
    <row r="4780" spans="1:16" ht="42" customHeight="1" thickBot="1" x14ac:dyDescent="0.25">
      <c r="A4780" s="73"/>
      <c r="B4780" s="14"/>
      <c r="C4780" s="74"/>
      <c r="D4780" s="56"/>
      <c r="E4780" s="56"/>
      <c r="F4780" s="56"/>
      <c r="G4780" s="56"/>
      <c r="H4780" s="56"/>
      <c r="I4780" s="56"/>
      <c r="J4780" s="56"/>
      <c r="K4780" s="56"/>
      <c r="L4780" s="56"/>
      <c r="M4780" s="56"/>
      <c r="N4780" s="56"/>
      <c r="O4780" s="56"/>
      <c r="P4780" s="56"/>
    </row>
    <row r="4781" spans="1:16" ht="42" customHeight="1" x14ac:dyDescent="0.2">
      <c r="A4781" s="75" t="s">
        <v>2866</v>
      </c>
      <c r="B4781" s="10"/>
      <c r="C4781" s="76" t="s">
        <v>2867</v>
      </c>
      <c r="D4781" s="56"/>
      <c r="E4781" s="56"/>
      <c r="F4781" s="56"/>
      <c r="G4781" s="56"/>
      <c r="H4781" s="56"/>
      <c r="I4781" s="56"/>
      <c r="J4781" s="56"/>
      <c r="K4781" s="56"/>
      <c r="L4781" s="56"/>
      <c r="M4781" s="56"/>
      <c r="N4781" s="56"/>
      <c r="O4781" s="56"/>
      <c r="P4781" s="56"/>
    </row>
    <row r="4782" spans="1:16" ht="42" customHeight="1" x14ac:dyDescent="0.2">
      <c r="A4782" s="71"/>
      <c r="B4782" s="12"/>
      <c r="C4782" s="72"/>
      <c r="D4782" s="56"/>
      <c r="E4782" s="56"/>
      <c r="F4782" s="56"/>
      <c r="G4782" s="56"/>
      <c r="H4782" s="56"/>
      <c r="I4782" s="56"/>
      <c r="J4782" s="56"/>
      <c r="K4782" s="56"/>
      <c r="L4782" s="56"/>
      <c r="M4782" s="56"/>
      <c r="N4782" s="56"/>
      <c r="O4782" s="56"/>
      <c r="P4782" s="56"/>
    </row>
    <row r="4783" spans="1:16" ht="42" customHeight="1" x14ac:dyDescent="0.2">
      <c r="A4783" s="71"/>
      <c r="B4783" s="12"/>
      <c r="C4783" s="72"/>
      <c r="D4783" s="56"/>
      <c r="E4783" s="56"/>
      <c r="F4783" s="56"/>
      <c r="G4783" s="56"/>
      <c r="H4783" s="56"/>
      <c r="I4783" s="56"/>
      <c r="J4783" s="56"/>
      <c r="K4783" s="56"/>
      <c r="L4783" s="56"/>
      <c r="M4783" s="56"/>
      <c r="N4783" s="56"/>
      <c r="O4783" s="56"/>
      <c r="P4783" s="56"/>
    </row>
    <row r="4784" spans="1:16" ht="42" customHeight="1" x14ac:dyDescent="0.2">
      <c r="A4784" s="71"/>
      <c r="B4784" s="12"/>
      <c r="C4784" s="72"/>
      <c r="D4784" s="56"/>
      <c r="E4784" s="56"/>
      <c r="F4784" s="56"/>
      <c r="G4784" s="56"/>
      <c r="H4784" s="56"/>
      <c r="I4784" s="56"/>
      <c r="J4784" s="56"/>
      <c r="K4784" s="56"/>
      <c r="L4784" s="56"/>
      <c r="M4784" s="56"/>
      <c r="N4784" s="56"/>
      <c r="O4784" s="56"/>
      <c r="P4784" s="56"/>
    </row>
    <row r="4785" spans="1:16" ht="42" customHeight="1" x14ac:dyDescent="0.2">
      <c r="A4785" s="71"/>
      <c r="B4785" s="12"/>
      <c r="C4785" s="72"/>
      <c r="D4785" s="56"/>
      <c r="E4785" s="56"/>
      <c r="F4785" s="56"/>
      <c r="G4785" s="56"/>
      <c r="H4785" s="56"/>
      <c r="I4785" s="56"/>
      <c r="J4785" s="56"/>
      <c r="K4785" s="56"/>
      <c r="L4785" s="56"/>
      <c r="M4785" s="56"/>
      <c r="N4785" s="56"/>
      <c r="O4785" s="56"/>
      <c r="P4785" s="56"/>
    </row>
    <row r="4786" spans="1:16" ht="42" customHeight="1" x14ac:dyDescent="0.2">
      <c r="A4786" s="71" t="s">
        <v>2868</v>
      </c>
      <c r="B4786" s="12"/>
      <c r="C4786" s="72" t="s">
        <v>2869</v>
      </c>
      <c r="D4786" s="56"/>
      <c r="E4786" s="56"/>
      <c r="F4786" s="56"/>
      <c r="G4786" s="56"/>
      <c r="H4786" s="56"/>
      <c r="I4786" s="56"/>
      <c r="J4786" s="56"/>
      <c r="K4786" s="56"/>
      <c r="L4786" s="56"/>
      <c r="M4786" s="56"/>
      <c r="N4786" s="56"/>
      <c r="O4786" s="56"/>
      <c r="P4786" s="56"/>
    </row>
    <row r="4787" spans="1:16" ht="42" customHeight="1" x14ac:dyDescent="0.2">
      <c r="A4787" s="71"/>
      <c r="B4787" s="12"/>
      <c r="C4787" s="72"/>
      <c r="D4787" s="56"/>
      <c r="E4787" s="56"/>
      <c r="F4787" s="56"/>
      <c r="G4787" s="56"/>
      <c r="H4787" s="56"/>
      <c r="I4787" s="56"/>
      <c r="J4787" s="56"/>
      <c r="K4787" s="56"/>
      <c r="L4787" s="56"/>
      <c r="M4787" s="56"/>
      <c r="N4787" s="56"/>
      <c r="O4787" s="56"/>
      <c r="P4787" s="56"/>
    </row>
    <row r="4788" spans="1:16" ht="42" customHeight="1" x14ac:dyDescent="0.2">
      <c r="A4788" s="71"/>
      <c r="B4788" s="12"/>
      <c r="C4788" s="72"/>
      <c r="D4788" s="56"/>
      <c r="E4788" s="56"/>
      <c r="F4788" s="56"/>
      <c r="G4788" s="56"/>
      <c r="H4788" s="56"/>
      <c r="I4788" s="56"/>
      <c r="J4788" s="56"/>
      <c r="K4788" s="56"/>
      <c r="L4788" s="56"/>
      <c r="M4788" s="56"/>
      <c r="N4788" s="56"/>
      <c r="O4788" s="56"/>
      <c r="P4788" s="56"/>
    </row>
    <row r="4789" spans="1:16" ht="42" customHeight="1" x14ac:dyDescent="0.2">
      <c r="A4789" s="71"/>
      <c r="B4789" s="12"/>
      <c r="C4789" s="72"/>
      <c r="D4789" s="56"/>
      <c r="E4789" s="56"/>
      <c r="F4789" s="56"/>
      <c r="G4789" s="56"/>
      <c r="H4789" s="56"/>
      <c r="I4789" s="56"/>
      <c r="J4789" s="56"/>
      <c r="K4789" s="56"/>
      <c r="L4789" s="56"/>
      <c r="M4789" s="56"/>
      <c r="N4789" s="56"/>
      <c r="O4789" s="56"/>
      <c r="P4789" s="56"/>
    </row>
    <row r="4790" spans="1:16" ht="42" customHeight="1" x14ac:dyDescent="0.2">
      <c r="A4790" s="71"/>
      <c r="B4790" s="12"/>
      <c r="C4790" s="72"/>
      <c r="D4790" s="56"/>
      <c r="E4790" s="56"/>
      <c r="F4790" s="56"/>
      <c r="G4790" s="56"/>
      <c r="H4790" s="56"/>
      <c r="I4790" s="56"/>
      <c r="J4790" s="56"/>
      <c r="K4790" s="56"/>
      <c r="L4790" s="56"/>
      <c r="M4790" s="56"/>
      <c r="N4790" s="56"/>
      <c r="O4790" s="56"/>
      <c r="P4790" s="56"/>
    </row>
    <row r="4791" spans="1:16" ht="42" customHeight="1" x14ac:dyDescent="0.2">
      <c r="A4791" s="71" t="s">
        <v>2870</v>
      </c>
      <c r="B4791" s="12"/>
      <c r="C4791" s="72" t="s">
        <v>2871</v>
      </c>
      <c r="D4791" s="56"/>
      <c r="E4791" s="56"/>
      <c r="F4791" s="56"/>
      <c r="G4791" s="56"/>
      <c r="H4791" s="56"/>
      <c r="I4791" s="56"/>
      <c r="J4791" s="56"/>
      <c r="K4791" s="56"/>
      <c r="L4791" s="56"/>
      <c r="M4791" s="56"/>
      <c r="N4791" s="56"/>
      <c r="O4791" s="56"/>
      <c r="P4791" s="56"/>
    </row>
    <row r="4792" spans="1:16" ht="42" customHeight="1" x14ac:dyDescent="0.2">
      <c r="A4792" s="71"/>
      <c r="B4792" s="12"/>
      <c r="C4792" s="72"/>
      <c r="D4792" s="56"/>
      <c r="E4792" s="56"/>
      <c r="F4792" s="56"/>
      <c r="G4792" s="56"/>
      <c r="H4792" s="56"/>
      <c r="I4792" s="56"/>
      <c r="J4792" s="56"/>
      <c r="K4792" s="56"/>
      <c r="L4792" s="56"/>
      <c r="M4792" s="56"/>
      <c r="N4792" s="56"/>
      <c r="O4792" s="56"/>
      <c r="P4792" s="56"/>
    </row>
    <row r="4793" spans="1:16" ht="42" customHeight="1" x14ac:dyDescent="0.2">
      <c r="A4793" s="71"/>
      <c r="B4793" s="12"/>
      <c r="C4793" s="72"/>
      <c r="D4793" s="56"/>
      <c r="E4793" s="56"/>
      <c r="F4793" s="56"/>
      <c r="G4793" s="56"/>
      <c r="H4793" s="56"/>
      <c r="I4793" s="56"/>
      <c r="J4793" s="56"/>
      <c r="K4793" s="56"/>
      <c r="L4793" s="56"/>
      <c r="M4793" s="56"/>
      <c r="N4793" s="56"/>
      <c r="O4793" s="56"/>
      <c r="P4793" s="56"/>
    </row>
    <row r="4794" spans="1:16" ht="42" customHeight="1" x14ac:dyDescent="0.2">
      <c r="A4794" s="71"/>
      <c r="B4794" s="12"/>
      <c r="C4794" s="72"/>
      <c r="D4794" s="56"/>
      <c r="E4794" s="56"/>
      <c r="F4794" s="56"/>
      <c r="G4794" s="56"/>
      <c r="H4794" s="56"/>
      <c r="I4794" s="56"/>
      <c r="J4794" s="56"/>
      <c r="K4794" s="56"/>
      <c r="L4794" s="56"/>
      <c r="M4794" s="56"/>
      <c r="N4794" s="56"/>
      <c r="O4794" s="56"/>
      <c r="P4794" s="56"/>
    </row>
    <row r="4795" spans="1:16" ht="42" customHeight="1" x14ac:dyDescent="0.2">
      <c r="A4795" s="71"/>
      <c r="B4795" s="12"/>
      <c r="C4795" s="72"/>
      <c r="D4795" s="56"/>
      <c r="E4795" s="56"/>
      <c r="F4795" s="56"/>
      <c r="G4795" s="56"/>
      <c r="H4795" s="56"/>
      <c r="I4795" s="56"/>
      <c r="J4795" s="56"/>
      <c r="K4795" s="56"/>
      <c r="L4795" s="56"/>
      <c r="M4795" s="56"/>
      <c r="N4795" s="56"/>
      <c r="O4795" s="56"/>
      <c r="P4795" s="56"/>
    </row>
    <row r="4796" spans="1:16" ht="42" customHeight="1" x14ac:dyDescent="0.2">
      <c r="A4796" s="71" t="s">
        <v>2872</v>
      </c>
      <c r="B4796" s="12"/>
      <c r="C4796" s="72" t="s">
        <v>2873</v>
      </c>
      <c r="D4796" s="56"/>
      <c r="E4796" s="56"/>
      <c r="F4796" s="56"/>
      <c r="G4796" s="56"/>
      <c r="H4796" s="56"/>
      <c r="I4796" s="56"/>
      <c r="J4796" s="56"/>
      <c r="K4796" s="56"/>
      <c r="L4796" s="56"/>
      <c r="M4796" s="56"/>
      <c r="N4796" s="56"/>
      <c r="O4796" s="56"/>
      <c r="P4796" s="56"/>
    </row>
    <row r="4797" spans="1:16" ht="42" customHeight="1" x14ac:dyDescent="0.2">
      <c r="A4797" s="71"/>
      <c r="B4797" s="12"/>
      <c r="C4797" s="72"/>
      <c r="D4797" s="56"/>
      <c r="E4797" s="56"/>
      <c r="F4797" s="56"/>
      <c r="G4797" s="56"/>
      <c r="H4797" s="56"/>
      <c r="I4797" s="56"/>
      <c r="J4797" s="56"/>
      <c r="K4797" s="56"/>
      <c r="L4797" s="56"/>
      <c r="M4797" s="56"/>
      <c r="N4797" s="56"/>
      <c r="O4797" s="56"/>
      <c r="P4797" s="56"/>
    </row>
    <row r="4798" spans="1:16" ht="42" customHeight="1" x14ac:dyDescent="0.2">
      <c r="A4798" s="71"/>
      <c r="B4798" s="12"/>
      <c r="C4798" s="72"/>
      <c r="D4798" s="56"/>
      <c r="E4798" s="56"/>
      <c r="F4798" s="56"/>
      <c r="G4798" s="56"/>
      <c r="H4798" s="56"/>
      <c r="I4798" s="56"/>
      <c r="J4798" s="56"/>
      <c r="K4798" s="56"/>
      <c r="L4798" s="56"/>
      <c r="M4798" s="56"/>
      <c r="N4798" s="56"/>
      <c r="O4798" s="56"/>
      <c r="P4798" s="56"/>
    </row>
    <row r="4799" spans="1:16" ht="42" customHeight="1" x14ac:dyDescent="0.2">
      <c r="A4799" s="71"/>
      <c r="B4799" s="12"/>
      <c r="C4799" s="72"/>
      <c r="D4799" s="56"/>
      <c r="E4799" s="56"/>
      <c r="F4799" s="56"/>
      <c r="G4799" s="56"/>
      <c r="H4799" s="56"/>
      <c r="I4799" s="56"/>
      <c r="J4799" s="56"/>
      <c r="K4799" s="56"/>
      <c r="L4799" s="56"/>
      <c r="M4799" s="56"/>
      <c r="N4799" s="56"/>
      <c r="O4799" s="56"/>
      <c r="P4799" s="56"/>
    </row>
    <row r="4800" spans="1:16" ht="42" customHeight="1" x14ac:dyDescent="0.2">
      <c r="A4800" s="71"/>
      <c r="B4800" s="12"/>
      <c r="C4800" s="72"/>
      <c r="D4800" s="56"/>
      <c r="E4800" s="56"/>
      <c r="F4800" s="56"/>
      <c r="G4800" s="56"/>
      <c r="H4800" s="56"/>
      <c r="I4800" s="56"/>
      <c r="J4800" s="56"/>
      <c r="K4800" s="56"/>
      <c r="L4800" s="56"/>
      <c r="M4800" s="56"/>
      <c r="N4800" s="56"/>
      <c r="O4800" s="56"/>
      <c r="P4800" s="56"/>
    </row>
    <row r="4801" spans="1:16" ht="42" customHeight="1" x14ac:dyDescent="0.2">
      <c r="A4801" s="71" t="s">
        <v>2874</v>
      </c>
      <c r="B4801" s="12"/>
      <c r="C4801" s="72" t="s">
        <v>2875</v>
      </c>
      <c r="D4801" s="56"/>
      <c r="E4801" s="56"/>
      <c r="F4801" s="56"/>
      <c r="G4801" s="56"/>
      <c r="H4801" s="56"/>
      <c r="I4801" s="56"/>
      <c r="J4801" s="56"/>
      <c r="K4801" s="56"/>
      <c r="L4801" s="56"/>
      <c r="M4801" s="56"/>
      <c r="N4801" s="56"/>
      <c r="O4801" s="56"/>
      <c r="P4801" s="56"/>
    </row>
    <row r="4802" spans="1:16" ht="42" customHeight="1" x14ac:dyDescent="0.2">
      <c r="A4802" s="71"/>
      <c r="B4802" s="12"/>
      <c r="C4802" s="72"/>
      <c r="D4802" s="56"/>
      <c r="E4802" s="56"/>
      <c r="F4802" s="56"/>
      <c r="G4802" s="56"/>
      <c r="H4802" s="56"/>
      <c r="I4802" s="56"/>
      <c r="J4802" s="56"/>
      <c r="K4802" s="56"/>
      <c r="L4802" s="56"/>
      <c r="M4802" s="56"/>
      <c r="N4802" s="56"/>
      <c r="O4802" s="56"/>
      <c r="P4802" s="56"/>
    </row>
    <row r="4803" spans="1:16" ht="42" customHeight="1" x14ac:dyDescent="0.2">
      <c r="A4803" s="71"/>
      <c r="B4803" s="12"/>
      <c r="C4803" s="72"/>
      <c r="D4803" s="56"/>
      <c r="E4803" s="56"/>
      <c r="F4803" s="56"/>
      <c r="G4803" s="56"/>
      <c r="H4803" s="56"/>
      <c r="I4803" s="56"/>
      <c r="J4803" s="56"/>
      <c r="K4803" s="56"/>
      <c r="L4803" s="56"/>
      <c r="M4803" s="56"/>
      <c r="N4803" s="56"/>
      <c r="O4803" s="56"/>
      <c r="P4803" s="56"/>
    </row>
    <row r="4804" spans="1:16" ht="42" customHeight="1" x14ac:dyDescent="0.2">
      <c r="A4804" s="71"/>
      <c r="B4804" s="12"/>
      <c r="C4804" s="72"/>
      <c r="D4804" s="56"/>
      <c r="E4804" s="56"/>
      <c r="F4804" s="56"/>
      <c r="G4804" s="56"/>
      <c r="H4804" s="56"/>
      <c r="I4804" s="56"/>
      <c r="J4804" s="56"/>
      <c r="K4804" s="56"/>
      <c r="L4804" s="56"/>
      <c r="M4804" s="56"/>
      <c r="N4804" s="56"/>
      <c r="O4804" s="56"/>
      <c r="P4804" s="56"/>
    </row>
    <row r="4805" spans="1:16" ht="42" customHeight="1" thickBot="1" x14ac:dyDescent="0.25">
      <c r="A4805" s="73"/>
      <c r="B4805" s="14"/>
      <c r="C4805" s="74"/>
      <c r="D4805" s="56"/>
      <c r="E4805" s="56"/>
      <c r="F4805" s="56"/>
      <c r="G4805" s="56"/>
      <c r="H4805" s="56"/>
      <c r="I4805" s="56"/>
      <c r="J4805" s="56"/>
      <c r="K4805" s="56"/>
      <c r="L4805" s="56"/>
      <c r="M4805" s="56"/>
      <c r="N4805" s="56"/>
      <c r="O4805" s="56"/>
      <c r="P4805" s="56"/>
    </row>
    <row r="4806" spans="1:16" ht="42" customHeight="1" x14ac:dyDescent="0.2">
      <c r="A4806" s="75" t="s">
        <v>2876</v>
      </c>
      <c r="B4806" s="10"/>
      <c r="C4806" s="76" t="s">
        <v>2877</v>
      </c>
      <c r="D4806" s="56"/>
      <c r="E4806" s="56"/>
      <c r="F4806" s="56"/>
      <c r="G4806" s="56"/>
      <c r="H4806" s="56"/>
      <c r="I4806" s="56"/>
      <c r="J4806" s="56"/>
      <c r="K4806" s="56"/>
      <c r="L4806" s="56"/>
      <c r="M4806" s="56"/>
      <c r="N4806" s="56"/>
      <c r="O4806" s="56"/>
      <c r="P4806" s="56"/>
    </row>
    <row r="4807" spans="1:16" ht="42" customHeight="1" x14ac:dyDescent="0.2">
      <c r="A4807" s="71"/>
      <c r="B4807" s="12"/>
      <c r="C4807" s="72"/>
      <c r="D4807" s="56"/>
      <c r="E4807" s="56"/>
      <c r="F4807" s="56"/>
      <c r="G4807" s="56"/>
      <c r="H4807" s="56"/>
      <c r="I4807" s="56"/>
      <c r="J4807" s="56"/>
      <c r="K4807" s="56"/>
      <c r="L4807" s="56"/>
      <c r="M4807" s="56"/>
      <c r="N4807" s="56"/>
      <c r="O4807" s="56"/>
      <c r="P4807" s="56"/>
    </row>
    <row r="4808" spans="1:16" ht="42" customHeight="1" x14ac:dyDescent="0.2">
      <c r="A4808" s="71"/>
      <c r="B4808" s="12"/>
      <c r="C4808" s="72"/>
      <c r="D4808" s="56"/>
      <c r="E4808" s="56"/>
      <c r="F4808" s="56"/>
      <c r="G4808" s="56"/>
      <c r="H4808" s="56"/>
      <c r="I4808" s="56"/>
      <c r="J4808" s="56"/>
      <c r="K4808" s="56"/>
      <c r="L4808" s="56"/>
      <c r="M4808" s="56"/>
      <c r="N4808" s="56"/>
      <c r="O4808" s="56"/>
      <c r="P4808" s="56"/>
    </row>
    <row r="4809" spans="1:16" ht="42" customHeight="1" x14ac:dyDescent="0.2">
      <c r="A4809" s="71"/>
      <c r="B4809" s="12"/>
      <c r="C4809" s="72"/>
      <c r="D4809" s="56"/>
      <c r="E4809" s="56"/>
      <c r="F4809" s="56"/>
      <c r="G4809" s="56"/>
      <c r="H4809" s="56"/>
      <c r="I4809" s="56"/>
      <c r="J4809" s="56"/>
      <c r="K4809" s="56"/>
      <c r="L4809" s="56"/>
      <c r="M4809" s="56"/>
      <c r="N4809" s="56"/>
      <c r="O4809" s="56"/>
      <c r="P4809" s="56"/>
    </row>
    <row r="4810" spans="1:16" ht="42" customHeight="1" x14ac:dyDescent="0.2">
      <c r="A4810" s="71"/>
      <c r="B4810" s="12"/>
      <c r="C4810" s="72"/>
      <c r="D4810" s="56"/>
      <c r="E4810" s="56"/>
      <c r="F4810" s="56"/>
      <c r="G4810" s="56"/>
      <c r="H4810" s="56"/>
      <c r="I4810" s="56"/>
      <c r="J4810" s="56"/>
      <c r="K4810" s="56"/>
      <c r="L4810" s="56"/>
      <c r="M4810" s="56"/>
      <c r="N4810" s="56"/>
      <c r="O4810" s="56"/>
      <c r="P4810" s="56"/>
    </row>
    <row r="4811" spans="1:16" ht="42" customHeight="1" x14ac:dyDescent="0.2">
      <c r="A4811" s="71" t="s">
        <v>2878</v>
      </c>
      <c r="B4811" s="12"/>
      <c r="C4811" s="72" t="s">
        <v>2879</v>
      </c>
      <c r="D4811" s="56"/>
      <c r="E4811" s="56"/>
      <c r="F4811" s="56"/>
      <c r="G4811" s="56"/>
      <c r="H4811" s="56"/>
      <c r="I4811" s="56"/>
      <c r="J4811" s="56"/>
      <c r="K4811" s="56"/>
      <c r="L4811" s="56"/>
      <c r="M4811" s="56"/>
      <c r="N4811" s="56"/>
      <c r="O4811" s="56"/>
      <c r="P4811" s="56"/>
    </row>
    <row r="4812" spans="1:16" ht="42" customHeight="1" x14ac:dyDescent="0.2">
      <c r="A4812" s="71"/>
      <c r="B4812" s="12"/>
      <c r="C4812" s="72"/>
      <c r="D4812" s="56"/>
      <c r="E4812" s="56"/>
      <c r="F4812" s="56"/>
      <c r="G4812" s="56"/>
      <c r="H4812" s="56"/>
      <c r="I4812" s="56"/>
      <c r="J4812" s="56"/>
      <c r="K4812" s="56"/>
      <c r="L4812" s="56"/>
      <c r="M4812" s="56"/>
      <c r="N4812" s="56"/>
      <c r="O4812" s="56"/>
      <c r="P4812" s="56"/>
    </row>
    <row r="4813" spans="1:16" ht="42" customHeight="1" x14ac:dyDescent="0.2">
      <c r="A4813" s="71"/>
      <c r="B4813" s="12"/>
      <c r="C4813" s="72"/>
      <c r="D4813" s="56"/>
      <c r="E4813" s="56"/>
      <c r="F4813" s="56"/>
      <c r="G4813" s="56"/>
      <c r="H4813" s="56"/>
      <c r="I4813" s="56"/>
      <c r="J4813" s="56"/>
      <c r="K4813" s="56"/>
      <c r="L4813" s="56"/>
      <c r="M4813" s="56"/>
      <c r="N4813" s="56"/>
      <c r="O4813" s="56"/>
      <c r="P4813" s="56"/>
    </row>
    <row r="4814" spans="1:16" ht="42" customHeight="1" x14ac:dyDescent="0.2">
      <c r="A4814" s="71"/>
      <c r="B4814" s="12"/>
      <c r="C4814" s="72"/>
      <c r="D4814" s="56"/>
      <c r="E4814" s="56"/>
      <c r="F4814" s="56"/>
      <c r="G4814" s="56"/>
      <c r="H4814" s="56"/>
      <c r="I4814" s="56"/>
      <c r="J4814" s="56"/>
      <c r="K4814" s="56"/>
      <c r="L4814" s="56"/>
      <c r="M4814" s="56"/>
      <c r="N4814" s="56"/>
      <c r="O4814" s="56"/>
      <c r="P4814" s="56"/>
    </row>
    <row r="4815" spans="1:16" ht="42" customHeight="1" x14ac:dyDescent="0.2">
      <c r="A4815" s="71"/>
      <c r="B4815" s="12"/>
      <c r="C4815" s="72"/>
      <c r="D4815" s="56"/>
      <c r="E4815" s="56"/>
      <c r="F4815" s="56"/>
      <c r="G4815" s="56"/>
      <c r="H4815" s="56"/>
      <c r="I4815" s="56"/>
      <c r="J4815" s="56"/>
      <c r="K4815" s="56"/>
      <c r="L4815" s="56"/>
      <c r="M4815" s="56"/>
      <c r="N4815" s="56"/>
      <c r="O4815" s="56"/>
      <c r="P4815" s="56"/>
    </row>
    <row r="4816" spans="1:16" ht="42" customHeight="1" x14ac:dyDescent="0.2">
      <c r="A4816" s="71" t="s">
        <v>2880</v>
      </c>
      <c r="B4816" s="12"/>
      <c r="C4816" s="72" t="s">
        <v>2881</v>
      </c>
      <c r="D4816" s="56"/>
      <c r="E4816" s="56"/>
      <c r="F4816" s="56"/>
      <c r="G4816" s="56"/>
      <c r="H4816" s="56"/>
      <c r="I4816" s="56"/>
      <c r="J4816" s="56"/>
      <c r="K4816" s="56"/>
      <c r="L4816" s="56"/>
      <c r="M4816" s="56"/>
      <c r="N4816" s="56"/>
      <c r="O4816" s="56"/>
      <c r="P4816" s="56"/>
    </row>
    <row r="4817" spans="1:16" ht="42" customHeight="1" x14ac:dyDescent="0.2">
      <c r="A4817" s="71"/>
      <c r="B4817" s="12"/>
      <c r="C4817" s="72"/>
      <c r="D4817" s="56"/>
      <c r="E4817" s="56"/>
      <c r="F4817" s="56"/>
      <c r="G4817" s="56"/>
      <c r="H4817" s="56"/>
      <c r="I4817" s="56"/>
      <c r="J4817" s="56"/>
      <c r="K4817" s="56"/>
      <c r="L4817" s="56"/>
      <c r="M4817" s="56"/>
      <c r="N4817" s="56"/>
      <c r="O4817" s="56"/>
      <c r="P4817" s="56"/>
    </row>
    <row r="4818" spans="1:16" ht="42" customHeight="1" x14ac:dyDescent="0.2">
      <c r="A4818" s="71"/>
      <c r="B4818" s="12"/>
      <c r="C4818" s="72"/>
      <c r="D4818" s="56"/>
      <c r="E4818" s="56"/>
      <c r="F4818" s="56"/>
      <c r="G4818" s="56"/>
      <c r="H4818" s="56"/>
      <c r="I4818" s="56"/>
      <c r="J4818" s="56"/>
      <c r="K4818" s="56"/>
      <c r="L4818" s="56"/>
      <c r="M4818" s="56"/>
      <c r="N4818" s="56"/>
      <c r="O4818" s="56"/>
      <c r="P4818" s="56"/>
    </row>
    <row r="4819" spans="1:16" ht="42" customHeight="1" x14ac:dyDescent="0.2">
      <c r="A4819" s="71"/>
      <c r="B4819" s="12"/>
      <c r="C4819" s="72"/>
      <c r="D4819" s="56"/>
      <c r="E4819" s="56"/>
      <c r="F4819" s="56"/>
      <c r="G4819" s="56"/>
      <c r="H4819" s="56"/>
      <c r="I4819" s="56"/>
      <c r="J4819" s="56"/>
      <c r="K4819" s="56"/>
      <c r="L4819" s="56"/>
      <c r="M4819" s="56"/>
      <c r="N4819" s="56"/>
      <c r="O4819" s="56"/>
      <c r="P4819" s="56"/>
    </row>
    <row r="4820" spans="1:16" ht="42" customHeight="1" x14ac:dyDescent="0.2">
      <c r="A4820" s="71"/>
      <c r="B4820" s="12"/>
      <c r="C4820" s="72"/>
      <c r="D4820" s="56"/>
      <c r="E4820" s="56"/>
      <c r="F4820" s="56"/>
      <c r="G4820" s="56"/>
      <c r="H4820" s="56"/>
      <c r="I4820" s="56"/>
      <c r="J4820" s="56"/>
      <c r="K4820" s="56"/>
      <c r="L4820" s="56"/>
      <c r="M4820" s="56"/>
      <c r="N4820" s="56"/>
      <c r="O4820" s="56"/>
      <c r="P4820" s="56"/>
    </row>
    <row r="4821" spans="1:16" ht="42" customHeight="1" x14ac:dyDescent="0.2">
      <c r="A4821" s="71" t="s">
        <v>2882</v>
      </c>
      <c r="B4821" s="12"/>
      <c r="C4821" s="72" t="s">
        <v>2883</v>
      </c>
      <c r="D4821" s="56"/>
      <c r="E4821" s="56"/>
      <c r="F4821" s="56"/>
      <c r="G4821" s="56"/>
      <c r="H4821" s="56"/>
      <c r="I4821" s="56"/>
      <c r="J4821" s="56"/>
      <c r="K4821" s="56"/>
      <c r="L4821" s="56"/>
      <c r="M4821" s="56"/>
      <c r="N4821" s="56"/>
      <c r="O4821" s="56"/>
      <c r="P4821" s="56"/>
    </row>
    <row r="4822" spans="1:16" ht="42" customHeight="1" x14ac:dyDescent="0.2">
      <c r="A4822" s="71"/>
      <c r="B4822" s="12"/>
      <c r="C4822" s="72"/>
      <c r="D4822" s="56"/>
      <c r="E4822" s="56"/>
      <c r="F4822" s="56"/>
      <c r="G4822" s="56"/>
      <c r="H4822" s="56"/>
      <c r="I4822" s="56"/>
      <c r="J4822" s="56"/>
      <c r="K4822" s="56"/>
      <c r="L4822" s="56"/>
      <c r="M4822" s="56"/>
      <c r="N4822" s="56"/>
      <c r="O4822" s="56"/>
      <c r="P4822" s="56"/>
    </row>
    <row r="4823" spans="1:16" ht="42" customHeight="1" x14ac:dyDescent="0.2">
      <c r="A4823" s="71"/>
      <c r="B4823" s="12"/>
      <c r="C4823" s="72"/>
      <c r="D4823" s="56"/>
      <c r="E4823" s="56"/>
      <c r="F4823" s="56"/>
      <c r="G4823" s="56"/>
      <c r="H4823" s="56"/>
      <c r="I4823" s="56"/>
      <c r="J4823" s="56"/>
      <c r="K4823" s="56"/>
      <c r="L4823" s="56"/>
      <c r="M4823" s="56"/>
      <c r="N4823" s="56"/>
      <c r="O4823" s="56"/>
      <c r="P4823" s="56"/>
    </row>
    <row r="4824" spans="1:16" ht="42" customHeight="1" x14ac:dyDescent="0.2">
      <c r="A4824" s="71"/>
      <c r="B4824" s="12"/>
      <c r="C4824" s="72"/>
      <c r="D4824" s="56"/>
      <c r="E4824" s="56"/>
      <c r="F4824" s="56"/>
      <c r="G4824" s="56"/>
      <c r="H4824" s="56"/>
      <c r="I4824" s="56"/>
      <c r="J4824" s="56"/>
      <c r="K4824" s="56"/>
      <c r="L4824" s="56"/>
      <c r="M4824" s="56"/>
      <c r="N4824" s="56"/>
      <c r="O4824" s="56"/>
      <c r="P4824" s="56"/>
    </row>
    <row r="4825" spans="1:16" ht="42" customHeight="1" x14ac:dyDescent="0.2">
      <c r="A4825" s="71"/>
      <c r="B4825" s="12"/>
      <c r="C4825" s="72"/>
      <c r="D4825" s="56"/>
      <c r="E4825" s="56"/>
      <c r="F4825" s="56"/>
      <c r="G4825" s="56"/>
      <c r="H4825" s="56"/>
      <c r="I4825" s="56"/>
      <c r="J4825" s="56"/>
      <c r="K4825" s="56"/>
      <c r="L4825" s="56"/>
      <c r="M4825" s="56"/>
      <c r="N4825" s="56"/>
      <c r="O4825" s="56"/>
      <c r="P4825" s="56"/>
    </row>
    <row r="4826" spans="1:16" ht="42" customHeight="1" x14ac:dyDescent="0.2">
      <c r="A4826" s="71" t="s">
        <v>2884</v>
      </c>
      <c r="B4826" s="12"/>
      <c r="C4826" s="72" t="s">
        <v>2885</v>
      </c>
      <c r="D4826" s="56"/>
      <c r="E4826" s="56"/>
      <c r="F4826" s="56"/>
      <c r="G4826" s="56"/>
      <c r="H4826" s="56"/>
      <c r="I4826" s="56"/>
      <c r="J4826" s="56"/>
      <c r="K4826" s="56"/>
      <c r="L4826" s="56"/>
      <c r="M4826" s="56"/>
      <c r="N4826" s="56"/>
      <c r="O4826" s="56"/>
      <c r="P4826" s="56"/>
    </row>
    <row r="4827" spans="1:16" ht="42" customHeight="1" x14ac:dyDescent="0.2">
      <c r="A4827" s="71"/>
      <c r="B4827" s="12"/>
      <c r="C4827" s="72"/>
      <c r="D4827" s="56"/>
      <c r="E4827" s="56"/>
      <c r="F4827" s="56"/>
      <c r="G4827" s="56"/>
      <c r="H4827" s="56"/>
      <c r="I4827" s="56"/>
      <c r="J4827" s="56"/>
      <c r="K4827" s="56"/>
      <c r="L4827" s="56"/>
      <c r="M4827" s="56"/>
      <c r="N4827" s="56"/>
      <c r="O4827" s="56"/>
      <c r="P4827" s="56"/>
    </row>
    <row r="4828" spans="1:16" ht="42" customHeight="1" x14ac:dyDescent="0.2">
      <c r="A4828" s="71"/>
      <c r="B4828" s="12"/>
      <c r="C4828" s="72"/>
      <c r="D4828" s="56"/>
      <c r="E4828" s="56"/>
      <c r="F4828" s="56"/>
      <c r="G4828" s="56"/>
      <c r="H4828" s="56"/>
      <c r="I4828" s="56"/>
      <c r="J4828" s="56"/>
      <c r="K4828" s="56"/>
      <c r="L4828" s="56"/>
      <c r="M4828" s="56"/>
      <c r="N4828" s="56"/>
      <c r="O4828" s="56"/>
      <c r="P4828" s="56"/>
    </row>
    <row r="4829" spans="1:16" ht="42" customHeight="1" x14ac:dyDescent="0.2">
      <c r="A4829" s="71"/>
      <c r="B4829" s="12"/>
      <c r="C4829" s="72"/>
      <c r="D4829" s="56"/>
      <c r="E4829" s="56"/>
      <c r="F4829" s="56"/>
      <c r="G4829" s="56"/>
      <c r="H4829" s="56"/>
      <c r="I4829" s="56"/>
      <c r="J4829" s="56"/>
      <c r="K4829" s="56"/>
      <c r="L4829" s="56"/>
      <c r="M4829" s="56"/>
      <c r="N4829" s="56"/>
      <c r="O4829" s="56"/>
      <c r="P4829" s="56"/>
    </row>
    <row r="4830" spans="1:16" ht="42" customHeight="1" thickBot="1" x14ac:dyDescent="0.25">
      <c r="A4830" s="73"/>
      <c r="B4830" s="14"/>
      <c r="C4830" s="74"/>
      <c r="D4830" s="56"/>
      <c r="E4830" s="56"/>
      <c r="F4830" s="56"/>
      <c r="G4830" s="56"/>
      <c r="H4830" s="56"/>
      <c r="I4830" s="56"/>
      <c r="J4830" s="56"/>
      <c r="K4830" s="56"/>
      <c r="L4830" s="56"/>
      <c r="M4830" s="56"/>
      <c r="N4830" s="56"/>
      <c r="O4830" s="56"/>
      <c r="P4830" s="56"/>
    </row>
    <row r="4831" spans="1:16" ht="42" customHeight="1" x14ac:dyDescent="0.2">
      <c r="A4831" s="75" t="s">
        <v>2886</v>
      </c>
      <c r="B4831" s="10"/>
      <c r="C4831" s="76" t="s">
        <v>2887</v>
      </c>
      <c r="D4831" s="56"/>
      <c r="E4831" s="56"/>
      <c r="F4831" s="56"/>
      <c r="G4831" s="56"/>
      <c r="H4831" s="56"/>
      <c r="I4831" s="56"/>
      <c r="J4831" s="56"/>
      <c r="K4831" s="56"/>
      <c r="L4831" s="56"/>
      <c r="M4831" s="56"/>
      <c r="N4831" s="56"/>
      <c r="O4831" s="56"/>
      <c r="P4831" s="56"/>
    </row>
    <row r="4832" spans="1:16" ht="42" customHeight="1" x14ac:dyDescent="0.2">
      <c r="A4832" s="71"/>
      <c r="B4832" s="12"/>
      <c r="C4832" s="72"/>
      <c r="D4832" s="56"/>
      <c r="E4832" s="56"/>
      <c r="F4832" s="56"/>
      <c r="G4832" s="56"/>
      <c r="H4832" s="56"/>
      <c r="I4832" s="56"/>
      <c r="J4832" s="56"/>
      <c r="K4832" s="56"/>
      <c r="L4832" s="56"/>
      <c r="M4832" s="56"/>
      <c r="N4832" s="56"/>
      <c r="O4832" s="56"/>
      <c r="P4832" s="56"/>
    </row>
    <row r="4833" spans="1:16" ht="42" customHeight="1" x14ac:dyDescent="0.2">
      <c r="A4833" s="71"/>
      <c r="B4833" s="12"/>
      <c r="C4833" s="72"/>
      <c r="D4833" s="56"/>
      <c r="E4833" s="56"/>
      <c r="F4833" s="56"/>
      <c r="G4833" s="56"/>
      <c r="H4833" s="56"/>
      <c r="I4833" s="56"/>
      <c r="J4833" s="56"/>
      <c r="K4833" s="56"/>
      <c r="L4833" s="56"/>
      <c r="M4833" s="56"/>
      <c r="N4833" s="56"/>
      <c r="O4833" s="56"/>
      <c r="P4833" s="56"/>
    </row>
    <row r="4834" spans="1:16" ht="42" customHeight="1" x14ac:dyDescent="0.2">
      <c r="A4834" s="71"/>
      <c r="B4834" s="12"/>
      <c r="C4834" s="72"/>
      <c r="D4834" s="56"/>
      <c r="E4834" s="56"/>
      <c r="F4834" s="56"/>
      <c r="G4834" s="56"/>
      <c r="H4834" s="56"/>
      <c r="I4834" s="56"/>
      <c r="J4834" s="56"/>
      <c r="K4834" s="56"/>
      <c r="L4834" s="56"/>
      <c r="M4834" s="56"/>
      <c r="N4834" s="56"/>
      <c r="O4834" s="56"/>
      <c r="P4834" s="56"/>
    </row>
    <row r="4835" spans="1:16" ht="42" customHeight="1" x14ac:dyDescent="0.2">
      <c r="A4835" s="71"/>
      <c r="B4835" s="12"/>
      <c r="C4835" s="72"/>
      <c r="D4835" s="56"/>
      <c r="E4835" s="56"/>
      <c r="F4835" s="56"/>
      <c r="G4835" s="56"/>
      <c r="H4835" s="56"/>
      <c r="I4835" s="56"/>
      <c r="J4835" s="56"/>
      <c r="K4835" s="56"/>
      <c r="L4835" s="56"/>
      <c r="M4835" s="56"/>
      <c r="N4835" s="56"/>
      <c r="O4835" s="56"/>
      <c r="P4835" s="56"/>
    </row>
    <row r="4836" spans="1:16" ht="42" customHeight="1" x14ac:dyDescent="0.2">
      <c r="A4836" s="71" t="s">
        <v>2888</v>
      </c>
      <c r="B4836" s="12"/>
      <c r="C4836" s="72" t="s">
        <v>2889</v>
      </c>
      <c r="D4836" s="56"/>
      <c r="E4836" s="56"/>
      <c r="F4836" s="56"/>
      <c r="G4836" s="56"/>
      <c r="H4836" s="56"/>
      <c r="I4836" s="56"/>
      <c r="J4836" s="56"/>
      <c r="K4836" s="56"/>
      <c r="L4836" s="56"/>
      <c r="M4836" s="56"/>
      <c r="N4836" s="56"/>
      <c r="O4836" s="56"/>
      <c r="P4836" s="56"/>
    </row>
    <row r="4837" spans="1:16" ht="42" customHeight="1" x14ac:dyDescent="0.2">
      <c r="A4837" s="71"/>
      <c r="B4837" s="12"/>
      <c r="C4837" s="72"/>
      <c r="D4837" s="56"/>
      <c r="E4837" s="56"/>
      <c r="F4837" s="56"/>
      <c r="G4837" s="56"/>
      <c r="H4837" s="56"/>
      <c r="I4837" s="56"/>
      <c r="J4837" s="56"/>
      <c r="K4837" s="56"/>
      <c r="L4837" s="56"/>
      <c r="M4837" s="56"/>
      <c r="N4837" s="56"/>
      <c r="O4837" s="56"/>
      <c r="P4837" s="56"/>
    </row>
    <row r="4838" spans="1:16" ht="42" customHeight="1" x14ac:dyDescent="0.2">
      <c r="A4838" s="71"/>
      <c r="B4838" s="12"/>
      <c r="C4838" s="72"/>
      <c r="D4838" s="56"/>
      <c r="E4838" s="56"/>
      <c r="F4838" s="56"/>
      <c r="G4838" s="56"/>
      <c r="H4838" s="56"/>
      <c r="I4838" s="56"/>
      <c r="J4838" s="56"/>
      <c r="K4838" s="56"/>
      <c r="L4838" s="56"/>
      <c r="M4838" s="56"/>
      <c r="N4838" s="56"/>
      <c r="O4838" s="56"/>
      <c r="P4838" s="56"/>
    </row>
    <row r="4839" spans="1:16" ht="42" customHeight="1" x14ac:dyDescent="0.2">
      <c r="A4839" s="71"/>
      <c r="B4839" s="12"/>
      <c r="C4839" s="72"/>
      <c r="D4839" s="56"/>
      <c r="E4839" s="56"/>
      <c r="F4839" s="56"/>
      <c r="G4839" s="56"/>
      <c r="H4839" s="56"/>
      <c r="I4839" s="56"/>
      <c r="J4839" s="56"/>
      <c r="K4839" s="56"/>
      <c r="L4839" s="56"/>
      <c r="M4839" s="56"/>
      <c r="N4839" s="56"/>
      <c r="O4839" s="56"/>
      <c r="P4839" s="56"/>
    </row>
    <row r="4840" spans="1:16" ht="42" customHeight="1" x14ac:dyDescent="0.2">
      <c r="A4840" s="71"/>
      <c r="B4840" s="12"/>
      <c r="C4840" s="72"/>
      <c r="D4840" s="56"/>
      <c r="E4840" s="56"/>
      <c r="F4840" s="56"/>
      <c r="G4840" s="56"/>
      <c r="H4840" s="56"/>
      <c r="I4840" s="56"/>
      <c r="J4840" s="56"/>
      <c r="K4840" s="56"/>
      <c r="L4840" s="56"/>
      <c r="M4840" s="56"/>
      <c r="N4840" s="56"/>
      <c r="O4840" s="56"/>
      <c r="P4840" s="56"/>
    </row>
    <row r="4841" spans="1:16" ht="42" customHeight="1" x14ac:dyDescent="0.2">
      <c r="A4841" s="71" t="s">
        <v>2890</v>
      </c>
      <c r="B4841" s="12"/>
      <c r="C4841" s="72" t="s">
        <v>2891</v>
      </c>
      <c r="D4841" s="56"/>
      <c r="E4841" s="56"/>
      <c r="F4841" s="56"/>
      <c r="G4841" s="56"/>
      <c r="H4841" s="56"/>
      <c r="I4841" s="56"/>
      <c r="J4841" s="56"/>
      <c r="K4841" s="56"/>
      <c r="L4841" s="56"/>
      <c r="M4841" s="56"/>
      <c r="N4841" s="56"/>
      <c r="O4841" s="56"/>
      <c r="P4841" s="56"/>
    </row>
    <row r="4842" spans="1:16" ht="42" customHeight="1" x14ac:dyDescent="0.2">
      <c r="A4842" s="71"/>
      <c r="B4842" s="12"/>
      <c r="C4842" s="72"/>
      <c r="D4842" s="56"/>
      <c r="E4842" s="56"/>
      <c r="F4842" s="56"/>
      <c r="G4842" s="56"/>
      <c r="H4842" s="56"/>
      <c r="I4842" s="56"/>
      <c r="J4842" s="56"/>
      <c r="K4842" s="56"/>
      <c r="L4842" s="56"/>
      <c r="M4842" s="56"/>
      <c r="N4842" s="56"/>
      <c r="O4842" s="56"/>
      <c r="P4842" s="56"/>
    </row>
    <row r="4843" spans="1:16" ht="42" customHeight="1" x14ac:dyDescent="0.2">
      <c r="A4843" s="71"/>
      <c r="B4843" s="12"/>
      <c r="C4843" s="72"/>
      <c r="D4843" s="56"/>
      <c r="E4843" s="56"/>
      <c r="F4843" s="56"/>
      <c r="G4843" s="56"/>
      <c r="H4843" s="56"/>
      <c r="I4843" s="56"/>
      <c r="J4843" s="56"/>
      <c r="K4843" s="56"/>
      <c r="L4843" s="56"/>
      <c r="M4843" s="56"/>
      <c r="N4843" s="56"/>
      <c r="O4843" s="56"/>
      <c r="P4843" s="56"/>
    </row>
    <row r="4844" spans="1:16" ht="42" customHeight="1" x14ac:dyDescent="0.2">
      <c r="A4844" s="71"/>
      <c r="B4844" s="12"/>
      <c r="C4844" s="72"/>
      <c r="D4844" s="56"/>
      <c r="E4844" s="56"/>
      <c r="F4844" s="56"/>
      <c r="G4844" s="56"/>
      <c r="H4844" s="56"/>
      <c r="I4844" s="56"/>
      <c r="J4844" s="56"/>
      <c r="K4844" s="56"/>
      <c r="L4844" s="56"/>
      <c r="M4844" s="56"/>
      <c r="N4844" s="56"/>
      <c r="O4844" s="56"/>
      <c r="P4844" s="56"/>
    </row>
    <row r="4845" spans="1:16" ht="42" customHeight="1" x14ac:dyDescent="0.2">
      <c r="A4845" s="71"/>
      <c r="B4845" s="12"/>
      <c r="C4845" s="72"/>
      <c r="D4845" s="56"/>
      <c r="E4845" s="56"/>
      <c r="F4845" s="56"/>
      <c r="G4845" s="56"/>
      <c r="H4845" s="56"/>
      <c r="I4845" s="56"/>
      <c r="J4845" s="56"/>
      <c r="K4845" s="56"/>
      <c r="L4845" s="56"/>
      <c r="M4845" s="56"/>
      <c r="N4845" s="56"/>
      <c r="O4845" s="56"/>
      <c r="P4845" s="56"/>
    </row>
    <row r="4846" spans="1:16" ht="42" customHeight="1" x14ac:dyDescent="0.2">
      <c r="A4846" s="71" t="s">
        <v>2892</v>
      </c>
      <c r="B4846" s="12"/>
      <c r="C4846" s="72" t="s">
        <v>2893</v>
      </c>
      <c r="D4846" s="56"/>
      <c r="E4846" s="56"/>
      <c r="F4846" s="56"/>
      <c r="G4846" s="56"/>
      <c r="H4846" s="56"/>
      <c r="I4846" s="56"/>
      <c r="J4846" s="56"/>
      <c r="K4846" s="56"/>
      <c r="L4846" s="56"/>
      <c r="M4846" s="56"/>
      <c r="N4846" s="56"/>
      <c r="O4846" s="56"/>
      <c r="P4846" s="56"/>
    </row>
    <row r="4847" spans="1:16" ht="42" customHeight="1" x14ac:dyDescent="0.2">
      <c r="A4847" s="71"/>
      <c r="B4847" s="12"/>
      <c r="C4847" s="72"/>
      <c r="D4847" s="56"/>
      <c r="E4847" s="56"/>
      <c r="F4847" s="56"/>
      <c r="G4847" s="56"/>
      <c r="H4847" s="56"/>
      <c r="I4847" s="56"/>
      <c r="J4847" s="56"/>
      <c r="K4847" s="56"/>
      <c r="L4847" s="56"/>
      <c r="M4847" s="56"/>
      <c r="N4847" s="56"/>
      <c r="O4847" s="56"/>
      <c r="P4847" s="56"/>
    </row>
    <row r="4848" spans="1:16" ht="42" customHeight="1" x14ac:dyDescent="0.2">
      <c r="A4848" s="71"/>
      <c r="B4848" s="12"/>
      <c r="C4848" s="72"/>
      <c r="D4848" s="56"/>
      <c r="E4848" s="56"/>
      <c r="F4848" s="56"/>
      <c r="G4848" s="56"/>
      <c r="H4848" s="56"/>
      <c r="I4848" s="56"/>
      <c r="J4848" s="56"/>
      <c r="K4848" s="56"/>
      <c r="L4848" s="56"/>
      <c r="M4848" s="56"/>
      <c r="N4848" s="56"/>
      <c r="O4848" s="56"/>
      <c r="P4848" s="56"/>
    </row>
    <row r="4849" spans="1:16" ht="42" customHeight="1" x14ac:dyDescent="0.2">
      <c r="A4849" s="71"/>
      <c r="B4849" s="12"/>
      <c r="C4849" s="72"/>
      <c r="D4849" s="56"/>
      <c r="E4849" s="56"/>
      <c r="F4849" s="56"/>
      <c r="G4849" s="56"/>
      <c r="H4849" s="56"/>
      <c r="I4849" s="56"/>
      <c r="J4849" s="56"/>
      <c r="K4849" s="56"/>
      <c r="L4849" s="56"/>
      <c r="M4849" s="56"/>
      <c r="N4849" s="56"/>
      <c r="O4849" s="56"/>
      <c r="P4849" s="56"/>
    </row>
    <row r="4850" spans="1:16" ht="42" customHeight="1" x14ac:dyDescent="0.2">
      <c r="A4850" s="71"/>
      <c r="B4850" s="12"/>
      <c r="C4850" s="72"/>
      <c r="D4850" s="56"/>
      <c r="E4850" s="56"/>
      <c r="F4850" s="56"/>
      <c r="G4850" s="56"/>
      <c r="H4850" s="56"/>
      <c r="I4850" s="56"/>
      <c r="J4850" s="56"/>
      <c r="K4850" s="56"/>
      <c r="L4850" s="56"/>
      <c r="M4850" s="56"/>
      <c r="N4850" s="56"/>
      <c r="O4850" s="56"/>
      <c r="P4850" s="56"/>
    </row>
    <row r="4851" spans="1:16" ht="42" customHeight="1" x14ac:dyDescent="0.2">
      <c r="A4851" s="71" t="s">
        <v>2894</v>
      </c>
      <c r="B4851" s="12"/>
      <c r="C4851" s="72" t="s">
        <v>2895</v>
      </c>
      <c r="D4851" s="56"/>
      <c r="E4851" s="56"/>
      <c r="F4851" s="56"/>
      <c r="G4851" s="56"/>
      <c r="H4851" s="56"/>
      <c r="I4851" s="56"/>
      <c r="J4851" s="56"/>
      <c r="K4851" s="56"/>
      <c r="L4851" s="56"/>
      <c r="M4851" s="56"/>
      <c r="N4851" s="56"/>
      <c r="O4851" s="56"/>
      <c r="P4851" s="56"/>
    </row>
    <row r="4852" spans="1:16" ht="42" customHeight="1" x14ac:dyDescent="0.2">
      <c r="A4852" s="71"/>
      <c r="B4852" s="12"/>
      <c r="C4852" s="72"/>
      <c r="D4852" s="56"/>
      <c r="E4852" s="56"/>
      <c r="F4852" s="56"/>
      <c r="G4852" s="56"/>
      <c r="H4852" s="56"/>
      <c r="I4852" s="56"/>
      <c r="J4852" s="56"/>
      <c r="K4852" s="56"/>
      <c r="L4852" s="56"/>
      <c r="M4852" s="56"/>
      <c r="N4852" s="56"/>
      <c r="O4852" s="56"/>
      <c r="P4852" s="56"/>
    </row>
    <row r="4853" spans="1:16" ht="42" customHeight="1" x14ac:dyDescent="0.2">
      <c r="A4853" s="71"/>
      <c r="B4853" s="12"/>
      <c r="C4853" s="72"/>
      <c r="D4853" s="56"/>
      <c r="E4853" s="56"/>
      <c r="F4853" s="56"/>
      <c r="G4853" s="56"/>
      <c r="H4853" s="56"/>
      <c r="I4853" s="56"/>
      <c r="J4853" s="56"/>
      <c r="K4853" s="56"/>
      <c r="L4853" s="56"/>
      <c r="M4853" s="56"/>
      <c r="N4853" s="56"/>
      <c r="O4853" s="56"/>
      <c r="P4853" s="56"/>
    </row>
    <row r="4854" spans="1:16" ht="42" customHeight="1" x14ac:dyDescent="0.2">
      <c r="A4854" s="71"/>
      <c r="B4854" s="12"/>
      <c r="C4854" s="72"/>
      <c r="D4854" s="56"/>
      <c r="E4854" s="56"/>
      <c r="F4854" s="56"/>
      <c r="G4854" s="56"/>
      <c r="H4854" s="56"/>
      <c r="I4854" s="56"/>
      <c r="J4854" s="56"/>
      <c r="K4854" s="56"/>
      <c r="L4854" s="56"/>
      <c r="M4854" s="56"/>
      <c r="N4854" s="56"/>
      <c r="O4854" s="56"/>
      <c r="P4854" s="56"/>
    </row>
    <row r="4855" spans="1:16" ht="42" customHeight="1" thickBot="1" x14ac:dyDescent="0.25">
      <c r="A4855" s="73"/>
      <c r="B4855" s="14"/>
      <c r="C4855" s="74"/>
      <c r="D4855" s="56"/>
      <c r="E4855" s="56"/>
      <c r="F4855" s="56"/>
      <c r="G4855" s="56"/>
      <c r="H4855" s="56"/>
      <c r="I4855" s="56"/>
      <c r="J4855" s="56"/>
      <c r="K4855" s="56"/>
      <c r="L4855" s="56"/>
      <c r="M4855" s="56"/>
      <c r="N4855" s="56"/>
      <c r="O4855" s="56"/>
      <c r="P4855" s="56"/>
    </row>
    <row r="4856" spans="1:16" ht="42" customHeight="1" x14ac:dyDescent="0.2">
      <c r="A4856" s="75" t="s">
        <v>2896</v>
      </c>
      <c r="B4856" s="10"/>
      <c r="C4856" s="76" t="s">
        <v>2897</v>
      </c>
      <c r="D4856" s="56"/>
      <c r="E4856" s="56"/>
      <c r="F4856" s="56"/>
      <c r="G4856" s="56"/>
      <c r="H4856" s="56"/>
      <c r="I4856" s="56"/>
      <c r="J4856" s="56"/>
      <c r="K4856" s="56"/>
      <c r="L4856" s="56"/>
      <c r="M4856" s="56"/>
      <c r="N4856" s="56"/>
      <c r="O4856" s="56"/>
      <c r="P4856" s="56"/>
    </row>
    <row r="4857" spans="1:16" ht="42" customHeight="1" x14ac:dyDescent="0.2">
      <c r="A4857" s="71"/>
      <c r="B4857" s="12"/>
      <c r="C4857" s="72"/>
      <c r="D4857" s="56"/>
      <c r="E4857" s="56"/>
      <c r="F4857" s="56"/>
      <c r="G4857" s="56"/>
      <c r="H4857" s="56"/>
      <c r="I4857" s="56"/>
      <c r="J4857" s="56"/>
      <c r="K4857" s="56"/>
      <c r="L4857" s="56"/>
      <c r="M4857" s="56"/>
      <c r="N4857" s="56"/>
      <c r="O4857" s="56"/>
      <c r="P4857" s="56"/>
    </row>
    <row r="4858" spans="1:16" ht="42" customHeight="1" x14ac:dyDescent="0.2">
      <c r="A4858" s="71"/>
      <c r="B4858" s="12"/>
      <c r="C4858" s="72"/>
      <c r="D4858" s="56"/>
      <c r="E4858" s="56"/>
      <c r="F4858" s="56"/>
      <c r="G4858" s="56"/>
      <c r="H4858" s="56"/>
      <c r="I4858" s="56"/>
      <c r="J4858" s="56"/>
      <c r="K4858" s="56"/>
      <c r="L4858" s="56"/>
      <c r="M4858" s="56"/>
      <c r="N4858" s="56"/>
      <c r="O4858" s="56"/>
      <c r="P4858" s="56"/>
    </row>
    <row r="4859" spans="1:16" ht="42" customHeight="1" x14ac:dyDescent="0.2">
      <c r="A4859" s="71"/>
      <c r="B4859" s="12"/>
      <c r="C4859" s="72"/>
      <c r="D4859" s="56"/>
      <c r="E4859" s="56"/>
      <c r="F4859" s="56"/>
      <c r="G4859" s="56"/>
      <c r="H4859" s="56"/>
      <c r="I4859" s="56"/>
      <c r="J4859" s="56"/>
      <c r="K4859" s="56"/>
      <c r="L4859" s="56"/>
      <c r="M4859" s="56"/>
      <c r="N4859" s="56"/>
      <c r="O4859" s="56"/>
      <c r="P4859" s="56"/>
    </row>
    <row r="4860" spans="1:16" ht="42" customHeight="1" x14ac:dyDescent="0.2">
      <c r="A4860" s="71"/>
      <c r="B4860" s="12"/>
      <c r="C4860" s="72"/>
      <c r="D4860" s="56"/>
      <c r="E4860" s="56"/>
      <c r="F4860" s="56"/>
      <c r="G4860" s="56"/>
      <c r="H4860" s="56"/>
      <c r="I4860" s="56"/>
      <c r="J4860" s="56"/>
      <c r="K4860" s="56"/>
      <c r="L4860" s="56"/>
      <c r="M4860" s="56"/>
      <c r="N4860" s="56"/>
      <c r="O4860" s="56"/>
      <c r="P4860" s="56"/>
    </row>
    <row r="4861" spans="1:16" ht="42" customHeight="1" x14ac:dyDescent="0.2">
      <c r="A4861" s="71" t="s">
        <v>2898</v>
      </c>
      <c r="B4861" s="12"/>
      <c r="C4861" s="72" t="s">
        <v>2899</v>
      </c>
      <c r="D4861" s="56"/>
      <c r="E4861" s="56"/>
      <c r="F4861" s="56"/>
      <c r="G4861" s="56"/>
      <c r="H4861" s="56"/>
      <c r="I4861" s="56"/>
      <c r="J4861" s="56"/>
      <c r="K4861" s="56"/>
      <c r="L4861" s="56"/>
      <c r="M4861" s="56"/>
      <c r="N4861" s="56"/>
      <c r="O4861" s="56"/>
      <c r="P4861" s="56"/>
    </row>
    <row r="4862" spans="1:16" ht="42" customHeight="1" x14ac:dyDescent="0.2">
      <c r="A4862" s="71"/>
      <c r="B4862" s="12"/>
      <c r="C4862" s="72"/>
      <c r="D4862" s="56"/>
      <c r="E4862" s="56"/>
      <c r="F4862" s="56"/>
      <c r="G4862" s="56"/>
      <c r="H4862" s="56"/>
      <c r="I4862" s="56"/>
      <c r="J4862" s="56"/>
      <c r="K4862" s="56"/>
      <c r="L4862" s="56"/>
      <c r="M4862" s="56"/>
      <c r="N4862" s="56"/>
      <c r="O4862" s="56"/>
      <c r="P4862" s="56"/>
    </row>
    <row r="4863" spans="1:16" ht="42" customHeight="1" x14ac:dyDescent="0.2">
      <c r="A4863" s="71"/>
      <c r="B4863" s="12"/>
      <c r="C4863" s="72"/>
      <c r="D4863" s="56"/>
      <c r="E4863" s="56"/>
      <c r="F4863" s="56"/>
      <c r="G4863" s="56"/>
      <c r="H4863" s="56"/>
      <c r="I4863" s="56"/>
      <c r="J4863" s="56"/>
      <c r="K4863" s="56"/>
      <c r="L4863" s="56"/>
      <c r="M4863" s="56"/>
      <c r="N4863" s="56"/>
      <c r="O4863" s="56"/>
      <c r="P4863" s="56"/>
    </row>
    <row r="4864" spans="1:16" ht="42" customHeight="1" x14ac:dyDescent="0.2">
      <c r="A4864" s="71"/>
      <c r="B4864" s="12"/>
      <c r="C4864" s="72"/>
      <c r="D4864" s="56"/>
      <c r="E4864" s="56"/>
      <c r="F4864" s="56"/>
      <c r="G4864" s="56"/>
      <c r="H4864" s="56"/>
      <c r="I4864" s="56"/>
      <c r="J4864" s="56"/>
      <c r="K4864" s="56"/>
      <c r="L4864" s="56"/>
      <c r="M4864" s="56"/>
      <c r="N4864" s="56"/>
      <c r="O4864" s="56"/>
      <c r="P4864" s="56"/>
    </row>
    <row r="4865" spans="1:16" ht="42" customHeight="1" x14ac:dyDescent="0.2">
      <c r="A4865" s="71"/>
      <c r="B4865" s="12"/>
      <c r="C4865" s="72"/>
      <c r="D4865" s="56"/>
      <c r="E4865" s="56"/>
      <c r="F4865" s="56"/>
      <c r="G4865" s="56"/>
      <c r="H4865" s="56"/>
      <c r="I4865" s="56"/>
      <c r="J4865" s="56"/>
      <c r="K4865" s="56"/>
      <c r="L4865" s="56"/>
      <c r="M4865" s="56"/>
      <c r="N4865" s="56"/>
      <c r="O4865" s="56"/>
      <c r="P4865" s="56"/>
    </row>
    <row r="4866" spans="1:16" ht="42" customHeight="1" x14ac:dyDescent="0.2">
      <c r="A4866" s="71" t="s">
        <v>2900</v>
      </c>
      <c r="B4866" s="12"/>
      <c r="C4866" s="72" t="s">
        <v>2901</v>
      </c>
      <c r="D4866" s="56"/>
      <c r="E4866" s="56"/>
      <c r="F4866" s="56"/>
      <c r="G4866" s="56"/>
      <c r="H4866" s="56"/>
      <c r="I4866" s="56"/>
      <c r="J4866" s="56"/>
      <c r="K4866" s="56"/>
      <c r="L4866" s="56"/>
      <c r="M4866" s="56"/>
      <c r="N4866" s="56"/>
      <c r="O4866" s="56"/>
      <c r="P4866" s="56"/>
    </row>
    <row r="4867" spans="1:16" ht="42" customHeight="1" x14ac:dyDescent="0.2">
      <c r="A4867" s="71"/>
      <c r="B4867" s="12"/>
      <c r="C4867" s="72"/>
      <c r="D4867" s="56"/>
      <c r="E4867" s="56"/>
      <c r="F4867" s="56"/>
      <c r="G4867" s="56"/>
      <c r="H4867" s="56"/>
      <c r="I4867" s="56"/>
      <c r="J4867" s="56"/>
      <c r="K4867" s="56"/>
      <c r="L4867" s="56"/>
      <c r="M4867" s="56"/>
      <c r="N4867" s="56"/>
      <c r="O4867" s="56"/>
      <c r="P4867" s="56"/>
    </row>
    <row r="4868" spans="1:16" ht="42" customHeight="1" x14ac:dyDescent="0.2">
      <c r="A4868" s="71"/>
      <c r="B4868" s="12"/>
      <c r="C4868" s="72"/>
      <c r="D4868" s="56"/>
      <c r="E4868" s="56"/>
      <c r="F4868" s="56"/>
      <c r="G4868" s="56"/>
      <c r="H4868" s="56"/>
      <c r="I4868" s="56"/>
      <c r="J4868" s="56"/>
      <c r="K4868" s="56"/>
      <c r="L4868" s="56"/>
      <c r="M4868" s="56"/>
      <c r="N4868" s="56"/>
      <c r="O4868" s="56"/>
      <c r="P4868" s="56"/>
    </row>
    <row r="4869" spans="1:16" ht="42" customHeight="1" x14ac:dyDescent="0.2">
      <c r="A4869" s="71"/>
      <c r="B4869" s="12"/>
      <c r="C4869" s="72"/>
      <c r="D4869" s="56"/>
      <c r="E4869" s="56"/>
      <c r="F4869" s="56"/>
      <c r="G4869" s="56"/>
      <c r="H4869" s="56"/>
      <c r="I4869" s="56"/>
      <c r="J4869" s="56"/>
      <c r="K4869" s="56"/>
      <c r="L4869" s="56"/>
      <c r="M4869" s="56"/>
      <c r="N4869" s="56"/>
      <c r="O4869" s="56"/>
      <c r="P4869" s="56"/>
    </row>
    <row r="4870" spans="1:16" ht="42" customHeight="1" x14ac:dyDescent="0.2">
      <c r="A4870" s="71"/>
      <c r="B4870" s="12"/>
      <c r="C4870" s="72"/>
      <c r="D4870" s="56"/>
      <c r="E4870" s="56"/>
      <c r="F4870" s="56"/>
      <c r="G4870" s="56"/>
      <c r="H4870" s="56"/>
      <c r="I4870" s="56"/>
      <c r="J4870" s="56"/>
      <c r="K4870" s="56"/>
      <c r="L4870" s="56"/>
      <c r="M4870" s="56"/>
      <c r="N4870" s="56"/>
      <c r="O4870" s="56"/>
      <c r="P4870" s="56"/>
    </row>
    <row r="4871" spans="1:16" ht="42" customHeight="1" x14ac:dyDescent="0.2">
      <c r="A4871" s="71" t="s">
        <v>2902</v>
      </c>
      <c r="B4871" s="12"/>
      <c r="C4871" s="72" t="s">
        <v>2903</v>
      </c>
      <c r="D4871" s="56"/>
      <c r="E4871" s="56"/>
      <c r="F4871" s="56"/>
      <c r="G4871" s="56"/>
      <c r="H4871" s="56"/>
      <c r="I4871" s="56"/>
      <c r="J4871" s="56"/>
      <c r="K4871" s="56"/>
      <c r="L4871" s="56"/>
      <c r="M4871" s="56"/>
      <c r="N4871" s="56"/>
      <c r="O4871" s="56"/>
      <c r="P4871" s="56"/>
    </row>
    <row r="4872" spans="1:16" ht="42" customHeight="1" x14ac:dyDescent="0.2">
      <c r="A4872" s="71"/>
      <c r="B4872" s="12"/>
      <c r="C4872" s="72"/>
      <c r="D4872" s="56"/>
      <c r="E4872" s="56"/>
      <c r="F4872" s="56"/>
      <c r="G4872" s="56"/>
      <c r="H4872" s="56"/>
      <c r="I4872" s="56"/>
      <c r="J4872" s="56"/>
      <c r="K4872" s="56"/>
      <c r="L4872" s="56"/>
      <c r="M4872" s="56"/>
      <c r="N4872" s="56"/>
      <c r="O4872" s="56"/>
      <c r="P4872" s="56"/>
    </row>
    <row r="4873" spans="1:16" ht="42" customHeight="1" x14ac:dyDescent="0.2">
      <c r="A4873" s="71"/>
      <c r="B4873" s="12"/>
      <c r="C4873" s="72"/>
      <c r="D4873" s="56"/>
      <c r="E4873" s="56"/>
      <c r="F4873" s="56"/>
      <c r="G4873" s="56"/>
      <c r="H4873" s="56"/>
      <c r="I4873" s="56"/>
      <c r="J4873" s="56"/>
      <c r="K4873" s="56"/>
      <c r="L4873" s="56"/>
      <c r="M4873" s="56"/>
      <c r="N4873" s="56"/>
      <c r="O4873" s="56"/>
      <c r="P4873" s="56"/>
    </row>
    <row r="4874" spans="1:16" ht="42" customHeight="1" x14ac:dyDescent="0.2">
      <c r="A4874" s="71"/>
      <c r="B4874" s="12"/>
      <c r="C4874" s="72"/>
      <c r="D4874" s="56"/>
      <c r="E4874" s="56"/>
      <c r="F4874" s="56"/>
      <c r="G4874" s="56"/>
      <c r="H4874" s="56"/>
      <c r="I4874" s="56"/>
      <c r="J4874" s="56"/>
      <c r="K4874" s="56"/>
      <c r="L4874" s="56"/>
      <c r="M4874" s="56"/>
      <c r="N4874" s="56"/>
      <c r="O4874" s="56"/>
      <c r="P4874" s="56"/>
    </row>
    <row r="4875" spans="1:16" ht="42" customHeight="1" x14ac:dyDescent="0.2">
      <c r="A4875" s="71"/>
      <c r="B4875" s="12"/>
      <c r="C4875" s="72"/>
      <c r="D4875" s="56"/>
      <c r="E4875" s="56"/>
      <c r="F4875" s="56"/>
      <c r="G4875" s="56"/>
      <c r="H4875" s="56"/>
      <c r="I4875" s="56"/>
      <c r="J4875" s="56"/>
      <c r="K4875" s="56"/>
      <c r="L4875" s="56"/>
      <c r="M4875" s="56"/>
      <c r="N4875" s="56"/>
      <c r="O4875" s="56"/>
      <c r="P4875" s="56"/>
    </row>
    <row r="4876" spans="1:16" ht="42" customHeight="1" x14ac:dyDescent="0.2">
      <c r="A4876" s="71" t="s">
        <v>2904</v>
      </c>
      <c r="B4876" s="12"/>
      <c r="C4876" s="72" t="s">
        <v>2905</v>
      </c>
      <c r="D4876" s="56"/>
      <c r="E4876" s="56"/>
      <c r="F4876" s="56"/>
      <c r="G4876" s="56"/>
      <c r="H4876" s="56"/>
      <c r="I4876" s="56"/>
      <c r="J4876" s="56"/>
      <c r="K4876" s="56"/>
      <c r="L4876" s="56"/>
      <c r="M4876" s="56"/>
      <c r="N4876" s="56"/>
      <c r="O4876" s="56"/>
      <c r="P4876" s="56"/>
    </row>
    <row r="4877" spans="1:16" ht="42" customHeight="1" x14ac:dyDescent="0.2">
      <c r="A4877" s="71"/>
      <c r="B4877" s="12"/>
      <c r="C4877" s="72"/>
      <c r="D4877" s="56"/>
      <c r="E4877" s="56"/>
      <c r="F4877" s="56"/>
      <c r="G4877" s="56"/>
      <c r="H4877" s="56"/>
      <c r="I4877" s="56"/>
      <c r="J4877" s="56"/>
      <c r="K4877" s="56"/>
      <c r="L4877" s="56"/>
      <c r="M4877" s="56"/>
      <c r="N4877" s="56"/>
      <c r="O4877" s="56"/>
      <c r="P4877" s="56"/>
    </row>
    <row r="4878" spans="1:16" ht="42" customHeight="1" x14ac:dyDescent="0.2">
      <c r="A4878" s="71"/>
      <c r="B4878" s="12"/>
      <c r="C4878" s="72"/>
      <c r="D4878" s="56"/>
      <c r="E4878" s="56"/>
      <c r="F4878" s="56"/>
      <c r="G4878" s="56"/>
      <c r="H4878" s="56"/>
      <c r="I4878" s="56"/>
      <c r="J4878" s="56"/>
      <c r="K4878" s="56"/>
      <c r="L4878" s="56"/>
      <c r="M4878" s="56"/>
      <c r="N4878" s="56"/>
      <c r="O4878" s="56"/>
      <c r="P4878" s="56"/>
    </row>
    <row r="4879" spans="1:16" ht="42" customHeight="1" x14ac:dyDescent="0.2">
      <c r="A4879" s="71"/>
      <c r="B4879" s="12"/>
      <c r="C4879" s="72"/>
      <c r="D4879" s="56"/>
      <c r="E4879" s="56"/>
      <c r="F4879" s="56"/>
      <c r="G4879" s="56"/>
      <c r="H4879" s="56"/>
      <c r="I4879" s="56"/>
      <c r="J4879" s="56"/>
      <c r="K4879" s="56"/>
      <c r="L4879" s="56"/>
      <c r="M4879" s="56"/>
      <c r="N4879" s="56"/>
      <c r="O4879" s="56"/>
      <c r="P4879" s="56"/>
    </row>
    <row r="4880" spans="1:16" ht="42" customHeight="1" thickBot="1" x14ac:dyDescent="0.25">
      <c r="A4880" s="73"/>
      <c r="B4880" s="14"/>
      <c r="C4880" s="74"/>
      <c r="D4880" s="56"/>
      <c r="E4880" s="56"/>
      <c r="F4880" s="56"/>
      <c r="G4880" s="56"/>
      <c r="H4880" s="56"/>
      <c r="I4880" s="56"/>
      <c r="J4880" s="56"/>
      <c r="K4880" s="56"/>
      <c r="L4880" s="56"/>
      <c r="M4880" s="56"/>
      <c r="N4880" s="56"/>
      <c r="O4880" s="56"/>
      <c r="P4880" s="56"/>
    </row>
    <row r="4881" spans="1:16" ht="42" customHeight="1" x14ac:dyDescent="0.2">
      <c r="A4881" s="75" t="s">
        <v>2906</v>
      </c>
      <c r="B4881" s="10"/>
      <c r="C4881" s="76" t="s">
        <v>2907</v>
      </c>
      <c r="D4881" s="56"/>
      <c r="E4881" s="56"/>
      <c r="F4881" s="56"/>
      <c r="G4881" s="56"/>
      <c r="H4881" s="56"/>
      <c r="I4881" s="56"/>
      <c r="J4881" s="56"/>
      <c r="K4881" s="56"/>
      <c r="L4881" s="56"/>
      <c r="M4881" s="56"/>
      <c r="N4881" s="56"/>
      <c r="O4881" s="56"/>
      <c r="P4881" s="56"/>
    </row>
    <row r="4882" spans="1:16" ht="42" customHeight="1" x14ac:dyDescent="0.2">
      <c r="A4882" s="71"/>
      <c r="B4882" s="12"/>
      <c r="C4882" s="72"/>
      <c r="D4882" s="56"/>
      <c r="E4882" s="56"/>
      <c r="F4882" s="56"/>
      <c r="G4882" s="56"/>
      <c r="H4882" s="56"/>
      <c r="I4882" s="56"/>
      <c r="J4882" s="56"/>
      <c r="K4882" s="56"/>
      <c r="L4882" s="56"/>
      <c r="M4882" s="56"/>
      <c r="N4882" s="56"/>
      <c r="O4882" s="56"/>
      <c r="P4882" s="56"/>
    </row>
    <row r="4883" spans="1:16" ht="42" customHeight="1" x14ac:dyDescent="0.2">
      <c r="A4883" s="71"/>
      <c r="B4883" s="12"/>
      <c r="C4883" s="72"/>
      <c r="D4883" s="56"/>
      <c r="E4883" s="56"/>
      <c r="F4883" s="56"/>
      <c r="G4883" s="56"/>
      <c r="H4883" s="56"/>
      <c r="I4883" s="56"/>
      <c r="J4883" s="56"/>
      <c r="K4883" s="56"/>
      <c r="L4883" s="56"/>
      <c r="M4883" s="56"/>
      <c r="N4883" s="56"/>
      <c r="O4883" s="56"/>
      <c r="P4883" s="56"/>
    </row>
    <row r="4884" spans="1:16" ht="42" customHeight="1" x14ac:dyDescent="0.2">
      <c r="A4884" s="71"/>
      <c r="B4884" s="12"/>
      <c r="C4884" s="72"/>
      <c r="D4884" s="56"/>
      <c r="E4884" s="56"/>
      <c r="F4884" s="56"/>
      <c r="G4884" s="56"/>
      <c r="H4884" s="56"/>
      <c r="I4884" s="56"/>
      <c r="J4884" s="56"/>
      <c r="K4884" s="56"/>
      <c r="L4884" s="56"/>
      <c r="M4884" s="56"/>
      <c r="N4884" s="56"/>
      <c r="O4884" s="56"/>
      <c r="P4884" s="56"/>
    </row>
    <row r="4885" spans="1:16" ht="42" customHeight="1" x14ac:dyDescent="0.2">
      <c r="A4885" s="71"/>
      <c r="B4885" s="12"/>
      <c r="C4885" s="72"/>
      <c r="D4885" s="56"/>
      <c r="E4885" s="56"/>
      <c r="F4885" s="56"/>
      <c r="G4885" s="56"/>
      <c r="H4885" s="56"/>
      <c r="I4885" s="56"/>
      <c r="J4885" s="56"/>
      <c r="K4885" s="56"/>
      <c r="L4885" s="56"/>
      <c r="M4885" s="56"/>
      <c r="N4885" s="56"/>
      <c r="O4885" s="56"/>
      <c r="P4885" s="56"/>
    </row>
    <row r="4886" spans="1:16" ht="42" customHeight="1" x14ac:dyDescent="0.2">
      <c r="A4886" s="71" t="s">
        <v>2908</v>
      </c>
      <c r="B4886" s="12"/>
      <c r="C4886" s="72" t="s">
        <v>2909</v>
      </c>
      <c r="D4886" s="56"/>
      <c r="E4886" s="56"/>
      <c r="F4886" s="56"/>
      <c r="G4886" s="56"/>
      <c r="H4886" s="56"/>
      <c r="I4886" s="56"/>
      <c r="J4886" s="56"/>
      <c r="K4886" s="56"/>
      <c r="L4886" s="56"/>
      <c r="M4886" s="56"/>
      <c r="N4886" s="56"/>
      <c r="O4886" s="56"/>
      <c r="P4886" s="56"/>
    </row>
    <row r="4887" spans="1:16" ht="42" customHeight="1" x14ac:dyDescent="0.2">
      <c r="A4887" s="71"/>
      <c r="B4887" s="12"/>
      <c r="C4887" s="72"/>
      <c r="D4887" s="56"/>
      <c r="E4887" s="56"/>
      <c r="F4887" s="56"/>
      <c r="G4887" s="56"/>
      <c r="H4887" s="56"/>
      <c r="I4887" s="56"/>
      <c r="J4887" s="56"/>
      <c r="K4887" s="56"/>
      <c r="L4887" s="56"/>
      <c r="M4887" s="56"/>
      <c r="N4887" s="56"/>
      <c r="O4887" s="56"/>
      <c r="P4887" s="56"/>
    </row>
    <row r="4888" spans="1:16" ht="42" customHeight="1" x14ac:dyDescent="0.2">
      <c r="A4888" s="71"/>
      <c r="B4888" s="12"/>
      <c r="C4888" s="72"/>
      <c r="D4888" s="56"/>
      <c r="E4888" s="56"/>
      <c r="F4888" s="56"/>
      <c r="G4888" s="56"/>
      <c r="H4888" s="56"/>
      <c r="I4888" s="56"/>
      <c r="J4888" s="56"/>
      <c r="K4888" s="56"/>
      <c r="L4888" s="56"/>
      <c r="M4888" s="56"/>
      <c r="N4888" s="56"/>
      <c r="O4888" s="56"/>
      <c r="P4888" s="56"/>
    </row>
    <row r="4889" spans="1:16" ht="42" customHeight="1" x14ac:dyDescent="0.2">
      <c r="A4889" s="71"/>
      <c r="B4889" s="12"/>
      <c r="C4889" s="72"/>
      <c r="D4889" s="56"/>
      <c r="E4889" s="56"/>
      <c r="F4889" s="56"/>
      <c r="G4889" s="56"/>
      <c r="H4889" s="56"/>
      <c r="I4889" s="56"/>
      <c r="J4889" s="56"/>
      <c r="K4889" s="56"/>
      <c r="L4889" s="56"/>
      <c r="M4889" s="56"/>
      <c r="N4889" s="56"/>
      <c r="O4889" s="56"/>
      <c r="P4889" s="56"/>
    </row>
    <row r="4890" spans="1:16" ht="42" customHeight="1" x14ac:dyDescent="0.2">
      <c r="A4890" s="71"/>
      <c r="B4890" s="12"/>
      <c r="C4890" s="72"/>
      <c r="D4890" s="56"/>
      <c r="E4890" s="56"/>
      <c r="F4890" s="56"/>
      <c r="G4890" s="56"/>
      <c r="H4890" s="56"/>
      <c r="I4890" s="56"/>
      <c r="J4890" s="56"/>
      <c r="K4890" s="56"/>
      <c r="L4890" s="56"/>
      <c r="M4890" s="56"/>
      <c r="N4890" s="56"/>
      <c r="O4890" s="56"/>
      <c r="P4890" s="56"/>
    </row>
    <row r="4891" spans="1:16" ht="42" customHeight="1" x14ac:dyDescent="0.2">
      <c r="A4891" s="71" t="s">
        <v>2910</v>
      </c>
      <c r="B4891" s="12"/>
      <c r="C4891" s="72" t="s">
        <v>2911</v>
      </c>
      <c r="D4891" s="56"/>
      <c r="E4891" s="56"/>
      <c r="F4891" s="56"/>
      <c r="G4891" s="56"/>
      <c r="H4891" s="56"/>
      <c r="I4891" s="56"/>
      <c r="J4891" s="56"/>
      <c r="K4891" s="56"/>
      <c r="L4891" s="56"/>
      <c r="M4891" s="56"/>
      <c r="N4891" s="56"/>
      <c r="O4891" s="56"/>
      <c r="P4891" s="56"/>
    </row>
    <row r="4892" spans="1:16" ht="42" customHeight="1" x14ac:dyDescent="0.2">
      <c r="A4892" s="71"/>
      <c r="B4892" s="12"/>
      <c r="C4892" s="72"/>
      <c r="D4892" s="56"/>
      <c r="E4892" s="56"/>
      <c r="F4892" s="56"/>
      <c r="G4892" s="56"/>
      <c r="H4892" s="56"/>
      <c r="I4892" s="56"/>
      <c r="J4892" s="56"/>
      <c r="K4892" s="56"/>
      <c r="L4892" s="56"/>
      <c r="M4892" s="56"/>
      <c r="N4892" s="56"/>
      <c r="O4892" s="56"/>
      <c r="P4892" s="56"/>
    </row>
    <row r="4893" spans="1:16" ht="42" customHeight="1" x14ac:dyDescent="0.2">
      <c r="A4893" s="71"/>
      <c r="B4893" s="12"/>
      <c r="C4893" s="72"/>
      <c r="D4893" s="56"/>
      <c r="E4893" s="56"/>
      <c r="F4893" s="56"/>
      <c r="G4893" s="56"/>
      <c r="H4893" s="56"/>
      <c r="I4893" s="56"/>
      <c r="J4893" s="56"/>
      <c r="K4893" s="56"/>
      <c r="L4893" s="56"/>
      <c r="M4893" s="56"/>
      <c r="N4893" s="56"/>
      <c r="O4893" s="56"/>
      <c r="P4893" s="56"/>
    </row>
    <row r="4894" spans="1:16" ht="42" customHeight="1" x14ac:dyDescent="0.2">
      <c r="A4894" s="71"/>
      <c r="B4894" s="12"/>
      <c r="C4894" s="72"/>
      <c r="D4894" s="56"/>
      <c r="E4894" s="56"/>
      <c r="F4894" s="56"/>
      <c r="G4894" s="56"/>
      <c r="H4894" s="56"/>
      <c r="I4894" s="56"/>
      <c r="J4894" s="56"/>
      <c r="K4894" s="56"/>
      <c r="L4894" s="56"/>
      <c r="M4894" s="56"/>
      <c r="N4894" s="56"/>
      <c r="O4894" s="56"/>
      <c r="P4894" s="56"/>
    </row>
    <row r="4895" spans="1:16" ht="42" customHeight="1" x14ac:dyDescent="0.2">
      <c r="A4895" s="71"/>
      <c r="B4895" s="12"/>
      <c r="C4895" s="72"/>
      <c r="D4895" s="56"/>
      <c r="E4895" s="56"/>
      <c r="F4895" s="56"/>
      <c r="G4895" s="56"/>
      <c r="H4895" s="56"/>
      <c r="I4895" s="56"/>
      <c r="J4895" s="56"/>
      <c r="K4895" s="56"/>
      <c r="L4895" s="56"/>
      <c r="M4895" s="56"/>
      <c r="N4895" s="56"/>
      <c r="O4895" s="56"/>
      <c r="P4895" s="56"/>
    </row>
    <row r="4896" spans="1:16" ht="42" customHeight="1" x14ac:dyDescent="0.2">
      <c r="A4896" s="71" t="s">
        <v>2912</v>
      </c>
      <c r="B4896" s="12"/>
      <c r="C4896" s="72" t="s">
        <v>2913</v>
      </c>
      <c r="D4896" s="56"/>
      <c r="E4896" s="56"/>
      <c r="F4896" s="56"/>
      <c r="G4896" s="56"/>
      <c r="H4896" s="56"/>
      <c r="I4896" s="56"/>
      <c r="J4896" s="56"/>
      <c r="K4896" s="56"/>
      <c r="L4896" s="56"/>
      <c r="M4896" s="56"/>
      <c r="N4896" s="56"/>
      <c r="O4896" s="56"/>
      <c r="P4896" s="56"/>
    </row>
    <row r="4897" spans="1:16" ht="42" customHeight="1" x14ac:dyDescent="0.2">
      <c r="A4897" s="71"/>
      <c r="B4897" s="12"/>
      <c r="C4897" s="72"/>
      <c r="D4897" s="56"/>
      <c r="E4897" s="56"/>
      <c r="F4897" s="56"/>
      <c r="G4897" s="56"/>
      <c r="H4897" s="56"/>
      <c r="I4897" s="56"/>
      <c r="J4897" s="56"/>
      <c r="K4897" s="56"/>
      <c r="L4897" s="56"/>
      <c r="M4897" s="56"/>
      <c r="N4897" s="56"/>
      <c r="O4897" s="56"/>
      <c r="P4897" s="56"/>
    </row>
    <row r="4898" spans="1:16" ht="42" customHeight="1" x14ac:dyDescent="0.2">
      <c r="A4898" s="71"/>
      <c r="B4898" s="12"/>
      <c r="C4898" s="72"/>
      <c r="D4898" s="56"/>
      <c r="E4898" s="56"/>
      <c r="F4898" s="56"/>
      <c r="G4898" s="56"/>
      <c r="H4898" s="56"/>
      <c r="I4898" s="56"/>
      <c r="J4898" s="56"/>
      <c r="K4898" s="56"/>
      <c r="L4898" s="56"/>
      <c r="M4898" s="56"/>
      <c r="N4898" s="56"/>
      <c r="O4898" s="56"/>
      <c r="P4898" s="56"/>
    </row>
    <row r="4899" spans="1:16" ht="42" customHeight="1" x14ac:dyDescent="0.2">
      <c r="A4899" s="71"/>
      <c r="B4899" s="12"/>
      <c r="C4899" s="72"/>
      <c r="D4899" s="56"/>
      <c r="E4899" s="56"/>
      <c r="F4899" s="56"/>
      <c r="G4899" s="56"/>
      <c r="H4899" s="56"/>
      <c r="I4899" s="56"/>
      <c r="J4899" s="56"/>
      <c r="K4899" s="56"/>
      <c r="L4899" s="56"/>
      <c r="M4899" s="56"/>
      <c r="N4899" s="56"/>
      <c r="O4899" s="56"/>
      <c r="P4899" s="56"/>
    </row>
    <row r="4900" spans="1:16" ht="42" customHeight="1" x14ac:dyDescent="0.2">
      <c r="A4900" s="71"/>
      <c r="B4900" s="12"/>
      <c r="C4900" s="72"/>
      <c r="D4900" s="56"/>
      <c r="E4900" s="56"/>
      <c r="F4900" s="56"/>
      <c r="G4900" s="56"/>
      <c r="H4900" s="56"/>
      <c r="I4900" s="56"/>
      <c r="J4900" s="56"/>
      <c r="K4900" s="56"/>
      <c r="L4900" s="56"/>
      <c r="M4900" s="56"/>
      <c r="N4900" s="56"/>
      <c r="O4900" s="56"/>
      <c r="P4900" s="56"/>
    </row>
    <row r="4901" spans="1:16" ht="42" customHeight="1" x14ac:dyDescent="0.2">
      <c r="A4901" s="71" t="s">
        <v>2914</v>
      </c>
      <c r="B4901" s="12"/>
      <c r="C4901" s="72" t="s">
        <v>2915</v>
      </c>
      <c r="D4901" s="56"/>
      <c r="E4901" s="56"/>
      <c r="F4901" s="56"/>
      <c r="G4901" s="56"/>
      <c r="H4901" s="56"/>
      <c r="I4901" s="56"/>
      <c r="J4901" s="56"/>
      <c r="K4901" s="56"/>
      <c r="L4901" s="56"/>
      <c r="M4901" s="56"/>
      <c r="N4901" s="56"/>
      <c r="O4901" s="56"/>
      <c r="P4901" s="56"/>
    </row>
    <row r="4902" spans="1:16" ht="42" customHeight="1" x14ac:dyDescent="0.2">
      <c r="A4902" s="71"/>
      <c r="B4902" s="12"/>
      <c r="C4902" s="72"/>
      <c r="D4902" s="56"/>
      <c r="E4902" s="56"/>
      <c r="F4902" s="56"/>
      <c r="G4902" s="56"/>
      <c r="H4902" s="56"/>
      <c r="I4902" s="56"/>
      <c r="J4902" s="56"/>
      <c r="K4902" s="56"/>
      <c r="L4902" s="56"/>
      <c r="M4902" s="56"/>
      <c r="N4902" s="56"/>
      <c r="O4902" s="56"/>
      <c r="P4902" s="56"/>
    </row>
    <row r="4903" spans="1:16" ht="42" customHeight="1" x14ac:dyDescent="0.2">
      <c r="A4903" s="71"/>
      <c r="B4903" s="12"/>
      <c r="C4903" s="72"/>
      <c r="D4903" s="56"/>
      <c r="E4903" s="56"/>
      <c r="F4903" s="56"/>
      <c r="G4903" s="56"/>
      <c r="H4903" s="56"/>
      <c r="I4903" s="56"/>
      <c r="J4903" s="56"/>
      <c r="K4903" s="56"/>
      <c r="L4903" s="56"/>
      <c r="M4903" s="56"/>
      <c r="N4903" s="56"/>
      <c r="O4903" s="56"/>
      <c r="P4903" s="56"/>
    </row>
    <row r="4904" spans="1:16" ht="42" customHeight="1" x14ac:dyDescent="0.2">
      <c r="A4904" s="71"/>
      <c r="B4904" s="12"/>
      <c r="C4904" s="72"/>
      <c r="D4904" s="56"/>
      <c r="E4904" s="56"/>
      <c r="F4904" s="56"/>
      <c r="G4904" s="56"/>
      <c r="H4904" s="56"/>
      <c r="I4904" s="56"/>
      <c r="J4904" s="56"/>
      <c r="K4904" s="56"/>
      <c r="L4904" s="56"/>
      <c r="M4904" s="56"/>
      <c r="N4904" s="56"/>
      <c r="O4904" s="56"/>
      <c r="P4904" s="56"/>
    </row>
    <row r="4905" spans="1:16" ht="42" customHeight="1" thickBot="1" x14ac:dyDescent="0.25">
      <c r="A4905" s="73"/>
      <c r="B4905" s="14"/>
      <c r="C4905" s="74"/>
      <c r="D4905" s="56"/>
      <c r="E4905" s="56"/>
      <c r="F4905" s="56"/>
      <c r="G4905" s="56"/>
      <c r="H4905" s="56"/>
      <c r="I4905" s="56"/>
      <c r="J4905" s="56"/>
      <c r="K4905" s="56"/>
      <c r="L4905" s="56"/>
      <c r="M4905" s="56"/>
      <c r="N4905" s="56"/>
      <c r="O4905" s="56"/>
      <c r="P4905" s="56"/>
    </row>
    <row r="4906" spans="1:16" ht="42" customHeight="1" x14ac:dyDescent="0.2">
      <c r="A4906" s="75" t="s">
        <v>2916</v>
      </c>
      <c r="B4906" s="10"/>
      <c r="C4906" s="76" t="s">
        <v>2917</v>
      </c>
      <c r="D4906" s="56"/>
      <c r="E4906" s="56"/>
      <c r="F4906" s="56"/>
      <c r="G4906" s="56"/>
      <c r="H4906" s="56"/>
      <c r="I4906" s="56"/>
      <c r="J4906" s="56"/>
      <c r="K4906" s="56"/>
      <c r="L4906" s="56"/>
      <c r="M4906" s="56"/>
      <c r="N4906" s="56"/>
      <c r="O4906" s="56"/>
      <c r="P4906" s="56"/>
    </row>
    <row r="4907" spans="1:16" ht="42" customHeight="1" x14ac:dyDescent="0.2">
      <c r="A4907" s="71"/>
      <c r="B4907" s="12"/>
      <c r="C4907" s="72"/>
      <c r="D4907" s="56"/>
      <c r="E4907" s="56"/>
      <c r="F4907" s="56"/>
      <c r="G4907" s="56"/>
      <c r="H4907" s="56"/>
      <c r="I4907" s="56"/>
      <c r="J4907" s="56"/>
      <c r="K4907" s="56"/>
      <c r="L4907" s="56"/>
      <c r="M4907" s="56"/>
      <c r="N4907" s="56"/>
      <c r="O4907" s="56"/>
      <c r="P4907" s="56"/>
    </row>
    <row r="4908" spans="1:16" ht="42" customHeight="1" x14ac:dyDescent="0.2">
      <c r="A4908" s="71"/>
      <c r="B4908" s="12"/>
      <c r="C4908" s="72"/>
      <c r="D4908" s="56"/>
      <c r="E4908" s="56"/>
      <c r="F4908" s="56"/>
      <c r="G4908" s="56"/>
      <c r="H4908" s="56"/>
      <c r="I4908" s="56"/>
      <c r="J4908" s="56"/>
      <c r="K4908" s="56"/>
      <c r="L4908" s="56"/>
      <c r="M4908" s="56"/>
      <c r="N4908" s="56"/>
      <c r="O4908" s="56"/>
      <c r="P4908" s="56"/>
    </row>
    <row r="4909" spans="1:16" ht="42" customHeight="1" x14ac:dyDescent="0.2">
      <c r="A4909" s="71"/>
      <c r="B4909" s="12"/>
      <c r="C4909" s="72"/>
      <c r="D4909" s="56"/>
      <c r="E4909" s="56"/>
      <c r="F4909" s="56"/>
      <c r="G4909" s="56"/>
      <c r="H4909" s="56"/>
      <c r="I4909" s="56"/>
      <c r="J4909" s="56"/>
      <c r="K4909" s="56"/>
      <c r="L4909" s="56"/>
      <c r="M4909" s="56"/>
      <c r="N4909" s="56"/>
      <c r="O4909" s="56"/>
      <c r="P4909" s="56"/>
    </row>
    <row r="4910" spans="1:16" ht="42" customHeight="1" x14ac:dyDescent="0.2">
      <c r="A4910" s="71"/>
      <c r="B4910" s="12"/>
      <c r="C4910" s="72"/>
      <c r="D4910" s="56"/>
      <c r="E4910" s="56"/>
      <c r="F4910" s="56"/>
      <c r="G4910" s="56"/>
      <c r="H4910" s="56"/>
      <c r="I4910" s="56"/>
      <c r="J4910" s="56"/>
      <c r="K4910" s="56"/>
      <c r="L4910" s="56"/>
      <c r="M4910" s="56"/>
      <c r="N4910" s="56"/>
      <c r="O4910" s="56"/>
      <c r="P4910" s="56"/>
    </row>
    <row r="4911" spans="1:16" ht="42" customHeight="1" x14ac:dyDescent="0.2">
      <c r="A4911" s="71" t="s">
        <v>2918</v>
      </c>
      <c r="B4911" s="12"/>
      <c r="C4911" s="72" t="s">
        <v>2919</v>
      </c>
      <c r="D4911" s="56"/>
      <c r="E4911" s="56"/>
      <c r="F4911" s="56"/>
      <c r="G4911" s="56"/>
      <c r="H4911" s="56"/>
      <c r="I4911" s="56"/>
      <c r="J4911" s="56"/>
      <c r="K4911" s="56"/>
      <c r="L4911" s="56"/>
      <c r="M4911" s="56"/>
      <c r="N4911" s="56"/>
      <c r="O4911" s="56"/>
      <c r="P4911" s="56"/>
    </row>
    <row r="4912" spans="1:16" ht="42" customHeight="1" x14ac:dyDescent="0.2">
      <c r="A4912" s="71"/>
      <c r="B4912" s="12"/>
      <c r="C4912" s="72"/>
      <c r="D4912" s="56"/>
      <c r="E4912" s="56"/>
      <c r="F4912" s="56"/>
      <c r="G4912" s="56"/>
      <c r="H4912" s="56"/>
      <c r="I4912" s="56"/>
      <c r="J4912" s="56"/>
      <c r="K4912" s="56"/>
      <c r="L4912" s="56"/>
      <c r="M4912" s="56"/>
      <c r="N4912" s="56"/>
      <c r="O4912" s="56"/>
      <c r="P4912" s="56"/>
    </row>
    <row r="4913" spans="1:16" ht="42" customHeight="1" x14ac:dyDescent="0.2">
      <c r="A4913" s="71"/>
      <c r="B4913" s="12"/>
      <c r="C4913" s="72"/>
      <c r="D4913" s="56"/>
      <c r="E4913" s="56"/>
      <c r="F4913" s="56"/>
      <c r="G4913" s="56"/>
      <c r="H4913" s="56"/>
      <c r="I4913" s="56"/>
      <c r="J4913" s="56"/>
      <c r="K4913" s="56"/>
      <c r="L4913" s="56"/>
      <c r="M4913" s="56"/>
      <c r="N4913" s="56"/>
      <c r="O4913" s="56"/>
      <c r="P4913" s="56"/>
    </row>
    <row r="4914" spans="1:16" ht="42" customHeight="1" x14ac:dyDescent="0.2">
      <c r="A4914" s="71"/>
      <c r="B4914" s="12"/>
      <c r="C4914" s="72"/>
      <c r="D4914" s="56"/>
      <c r="E4914" s="56"/>
      <c r="F4914" s="56"/>
      <c r="G4914" s="56"/>
      <c r="H4914" s="56"/>
      <c r="I4914" s="56"/>
      <c r="J4914" s="56"/>
      <c r="K4914" s="56"/>
      <c r="L4914" s="56"/>
      <c r="M4914" s="56"/>
      <c r="N4914" s="56"/>
      <c r="O4914" s="56"/>
      <c r="P4914" s="56"/>
    </row>
    <row r="4915" spans="1:16" ht="42" customHeight="1" x14ac:dyDescent="0.2">
      <c r="A4915" s="71"/>
      <c r="B4915" s="12"/>
      <c r="C4915" s="72"/>
      <c r="D4915" s="56"/>
      <c r="E4915" s="56"/>
      <c r="F4915" s="56"/>
      <c r="G4915" s="56"/>
      <c r="H4915" s="56"/>
      <c r="I4915" s="56"/>
      <c r="J4915" s="56"/>
      <c r="K4915" s="56"/>
      <c r="L4915" s="56"/>
      <c r="M4915" s="56"/>
      <c r="N4915" s="56"/>
      <c r="O4915" s="56"/>
      <c r="P4915" s="56"/>
    </row>
    <row r="4916" spans="1:16" ht="42" customHeight="1" x14ac:dyDescent="0.2">
      <c r="A4916" s="71" t="s">
        <v>2920</v>
      </c>
      <c r="B4916" s="12"/>
      <c r="C4916" s="72" t="s">
        <v>2921</v>
      </c>
      <c r="D4916" s="56"/>
      <c r="E4916" s="56"/>
      <c r="F4916" s="56"/>
      <c r="G4916" s="56"/>
      <c r="H4916" s="56"/>
      <c r="I4916" s="56"/>
      <c r="J4916" s="56"/>
      <c r="K4916" s="56"/>
      <c r="L4916" s="56"/>
      <c r="M4916" s="56"/>
      <c r="N4916" s="56"/>
      <c r="O4916" s="56"/>
      <c r="P4916" s="56"/>
    </row>
    <row r="4917" spans="1:16" ht="42" customHeight="1" x14ac:dyDescent="0.2">
      <c r="A4917" s="71"/>
      <c r="B4917" s="12"/>
      <c r="C4917" s="72"/>
      <c r="D4917" s="56"/>
      <c r="E4917" s="56"/>
      <c r="F4917" s="56"/>
      <c r="G4917" s="56"/>
      <c r="H4917" s="56"/>
      <c r="I4917" s="56"/>
      <c r="J4917" s="56"/>
      <c r="K4917" s="56"/>
      <c r="L4917" s="56"/>
      <c r="M4917" s="56"/>
      <c r="N4917" s="56"/>
      <c r="O4917" s="56"/>
      <c r="P4917" s="56"/>
    </row>
    <row r="4918" spans="1:16" ht="42" customHeight="1" x14ac:dyDescent="0.2">
      <c r="A4918" s="71"/>
      <c r="B4918" s="12"/>
      <c r="C4918" s="72"/>
      <c r="D4918" s="56"/>
      <c r="E4918" s="56"/>
      <c r="F4918" s="56"/>
      <c r="G4918" s="56"/>
      <c r="H4918" s="56"/>
      <c r="I4918" s="56"/>
      <c r="J4918" s="56"/>
      <c r="K4918" s="56"/>
      <c r="L4918" s="56"/>
      <c r="M4918" s="56"/>
      <c r="N4918" s="56"/>
      <c r="O4918" s="56"/>
      <c r="P4918" s="56"/>
    </row>
    <row r="4919" spans="1:16" ht="42" customHeight="1" x14ac:dyDescent="0.2">
      <c r="A4919" s="71"/>
      <c r="B4919" s="12"/>
      <c r="C4919" s="72"/>
      <c r="D4919" s="56"/>
      <c r="E4919" s="56"/>
      <c r="F4919" s="56"/>
      <c r="G4919" s="56"/>
      <c r="H4919" s="56"/>
      <c r="I4919" s="56"/>
      <c r="J4919" s="56"/>
      <c r="K4919" s="56"/>
      <c r="L4919" s="56"/>
      <c r="M4919" s="56"/>
      <c r="N4919" s="56"/>
      <c r="O4919" s="56"/>
      <c r="P4919" s="56"/>
    </row>
    <row r="4920" spans="1:16" ht="42" customHeight="1" x14ac:dyDescent="0.2">
      <c r="A4920" s="71"/>
      <c r="B4920" s="12"/>
      <c r="C4920" s="72"/>
      <c r="D4920" s="56"/>
      <c r="E4920" s="56"/>
      <c r="F4920" s="56"/>
      <c r="G4920" s="56"/>
      <c r="H4920" s="56"/>
      <c r="I4920" s="56"/>
      <c r="J4920" s="56"/>
      <c r="K4920" s="56"/>
      <c r="L4920" s="56"/>
      <c r="M4920" s="56"/>
      <c r="N4920" s="56"/>
      <c r="O4920" s="56"/>
      <c r="P4920" s="56"/>
    </row>
    <row r="4921" spans="1:16" ht="40.5" customHeight="1" x14ac:dyDescent="0.2">
      <c r="A4921" s="71" t="s">
        <v>2922</v>
      </c>
      <c r="B4921" s="12"/>
      <c r="C4921" s="72" t="s">
        <v>2923</v>
      </c>
      <c r="D4921" s="56"/>
      <c r="E4921" s="56"/>
      <c r="F4921" s="56"/>
      <c r="G4921" s="56"/>
      <c r="H4921" s="56"/>
      <c r="I4921" s="56"/>
      <c r="J4921" s="56"/>
      <c r="K4921" s="56"/>
      <c r="L4921" s="56"/>
      <c r="M4921" s="56"/>
      <c r="N4921" s="56"/>
      <c r="O4921" s="56"/>
      <c r="P4921" s="56"/>
    </row>
    <row r="4922" spans="1:16" ht="40.5" customHeight="1" x14ac:dyDescent="0.2">
      <c r="A4922" s="71"/>
      <c r="B4922" s="12"/>
      <c r="C4922" s="72"/>
      <c r="D4922" s="56"/>
      <c r="E4922" s="56"/>
      <c r="F4922" s="56"/>
      <c r="G4922" s="56"/>
      <c r="H4922" s="56"/>
      <c r="I4922" s="56"/>
      <c r="J4922" s="56"/>
      <c r="K4922" s="56"/>
      <c r="L4922" s="56"/>
      <c r="M4922" s="56"/>
      <c r="N4922" s="56"/>
      <c r="O4922" s="56"/>
      <c r="P4922" s="56"/>
    </row>
    <row r="4923" spans="1:16" ht="40.5" customHeight="1" x14ac:dyDescent="0.2">
      <c r="A4923" s="71"/>
      <c r="B4923" s="12"/>
      <c r="C4923" s="72"/>
      <c r="D4923" s="56"/>
      <c r="E4923" s="56"/>
      <c r="F4923" s="56"/>
      <c r="G4923" s="56"/>
      <c r="H4923" s="56"/>
      <c r="I4923" s="56"/>
      <c r="J4923" s="56"/>
      <c r="K4923" s="56"/>
      <c r="L4923" s="56"/>
      <c r="M4923" s="56"/>
      <c r="N4923" s="56"/>
      <c r="O4923" s="56"/>
      <c r="P4923" s="56"/>
    </row>
    <row r="4924" spans="1:16" ht="40.5" customHeight="1" x14ac:dyDescent="0.2">
      <c r="A4924" s="71"/>
      <c r="B4924" s="12"/>
      <c r="C4924" s="72"/>
      <c r="D4924" s="56"/>
      <c r="E4924" s="56"/>
      <c r="F4924" s="56"/>
      <c r="G4924" s="56"/>
      <c r="H4924" s="56"/>
      <c r="I4924" s="56"/>
      <c r="J4924" s="56"/>
      <c r="K4924" s="56"/>
      <c r="L4924" s="56"/>
      <c r="M4924" s="56"/>
      <c r="N4924" s="56"/>
      <c r="O4924" s="56"/>
      <c r="P4924" s="56"/>
    </row>
    <row r="4925" spans="1:16" ht="40.5" customHeight="1" x14ac:dyDescent="0.2">
      <c r="A4925" s="71"/>
      <c r="B4925" s="12"/>
      <c r="C4925" s="72"/>
      <c r="D4925" s="56"/>
      <c r="E4925" s="56"/>
      <c r="F4925" s="56"/>
      <c r="G4925" s="56"/>
      <c r="H4925" s="56"/>
      <c r="I4925" s="56"/>
      <c r="J4925" s="56"/>
      <c r="K4925" s="56"/>
      <c r="L4925" s="56"/>
      <c r="M4925" s="56"/>
      <c r="N4925" s="56"/>
      <c r="O4925" s="56"/>
      <c r="P4925" s="56"/>
    </row>
    <row r="4926" spans="1:16" ht="40.5" customHeight="1" x14ac:dyDescent="0.2">
      <c r="A4926" s="71" t="s">
        <v>2924</v>
      </c>
      <c r="B4926" s="12"/>
      <c r="C4926" s="72" t="s">
        <v>2925</v>
      </c>
      <c r="D4926" s="56"/>
      <c r="E4926" s="56"/>
      <c r="F4926" s="56"/>
      <c r="G4926" s="56"/>
      <c r="H4926" s="56"/>
      <c r="I4926" s="56"/>
      <c r="J4926" s="56"/>
      <c r="K4926" s="56"/>
      <c r="L4926" s="56"/>
      <c r="M4926" s="56"/>
      <c r="N4926" s="56"/>
      <c r="O4926" s="56"/>
      <c r="P4926" s="56"/>
    </row>
    <row r="4927" spans="1:16" ht="40.5" customHeight="1" x14ac:dyDescent="0.2">
      <c r="A4927" s="71"/>
      <c r="B4927" s="12"/>
      <c r="C4927" s="72"/>
      <c r="D4927" s="56"/>
      <c r="E4927" s="56"/>
      <c r="F4927" s="56"/>
      <c r="G4927" s="56"/>
      <c r="H4927" s="56"/>
      <c r="I4927" s="56"/>
      <c r="J4927" s="56"/>
      <c r="K4927" s="56"/>
      <c r="L4927" s="56"/>
      <c r="M4927" s="56"/>
      <c r="N4927" s="56"/>
      <c r="O4927" s="56"/>
      <c r="P4927" s="56"/>
    </row>
    <row r="4928" spans="1:16" ht="40.5" customHeight="1" x14ac:dyDescent="0.2">
      <c r="A4928" s="71"/>
      <c r="B4928" s="12"/>
      <c r="C4928" s="72"/>
      <c r="D4928" s="56"/>
      <c r="E4928" s="56"/>
      <c r="F4928" s="56"/>
      <c r="G4928" s="56"/>
      <c r="H4928" s="56"/>
      <c r="I4928" s="56"/>
      <c r="J4928" s="56"/>
      <c r="K4928" s="56"/>
      <c r="L4928" s="56"/>
      <c r="M4928" s="56"/>
      <c r="N4928" s="56"/>
      <c r="O4928" s="56"/>
      <c r="P4928" s="56"/>
    </row>
    <row r="4929" spans="1:16" ht="40.5" customHeight="1" x14ac:dyDescent="0.2">
      <c r="A4929" s="71"/>
      <c r="B4929" s="12"/>
      <c r="C4929" s="72"/>
      <c r="D4929" s="56"/>
      <c r="E4929" s="56"/>
      <c r="F4929" s="56"/>
      <c r="G4929" s="56"/>
      <c r="H4929" s="56"/>
      <c r="I4929" s="56"/>
      <c r="J4929" s="56"/>
      <c r="K4929" s="56"/>
      <c r="L4929" s="56"/>
      <c r="M4929" s="56"/>
      <c r="N4929" s="56"/>
      <c r="O4929" s="56"/>
      <c r="P4929" s="56"/>
    </row>
    <row r="4930" spans="1:16" ht="40.5" customHeight="1" thickBot="1" x14ac:dyDescent="0.25">
      <c r="A4930" s="73"/>
      <c r="B4930" s="14"/>
      <c r="C4930" s="74"/>
      <c r="D4930" s="56"/>
      <c r="E4930" s="56"/>
      <c r="F4930" s="56"/>
      <c r="G4930" s="56"/>
      <c r="H4930" s="56"/>
      <c r="I4930" s="56"/>
      <c r="J4930" s="56"/>
      <c r="K4930" s="56"/>
      <c r="L4930" s="56"/>
      <c r="M4930" s="56"/>
      <c r="N4930" s="56"/>
      <c r="O4930" s="56"/>
      <c r="P4930" s="56"/>
    </row>
    <row r="4931" spans="1:16" ht="40.5" customHeight="1" x14ac:dyDescent="0.2">
      <c r="A4931" s="75" t="s">
        <v>2926</v>
      </c>
      <c r="B4931" s="10"/>
      <c r="C4931" s="76" t="s">
        <v>2927</v>
      </c>
      <c r="D4931" s="56"/>
      <c r="E4931" s="56"/>
      <c r="F4931" s="56"/>
      <c r="G4931" s="56"/>
      <c r="H4931" s="56"/>
      <c r="I4931" s="56"/>
      <c r="J4931" s="56"/>
      <c r="K4931" s="56"/>
      <c r="L4931" s="56"/>
      <c r="M4931" s="56"/>
      <c r="N4931" s="56"/>
      <c r="O4931" s="56"/>
      <c r="P4931" s="56"/>
    </row>
    <row r="4932" spans="1:16" ht="40.5" customHeight="1" x14ac:dyDescent="0.2">
      <c r="A4932" s="71"/>
      <c r="B4932" s="12"/>
      <c r="C4932" s="72"/>
      <c r="D4932" s="56"/>
      <c r="E4932" s="56"/>
      <c r="F4932" s="56"/>
      <c r="G4932" s="56"/>
      <c r="H4932" s="56"/>
      <c r="I4932" s="56"/>
      <c r="J4932" s="56"/>
      <c r="K4932" s="56"/>
      <c r="L4932" s="56"/>
      <c r="M4932" s="56"/>
      <c r="N4932" s="56"/>
      <c r="O4932" s="56"/>
      <c r="P4932" s="56"/>
    </row>
    <row r="4933" spans="1:16" ht="40.5" customHeight="1" x14ac:dyDescent="0.2">
      <c r="A4933" s="71"/>
      <c r="B4933" s="12"/>
      <c r="C4933" s="72"/>
      <c r="D4933" s="56"/>
      <c r="E4933" s="56"/>
      <c r="F4933" s="56"/>
      <c r="G4933" s="56"/>
      <c r="H4933" s="56"/>
      <c r="I4933" s="56"/>
      <c r="J4933" s="56"/>
      <c r="K4933" s="56"/>
      <c r="L4933" s="56"/>
      <c r="M4933" s="56"/>
      <c r="N4933" s="56"/>
      <c r="O4933" s="56"/>
      <c r="P4933" s="56"/>
    </row>
    <row r="4934" spans="1:16" ht="40.5" customHeight="1" x14ac:dyDescent="0.2">
      <c r="A4934" s="71"/>
      <c r="B4934" s="12"/>
      <c r="C4934" s="72"/>
      <c r="D4934" s="56"/>
      <c r="E4934" s="56"/>
      <c r="F4934" s="56"/>
      <c r="G4934" s="56"/>
      <c r="H4934" s="56"/>
      <c r="I4934" s="56"/>
      <c r="J4934" s="56"/>
      <c r="K4934" s="56"/>
      <c r="L4934" s="56"/>
      <c r="M4934" s="56"/>
      <c r="N4934" s="56"/>
      <c r="O4934" s="56"/>
      <c r="P4934" s="56"/>
    </row>
    <row r="4935" spans="1:16" ht="40.5" customHeight="1" x14ac:dyDescent="0.2">
      <c r="A4935" s="71"/>
      <c r="B4935" s="12"/>
      <c r="C4935" s="72"/>
      <c r="D4935" s="56"/>
      <c r="E4935" s="56"/>
      <c r="F4935" s="56"/>
      <c r="G4935" s="56"/>
      <c r="H4935" s="56"/>
      <c r="I4935" s="56"/>
      <c r="J4935" s="56"/>
      <c r="K4935" s="56"/>
      <c r="L4935" s="56"/>
      <c r="M4935" s="56"/>
      <c r="N4935" s="56"/>
      <c r="O4935" s="56"/>
      <c r="P4935" s="56"/>
    </row>
    <row r="4936" spans="1:16" ht="40.5" customHeight="1" x14ac:dyDescent="0.2">
      <c r="A4936" s="71" t="s">
        <v>2928</v>
      </c>
      <c r="B4936" s="12"/>
      <c r="C4936" s="72" t="s">
        <v>2929</v>
      </c>
      <c r="D4936" s="56"/>
      <c r="E4936" s="56"/>
      <c r="F4936" s="56"/>
      <c r="G4936" s="56"/>
      <c r="H4936" s="56"/>
      <c r="I4936" s="56"/>
      <c r="J4936" s="56"/>
      <c r="K4936" s="56"/>
      <c r="L4936" s="56"/>
      <c r="M4936" s="56"/>
      <c r="N4936" s="56"/>
      <c r="O4936" s="56"/>
      <c r="P4936" s="56"/>
    </row>
    <row r="4937" spans="1:16" ht="40.5" customHeight="1" x14ac:dyDescent="0.2">
      <c r="A4937" s="71"/>
      <c r="B4937" s="12"/>
      <c r="C4937" s="72"/>
      <c r="D4937" s="56"/>
      <c r="E4937" s="56"/>
      <c r="F4937" s="56"/>
      <c r="G4937" s="56"/>
      <c r="H4937" s="56"/>
      <c r="I4937" s="56"/>
      <c r="J4937" s="56"/>
      <c r="K4937" s="56"/>
      <c r="L4937" s="56"/>
      <c r="M4937" s="56"/>
      <c r="N4937" s="56"/>
      <c r="O4937" s="56"/>
      <c r="P4937" s="56"/>
    </row>
    <row r="4938" spans="1:16" ht="40.5" customHeight="1" x14ac:dyDescent="0.2">
      <c r="A4938" s="71"/>
      <c r="B4938" s="12"/>
      <c r="C4938" s="72"/>
      <c r="D4938" s="56"/>
      <c r="E4938" s="56"/>
      <c r="F4938" s="56"/>
      <c r="G4938" s="56"/>
      <c r="H4938" s="56"/>
      <c r="I4938" s="56"/>
      <c r="J4938" s="56"/>
      <c r="K4938" s="56"/>
      <c r="L4938" s="56"/>
      <c r="M4938" s="56"/>
      <c r="N4938" s="56"/>
      <c r="O4938" s="56"/>
      <c r="P4938" s="56"/>
    </row>
    <row r="4939" spans="1:16" ht="40.5" customHeight="1" x14ac:dyDescent="0.2">
      <c r="A4939" s="71"/>
      <c r="B4939" s="12"/>
      <c r="C4939" s="72"/>
      <c r="D4939" s="56"/>
      <c r="E4939" s="56"/>
      <c r="F4939" s="56"/>
      <c r="G4939" s="56"/>
      <c r="H4939" s="56"/>
      <c r="I4939" s="56"/>
      <c r="J4939" s="56"/>
      <c r="K4939" s="56"/>
      <c r="L4939" s="56"/>
      <c r="M4939" s="56"/>
      <c r="N4939" s="56"/>
      <c r="O4939" s="56"/>
      <c r="P4939" s="56"/>
    </row>
    <row r="4940" spans="1:16" ht="40.5" customHeight="1" x14ac:dyDescent="0.2">
      <c r="A4940" s="71"/>
      <c r="B4940" s="12"/>
      <c r="C4940" s="72"/>
      <c r="D4940" s="56"/>
      <c r="E4940" s="56"/>
      <c r="F4940" s="56"/>
      <c r="G4940" s="56"/>
      <c r="H4940" s="56"/>
      <c r="I4940" s="56"/>
      <c r="J4940" s="56"/>
      <c r="K4940" s="56"/>
      <c r="L4940" s="56"/>
      <c r="M4940" s="56"/>
      <c r="N4940" s="56"/>
      <c r="O4940" s="56"/>
      <c r="P4940" s="56"/>
    </row>
    <row r="4941" spans="1:16" ht="40.5" customHeight="1" x14ac:dyDescent="0.2">
      <c r="A4941" s="71" t="s">
        <v>2930</v>
      </c>
      <c r="B4941" s="12"/>
      <c r="C4941" s="72" t="s">
        <v>2931</v>
      </c>
      <c r="D4941" s="56"/>
      <c r="E4941" s="56"/>
      <c r="F4941" s="56"/>
      <c r="G4941" s="56"/>
      <c r="H4941" s="56"/>
      <c r="I4941" s="56"/>
      <c r="J4941" s="56"/>
      <c r="K4941" s="56"/>
      <c r="L4941" s="56"/>
      <c r="M4941" s="56"/>
      <c r="N4941" s="56"/>
      <c r="O4941" s="56"/>
      <c r="P4941" s="56"/>
    </row>
    <row r="4942" spans="1:16" ht="40.5" customHeight="1" x14ac:dyDescent="0.2">
      <c r="A4942" s="71"/>
      <c r="B4942" s="12"/>
      <c r="C4942" s="72"/>
      <c r="D4942" s="56"/>
      <c r="E4942" s="56"/>
      <c r="F4942" s="56"/>
      <c r="G4942" s="56"/>
      <c r="H4942" s="56"/>
      <c r="I4942" s="56"/>
      <c r="J4942" s="56"/>
      <c r="K4942" s="56"/>
      <c r="L4942" s="56"/>
      <c r="M4942" s="56"/>
      <c r="N4942" s="56"/>
      <c r="O4942" s="56"/>
      <c r="P4942" s="56"/>
    </row>
    <row r="4943" spans="1:16" ht="40.5" customHeight="1" x14ac:dyDescent="0.2">
      <c r="A4943" s="71"/>
      <c r="B4943" s="12"/>
      <c r="C4943" s="72"/>
      <c r="D4943" s="56"/>
      <c r="E4943" s="56"/>
      <c r="F4943" s="56"/>
      <c r="G4943" s="56"/>
      <c r="H4943" s="56"/>
      <c r="I4943" s="56"/>
      <c r="J4943" s="56"/>
      <c r="K4943" s="56"/>
      <c r="L4943" s="56"/>
      <c r="M4943" s="56"/>
      <c r="N4943" s="56"/>
      <c r="O4943" s="56"/>
      <c r="P4943" s="56"/>
    </row>
    <row r="4944" spans="1:16" ht="40.5" customHeight="1" x14ac:dyDescent="0.2">
      <c r="A4944" s="71"/>
      <c r="B4944" s="12"/>
      <c r="C4944" s="72"/>
      <c r="D4944" s="56"/>
      <c r="E4944" s="56"/>
      <c r="F4944" s="56"/>
      <c r="G4944" s="56"/>
      <c r="H4944" s="56"/>
      <c r="I4944" s="56"/>
      <c r="J4944" s="56"/>
      <c r="K4944" s="56"/>
      <c r="L4944" s="56"/>
      <c r="M4944" s="56"/>
      <c r="N4944" s="56"/>
      <c r="O4944" s="56"/>
      <c r="P4944" s="56"/>
    </row>
    <row r="4945" spans="1:16" ht="40.5" customHeight="1" x14ac:dyDescent="0.2">
      <c r="A4945" s="71"/>
      <c r="B4945" s="12"/>
      <c r="C4945" s="72"/>
      <c r="D4945" s="56"/>
      <c r="E4945" s="56"/>
      <c r="F4945" s="56"/>
      <c r="G4945" s="56"/>
      <c r="H4945" s="56"/>
      <c r="I4945" s="56"/>
      <c r="J4945" s="56"/>
      <c r="K4945" s="56"/>
      <c r="L4945" s="56"/>
      <c r="M4945" s="56"/>
      <c r="N4945" s="56"/>
      <c r="O4945" s="56"/>
      <c r="P4945" s="56"/>
    </row>
    <row r="4946" spans="1:16" ht="40.5" customHeight="1" x14ac:dyDescent="0.2">
      <c r="A4946" s="71" t="s">
        <v>2932</v>
      </c>
      <c r="B4946" s="12"/>
      <c r="C4946" s="72" t="s">
        <v>2933</v>
      </c>
      <c r="D4946" s="56"/>
      <c r="E4946" s="56"/>
      <c r="F4946" s="56"/>
      <c r="G4946" s="56"/>
      <c r="H4946" s="56"/>
      <c r="I4946" s="56"/>
      <c r="J4946" s="56"/>
      <c r="K4946" s="56"/>
      <c r="L4946" s="56"/>
      <c r="M4946" s="56"/>
      <c r="N4946" s="56"/>
      <c r="O4946" s="56"/>
      <c r="P4946" s="56"/>
    </row>
    <row r="4947" spans="1:16" ht="40.5" customHeight="1" x14ac:dyDescent="0.2">
      <c r="A4947" s="71"/>
      <c r="B4947" s="12"/>
      <c r="C4947" s="72"/>
      <c r="D4947" s="56"/>
      <c r="E4947" s="56"/>
      <c r="F4947" s="56"/>
      <c r="G4947" s="56"/>
      <c r="H4947" s="56"/>
      <c r="I4947" s="56"/>
      <c r="J4947" s="56"/>
      <c r="K4947" s="56"/>
      <c r="L4947" s="56"/>
      <c r="M4947" s="56"/>
      <c r="N4947" s="56"/>
      <c r="O4947" s="56"/>
      <c r="P4947" s="56"/>
    </row>
    <row r="4948" spans="1:16" ht="40.5" customHeight="1" x14ac:dyDescent="0.2">
      <c r="A4948" s="71"/>
      <c r="B4948" s="12"/>
      <c r="C4948" s="72"/>
      <c r="D4948" s="56"/>
      <c r="E4948" s="56"/>
      <c r="F4948" s="56"/>
      <c r="G4948" s="56"/>
      <c r="H4948" s="56"/>
      <c r="I4948" s="56"/>
      <c r="J4948" s="56"/>
      <c r="K4948" s="56"/>
      <c r="L4948" s="56"/>
      <c r="M4948" s="56"/>
      <c r="N4948" s="56"/>
      <c r="O4948" s="56"/>
      <c r="P4948" s="56"/>
    </row>
    <row r="4949" spans="1:16" ht="40.5" customHeight="1" x14ac:dyDescent="0.2">
      <c r="A4949" s="71"/>
      <c r="B4949" s="12"/>
      <c r="C4949" s="72"/>
      <c r="D4949" s="56"/>
      <c r="E4949" s="56"/>
      <c r="F4949" s="56"/>
      <c r="G4949" s="56"/>
      <c r="H4949" s="56"/>
      <c r="I4949" s="56"/>
      <c r="J4949" s="56"/>
      <c r="K4949" s="56"/>
      <c r="L4949" s="56"/>
      <c r="M4949" s="56"/>
      <c r="N4949" s="56"/>
      <c r="O4949" s="56"/>
      <c r="P4949" s="56"/>
    </row>
    <row r="4950" spans="1:16" ht="40.5" customHeight="1" x14ac:dyDescent="0.2">
      <c r="A4950" s="71"/>
      <c r="B4950" s="12"/>
      <c r="C4950" s="72"/>
      <c r="D4950" s="56"/>
      <c r="E4950" s="56"/>
      <c r="F4950" s="56"/>
      <c r="G4950" s="56"/>
      <c r="H4950" s="56"/>
      <c r="I4950" s="56"/>
      <c r="J4950" s="56"/>
      <c r="K4950" s="56"/>
      <c r="L4950" s="56"/>
      <c r="M4950" s="56"/>
      <c r="N4950" s="56"/>
      <c r="O4950" s="56"/>
      <c r="P4950" s="56"/>
    </row>
    <row r="4951" spans="1:16" ht="40.5" customHeight="1" x14ac:dyDescent="0.2">
      <c r="A4951" s="71" t="s">
        <v>2934</v>
      </c>
      <c r="B4951" s="12"/>
      <c r="C4951" s="72" t="s">
        <v>2935</v>
      </c>
      <c r="D4951" s="56"/>
      <c r="E4951" s="56"/>
      <c r="F4951" s="56"/>
      <c r="G4951" s="56"/>
      <c r="H4951" s="56"/>
      <c r="I4951" s="56"/>
      <c r="J4951" s="56"/>
      <c r="K4951" s="56"/>
      <c r="L4951" s="56"/>
      <c r="M4951" s="56"/>
      <c r="N4951" s="56"/>
      <c r="O4951" s="56"/>
      <c r="P4951" s="56"/>
    </row>
    <row r="4952" spans="1:16" ht="40.5" customHeight="1" x14ac:dyDescent="0.2">
      <c r="A4952" s="71"/>
      <c r="B4952" s="12"/>
      <c r="C4952" s="72"/>
      <c r="D4952" s="56"/>
      <c r="E4952" s="56"/>
      <c r="F4952" s="56"/>
      <c r="G4952" s="56"/>
      <c r="H4952" s="56"/>
      <c r="I4952" s="56"/>
      <c r="J4952" s="56"/>
      <c r="K4952" s="56"/>
      <c r="L4952" s="56"/>
      <c r="M4952" s="56"/>
      <c r="N4952" s="56"/>
      <c r="O4952" s="56"/>
      <c r="P4952" s="56"/>
    </row>
    <row r="4953" spans="1:16" ht="40.5" customHeight="1" x14ac:dyDescent="0.2">
      <c r="A4953" s="71"/>
      <c r="B4953" s="12"/>
      <c r="C4953" s="72"/>
      <c r="D4953" s="56"/>
      <c r="E4953" s="56"/>
      <c r="F4953" s="56"/>
      <c r="G4953" s="56"/>
      <c r="H4953" s="56"/>
      <c r="I4953" s="56"/>
      <c r="J4953" s="56"/>
      <c r="K4953" s="56"/>
      <c r="L4953" s="56"/>
      <c r="M4953" s="56"/>
      <c r="N4953" s="56"/>
      <c r="O4953" s="56"/>
      <c r="P4953" s="56"/>
    </row>
    <row r="4954" spans="1:16" ht="40.5" customHeight="1" x14ac:dyDescent="0.2">
      <c r="A4954" s="71"/>
      <c r="B4954" s="12"/>
      <c r="C4954" s="72"/>
      <c r="D4954" s="56"/>
      <c r="E4954" s="56"/>
      <c r="F4954" s="56"/>
      <c r="G4954" s="56"/>
      <c r="H4954" s="56"/>
      <c r="I4954" s="56"/>
      <c r="J4954" s="56"/>
      <c r="K4954" s="56"/>
      <c r="L4954" s="56"/>
      <c r="M4954" s="56"/>
      <c r="N4954" s="56"/>
      <c r="O4954" s="56"/>
      <c r="P4954" s="56"/>
    </row>
    <row r="4955" spans="1:16" ht="40.5" customHeight="1" thickBot="1" x14ac:dyDescent="0.25">
      <c r="A4955" s="73"/>
      <c r="B4955" s="14"/>
      <c r="C4955" s="74"/>
      <c r="D4955" s="56"/>
      <c r="E4955" s="56"/>
      <c r="F4955" s="56"/>
      <c r="G4955" s="56"/>
      <c r="H4955" s="56"/>
      <c r="I4955" s="56"/>
      <c r="J4955" s="56"/>
      <c r="K4955" s="56"/>
      <c r="L4955" s="56"/>
      <c r="M4955" s="56"/>
      <c r="N4955" s="56"/>
      <c r="O4955" s="56"/>
      <c r="P4955" s="56"/>
    </row>
    <row r="4956" spans="1:16" ht="40.5" customHeight="1" thickBot="1" x14ac:dyDescent="0.25">
      <c r="A4956" s="75" t="s">
        <v>2936</v>
      </c>
      <c r="B4956" s="10"/>
      <c r="C4956" s="76" t="s">
        <v>2937</v>
      </c>
      <c r="D4956" s="24">
        <v>0</v>
      </c>
      <c r="E4956" s="24">
        <f>0.098</f>
        <v>9.8000000000000004E-2</v>
      </c>
      <c r="F4956" s="24"/>
      <c r="G4956" s="24">
        <v>0</v>
      </c>
      <c r="H4956" s="24">
        <f>45</f>
        <v>45</v>
      </c>
      <c r="I4956" s="24"/>
      <c r="J4956" s="24">
        <v>0</v>
      </c>
      <c r="K4956" s="24">
        <v>0</v>
      </c>
      <c r="L4956" s="24">
        <v>0</v>
      </c>
      <c r="M4956" s="51">
        <v>0</v>
      </c>
      <c r="N4956" s="51">
        <f>1323.89977</f>
        <v>1323.89977</v>
      </c>
      <c r="O4956" s="51"/>
      <c r="P4956" s="35" t="s">
        <v>3529</v>
      </c>
    </row>
    <row r="4957" spans="1:16" ht="40.5" customHeight="1" x14ac:dyDescent="0.2">
      <c r="A4957" s="71"/>
      <c r="B4957" s="12"/>
      <c r="C4957" s="72"/>
      <c r="D4957" s="24"/>
      <c r="E4957" s="24"/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35"/>
    </row>
    <row r="4958" spans="1:16" ht="40.5" customHeight="1" x14ac:dyDescent="0.2">
      <c r="A4958" s="71"/>
      <c r="B4958" s="12"/>
      <c r="C4958" s="72"/>
      <c r="D4958" s="59">
        <v>0</v>
      </c>
      <c r="E4958" s="59">
        <v>0</v>
      </c>
      <c r="F4958" s="59">
        <v>0</v>
      </c>
      <c r="G4958" s="59">
        <v>0</v>
      </c>
      <c r="H4958" s="59">
        <v>0</v>
      </c>
      <c r="I4958" s="59">
        <v>0</v>
      </c>
      <c r="J4958" s="59">
        <v>0</v>
      </c>
      <c r="K4958" s="59">
        <v>0</v>
      </c>
      <c r="L4958" s="59">
        <v>0</v>
      </c>
      <c r="M4958" s="59">
        <v>0</v>
      </c>
      <c r="N4958" s="59">
        <v>0</v>
      </c>
      <c r="O4958" s="59">
        <v>0</v>
      </c>
      <c r="P4958" s="56"/>
    </row>
    <row r="4959" spans="1:16" ht="40.5" customHeight="1" x14ac:dyDescent="0.2">
      <c r="A4959" s="71"/>
      <c r="B4959" s="12"/>
      <c r="C4959" s="72"/>
      <c r="D4959" s="59">
        <v>0</v>
      </c>
      <c r="E4959" s="59">
        <v>0</v>
      </c>
      <c r="F4959" s="59">
        <v>0</v>
      </c>
      <c r="G4959" s="59">
        <v>0</v>
      </c>
      <c r="H4959" s="59">
        <v>0</v>
      </c>
      <c r="I4959" s="59">
        <v>0</v>
      </c>
      <c r="J4959" s="59">
        <v>0</v>
      </c>
      <c r="K4959" s="59">
        <v>0</v>
      </c>
      <c r="L4959" s="59">
        <v>0</v>
      </c>
      <c r="M4959" s="59">
        <v>0</v>
      </c>
      <c r="N4959" s="59">
        <v>0</v>
      </c>
      <c r="O4959" s="59">
        <v>0</v>
      </c>
      <c r="P4959" s="56"/>
    </row>
    <row r="4960" spans="1:16" ht="40.5" customHeight="1" x14ac:dyDescent="0.2">
      <c r="A4960" s="71"/>
      <c r="B4960" s="12"/>
      <c r="C4960" s="72"/>
      <c r="D4960" s="59">
        <v>0</v>
      </c>
      <c r="E4960" s="59">
        <v>0</v>
      </c>
      <c r="F4960" s="59">
        <v>0</v>
      </c>
      <c r="G4960" s="59">
        <v>0</v>
      </c>
      <c r="H4960" s="59">
        <v>0</v>
      </c>
      <c r="I4960" s="59">
        <v>0</v>
      </c>
      <c r="J4960" s="59">
        <v>0</v>
      </c>
      <c r="K4960" s="59">
        <v>0</v>
      </c>
      <c r="L4960" s="59">
        <v>0</v>
      </c>
      <c r="M4960" s="59">
        <v>0</v>
      </c>
      <c r="N4960" s="59">
        <v>0</v>
      </c>
      <c r="O4960" s="59">
        <v>0</v>
      </c>
      <c r="P4960" s="56"/>
    </row>
    <row r="4961" spans="1:16" ht="40.5" customHeight="1" x14ac:dyDescent="0.2">
      <c r="A4961" s="71" t="s">
        <v>2938</v>
      </c>
      <c r="B4961" s="12"/>
      <c r="C4961" s="72" t="s">
        <v>2939</v>
      </c>
      <c r="D4961" s="59">
        <v>0</v>
      </c>
      <c r="E4961" s="59">
        <v>0</v>
      </c>
      <c r="F4961" s="59">
        <v>0</v>
      </c>
      <c r="G4961" s="59">
        <v>0</v>
      </c>
      <c r="H4961" s="59">
        <v>0</v>
      </c>
      <c r="I4961" s="59">
        <v>0</v>
      </c>
      <c r="J4961" s="59">
        <v>0</v>
      </c>
      <c r="K4961" s="59">
        <v>0</v>
      </c>
      <c r="L4961" s="59">
        <v>0</v>
      </c>
      <c r="M4961" s="59">
        <v>0</v>
      </c>
      <c r="N4961" s="59">
        <v>0</v>
      </c>
      <c r="O4961" s="59">
        <v>0</v>
      </c>
      <c r="P4961" s="56"/>
    </row>
    <row r="4962" spans="1:16" ht="40.5" customHeight="1" x14ac:dyDescent="0.2">
      <c r="A4962" s="71"/>
      <c r="B4962" s="12"/>
      <c r="C4962" s="72"/>
      <c r="D4962" s="59">
        <v>0</v>
      </c>
      <c r="E4962" s="59">
        <v>0</v>
      </c>
      <c r="F4962" s="59">
        <v>0</v>
      </c>
      <c r="G4962" s="59">
        <v>0</v>
      </c>
      <c r="H4962" s="59">
        <v>0</v>
      </c>
      <c r="I4962" s="59">
        <v>0</v>
      </c>
      <c r="J4962" s="59">
        <v>0</v>
      </c>
      <c r="K4962" s="59">
        <v>0</v>
      </c>
      <c r="L4962" s="59">
        <v>0</v>
      </c>
      <c r="M4962" s="59">
        <v>0</v>
      </c>
      <c r="N4962" s="59">
        <v>0</v>
      </c>
      <c r="O4962" s="59">
        <v>0</v>
      </c>
      <c r="P4962" s="56"/>
    </row>
    <row r="4963" spans="1:16" ht="40.5" customHeight="1" x14ac:dyDescent="0.2">
      <c r="A4963" s="71"/>
      <c r="B4963" s="12"/>
      <c r="C4963" s="72"/>
      <c r="D4963" s="59">
        <v>0</v>
      </c>
      <c r="E4963" s="59">
        <v>0</v>
      </c>
      <c r="F4963" s="59">
        <v>0</v>
      </c>
      <c r="G4963" s="59">
        <v>0</v>
      </c>
      <c r="H4963" s="59">
        <v>0</v>
      </c>
      <c r="I4963" s="59">
        <v>0</v>
      </c>
      <c r="J4963" s="59">
        <v>0</v>
      </c>
      <c r="K4963" s="59">
        <v>0</v>
      </c>
      <c r="L4963" s="59">
        <v>0</v>
      </c>
      <c r="M4963" s="59">
        <v>0</v>
      </c>
      <c r="N4963" s="59">
        <v>0</v>
      </c>
      <c r="O4963" s="59">
        <v>0</v>
      </c>
      <c r="P4963" s="56"/>
    </row>
    <row r="4964" spans="1:16" ht="40.5" customHeight="1" x14ac:dyDescent="0.2">
      <c r="A4964" s="71"/>
      <c r="B4964" s="12"/>
      <c r="C4964" s="72"/>
      <c r="D4964" s="59">
        <v>0</v>
      </c>
      <c r="E4964" s="59">
        <v>0</v>
      </c>
      <c r="F4964" s="59">
        <v>0</v>
      </c>
      <c r="G4964" s="59">
        <v>0</v>
      </c>
      <c r="H4964" s="59">
        <v>0</v>
      </c>
      <c r="I4964" s="59">
        <v>0</v>
      </c>
      <c r="J4964" s="59">
        <v>0</v>
      </c>
      <c r="K4964" s="59">
        <v>0</v>
      </c>
      <c r="L4964" s="59">
        <v>0</v>
      </c>
      <c r="M4964" s="59">
        <v>0</v>
      </c>
      <c r="N4964" s="59">
        <v>0</v>
      </c>
      <c r="O4964" s="59">
        <v>0</v>
      </c>
      <c r="P4964" s="56"/>
    </row>
    <row r="4965" spans="1:16" ht="40.5" customHeight="1" x14ac:dyDescent="0.2">
      <c r="A4965" s="71"/>
      <c r="B4965" s="12"/>
      <c r="C4965" s="72"/>
      <c r="D4965" s="59">
        <v>0</v>
      </c>
      <c r="E4965" s="59">
        <v>0</v>
      </c>
      <c r="F4965" s="59">
        <v>0</v>
      </c>
      <c r="G4965" s="59">
        <v>0</v>
      </c>
      <c r="H4965" s="59">
        <v>0</v>
      </c>
      <c r="I4965" s="59">
        <v>0</v>
      </c>
      <c r="J4965" s="59">
        <v>0</v>
      </c>
      <c r="K4965" s="59">
        <v>0</v>
      </c>
      <c r="L4965" s="59">
        <v>0</v>
      </c>
      <c r="M4965" s="59">
        <v>0</v>
      </c>
      <c r="N4965" s="59">
        <v>0</v>
      </c>
      <c r="O4965" s="59">
        <v>0</v>
      </c>
      <c r="P4965" s="56"/>
    </row>
    <row r="4966" spans="1:16" ht="40.5" customHeight="1" x14ac:dyDescent="0.2">
      <c r="A4966" s="71" t="s">
        <v>2940</v>
      </c>
      <c r="B4966" s="12"/>
      <c r="C4966" s="72" t="s">
        <v>2941</v>
      </c>
      <c r="D4966" s="59">
        <v>0</v>
      </c>
      <c r="E4966" s="59">
        <v>0</v>
      </c>
      <c r="F4966" s="59">
        <v>0</v>
      </c>
      <c r="G4966" s="59">
        <v>0</v>
      </c>
      <c r="H4966" s="59">
        <v>0</v>
      </c>
      <c r="I4966" s="59">
        <v>0</v>
      </c>
      <c r="J4966" s="59">
        <v>0</v>
      </c>
      <c r="K4966" s="59">
        <v>0</v>
      </c>
      <c r="L4966" s="59">
        <v>0</v>
      </c>
      <c r="M4966" s="59">
        <v>0</v>
      </c>
      <c r="N4966" s="59">
        <v>0</v>
      </c>
      <c r="O4966" s="59">
        <v>0</v>
      </c>
      <c r="P4966" s="56"/>
    </row>
    <row r="4967" spans="1:16" ht="40.5" customHeight="1" x14ac:dyDescent="0.2">
      <c r="A4967" s="71"/>
      <c r="B4967" s="12"/>
      <c r="C4967" s="72"/>
      <c r="D4967" s="59">
        <v>0</v>
      </c>
      <c r="E4967" s="59">
        <v>0</v>
      </c>
      <c r="F4967" s="59">
        <v>0</v>
      </c>
      <c r="G4967" s="59">
        <v>0</v>
      </c>
      <c r="H4967" s="59">
        <v>0</v>
      </c>
      <c r="I4967" s="59">
        <v>0</v>
      </c>
      <c r="J4967" s="59">
        <v>0</v>
      </c>
      <c r="K4967" s="59">
        <v>0</v>
      </c>
      <c r="L4967" s="59">
        <v>0</v>
      </c>
      <c r="M4967" s="59">
        <v>0</v>
      </c>
      <c r="N4967" s="59">
        <v>0</v>
      </c>
      <c r="O4967" s="59">
        <v>0</v>
      </c>
      <c r="P4967" s="56"/>
    </row>
    <row r="4968" spans="1:16" ht="40.5" customHeight="1" x14ac:dyDescent="0.2">
      <c r="A4968" s="71"/>
      <c r="B4968" s="12"/>
      <c r="C4968" s="72"/>
      <c r="D4968" s="59">
        <v>0</v>
      </c>
      <c r="E4968" s="59">
        <v>0</v>
      </c>
      <c r="F4968" s="59">
        <v>0</v>
      </c>
      <c r="G4968" s="59">
        <v>0</v>
      </c>
      <c r="H4968" s="59">
        <v>0</v>
      </c>
      <c r="I4968" s="59">
        <v>0</v>
      </c>
      <c r="J4968" s="59">
        <v>0</v>
      </c>
      <c r="K4968" s="59">
        <v>0</v>
      </c>
      <c r="L4968" s="59">
        <v>0</v>
      </c>
      <c r="M4968" s="59">
        <v>0</v>
      </c>
      <c r="N4968" s="59">
        <v>0</v>
      </c>
      <c r="O4968" s="59">
        <v>0</v>
      </c>
      <c r="P4968" s="56"/>
    </row>
    <row r="4969" spans="1:16" ht="40.5" customHeight="1" x14ac:dyDescent="0.2">
      <c r="A4969" s="71"/>
      <c r="B4969" s="12"/>
      <c r="C4969" s="72"/>
      <c r="D4969" s="59">
        <v>0</v>
      </c>
      <c r="E4969" s="59">
        <v>0</v>
      </c>
      <c r="F4969" s="59">
        <v>0</v>
      </c>
      <c r="G4969" s="59">
        <v>0</v>
      </c>
      <c r="H4969" s="59">
        <v>0</v>
      </c>
      <c r="I4969" s="59">
        <v>0</v>
      </c>
      <c r="J4969" s="59">
        <v>0</v>
      </c>
      <c r="K4969" s="59">
        <v>0</v>
      </c>
      <c r="L4969" s="59">
        <v>0</v>
      </c>
      <c r="M4969" s="59">
        <v>0</v>
      </c>
      <c r="N4969" s="59">
        <v>0</v>
      </c>
      <c r="O4969" s="59">
        <v>0</v>
      </c>
      <c r="P4969" s="56"/>
    </row>
    <row r="4970" spans="1:16" ht="40.5" customHeight="1" x14ac:dyDescent="0.2">
      <c r="A4970" s="71"/>
      <c r="B4970" s="12"/>
      <c r="C4970" s="72"/>
      <c r="D4970" s="59">
        <v>0</v>
      </c>
      <c r="E4970" s="59">
        <v>0</v>
      </c>
      <c r="F4970" s="59">
        <v>0</v>
      </c>
      <c r="G4970" s="59">
        <v>0</v>
      </c>
      <c r="H4970" s="59">
        <v>0</v>
      </c>
      <c r="I4970" s="59">
        <v>0</v>
      </c>
      <c r="J4970" s="59">
        <v>0</v>
      </c>
      <c r="K4970" s="59">
        <v>0</v>
      </c>
      <c r="L4970" s="59">
        <v>0</v>
      </c>
      <c r="M4970" s="59">
        <v>0</v>
      </c>
      <c r="N4970" s="59">
        <v>0</v>
      </c>
      <c r="O4970" s="59">
        <v>0</v>
      </c>
      <c r="P4970" s="56"/>
    </row>
    <row r="4971" spans="1:16" ht="40.5" customHeight="1" x14ac:dyDescent="0.2">
      <c r="A4971" s="71" t="s">
        <v>2942</v>
      </c>
      <c r="B4971" s="12"/>
      <c r="C4971" s="72" t="s">
        <v>2943</v>
      </c>
      <c r="D4971" s="59">
        <v>0</v>
      </c>
      <c r="E4971" s="59">
        <v>0</v>
      </c>
      <c r="F4971" s="59">
        <v>0</v>
      </c>
      <c r="G4971" s="59">
        <v>0</v>
      </c>
      <c r="H4971" s="59">
        <v>0</v>
      </c>
      <c r="I4971" s="59">
        <v>0</v>
      </c>
      <c r="J4971" s="59">
        <v>0</v>
      </c>
      <c r="K4971" s="59">
        <v>0</v>
      </c>
      <c r="L4971" s="59">
        <v>0</v>
      </c>
      <c r="M4971" s="59">
        <v>0</v>
      </c>
      <c r="N4971" s="59">
        <v>0</v>
      </c>
      <c r="O4971" s="59">
        <v>0</v>
      </c>
      <c r="P4971" s="56"/>
    </row>
    <row r="4972" spans="1:16" ht="40.5" customHeight="1" x14ac:dyDescent="0.2">
      <c r="A4972" s="71"/>
      <c r="B4972" s="12"/>
      <c r="C4972" s="72"/>
      <c r="D4972" s="59">
        <v>0</v>
      </c>
      <c r="E4972" s="59">
        <v>0</v>
      </c>
      <c r="F4972" s="59">
        <v>0</v>
      </c>
      <c r="G4972" s="59">
        <v>0</v>
      </c>
      <c r="H4972" s="59">
        <v>0</v>
      </c>
      <c r="I4972" s="59">
        <v>0</v>
      </c>
      <c r="J4972" s="59">
        <v>0</v>
      </c>
      <c r="K4972" s="59">
        <v>0</v>
      </c>
      <c r="L4972" s="59">
        <v>0</v>
      </c>
      <c r="M4972" s="59">
        <v>0</v>
      </c>
      <c r="N4972" s="59">
        <v>0</v>
      </c>
      <c r="O4972" s="59">
        <v>0</v>
      </c>
      <c r="P4972" s="56"/>
    </row>
    <row r="4973" spans="1:16" ht="40.5" customHeight="1" x14ac:dyDescent="0.2">
      <c r="A4973" s="71"/>
      <c r="B4973" s="12"/>
      <c r="C4973" s="72"/>
      <c r="D4973" s="59">
        <v>0</v>
      </c>
      <c r="E4973" s="59">
        <v>0</v>
      </c>
      <c r="F4973" s="59">
        <v>0</v>
      </c>
      <c r="G4973" s="59">
        <v>0</v>
      </c>
      <c r="H4973" s="59">
        <v>0</v>
      </c>
      <c r="I4973" s="59">
        <v>0</v>
      </c>
      <c r="J4973" s="59">
        <v>0</v>
      </c>
      <c r="K4973" s="59">
        <v>0</v>
      </c>
      <c r="L4973" s="59">
        <v>0</v>
      </c>
      <c r="M4973" s="59">
        <v>0</v>
      </c>
      <c r="N4973" s="59">
        <v>0</v>
      </c>
      <c r="O4973" s="59">
        <v>0</v>
      </c>
      <c r="P4973" s="56"/>
    </row>
    <row r="4974" spans="1:16" ht="40.5" customHeight="1" x14ac:dyDescent="0.2">
      <c r="A4974" s="71"/>
      <c r="B4974" s="12"/>
      <c r="C4974" s="72"/>
      <c r="D4974" s="59">
        <v>0</v>
      </c>
      <c r="E4974" s="59">
        <v>0</v>
      </c>
      <c r="F4974" s="59">
        <v>0</v>
      </c>
      <c r="G4974" s="59">
        <v>0</v>
      </c>
      <c r="H4974" s="59">
        <v>0</v>
      </c>
      <c r="I4974" s="59">
        <v>0</v>
      </c>
      <c r="J4974" s="59">
        <v>0</v>
      </c>
      <c r="K4974" s="59">
        <v>0</v>
      </c>
      <c r="L4974" s="59">
        <v>0</v>
      </c>
      <c r="M4974" s="59">
        <v>0</v>
      </c>
      <c r="N4974" s="59">
        <v>0</v>
      </c>
      <c r="O4974" s="59">
        <v>0</v>
      </c>
      <c r="P4974" s="56"/>
    </row>
    <row r="4975" spans="1:16" ht="40.5" customHeight="1" x14ac:dyDescent="0.2">
      <c r="A4975" s="71"/>
      <c r="B4975" s="12"/>
      <c r="C4975" s="72"/>
      <c r="D4975" s="59">
        <v>0</v>
      </c>
      <c r="E4975" s="59">
        <v>0</v>
      </c>
      <c r="F4975" s="59">
        <v>0</v>
      </c>
      <c r="G4975" s="59">
        <v>0</v>
      </c>
      <c r="H4975" s="59">
        <v>0</v>
      </c>
      <c r="I4975" s="59">
        <v>0</v>
      </c>
      <c r="J4975" s="59">
        <v>0</v>
      </c>
      <c r="K4975" s="59">
        <v>0</v>
      </c>
      <c r="L4975" s="59">
        <v>0</v>
      </c>
      <c r="M4975" s="59">
        <v>0</v>
      </c>
      <c r="N4975" s="59">
        <v>0</v>
      </c>
      <c r="O4975" s="59">
        <v>0</v>
      </c>
      <c r="P4975" s="56"/>
    </row>
    <row r="4976" spans="1:16" ht="40.5" customHeight="1" x14ac:dyDescent="0.2">
      <c r="A4976" s="71" t="s">
        <v>2944</v>
      </c>
      <c r="B4976" s="12"/>
      <c r="C4976" s="72" t="s">
        <v>2945</v>
      </c>
      <c r="D4976" s="59">
        <v>0</v>
      </c>
      <c r="E4976" s="59">
        <v>0</v>
      </c>
      <c r="F4976" s="59">
        <v>0</v>
      </c>
      <c r="G4976" s="59">
        <v>0</v>
      </c>
      <c r="H4976" s="59">
        <v>0</v>
      </c>
      <c r="I4976" s="59">
        <v>0</v>
      </c>
      <c r="J4976" s="59">
        <v>0</v>
      </c>
      <c r="K4976" s="59">
        <v>0</v>
      </c>
      <c r="L4976" s="59">
        <v>0</v>
      </c>
      <c r="M4976" s="59">
        <v>0</v>
      </c>
      <c r="N4976" s="59">
        <v>0</v>
      </c>
      <c r="O4976" s="59">
        <v>0</v>
      </c>
      <c r="P4976" s="56"/>
    </row>
    <row r="4977" spans="1:16" ht="40.5" customHeight="1" x14ac:dyDescent="0.2">
      <c r="A4977" s="71"/>
      <c r="B4977" s="12"/>
      <c r="C4977" s="72"/>
      <c r="D4977" s="59">
        <v>0</v>
      </c>
      <c r="E4977" s="59">
        <v>0</v>
      </c>
      <c r="F4977" s="59">
        <v>0</v>
      </c>
      <c r="G4977" s="59">
        <v>0</v>
      </c>
      <c r="H4977" s="59">
        <v>0</v>
      </c>
      <c r="I4977" s="59">
        <v>0</v>
      </c>
      <c r="J4977" s="59">
        <v>0</v>
      </c>
      <c r="K4977" s="59">
        <v>0</v>
      </c>
      <c r="L4977" s="59">
        <v>0</v>
      </c>
      <c r="M4977" s="59">
        <v>0</v>
      </c>
      <c r="N4977" s="59">
        <v>0</v>
      </c>
      <c r="O4977" s="59">
        <v>0</v>
      </c>
      <c r="P4977" s="56"/>
    </row>
    <row r="4978" spans="1:16" ht="40.5" customHeight="1" x14ac:dyDescent="0.2">
      <c r="A4978" s="71"/>
      <c r="B4978" s="12"/>
      <c r="C4978" s="72"/>
      <c r="D4978" s="59">
        <v>0</v>
      </c>
      <c r="E4978" s="59">
        <v>0</v>
      </c>
      <c r="F4978" s="59">
        <v>0</v>
      </c>
      <c r="G4978" s="59">
        <v>0</v>
      </c>
      <c r="H4978" s="59">
        <v>0</v>
      </c>
      <c r="I4978" s="59">
        <v>0</v>
      </c>
      <c r="J4978" s="59">
        <v>0</v>
      </c>
      <c r="K4978" s="59">
        <v>0</v>
      </c>
      <c r="L4978" s="59">
        <v>0</v>
      </c>
      <c r="M4978" s="59">
        <v>0</v>
      </c>
      <c r="N4978" s="59">
        <v>0</v>
      </c>
      <c r="O4978" s="59">
        <v>0</v>
      </c>
      <c r="P4978" s="56"/>
    </row>
    <row r="4979" spans="1:16" ht="40.5" customHeight="1" x14ac:dyDescent="0.2">
      <c r="A4979" s="71"/>
      <c r="B4979" s="12"/>
      <c r="C4979" s="72"/>
      <c r="D4979" s="59">
        <v>0</v>
      </c>
      <c r="E4979" s="59">
        <v>0</v>
      </c>
      <c r="F4979" s="59">
        <v>0</v>
      </c>
      <c r="G4979" s="59">
        <v>0</v>
      </c>
      <c r="H4979" s="59">
        <v>0</v>
      </c>
      <c r="I4979" s="59">
        <v>0</v>
      </c>
      <c r="J4979" s="59">
        <v>0</v>
      </c>
      <c r="K4979" s="59">
        <v>0</v>
      </c>
      <c r="L4979" s="59">
        <v>0</v>
      </c>
      <c r="M4979" s="59">
        <v>0</v>
      </c>
      <c r="N4979" s="59">
        <v>0</v>
      </c>
      <c r="O4979" s="59">
        <v>0</v>
      </c>
      <c r="P4979" s="56"/>
    </row>
    <row r="4980" spans="1:16" ht="40.5" customHeight="1" thickBot="1" x14ac:dyDescent="0.25">
      <c r="A4980" s="73"/>
      <c r="B4980" s="14"/>
      <c r="C4980" s="74"/>
      <c r="D4980" s="59">
        <v>0</v>
      </c>
      <c r="E4980" s="59">
        <v>0</v>
      </c>
      <c r="F4980" s="59">
        <v>0</v>
      </c>
      <c r="G4980" s="59">
        <v>0</v>
      </c>
      <c r="H4980" s="59">
        <v>0</v>
      </c>
      <c r="I4980" s="59">
        <v>0</v>
      </c>
      <c r="J4980" s="59">
        <v>0</v>
      </c>
      <c r="K4980" s="59">
        <v>0</v>
      </c>
      <c r="L4980" s="59">
        <v>0</v>
      </c>
      <c r="M4980" s="59">
        <v>0</v>
      </c>
      <c r="N4980" s="59">
        <v>0</v>
      </c>
      <c r="O4980" s="59">
        <v>0</v>
      </c>
      <c r="P4980" s="56"/>
    </row>
    <row r="4981" spans="1:16" ht="40.5" customHeight="1" thickBot="1" x14ac:dyDescent="0.25">
      <c r="A4981" s="75" t="s">
        <v>2946</v>
      </c>
      <c r="B4981" s="10"/>
      <c r="C4981" s="76" t="s">
        <v>2947</v>
      </c>
      <c r="D4981" s="24">
        <v>0</v>
      </c>
      <c r="E4981" s="24">
        <f>0.052</f>
        <v>5.1999999999999998E-2</v>
      </c>
      <c r="F4981" s="24"/>
      <c r="G4981" s="24">
        <v>0</v>
      </c>
      <c r="H4981" s="24">
        <v>0</v>
      </c>
      <c r="I4981" s="24"/>
      <c r="J4981" s="24">
        <v>0</v>
      </c>
      <c r="K4981" s="24">
        <f>110.86</f>
        <v>110.86</v>
      </c>
      <c r="L4981" s="24"/>
      <c r="M4981" s="51">
        <v>0</v>
      </c>
      <c r="N4981" s="51">
        <f>503.72985</f>
        <v>503.72985</v>
      </c>
      <c r="O4981" s="51"/>
      <c r="P4981" s="35" t="s">
        <v>3529</v>
      </c>
    </row>
    <row r="4982" spans="1:16" ht="40.5" customHeight="1" x14ac:dyDescent="0.2">
      <c r="A4982" s="71"/>
      <c r="B4982" s="12"/>
      <c r="C4982" s="72"/>
      <c r="D4982" s="24">
        <v>0</v>
      </c>
      <c r="E4982" s="24">
        <v>0.04</v>
      </c>
      <c r="F4982" s="24">
        <v>1.0619999999999998</v>
      </c>
      <c r="G4982" s="24">
        <v>0</v>
      </c>
      <c r="H4982" s="24">
        <v>155</v>
      </c>
      <c r="I4982" s="24">
        <v>85</v>
      </c>
      <c r="J4982" s="24">
        <v>0</v>
      </c>
      <c r="K4982" s="24">
        <v>0</v>
      </c>
      <c r="L4982" s="24">
        <v>3300.84</v>
      </c>
      <c r="M4982" s="51">
        <v>0</v>
      </c>
      <c r="N4982" s="51">
        <f>726.16073</f>
        <v>726.16072999999994</v>
      </c>
      <c r="O4982" s="51">
        <v>1741.9050400000001</v>
      </c>
      <c r="P4982" s="35" t="s">
        <v>3529</v>
      </c>
    </row>
    <row r="4983" spans="1:16" ht="40.5" customHeight="1" x14ac:dyDescent="0.2">
      <c r="A4983" s="71"/>
      <c r="B4983" s="12"/>
      <c r="C4983" s="72"/>
      <c r="D4983" s="59">
        <v>0</v>
      </c>
      <c r="E4983" s="59">
        <v>0</v>
      </c>
      <c r="F4983" s="59">
        <v>0</v>
      </c>
      <c r="G4983" s="59">
        <v>0</v>
      </c>
      <c r="H4983" s="59">
        <v>0</v>
      </c>
      <c r="I4983" s="59">
        <v>0</v>
      </c>
      <c r="J4983" s="59">
        <v>0</v>
      </c>
      <c r="K4983" s="59">
        <v>0</v>
      </c>
      <c r="L4983" s="59">
        <v>0</v>
      </c>
      <c r="M4983" s="59">
        <v>0</v>
      </c>
      <c r="N4983" s="59">
        <v>0</v>
      </c>
      <c r="O4983" s="59">
        <v>0</v>
      </c>
      <c r="P4983" s="56"/>
    </row>
    <row r="4984" spans="1:16" ht="40.5" customHeight="1" x14ac:dyDescent="0.2">
      <c r="A4984" s="71"/>
      <c r="B4984" s="12"/>
      <c r="C4984" s="72"/>
      <c r="D4984" s="59">
        <v>0</v>
      </c>
      <c r="E4984" s="59">
        <v>0</v>
      </c>
      <c r="F4984" s="59">
        <v>0</v>
      </c>
      <c r="G4984" s="59">
        <v>0</v>
      </c>
      <c r="H4984" s="59">
        <v>0</v>
      </c>
      <c r="I4984" s="59">
        <v>0</v>
      </c>
      <c r="J4984" s="59">
        <v>0</v>
      </c>
      <c r="K4984" s="59">
        <v>0</v>
      </c>
      <c r="L4984" s="59">
        <v>0</v>
      </c>
      <c r="M4984" s="59">
        <v>0</v>
      </c>
      <c r="N4984" s="59">
        <v>0</v>
      </c>
      <c r="O4984" s="59">
        <v>0</v>
      </c>
      <c r="P4984" s="56"/>
    </row>
    <row r="4985" spans="1:16" ht="40.5" customHeight="1" x14ac:dyDescent="0.2">
      <c r="A4985" s="71"/>
      <c r="B4985" s="12"/>
      <c r="C4985" s="72"/>
      <c r="D4985" s="59">
        <v>0</v>
      </c>
      <c r="E4985" s="59">
        <v>0</v>
      </c>
      <c r="F4985" s="59">
        <v>0</v>
      </c>
      <c r="G4985" s="59">
        <v>0</v>
      </c>
      <c r="H4985" s="59">
        <v>0</v>
      </c>
      <c r="I4985" s="59">
        <v>0</v>
      </c>
      <c r="J4985" s="59">
        <v>0</v>
      </c>
      <c r="K4985" s="59">
        <v>0</v>
      </c>
      <c r="L4985" s="59">
        <v>0</v>
      </c>
      <c r="M4985" s="59">
        <v>0</v>
      </c>
      <c r="N4985" s="59">
        <v>0</v>
      </c>
      <c r="O4985" s="59">
        <v>0</v>
      </c>
      <c r="P4985" s="56"/>
    </row>
    <row r="4986" spans="1:16" ht="40.5" customHeight="1" x14ac:dyDescent="0.2">
      <c r="A4986" s="71" t="s">
        <v>2948</v>
      </c>
      <c r="B4986" s="12"/>
      <c r="C4986" s="72" t="s">
        <v>2949</v>
      </c>
      <c r="D4986" s="59">
        <v>0</v>
      </c>
      <c r="E4986" s="59">
        <v>0</v>
      </c>
      <c r="F4986" s="59">
        <v>0</v>
      </c>
      <c r="G4986" s="59">
        <v>0</v>
      </c>
      <c r="H4986" s="59">
        <v>0</v>
      </c>
      <c r="I4986" s="59">
        <v>0</v>
      </c>
      <c r="J4986" s="59">
        <v>0</v>
      </c>
      <c r="K4986" s="59">
        <v>0</v>
      </c>
      <c r="L4986" s="59">
        <v>0</v>
      </c>
      <c r="M4986" s="59">
        <v>0</v>
      </c>
      <c r="N4986" s="59">
        <v>0</v>
      </c>
      <c r="O4986" s="59">
        <v>0</v>
      </c>
      <c r="P4986" s="56"/>
    </row>
    <row r="4987" spans="1:16" ht="40.5" customHeight="1" x14ac:dyDescent="0.2">
      <c r="A4987" s="71"/>
      <c r="B4987" s="12"/>
      <c r="C4987" s="72"/>
      <c r="D4987" s="59">
        <v>0</v>
      </c>
      <c r="E4987" s="59">
        <v>0</v>
      </c>
      <c r="F4987" s="59">
        <v>0</v>
      </c>
      <c r="G4987" s="59">
        <v>0</v>
      </c>
      <c r="H4987" s="59">
        <v>0</v>
      </c>
      <c r="I4987" s="59">
        <v>0</v>
      </c>
      <c r="J4987" s="59">
        <v>0</v>
      </c>
      <c r="K4987" s="59">
        <v>0</v>
      </c>
      <c r="L4987" s="59">
        <v>0</v>
      </c>
      <c r="M4987" s="59">
        <v>0</v>
      </c>
      <c r="N4987" s="59">
        <v>0</v>
      </c>
      <c r="O4987" s="59">
        <v>0</v>
      </c>
      <c r="P4987" s="56"/>
    </row>
    <row r="4988" spans="1:16" ht="40.5" customHeight="1" x14ac:dyDescent="0.2">
      <c r="A4988" s="71"/>
      <c r="B4988" s="12"/>
      <c r="C4988" s="72"/>
      <c r="D4988" s="59">
        <v>0</v>
      </c>
      <c r="E4988" s="59">
        <v>0</v>
      </c>
      <c r="F4988" s="59">
        <v>0</v>
      </c>
      <c r="G4988" s="59">
        <v>0</v>
      </c>
      <c r="H4988" s="59">
        <v>0</v>
      </c>
      <c r="I4988" s="59">
        <v>0</v>
      </c>
      <c r="J4988" s="59">
        <v>0</v>
      </c>
      <c r="K4988" s="59">
        <v>0</v>
      </c>
      <c r="L4988" s="59">
        <v>0</v>
      </c>
      <c r="M4988" s="59">
        <v>0</v>
      </c>
      <c r="N4988" s="59">
        <v>0</v>
      </c>
      <c r="O4988" s="59">
        <v>0</v>
      </c>
      <c r="P4988" s="56"/>
    </row>
    <row r="4989" spans="1:16" ht="40.5" customHeight="1" x14ac:dyDescent="0.2">
      <c r="A4989" s="71"/>
      <c r="B4989" s="12"/>
      <c r="C4989" s="72"/>
      <c r="D4989" s="59">
        <v>0</v>
      </c>
      <c r="E4989" s="59">
        <v>0</v>
      </c>
      <c r="F4989" s="59">
        <v>0</v>
      </c>
      <c r="G4989" s="59">
        <v>0</v>
      </c>
      <c r="H4989" s="59">
        <v>0</v>
      </c>
      <c r="I4989" s="59">
        <v>0</v>
      </c>
      <c r="J4989" s="59">
        <v>0</v>
      </c>
      <c r="K4989" s="59">
        <v>0</v>
      </c>
      <c r="L4989" s="59">
        <v>0</v>
      </c>
      <c r="M4989" s="59">
        <v>0</v>
      </c>
      <c r="N4989" s="59">
        <v>0</v>
      </c>
      <c r="O4989" s="59">
        <v>0</v>
      </c>
      <c r="P4989" s="56"/>
    </row>
    <row r="4990" spans="1:16" ht="40.5" customHeight="1" x14ac:dyDescent="0.2">
      <c r="A4990" s="71"/>
      <c r="B4990" s="12"/>
      <c r="C4990" s="72"/>
      <c r="D4990" s="59">
        <v>0</v>
      </c>
      <c r="E4990" s="59">
        <v>0</v>
      </c>
      <c r="F4990" s="59">
        <v>0</v>
      </c>
      <c r="G4990" s="59">
        <v>0</v>
      </c>
      <c r="H4990" s="59">
        <v>0</v>
      </c>
      <c r="I4990" s="59">
        <v>0</v>
      </c>
      <c r="J4990" s="59">
        <v>0</v>
      </c>
      <c r="K4990" s="59">
        <v>0</v>
      </c>
      <c r="L4990" s="59">
        <v>0</v>
      </c>
      <c r="M4990" s="59">
        <v>0</v>
      </c>
      <c r="N4990" s="59">
        <v>0</v>
      </c>
      <c r="O4990" s="59">
        <v>0</v>
      </c>
      <c r="P4990" s="56"/>
    </row>
    <row r="4991" spans="1:16" ht="40.5" customHeight="1" x14ac:dyDescent="0.2">
      <c r="A4991" s="71" t="s">
        <v>2950</v>
      </c>
      <c r="B4991" s="12"/>
      <c r="C4991" s="72" t="s">
        <v>2951</v>
      </c>
      <c r="D4991" s="59">
        <v>0</v>
      </c>
      <c r="E4991" s="59">
        <v>0</v>
      </c>
      <c r="F4991" s="59">
        <v>0</v>
      </c>
      <c r="G4991" s="59">
        <v>0</v>
      </c>
      <c r="H4991" s="59">
        <v>0</v>
      </c>
      <c r="I4991" s="59">
        <v>0</v>
      </c>
      <c r="J4991" s="59">
        <v>0</v>
      </c>
      <c r="K4991" s="59">
        <v>0</v>
      </c>
      <c r="L4991" s="59">
        <v>0</v>
      </c>
      <c r="M4991" s="59">
        <v>0</v>
      </c>
      <c r="N4991" s="59">
        <v>0</v>
      </c>
      <c r="O4991" s="59">
        <v>0</v>
      </c>
      <c r="P4991" s="56"/>
    </row>
    <row r="4992" spans="1:16" ht="40.5" customHeight="1" x14ac:dyDescent="0.2">
      <c r="A4992" s="71"/>
      <c r="B4992" s="12"/>
      <c r="C4992" s="72"/>
      <c r="D4992" s="59">
        <v>0</v>
      </c>
      <c r="E4992" s="59">
        <v>0</v>
      </c>
      <c r="F4992" s="59">
        <v>0</v>
      </c>
      <c r="G4992" s="59">
        <v>0</v>
      </c>
      <c r="H4992" s="59">
        <v>0</v>
      </c>
      <c r="I4992" s="59">
        <v>0</v>
      </c>
      <c r="J4992" s="59">
        <v>0</v>
      </c>
      <c r="K4992" s="59">
        <v>0</v>
      </c>
      <c r="L4992" s="59">
        <v>0</v>
      </c>
      <c r="M4992" s="59">
        <v>0</v>
      </c>
      <c r="N4992" s="59">
        <v>0</v>
      </c>
      <c r="O4992" s="59">
        <v>0</v>
      </c>
      <c r="P4992" s="56"/>
    </row>
    <row r="4993" spans="1:16" ht="40.5" customHeight="1" x14ac:dyDescent="0.2">
      <c r="A4993" s="71"/>
      <c r="B4993" s="12"/>
      <c r="C4993" s="72"/>
      <c r="D4993" s="59">
        <v>0</v>
      </c>
      <c r="E4993" s="59">
        <v>0</v>
      </c>
      <c r="F4993" s="59">
        <v>0</v>
      </c>
      <c r="G4993" s="59">
        <v>0</v>
      </c>
      <c r="H4993" s="59">
        <v>0</v>
      </c>
      <c r="I4993" s="59">
        <v>0</v>
      </c>
      <c r="J4993" s="59">
        <v>0</v>
      </c>
      <c r="K4993" s="59">
        <v>0</v>
      </c>
      <c r="L4993" s="59">
        <v>0</v>
      </c>
      <c r="M4993" s="59">
        <v>0</v>
      </c>
      <c r="N4993" s="59">
        <v>0</v>
      </c>
      <c r="O4993" s="59">
        <v>0</v>
      </c>
      <c r="P4993" s="56"/>
    </row>
    <row r="4994" spans="1:16" ht="40.5" customHeight="1" x14ac:dyDescent="0.2">
      <c r="A4994" s="71"/>
      <c r="B4994" s="12"/>
      <c r="C4994" s="72"/>
      <c r="D4994" s="59">
        <v>0</v>
      </c>
      <c r="E4994" s="59">
        <v>0</v>
      </c>
      <c r="F4994" s="59">
        <v>0</v>
      </c>
      <c r="G4994" s="59">
        <v>0</v>
      </c>
      <c r="H4994" s="59">
        <v>0</v>
      </c>
      <c r="I4994" s="59">
        <v>0</v>
      </c>
      <c r="J4994" s="59">
        <v>0</v>
      </c>
      <c r="K4994" s="59">
        <v>0</v>
      </c>
      <c r="L4994" s="59">
        <v>0</v>
      </c>
      <c r="M4994" s="59">
        <v>0</v>
      </c>
      <c r="N4994" s="59">
        <v>0</v>
      </c>
      <c r="O4994" s="59">
        <v>0</v>
      </c>
      <c r="P4994" s="56"/>
    </row>
    <row r="4995" spans="1:16" ht="40.5" customHeight="1" x14ac:dyDescent="0.2">
      <c r="A4995" s="71"/>
      <c r="B4995" s="12"/>
      <c r="C4995" s="72"/>
      <c r="D4995" s="59">
        <v>0</v>
      </c>
      <c r="E4995" s="59">
        <v>0</v>
      </c>
      <c r="F4995" s="59">
        <v>0</v>
      </c>
      <c r="G4995" s="59">
        <v>0</v>
      </c>
      <c r="H4995" s="59">
        <v>0</v>
      </c>
      <c r="I4995" s="59">
        <v>0</v>
      </c>
      <c r="J4995" s="59">
        <v>0</v>
      </c>
      <c r="K4995" s="59">
        <v>0</v>
      </c>
      <c r="L4995" s="59">
        <v>0</v>
      </c>
      <c r="M4995" s="59">
        <v>0</v>
      </c>
      <c r="N4995" s="59">
        <v>0</v>
      </c>
      <c r="O4995" s="59">
        <v>0</v>
      </c>
      <c r="P4995" s="56"/>
    </row>
    <row r="4996" spans="1:16" ht="40.5" customHeight="1" x14ac:dyDescent="0.2">
      <c r="A4996" s="71" t="s">
        <v>2952</v>
      </c>
      <c r="B4996" s="12"/>
      <c r="C4996" s="72" t="s">
        <v>2953</v>
      </c>
      <c r="D4996" s="59">
        <v>0</v>
      </c>
      <c r="E4996" s="59">
        <v>0</v>
      </c>
      <c r="F4996" s="59">
        <v>0</v>
      </c>
      <c r="G4996" s="59">
        <v>0</v>
      </c>
      <c r="H4996" s="59">
        <v>0</v>
      </c>
      <c r="I4996" s="59">
        <v>0</v>
      </c>
      <c r="J4996" s="59">
        <v>0</v>
      </c>
      <c r="K4996" s="59">
        <v>0</v>
      </c>
      <c r="L4996" s="59">
        <v>0</v>
      </c>
      <c r="M4996" s="59">
        <v>0</v>
      </c>
      <c r="N4996" s="59">
        <v>0</v>
      </c>
      <c r="O4996" s="59">
        <v>0</v>
      </c>
      <c r="P4996" s="56"/>
    </row>
    <row r="4997" spans="1:16" ht="40.5" customHeight="1" x14ac:dyDescent="0.2">
      <c r="A4997" s="71"/>
      <c r="B4997" s="12"/>
      <c r="C4997" s="72"/>
      <c r="D4997" s="59">
        <v>0</v>
      </c>
      <c r="E4997" s="59">
        <v>0</v>
      </c>
      <c r="F4997" s="59">
        <v>0</v>
      </c>
      <c r="G4997" s="59">
        <v>0</v>
      </c>
      <c r="H4997" s="59">
        <v>0</v>
      </c>
      <c r="I4997" s="59">
        <v>0</v>
      </c>
      <c r="J4997" s="59">
        <v>0</v>
      </c>
      <c r="K4997" s="59">
        <v>0</v>
      </c>
      <c r="L4997" s="59">
        <v>0</v>
      </c>
      <c r="M4997" s="59">
        <v>0</v>
      </c>
      <c r="N4997" s="59">
        <v>0</v>
      </c>
      <c r="O4997" s="59">
        <v>0</v>
      </c>
      <c r="P4997" s="56"/>
    </row>
    <row r="4998" spans="1:16" ht="40.5" customHeight="1" x14ac:dyDescent="0.2">
      <c r="A4998" s="71"/>
      <c r="B4998" s="12"/>
      <c r="C4998" s="72"/>
      <c r="D4998" s="59">
        <v>0</v>
      </c>
      <c r="E4998" s="59">
        <v>0</v>
      </c>
      <c r="F4998" s="59">
        <v>0</v>
      </c>
      <c r="G4998" s="59">
        <v>0</v>
      </c>
      <c r="H4998" s="59">
        <v>0</v>
      </c>
      <c r="I4998" s="59">
        <v>0</v>
      </c>
      <c r="J4998" s="59">
        <v>0</v>
      </c>
      <c r="K4998" s="59">
        <v>0</v>
      </c>
      <c r="L4998" s="59">
        <v>0</v>
      </c>
      <c r="M4998" s="59">
        <v>0</v>
      </c>
      <c r="N4998" s="59">
        <v>0</v>
      </c>
      <c r="O4998" s="59">
        <v>0</v>
      </c>
      <c r="P4998" s="56"/>
    </row>
    <row r="4999" spans="1:16" ht="40.5" customHeight="1" x14ac:dyDescent="0.2">
      <c r="A4999" s="71"/>
      <c r="B4999" s="12"/>
      <c r="C4999" s="72"/>
      <c r="D4999" s="59">
        <v>0</v>
      </c>
      <c r="E4999" s="59">
        <v>0</v>
      </c>
      <c r="F4999" s="59">
        <v>0</v>
      </c>
      <c r="G4999" s="59">
        <v>0</v>
      </c>
      <c r="H4999" s="59">
        <v>0</v>
      </c>
      <c r="I4999" s="59">
        <v>0</v>
      </c>
      <c r="J4999" s="59">
        <v>0</v>
      </c>
      <c r="K4999" s="59">
        <v>0</v>
      </c>
      <c r="L4999" s="59">
        <v>0</v>
      </c>
      <c r="M4999" s="59">
        <v>0</v>
      </c>
      <c r="N4999" s="59">
        <v>0</v>
      </c>
      <c r="O4999" s="59">
        <v>0</v>
      </c>
      <c r="P4999" s="56"/>
    </row>
    <row r="5000" spans="1:16" ht="40.5" customHeight="1" x14ac:dyDescent="0.2">
      <c r="A5000" s="71"/>
      <c r="B5000" s="12"/>
      <c r="C5000" s="72"/>
      <c r="D5000" s="59">
        <v>0</v>
      </c>
      <c r="E5000" s="59">
        <v>0</v>
      </c>
      <c r="F5000" s="59">
        <v>0</v>
      </c>
      <c r="G5000" s="59">
        <v>0</v>
      </c>
      <c r="H5000" s="59">
        <v>0</v>
      </c>
      <c r="I5000" s="59">
        <v>0</v>
      </c>
      <c r="J5000" s="59">
        <v>0</v>
      </c>
      <c r="K5000" s="59">
        <v>0</v>
      </c>
      <c r="L5000" s="59">
        <v>0</v>
      </c>
      <c r="M5000" s="59">
        <v>0</v>
      </c>
      <c r="N5000" s="59">
        <v>0</v>
      </c>
      <c r="O5000" s="59">
        <v>0</v>
      </c>
      <c r="P5000" s="56"/>
    </row>
    <row r="5001" spans="1:16" ht="40.5" customHeight="1" x14ac:dyDescent="0.2">
      <c r="A5001" s="71" t="s">
        <v>2954</v>
      </c>
      <c r="B5001" s="12"/>
      <c r="C5001" s="72" t="s">
        <v>2955</v>
      </c>
      <c r="D5001" s="59">
        <v>0</v>
      </c>
      <c r="E5001" s="59">
        <v>0</v>
      </c>
      <c r="F5001" s="59">
        <v>0</v>
      </c>
      <c r="G5001" s="59">
        <v>0</v>
      </c>
      <c r="H5001" s="59">
        <v>0</v>
      </c>
      <c r="I5001" s="59">
        <v>0</v>
      </c>
      <c r="J5001" s="59">
        <v>0</v>
      </c>
      <c r="K5001" s="59">
        <v>0</v>
      </c>
      <c r="L5001" s="59">
        <v>0</v>
      </c>
      <c r="M5001" s="59">
        <v>0</v>
      </c>
      <c r="N5001" s="59">
        <v>0</v>
      </c>
      <c r="O5001" s="59">
        <v>0</v>
      </c>
      <c r="P5001" s="56"/>
    </row>
    <row r="5002" spans="1:16" ht="40.5" customHeight="1" x14ac:dyDescent="0.2">
      <c r="A5002" s="71"/>
      <c r="B5002" s="12"/>
      <c r="C5002" s="72"/>
      <c r="D5002" s="59">
        <v>0</v>
      </c>
      <c r="E5002" s="59">
        <v>0</v>
      </c>
      <c r="F5002" s="59">
        <v>0</v>
      </c>
      <c r="G5002" s="59">
        <v>0</v>
      </c>
      <c r="H5002" s="59">
        <v>0</v>
      </c>
      <c r="I5002" s="59">
        <v>0</v>
      </c>
      <c r="J5002" s="59">
        <v>0</v>
      </c>
      <c r="K5002" s="59">
        <v>0</v>
      </c>
      <c r="L5002" s="59">
        <v>0</v>
      </c>
      <c r="M5002" s="59">
        <v>0</v>
      </c>
      <c r="N5002" s="59">
        <v>0</v>
      </c>
      <c r="O5002" s="59">
        <v>0</v>
      </c>
      <c r="P5002" s="56"/>
    </row>
    <row r="5003" spans="1:16" ht="40.5" customHeight="1" x14ac:dyDescent="0.2">
      <c r="A5003" s="71"/>
      <c r="B5003" s="12"/>
      <c r="C5003" s="72"/>
      <c r="D5003" s="59">
        <v>0</v>
      </c>
      <c r="E5003" s="59">
        <v>0</v>
      </c>
      <c r="F5003" s="59">
        <v>0</v>
      </c>
      <c r="G5003" s="59">
        <v>0</v>
      </c>
      <c r="H5003" s="59">
        <v>0</v>
      </c>
      <c r="I5003" s="59">
        <v>0</v>
      </c>
      <c r="J5003" s="59">
        <v>0</v>
      </c>
      <c r="K5003" s="59">
        <v>0</v>
      </c>
      <c r="L5003" s="59">
        <v>0</v>
      </c>
      <c r="M5003" s="59">
        <v>0</v>
      </c>
      <c r="N5003" s="59">
        <v>0</v>
      </c>
      <c r="O5003" s="59">
        <v>0</v>
      </c>
      <c r="P5003" s="56"/>
    </row>
    <row r="5004" spans="1:16" ht="40.5" customHeight="1" x14ac:dyDescent="0.2">
      <c r="A5004" s="71"/>
      <c r="B5004" s="12"/>
      <c r="C5004" s="72"/>
      <c r="D5004" s="59">
        <v>0</v>
      </c>
      <c r="E5004" s="59">
        <v>0</v>
      </c>
      <c r="F5004" s="59">
        <v>0</v>
      </c>
      <c r="G5004" s="59">
        <v>0</v>
      </c>
      <c r="H5004" s="59">
        <v>0</v>
      </c>
      <c r="I5004" s="59">
        <v>0</v>
      </c>
      <c r="J5004" s="59">
        <v>0</v>
      </c>
      <c r="K5004" s="59">
        <v>0</v>
      </c>
      <c r="L5004" s="59">
        <v>0</v>
      </c>
      <c r="M5004" s="59">
        <v>0</v>
      </c>
      <c r="N5004" s="59">
        <v>0</v>
      </c>
      <c r="O5004" s="59">
        <v>0</v>
      </c>
      <c r="P5004" s="56"/>
    </row>
    <row r="5005" spans="1:16" ht="40.5" customHeight="1" thickBot="1" x14ac:dyDescent="0.25">
      <c r="A5005" s="73"/>
      <c r="B5005" s="14"/>
      <c r="C5005" s="74"/>
      <c r="D5005" s="59">
        <v>0</v>
      </c>
      <c r="E5005" s="59">
        <v>0</v>
      </c>
      <c r="F5005" s="59">
        <v>0</v>
      </c>
      <c r="G5005" s="59">
        <v>0</v>
      </c>
      <c r="H5005" s="59">
        <v>0</v>
      </c>
      <c r="I5005" s="59">
        <v>0</v>
      </c>
      <c r="J5005" s="59">
        <v>0</v>
      </c>
      <c r="K5005" s="59">
        <v>0</v>
      </c>
      <c r="L5005" s="59">
        <v>0</v>
      </c>
      <c r="M5005" s="59">
        <v>0</v>
      </c>
      <c r="N5005" s="59">
        <v>0</v>
      </c>
      <c r="O5005" s="59">
        <v>0</v>
      </c>
      <c r="P5005" s="56"/>
    </row>
    <row r="5006" spans="1:16" ht="40.5" customHeight="1" thickBot="1" x14ac:dyDescent="0.25">
      <c r="A5006" s="75" t="s">
        <v>2956</v>
      </c>
      <c r="B5006" s="10"/>
      <c r="C5006" s="76" t="s">
        <v>2957</v>
      </c>
      <c r="D5006" s="24">
        <v>0</v>
      </c>
      <c r="E5006" s="24">
        <f>0.028</f>
        <v>2.8000000000000001E-2</v>
      </c>
      <c r="F5006" s="24"/>
      <c r="G5006" s="24">
        <v>0</v>
      </c>
      <c r="H5006" s="24">
        <v>135</v>
      </c>
      <c r="I5006" s="24"/>
      <c r="J5006" s="24">
        <v>0</v>
      </c>
      <c r="K5006" s="24">
        <f>194.31</f>
        <v>194.31</v>
      </c>
      <c r="L5006" s="24"/>
      <c r="M5006" s="51">
        <v>0</v>
      </c>
      <c r="N5006" s="51">
        <f>177.02994</f>
        <v>177.02994000000001</v>
      </c>
      <c r="O5006" s="51"/>
      <c r="P5006" s="35" t="s">
        <v>3529</v>
      </c>
    </row>
    <row r="5007" spans="1:16" ht="40.5" customHeight="1" x14ac:dyDescent="0.2">
      <c r="A5007" s="71"/>
      <c r="B5007" s="12"/>
      <c r="C5007" s="72"/>
      <c r="D5007" s="24">
        <v>0</v>
      </c>
      <c r="E5007" s="24">
        <f>0.035+0.068+2.35+0.055+0.061</f>
        <v>2.5690000000000004</v>
      </c>
      <c r="F5007" s="24">
        <v>12.262</v>
      </c>
      <c r="G5007" s="24">
        <v>0</v>
      </c>
      <c r="H5007" s="24">
        <v>15</v>
      </c>
      <c r="I5007" s="24">
        <v>1047</v>
      </c>
      <c r="J5007" s="24">
        <v>0</v>
      </c>
      <c r="K5007" s="24">
        <f>4857.84+3752.37</f>
        <v>8610.2099999999991</v>
      </c>
      <c r="L5007" s="24">
        <f>3752.37+4266.18+4857.84</f>
        <v>12876.39</v>
      </c>
      <c r="M5007" s="51">
        <v>0</v>
      </c>
      <c r="N5007" s="51">
        <f>480.54215+1967.4818+21402.09391+2231.43701+999.46465</f>
        <v>27081.019520000002</v>
      </c>
      <c r="O5007" s="51">
        <v>8313.0475900000001</v>
      </c>
      <c r="P5007" s="35" t="s">
        <v>3529</v>
      </c>
    </row>
    <row r="5008" spans="1:16" ht="40.5" customHeight="1" x14ac:dyDescent="0.2">
      <c r="A5008" s="71"/>
      <c r="B5008" s="12"/>
      <c r="C5008" s="72"/>
      <c r="D5008" s="59">
        <v>0</v>
      </c>
      <c r="E5008" s="59">
        <v>0</v>
      </c>
      <c r="F5008" s="59">
        <v>0</v>
      </c>
      <c r="G5008" s="59">
        <v>0</v>
      </c>
      <c r="H5008" s="59">
        <v>0</v>
      </c>
      <c r="I5008" s="59">
        <v>0</v>
      </c>
      <c r="J5008" s="59">
        <v>0</v>
      </c>
      <c r="K5008" s="59">
        <v>0</v>
      </c>
      <c r="L5008" s="59">
        <v>0</v>
      </c>
      <c r="M5008" s="59">
        <v>0</v>
      </c>
      <c r="N5008" s="59">
        <v>0</v>
      </c>
      <c r="O5008" s="59">
        <v>0</v>
      </c>
      <c r="P5008" s="56"/>
    </row>
    <row r="5009" spans="1:16" ht="40.5" customHeight="1" x14ac:dyDescent="0.2">
      <c r="A5009" s="71"/>
      <c r="B5009" s="12"/>
      <c r="C5009" s="72"/>
      <c r="D5009" s="59">
        <v>0</v>
      </c>
      <c r="E5009" s="59">
        <v>0</v>
      </c>
      <c r="F5009" s="59">
        <v>0</v>
      </c>
      <c r="G5009" s="59">
        <v>0</v>
      </c>
      <c r="H5009" s="59">
        <v>0</v>
      </c>
      <c r="I5009" s="59">
        <v>0</v>
      </c>
      <c r="J5009" s="59">
        <v>0</v>
      </c>
      <c r="K5009" s="59">
        <v>0</v>
      </c>
      <c r="L5009" s="59">
        <v>0</v>
      </c>
      <c r="M5009" s="59">
        <v>0</v>
      </c>
      <c r="N5009" s="59">
        <v>0</v>
      </c>
      <c r="O5009" s="59">
        <v>0</v>
      </c>
      <c r="P5009" s="56"/>
    </row>
    <row r="5010" spans="1:16" ht="40.5" customHeight="1" x14ac:dyDescent="0.2">
      <c r="A5010" s="71"/>
      <c r="B5010" s="12"/>
      <c r="C5010" s="72"/>
      <c r="D5010" s="59">
        <v>0</v>
      </c>
      <c r="E5010" s="59">
        <v>0</v>
      </c>
      <c r="F5010" s="59">
        <v>0</v>
      </c>
      <c r="G5010" s="59">
        <v>0</v>
      </c>
      <c r="H5010" s="59">
        <v>0</v>
      </c>
      <c r="I5010" s="59">
        <v>0</v>
      </c>
      <c r="J5010" s="59">
        <v>0</v>
      </c>
      <c r="K5010" s="59">
        <v>0</v>
      </c>
      <c r="L5010" s="59">
        <v>0</v>
      </c>
      <c r="M5010" s="59">
        <v>0</v>
      </c>
      <c r="N5010" s="59">
        <v>0</v>
      </c>
      <c r="O5010" s="59">
        <v>0</v>
      </c>
      <c r="P5010" s="56"/>
    </row>
    <row r="5011" spans="1:16" ht="40.5" customHeight="1" thickBot="1" x14ac:dyDescent="0.25">
      <c r="A5011" s="71" t="s">
        <v>2958</v>
      </c>
      <c r="B5011" s="12"/>
      <c r="C5011" s="72" t="s">
        <v>2959</v>
      </c>
      <c r="D5011" s="24">
        <v>0</v>
      </c>
      <c r="E5011" s="24">
        <v>0</v>
      </c>
      <c r="F5011" s="24">
        <v>0</v>
      </c>
      <c r="G5011" s="24">
        <v>0</v>
      </c>
      <c r="H5011" s="24">
        <v>0</v>
      </c>
      <c r="I5011" s="24">
        <v>0</v>
      </c>
      <c r="J5011" s="24">
        <v>0</v>
      </c>
      <c r="K5011" s="24">
        <v>0</v>
      </c>
      <c r="L5011" s="24">
        <v>0</v>
      </c>
      <c r="M5011" s="24">
        <v>0</v>
      </c>
      <c r="N5011" s="24">
        <v>0</v>
      </c>
      <c r="O5011" s="24">
        <v>0</v>
      </c>
      <c r="P5011" s="56"/>
    </row>
    <row r="5012" spans="1:16" ht="40.5" customHeight="1" x14ac:dyDescent="0.2">
      <c r="A5012" s="71"/>
      <c r="B5012" s="12"/>
      <c r="C5012" s="72"/>
      <c r="D5012" s="24"/>
      <c r="E5012" s="24"/>
      <c r="F5012" s="24">
        <v>1.7609999999999999</v>
      </c>
      <c r="G5012" s="24"/>
      <c r="H5012" s="24"/>
      <c r="I5012" s="24">
        <v>150</v>
      </c>
      <c r="J5012" s="24"/>
      <c r="K5012" s="24"/>
      <c r="L5012" s="24">
        <v>3752.37</v>
      </c>
      <c r="M5012" s="51"/>
      <c r="N5012" s="51"/>
      <c r="O5012" s="51">
        <v>353.74097999999998</v>
      </c>
      <c r="P5012" s="35" t="s">
        <v>3529</v>
      </c>
    </row>
    <row r="5013" spans="1:16" ht="40.5" customHeight="1" x14ac:dyDescent="0.2">
      <c r="A5013" s="71"/>
      <c r="B5013" s="12"/>
      <c r="C5013" s="72"/>
      <c r="D5013" s="59">
        <v>0</v>
      </c>
      <c r="E5013" s="59">
        <v>0</v>
      </c>
      <c r="F5013" s="59">
        <v>0</v>
      </c>
      <c r="G5013" s="59">
        <v>0</v>
      </c>
      <c r="H5013" s="59">
        <v>0</v>
      </c>
      <c r="I5013" s="59">
        <v>0</v>
      </c>
      <c r="J5013" s="59">
        <v>0</v>
      </c>
      <c r="K5013" s="59">
        <v>0</v>
      </c>
      <c r="L5013" s="59">
        <v>0</v>
      </c>
      <c r="M5013" s="59">
        <v>0</v>
      </c>
      <c r="N5013" s="59">
        <v>0</v>
      </c>
      <c r="O5013" s="59">
        <v>0</v>
      </c>
      <c r="P5013" s="56"/>
    </row>
    <row r="5014" spans="1:16" ht="40.5" customHeight="1" x14ac:dyDescent="0.2">
      <c r="A5014" s="71"/>
      <c r="B5014" s="12"/>
      <c r="C5014" s="72"/>
      <c r="D5014" s="59">
        <v>0</v>
      </c>
      <c r="E5014" s="59">
        <v>0</v>
      </c>
      <c r="F5014" s="59">
        <v>0</v>
      </c>
      <c r="G5014" s="59">
        <v>0</v>
      </c>
      <c r="H5014" s="59">
        <v>0</v>
      </c>
      <c r="I5014" s="59">
        <v>0</v>
      </c>
      <c r="J5014" s="59">
        <v>0</v>
      </c>
      <c r="K5014" s="59">
        <v>0</v>
      </c>
      <c r="L5014" s="59">
        <v>0</v>
      </c>
      <c r="M5014" s="59">
        <v>0</v>
      </c>
      <c r="N5014" s="59">
        <v>0</v>
      </c>
      <c r="O5014" s="59">
        <v>0</v>
      </c>
      <c r="P5014" s="56"/>
    </row>
    <row r="5015" spans="1:16" ht="40.5" customHeight="1" x14ac:dyDescent="0.2">
      <c r="A5015" s="71"/>
      <c r="B5015" s="12"/>
      <c r="C5015" s="72"/>
      <c r="D5015" s="59">
        <v>0</v>
      </c>
      <c r="E5015" s="59">
        <v>0</v>
      </c>
      <c r="F5015" s="59">
        <v>0</v>
      </c>
      <c r="G5015" s="59">
        <v>0</v>
      </c>
      <c r="H5015" s="59">
        <v>0</v>
      </c>
      <c r="I5015" s="59">
        <v>0</v>
      </c>
      <c r="J5015" s="59">
        <v>0</v>
      </c>
      <c r="K5015" s="59">
        <v>0</v>
      </c>
      <c r="L5015" s="59">
        <v>0</v>
      </c>
      <c r="M5015" s="59">
        <v>0</v>
      </c>
      <c r="N5015" s="59">
        <v>0</v>
      </c>
      <c r="O5015" s="59">
        <v>0</v>
      </c>
      <c r="P5015" s="56"/>
    </row>
    <row r="5016" spans="1:16" ht="40.5" customHeight="1" x14ac:dyDescent="0.2">
      <c r="A5016" s="71" t="s">
        <v>2960</v>
      </c>
      <c r="B5016" s="12"/>
      <c r="C5016" s="72" t="s">
        <v>2961</v>
      </c>
      <c r="D5016" s="59">
        <v>0</v>
      </c>
      <c r="E5016" s="59">
        <v>0</v>
      </c>
      <c r="F5016" s="59">
        <v>0</v>
      </c>
      <c r="G5016" s="59">
        <v>0</v>
      </c>
      <c r="H5016" s="59">
        <v>0</v>
      </c>
      <c r="I5016" s="59">
        <v>0</v>
      </c>
      <c r="J5016" s="59">
        <v>0</v>
      </c>
      <c r="K5016" s="59">
        <v>0</v>
      </c>
      <c r="L5016" s="59">
        <v>0</v>
      </c>
      <c r="M5016" s="59">
        <v>0</v>
      </c>
      <c r="N5016" s="59">
        <v>0</v>
      </c>
      <c r="O5016" s="59">
        <v>0</v>
      </c>
      <c r="P5016" s="56"/>
    </row>
    <row r="5017" spans="1:16" ht="40.5" customHeight="1" x14ac:dyDescent="0.2">
      <c r="A5017" s="71"/>
      <c r="B5017" s="12"/>
      <c r="C5017" s="72"/>
      <c r="D5017" s="59">
        <v>0</v>
      </c>
      <c r="E5017" s="59">
        <v>0</v>
      </c>
      <c r="F5017" s="59">
        <v>0</v>
      </c>
      <c r="G5017" s="59">
        <v>0</v>
      </c>
      <c r="H5017" s="59">
        <v>0</v>
      </c>
      <c r="I5017" s="59">
        <v>0</v>
      </c>
      <c r="J5017" s="59">
        <v>0</v>
      </c>
      <c r="K5017" s="59">
        <v>0</v>
      </c>
      <c r="L5017" s="59">
        <v>0</v>
      </c>
      <c r="M5017" s="59">
        <v>0</v>
      </c>
      <c r="N5017" s="59">
        <v>0</v>
      </c>
      <c r="O5017" s="59">
        <v>0</v>
      </c>
      <c r="P5017" s="56"/>
    </row>
    <row r="5018" spans="1:16" ht="40.5" customHeight="1" x14ac:dyDescent="0.2">
      <c r="A5018" s="71"/>
      <c r="B5018" s="12"/>
      <c r="C5018" s="72"/>
      <c r="D5018" s="59">
        <v>0</v>
      </c>
      <c r="E5018" s="59">
        <v>0</v>
      </c>
      <c r="F5018" s="59">
        <v>0</v>
      </c>
      <c r="G5018" s="59">
        <v>0</v>
      </c>
      <c r="H5018" s="59">
        <v>0</v>
      </c>
      <c r="I5018" s="59">
        <v>0</v>
      </c>
      <c r="J5018" s="59">
        <v>0</v>
      </c>
      <c r="K5018" s="59">
        <v>0</v>
      </c>
      <c r="L5018" s="59">
        <v>0</v>
      </c>
      <c r="M5018" s="59">
        <v>0</v>
      </c>
      <c r="N5018" s="59">
        <v>0</v>
      </c>
      <c r="O5018" s="59">
        <v>0</v>
      </c>
      <c r="P5018" s="56"/>
    </row>
    <row r="5019" spans="1:16" ht="40.5" customHeight="1" x14ac:dyDescent="0.2">
      <c r="A5019" s="71"/>
      <c r="B5019" s="12"/>
      <c r="C5019" s="72"/>
      <c r="D5019" s="59">
        <v>0</v>
      </c>
      <c r="E5019" s="59">
        <v>0</v>
      </c>
      <c r="F5019" s="59">
        <v>0</v>
      </c>
      <c r="G5019" s="59">
        <v>0</v>
      </c>
      <c r="H5019" s="59">
        <v>0</v>
      </c>
      <c r="I5019" s="59">
        <v>0</v>
      </c>
      <c r="J5019" s="59">
        <v>0</v>
      </c>
      <c r="K5019" s="59">
        <v>0</v>
      </c>
      <c r="L5019" s="59">
        <v>0</v>
      </c>
      <c r="M5019" s="59">
        <v>0</v>
      </c>
      <c r="N5019" s="59">
        <v>0</v>
      </c>
      <c r="O5019" s="59">
        <v>0</v>
      </c>
      <c r="P5019" s="56"/>
    </row>
    <row r="5020" spans="1:16" ht="40.5" customHeight="1" x14ac:dyDescent="0.2">
      <c r="A5020" s="71"/>
      <c r="B5020" s="12"/>
      <c r="C5020" s="72"/>
      <c r="D5020" s="59">
        <v>0</v>
      </c>
      <c r="E5020" s="59">
        <v>0</v>
      </c>
      <c r="F5020" s="59">
        <v>0</v>
      </c>
      <c r="G5020" s="59">
        <v>0</v>
      </c>
      <c r="H5020" s="59">
        <v>0</v>
      </c>
      <c r="I5020" s="59">
        <v>0</v>
      </c>
      <c r="J5020" s="59">
        <v>0</v>
      </c>
      <c r="K5020" s="59">
        <v>0</v>
      </c>
      <c r="L5020" s="59">
        <v>0</v>
      </c>
      <c r="M5020" s="59">
        <v>0</v>
      </c>
      <c r="N5020" s="59">
        <v>0</v>
      </c>
      <c r="O5020" s="59">
        <v>0</v>
      </c>
      <c r="P5020" s="56"/>
    </row>
    <row r="5021" spans="1:16" ht="40.5" customHeight="1" x14ac:dyDescent="0.2">
      <c r="A5021" s="71" t="s">
        <v>2962</v>
      </c>
      <c r="B5021" s="12"/>
      <c r="C5021" s="72" t="s">
        <v>2963</v>
      </c>
      <c r="D5021" s="59">
        <v>0</v>
      </c>
      <c r="E5021" s="59">
        <v>0</v>
      </c>
      <c r="F5021" s="59">
        <v>0</v>
      </c>
      <c r="G5021" s="59">
        <v>0</v>
      </c>
      <c r="H5021" s="59">
        <v>0</v>
      </c>
      <c r="I5021" s="59">
        <v>0</v>
      </c>
      <c r="J5021" s="59">
        <v>0</v>
      </c>
      <c r="K5021" s="59">
        <v>0</v>
      </c>
      <c r="L5021" s="59">
        <v>0</v>
      </c>
      <c r="M5021" s="59">
        <v>0</v>
      </c>
      <c r="N5021" s="59">
        <v>0</v>
      </c>
      <c r="O5021" s="59">
        <v>0</v>
      </c>
      <c r="P5021" s="56"/>
    </row>
    <row r="5022" spans="1:16" ht="40.5" customHeight="1" x14ac:dyDescent="0.2">
      <c r="A5022" s="71"/>
      <c r="B5022" s="12"/>
      <c r="C5022" s="72"/>
      <c r="D5022" s="59">
        <v>0</v>
      </c>
      <c r="E5022" s="59">
        <v>0</v>
      </c>
      <c r="F5022" s="59">
        <v>0</v>
      </c>
      <c r="G5022" s="59">
        <v>0</v>
      </c>
      <c r="H5022" s="59">
        <v>0</v>
      </c>
      <c r="I5022" s="59">
        <v>0</v>
      </c>
      <c r="J5022" s="59">
        <v>0</v>
      </c>
      <c r="K5022" s="59">
        <v>0</v>
      </c>
      <c r="L5022" s="59">
        <v>0</v>
      </c>
      <c r="M5022" s="59">
        <v>0</v>
      </c>
      <c r="N5022" s="59">
        <v>0</v>
      </c>
      <c r="O5022" s="59">
        <v>0</v>
      </c>
      <c r="P5022" s="56"/>
    </row>
    <row r="5023" spans="1:16" ht="40.5" customHeight="1" x14ac:dyDescent="0.2">
      <c r="A5023" s="71"/>
      <c r="B5023" s="12"/>
      <c r="C5023" s="72"/>
      <c r="D5023" s="59">
        <v>0</v>
      </c>
      <c r="E5023" s="59">
        <v>0</v>
      </c>
      <c r="F5023" s="59">
        <v>0</v>
      </c>
      <c r="G5023" s="59">
        <v>0</v>
      </c>
      <c r="H5023" s="59">
        <v>0</v>
      </c>
      <c r="I5023" s="59">
        <v>0</v>
      </c>
      <c r="J5023" s="59">
        <v>0</v>
      </c>
      <c r="K5023" s="59">
        <v>0</v>
      </c>
      <c r="L5023" s="59">
        <v>0</v>
      </c>
      <c r="M5023" s="59">
        <v>0</v>
      </c>
      <c r="N5023" s="59">
        <v>0</v>
      </c>
      <c r="O5023" s="59">
        <v>0</v>
      </c>
      <c r="P5023" s="56"/>
    </row>
    <row r="5024" spans="1:16" ht="40.5" customHeight="1" x14ac:dyDescent="0.2">
      <c r="A5024" s="71"/>
      <c r="B5024" s="12"/>
      <c r="C5024" s="72"/>
      <c r="D5024" s="59">
        <v>0</v>
      </c>
      <c r="E5024" s="59">
        <v>0</v>
      </c>
      <c r="F5024" s="59">
        <v>0</v>
      </c>
      <c r="G5024" s="59">
        <v>0</v>
      </c>
      <c r="H5024" s="59">
        <v>0</v>
      </c>
      <c r="I5024" s="59">
        <v>0</v>
      </c>
      <c r="J5024" s="59">
        <v>0</v>
      </c>
      <c r="K5024" s="59">
        <v>0</v>
      </c>
      <c r="L5024" s="59">
        <v>0</v>
      </c>
      <c r="M5024" s="59">
        <v>0</v>
      </c>
      <c r="N5024" s="59">
        <v>0</v>
      </c>
      <c r="O5024" s="59">
        <v>0</v>
      </c>
      <c r="P5024" s="56"/>
    </row>
    <row r="5025" spans="1:16" ht="40.5" customHeight="1" x14ac:dyDescent="0.2">
      <c r="A5025" s="71"/>
      <c r="B5025" s="12"/>
      <c r="C5025" s="72"/>
      <c r="D5025" s="59">
        <v>0</v>
      </c>
      <c r="E5025" s="59">
        <v>0</v>
      </c>
      <c r="F5025" s="59">
        <v>0</v>
      </c>
      <c r="G5025" s="59">
        <v>0</v>
      </c>
      <c r="H5025" s="59">
        <v>0</v>
      </c>
      <c r="I5025" s="59">
        <v>0</v>
      </c>
      <c r="J5025" s="59">
        <v>0</v>
      </c>
      <c r="K5025" s="59">
        <v>0</v>
      </c>
      <c r="L5025" s="59">
        <v>0</v>
      </c>
      <c r="M5025" s="59">
        <v>0</v>
      </c>
      <c r="N5025" s="59">
        <v>0</v>
      </c>
      <c r="O5025" s="59">
        <v>0</v>
      </c>
      <c r="P5025" s="56"/>
    </row>
    <row r="5026" spans="1:16" ht="40.5" customHeight="1" x14ac:dyDescent="0.2">
      <c r="A5026" s="71" t="s">
        <v>2964</v>
      </c>
      <c r="B5026" s="12"/>
      <c r="C5026" s="72" t="s">
        <v>2965</v>
      </c>
      <c r="D5026" s="59">
        <v>0</v>
      </c>
      <c r="E5026" s="59">
        <v>0</v>
      </c>
      <c r="F5026" s="59">
        <v>0</v>
      </c>
      <c r="G5026" s="59">
        <v>0</v>
      </c>
      <c r="H5026" s="59">
        <v>0</v>
      </c>
      <c r="I5026" s="59">
        <v>0</v>
      </c>
      <c r="J5026" s="59">
        <v>0</v>
      </c>
      <c r="K5026" s="59">
        <v>0</v>
      </c>
      <c r="L5026" s="59">
        <v>0</v>
      </c>
      <c r="M5026" s="59">
        <v>0</v>
      </c>
      <c r="N5026" s="59">
        <v>0</v>
      </c>
      <c r="O5026" s="59">
        <v>0</v>
      </c>
      <c r="P5026" s="56"/>
    </row>
    <row r="5027" spans="1:16" ht="40.5" customHeight="1" x14ac:dyDescent="0.2">
      <c r="A5027" s="71"/>
      <c r="B5027" s="12"/>
      <c r="C5027" s="72"/>
      <c r="D5027" s="59">
        <v>0</v>
      </c>
      <c r="E5027" s="59">
        <v>0</v>
      </c>
      <c r="F5027" s="59">
        <v>0</v>
      </c>
      <c r="G5027" s="59">
        <v>0</v>
      </c>
      <c r="H5027" s="59">
        <v>0</v>
      </c>
      <c r="I5027" s="59">
        <v>0</v>
      </c>
      <c r="J5027" s="59">
        <v>0</v>
      </c>
      <c r="K5027" s="59">
        <v>0</v>
      </c>
      <c r="L5027" s="59">
        <v>0</v>
      </c>
      <c r="M5027" s="59">
        <v>0</v>
      </c>
      <c r="N5027" s="59">
        <v>0</v>
      </c>
      <c r="O5027" s="59">
        <v>0</v>
      </c>
      <c r="P5027" s="56"/>
    </row>
    <row r="5028" spans="1:16" ht="40.5" customHeight="1" x14ac:dyDescent="0.2">
      <c r="A5028" s="71"/>
      <c r="B5028" s="12"/>
      <c r="C5028" s="72"/>
      <c r="D5028" s="59">
        <v>0</v>
      </c>
      <c r="E5028" s="59">
        <v>0</v>
      </c>
      <c r="F5028" s="59">
        <v>0</v>
      </c>
      <c r="G5028" s="59">
        <v>0</v>
      </c>
      <c r="H5028" s="59">
        <v>0</v>
      </c>
      <c r="I5028" s="59">
        <v>0</v>
      </c>
      <c r="J5028" s="59">
        <v>0</v>
      </c>
      <c r="K5028" s="59">
        <v>0</v>
      </c>
      <c r="L5028" s="59">
        <v>0</v>
      </c>
      <c r="M5028" s="59">
        <v>0</v>
      </c>
      <c r="N5028" s="59">
        <v>0</v>
      </c>
      <c r="O5028" s="59">
        <v>0</v>
      </c>
      <c r="P5028" s="56"/>
    </row>
    <row r="5029" spans="1:16" ht="40.5" customHeight="1" x14ac:dyDescent="0.2">
      <c r="A5029" s="71"/>
      <c r="B5029" s="12"/>
      <c r="C5029" s="72"/>
      <c r="D5029" s="59">
        <v>0</v>
      </c>
      <c r="E5029" s="59">
        <v>0</v>
      </c>
      <c r="F5029" s="59">
        <v>0</v>
      </c>
      <c r="G5029" s="59">
        <v>0</v>
      </c>
      <c r="H5029" s="59">
        <v>0</v>
      </c>
      <c r="I5029" s="59">
        <v>0</v>
      </c>
      <c r="J5029" s="59">
        <v>0</v>
      </c>
      <c r="K5029" s="59">
        <v>0</v>
      </c>
      <c r="L5029" s="59">
        <v>0</v>
      </c>
      <c r="M5029" s="59">
        <v>0</v>
      </c>
      <c r="N5029" s="59">
        <v>0</v>
      </c>
      <c r="O5029" s="59">
        <v>0</v>
      </c>
      <c r="P5029" s="56"/>
    </row>
    <row r="5030" spans="1:16" ht="40.5" customHeight="1" thickBot="1" x14ac:dyDescent="0.25">
      <c r="A5030" s="73"/>
      <c r="B5030" s="14"/>
      <c r="C5030" s="74"/>
      <c r="D5030" s="59">
        <v>0</v>
      </c>
      <c r="E5030" s="59">
        <v>0</v>
      </c>
      <c r="F5030" s="59">
        <v>0</v>
      </c>
      <c r="G5030" s="59">
        <v>0</v>
      </c>
      <c r="H5030" s="59">
        <v>0</v>
      </c>
      <c r="I5030" s="59">
        <v>0</v>
      </c>
      <c r="J5030" s="59">
        <v>0</v>
      </c>
      <c r="K5030" s="59">
        <v>0</v>
      </c>
      <c r="L5030" s="59">
        <v>0</v>
      </c>
      <c r="M5030" s="59">
        <v>0</v>
      </c>
      <c r="N5030" s="59">
        <v>0</v>
      </c>
      <c r="O5030" s="59">
        <v>0</v>
      </c>
      <c r="P5030" s="56"/>
    </row>
    <row r="5031" spans="1:16" ht="40.5" customHeight="1" thickBot="1" x14ac:dyDescent="0.25">
      <c r="A5031" s="75" t="s">
        <v>2966</v>
      </c>
      <c r="B5031" s="10"/>
      <c r="C5031" s="76" t="s">
        <v>2967</v>
      </c>
      <c r="D5031" s="24"/>
      <c r="E5031" s="24"/>
      <c r="F5031" s="24"/>
      <c r="G5031" s="24"/>
      <c r="H5031" s="24"/>
      <c r="I5031" s="24"/>
      <c r="J5031" s="24"/>
      <c r="K5031" s="24"/>
      <c r="L5031" s="24"/>
      <c r="M5031" s="24"/>
      <c r="N5031" s="24"/>
      <c r="O5031" s="24"/>
      <c r="P5031" s="35"/>
    </row>
    <row r="5032" spans="1:16" ht="40.5" customHeight="1" x14ac:dyDescent="0.2">
      <c r="A5032" s="71"/>
      <c r="B5032" s="12"/>
      <c r="C5032" s="72"/>
      <c r="D5032" s="24">
        <v>0</v>
      </c>
      <c r="E5032" s="24">
        <f>0.05+0.8+0.08+0.439+0.314+0.045+0.03+0.51+0.185+0.037</f>
        <v>2.4899999999999998</v>
      </c>
      <c r="F5032" s="24">
        <v>15.437000000000001</v>
      </c>
      <c r="G5032" s="24">
        <v>0</v>
      </c>
      <c r="H5032" s="24">
        <v>135</v>
      </c>
      <c r="I5032" s="24">
        <v>1836</v>
      </c>
      <c r="J5032" s="24">
        <v>0</v>
      </c>
      <c r="K5032" s="24">
        <f>4857.84+7426.89</f>
        <v>12284.73</v>
      </c>
      <c r="L5032" s="24">
        <v>4857.84</v>
      </c>
      <c r="M5032" s="51">
        <v>0</v>
      </c>
      <c r="N5032" s="51">
        <f>752.38731+12023.62078+2283.98603+7640.61549+3022.48341+1579.60143+514.05169+7503.97285+3155.48081+637.28474</f>
        <v>39113.484540000005</v>
      </c>
      <c r="O5032" s="51">
        <v>29665.801180000002</v>
      </c>
      <c r="P5032" s="35" t="s">
        <v>3529</v>
      </c>
    </row>
    <row r="5033" spans="1:16" ht="40.5" customHeight="1" x14ac:dyDescent="0.2">
      <c r="A5033" s="71"/>
      <c r="B5033" s="12"/>
      <c r="C5033" s="72"/>
      <c r="D5033" s="59">
        <v>0</v>
      </c>
      <c r="E5033" s="59">
        <v>0</v>
      </c>
      <c r="F5033" s="59">
        <v>0</v>
      </c>
      <c r="G5033" s="59">
        <v>0</v>
      </c>
      <c r="H5033" s="59">
        <v>0</v>
      </c>
      <c r="I5033" s="59">
        <v>0</v>
      </c>
      <c r="J5033" s="59">
        <v>0</v>
      </c>
      <c r="K5033" s="59">
        <v>0</v>
      </c>
      <c r="L5033" s="59">
        <v>0</v>
      </c>
      <c r="M5033" s="59">
        <v>0</v>
      </c>
      <c r="N5033" s="59">
        <v>0</v>
      </c>
      <c r="O5033" s="59">
        <v>0</v>
      </c>
      <c r="P5033" s="56"/>
    </row>
    <row r="5034" spans="1:16" ht="40.5" customHeight="1" x14ac:dyDescent="0.2">
      <c r="A5034" s="71"/>
      <c r="B5034" s="12"/>
      <c r="C5034" s="72"/>
      <c r="D5034" s="59">
        <v>0</v>
      </c>
      <c r="E5034" s="59">
        <v>0</v>
      </c>
      <c r="F5034" s="59">
        <v>0</v>
      </c>
      <c r="G5034" s="59">
        <v>0</v>
      </c>
      <c r="H5034" s="59">
        <v>0</v>
      </c>
      <c r="I5034" s="59">
        <v>0</v>
      </c>
      <c r="J5034" s="59">
        <v>0</v>
      </c>
      <c r="K5034" s="59">
        <v>0</v>
      </c>
      <c r="L5034" s="59">
        <v>0</v>
      </c>
      <c r="M5034" s="59">
        <v>0</v>
      </c>
      <c r="N5034" s="59">
        <v>0</v>
      </c>
      <c r="O5034" s="59">
        <v>0</v>
      </c>
      <c r="P5034" s="56"/>
    </row>
    <row r="5035" spans="1:16" ht="40.5" customHeight="1" x14ac:dyDescent="0.2">
      <c r="A5035" s="71"/>
      <c r="B5035" s="12"/>
      <c r="C5035" s="72"/>
      <c r="D5035" s="59">
        <v>0</v>
      </c>
      <c r="E5035" s="59">
        <v>0</v>
      </c>
      <c r="F5035" s="59">
        <v>0</v>
      </c>
      <c r="G5035" s="59">
        <v>0</v>
      </c>
      <c r="H5035" s="59">
        <v>0</v>
      </c>
      <c r="I5035" s="59">
        <v>0</v>
      </c>
      <c r="J5035" s="59">
        <v>0</v>
      </c>
      <c r="K5035" s="59">
        <v>0</v>
      </c>
      <c r="L5035" s="59">
        <v>0</v>
      </c>
      <c r="M5035" s="59">
        <v>0</v>
      </c>
      <c r="N5035" s="59">
        <v>0</v>
      </c>
      <c r="O5035" s="59">
        <v>0</v>
      </c>
      <c r="P5035" s="56"/>
    </row>
    <row r="5036" spans="1:16" ht="40.5" customHeight="1" x14ac:dyDescent="0.2">
      <c r="A5036" s="71" t="s">
        <v>2968</v>
      </c>
      <c r="B5036" s="12"/>
      <c r="C5036" s="72" t="s">
        <v>2969</v>
      </c>
      <c r="D5036" s="59">
        <v>0</v>
      </c>
      <c r="E5036" s="59">
        <v>0</v>
      </c>
      <c r="F5036" s="59">
        <v>0</v>
      </c>
      <c r="G5036" s="59">
        <v>0</v>
      </c>
      <c r="H5036" s="59">
        <v>0</v>
      </c>
      <c r="I5036" s="59">
        <v>0</v>
      </c>
      <c r="J5036" s="59">
        <v>0</v>
      </c>
      <c r="K5036" s="59">
        <v>0</v>
      </c>
      <c r="L5036" s="59">
        <v>0</v>
      </c>
      <c r="M5036" s="59">
        <v>0</v>
      </c>
      <c r="N5036" s="59">
        <v>0</v>
      </c>
      <c r="O5036" s="59">
        <v>0</v>
      </c>
      <c r="P5036" s="56"/>
    </row>
    <row r="5037" spans="1:16" ht="40.5" customHeight="1" x14ac:dyDescent="0.2">
      <c r="A5037" s="71"/>
      <c r="B5037" s="12"/>
      <c r="C5037" s="72"/>
      <c r="D5037" s="59">
        <v>0</v>
      </c>
      <c r="E5037" s="59">
        <v>0</v>
      </c>
      <c r="F5037" s="59">
        <v>0</v>
      </c>
      <c r="G5037" s="59">
        <v>0</v>
      </c>
      <c r="H5037" s="59">
        <v>0</v>
      </c>
      <c r="I5037" s="59">
        <v>0</v>
      </c>
      <c r="J5037" s="59">
        <v>0</v>
      </c>
      <c r="K5037" s="59">
        <v>0</v>
      </c>
      <c r="L5037" s="59">
        <v>0</v>
      </c>
      <c r="M5037" s="59">
        <v>0</v>
      </c>
      <c r="N5037" s="59">
        <v>0</v>
      </c>
      <c r="O5037" s="59">
        <v>0</v>
      </c>
      <c r="P5037" s="56"/>
    </row>
    <row r="5038" spans="1:16" ht="40.5" customHeight="1" x14ac:dyDescent="0.2">
      <c r="A5038" s="71"/>
      <c r="B5038" s="12"/>
      <c r="C5038" s="72"/>
      <c r="D5038" s="59">
        <v>0</v>
      </c>
      <c r="E5038" s="59">
        <v>0</v>
      </c>
      <c r="F5038" s="59">
        <v>0</v>
      </c>
      <c r="G5038" s="59">
        <v>0</v>
      </c>
      <c r="H5038" s="59">
        <v>0</v>
      </c>
      <c r="I5038" s="59">
        <v>0</v>
      </c>
      <c r="J5038" s="59">
        <v>0</v>
      </c>
      <c r="K5038" s="59">
        <v>0</v>
      </c>
      <c r="L5038" s="59">
        <v>0</v>
      </c>
      <c r="M5038" s="59">
        <v>0</v>
      </c>
      <c r="N5038" s="59">
        <v>0</v>
      </c>
      <c r="O5038" s="59">
        <v>0</v>
      </c>
      <c r="P5038" s="56"/>
    </row>
    <row r="5039" spans="1:16" ht="40.5" customHeight="1" x14ac:dyDescent="0.2">
      <c r="A5039" s="71"/>
      <c r="B5039" s="12"/>
      <c r="C5039" s="72"/>
      <c r="D5039" s="59">
        <v>0</v>
      </c>
      <c r="E5039" s="59">
        <v>0</v>
      </c>
      <c r="F5039" s="59">
        <v>0</v>
      </c>
      <c r="G5039" s="59">
        <v>0</v>
      </c>
      <c r="H5039" s="59">
        <v>0</v>
      </c>
      <c r="I5039" s="59">
        <v>0</v>
      </c>
      <c r="J5039" s="59">
        <v>0</v>
      </c>
      <c r="K5039" s="59">
        <v>0</v>
      </c>
      <c r="L5039" s="59">
        <v>0</v>
      </c>
      <c r="M5039" s="59">
        <v>0</v>
      </c>
      <c r="N5039" s="59">
        <v>0</v>
      </c>
      <c r="O5039" s="59">
        <v>0</v>
      </c>
      <c r="P5039" s="56"/>
    </row>
    <row r="5040" spans="1:16" ht="40.5" customHeight="1" x14ac:dyDescent="0.2">
      <c r="A5040" s="71"/>
      <c r="B5040" s="12"/>
      <c r="C5040" s="72"/>
      <c r="D5040" s="59">
        <v>0</v>
      </c>
      <c r="E5040" s="59">
        <v>0</v>
      </c>
      <c r="F5040" s="59">
        <v>0</v>
      </c>
      <c r="G5040" s="59">
        <v>0</v>
      </c>
      <c r="H5040" s="59">
        <v>0</v>
      </c>
      <c r="I5040" s="59">
        <v>0</v>
      </c>
      <c r="J5040" s="59">
        <v>0</v>
      </c>
      <c r="K5040" s="59">
        <v>0</v>
      </c>
      <c r="L5040" s="59">
        <v>0</v>
      </c>
      <c r="M5040" s="59">
        <v>0</v>
      </c>
      <c r="N5040" s="59">
        <v>0</v>
      </c>
      <c r="O5040" s="59">
        <v>0</v>
      </c>
      <c r="P5040" s="56"/>
    </row>
    <row r="5041" spans="1:16" ht="40.5" customHeight="1" x14ac:dyDescent="0.2">
      <c r="A5041" s="71" t="s">
        <v>2970</v>
      </c>
      <c r="B5041" s="12"/>
      <c r="C5041" s="72" t="s">
        <v>2971</v>
      </c>
      <c r="D5041" s="59">
        <v>0</v>
      </c>
      <c r="E5041" s="59">
        <v>0</v>
      </c>
      <c r="F5041" s="59">
        <v>0</v>
      </c>
      <c r="G5041" s="59">
        <v>0</v>
      </c>
      <c r="H5041" s="59">
        <v>0</v>
      </c>
      <c r="I5041" s="59">
        <v>0</v>
      </c>
      <c r="J5041" s="59">
        <v>0</v>
      </c>
      <c r="K5041" s="59">
        <v>0</v>
      </c>
      <c r="L5041" s="59">
        <v>0</v>
      </c>
      <c r="M5041" s="59">
        <v>0</v>
      </c>
      <c r="N5041" s="59">
        <v>0</v>
      </c>
      <c r="O5041" s="59">
        <v>0</v>
      </c>
      <c r="P5041" s="56"/>
    </row>
    <row r="5042" spans="1:16" ht="40.5" customHeight="1" x14ac:dyDescent="0.2">
      <c r="A5042" s="71"/>
      <c r="B5042" s="12"/>
      <c r="C5042" s="72"/>
      <c r="D5042" s="59">
        <v>0</v>
      </c>
      <c r="E5042" s="59">
        <v>0</v>
      </c>
      <c r="F5042" s="59">
        <v>0</v>
      </c>
      <c r="G5042" s="59">
        <v>0</v>
      </c>
      <c r="H5042" s="59">
        <v>0</v>
      </c>
      <c r="I5042" s="59">
        <v>0</v>
      </c>
      <c r="J5042" s="59">
        <v>0</v>
      </c>
      <c r="K5042" s="59">
        <v>0</v>
      </c>
      <c r="L5042" s="59">
        <v>0</v>
      </c>
      <c r="M5042" s="59">
        <v>0</v>
      </c>
      <c r="N5042" s="59">
        <v>0</v>
      </c>
      <c r="O5042" s="59">
        <v>0</v>
      </c>
      <c r="P5042" s="56"/>
    </row>
    <row r="5043" spans="1:16" ht="40.5" customHeight="1" x14ac:dyDescent="0.2">
      <c r="A5043" s="71"/>
      <c r="B5043" s="12"/>
      <c r="C5043" s="72"/>
      <c r="D5043" s="59">
        <v>0</v>
      </c>
      <c r="E5043" s="59">
        <v>0</v>
      </c>
      <c r="F5043" s="59">
        <v>0</v>
      </c>
      <c r="G5043" s="59">
        <v>0</v>
      </c>
      <c r="H5043" s="59">
        <v>0</v>
      </c>
      <c r="I5043" s="59">
        <v>0</v>
      </c>
      <c r="J5043" s="59">
        <v>0</v>
      </c>
      <c r="K5043" s="59">
        <v>0</v>
      </c>
      <c r="L5043" s="59">
        <v>0</v>
      </c>
      <c r="M5043" s="59">
        <v>0</v>
      </c>
      <c r="N5043" s="59">
        <v>0</v>
      </c>
      <c r="O5043" s="59">
        <v>0</v>
      </c>
      <c r="P5043" s="56"/>
    </row>
    <row r="5044" spans="1:16" ht="40.5" customHeight="1" x14ac:dyDescent="0.2">
      <c r="A5044" s="71"/>
      <c r="B5044" s="12"/>
      <c r="C5044" s="72"/>
      <c r="D5044" s="59">
        <v>0</v>
      </c>
      <c r="E5044" s="59">
        <v>0</v>
      </c>
      <c r="F5044" s="59">
        <v>0</v>
      </c>
      <c r="G5044" s="59">
        <v>0</v>
      </c>
      <c r="H5044" s="59">
        <v>0</v>
      </c>
      <c r="I5044" s="59">
        <v>0</v>
      </c>
      <c r="J5044" s="59">
        <v>0</v>
      </c>
      <c r="K5044" s="59">
        <v>0</v>
      </c>
      <c r="L5044" s="59">
        <v>0</v>
      </c>
      <c r="M5044" s="59">
        <v>0</v>
      </c>
      <c r="N5044" s="59">
        <v>0</v>
      </c>
      <c r="O5044" s="59">
        <v>0</v>
      </c>
      <c r="P5044" s="56"/>
    </row>
    <row r="5045" spans="1:16" ht="40.5" customHeight="1" x14ac:dyDescent="0.2">
      <c r="A5045" s="71"/>
      <c r="B5045" s="12"/>
      <c r="C5045" s="72"/>
      <c r="D5045" s="59">
        <v>0</v>
      </c>
      <c r="E5045" s="59">
        <v>0</v>
      </c>
      <c r="F5045" s="59">
        <v>0</v>
      </c>
      <c r="G5045" s="59">
        <v>0</v>
      </c>
      <c r="H5045" s="59">
        <v>0</v>
      </c>
      <c r="I5045" s="59">
        <v>0</v>
      </c>
      <c r="J5045" s="59">
        <v>0</v>
      </c>
      <c r="K5045" s="59">
        <v>0</v>
      </c>
      <c r="L5045" s="59">
        <v>0</v>
      </c>
      <c r="M5045" s="59">
        <v>0</v>
      </c>
      <c r="N5045" s="59">
        <v>0</v>
      </c>
      <c r="O5045" s="59">
        <v>0</v>
      </c>
      <c r="P5045" s="56"/>
    </row>
    <row r="5046" spans="1:16" ht="40.5" customHeight="1" x14ac:dyDescent="0.2">
      <c r="A5046" s="71" t="s">
        <v>2972</v>
      </c>
      <c r="B5046" s="12"/>
      <c r="C5046" s="72" t="s">
        <v>2973</v>
      </c>
      <c r="D5046" s="59">
        <v>0</v>
      </c>
      <c r="E5046" s="59">
        <v>0</v>
      </c>
      <c r="F5046" s="59">
        <v>0</v>
      </c>
      <c r="G5046" s="59">
        <v>0</v>
      </c>
      <c r="H5046" s="59">
        <v>0</v>
      </c>
      <c r="I5046" s="59">
        <v>0</v>
      </c>
      <c r="J5046" s="59">
        <v>0</v>
      </c>
      <c r="K5046" s="59">
        <v>0</v>
      </c>
      <c r="L5046" s="59">
        <v>0</v>
      </c>
      <c r="M5046" s="59">
        <v>0</v>
      </c>
      <c r="N5046" s="59">
        <v>0</v>
      </c>
      <c r="O5046" s="59">
        <v>0</v>
      </c>
      <c r="P5046" s="56"/>
    </row>
    <row r="5047" spans="1:16" ht="40.5" customHeight="1" x14ac:dyDescent="0.2">
      <c r="A5047" s="71"/>
      <c r="B5047" s="12"/>
      <c r="C5047" s="72"/>
      <c r="D5047" s="59">
        <v>0</v>
      </c>
      <c r="E5047" s="59">
        <v>0</v>
      </c>
      <c r="F5047" s="59">
        <v>0</v>
      </c>
      <c r="G5047" s="59">
        <v>0</v>
      </c>
      <c r="H5047" s="59">
        <v>0</v>
      </c>
      <c r="I5047" s="59">
        <v>0</v>
      </c>
      <c r="J5047" s="59">
        <v>0</v>
      </c>
      <c r="K5047" s="59">
        <v>0</v>
      </c>
      <c r="L5047" s="59">
        <v>0</v>
      </c>
      <c r="M5047" s="59">
        <v>0</v>
      </c>
      <c r="N5047" s="59">
        <v>0</v>
      </c>
      <c r="O5047" s="59">
        <v>0</v>
      </c>
      <c r="P5047" s="56"/>
    </row>
    <row r="5048" spans="1:16" ht="40.5" customHeight="1" x14ac:dyDescent="0.2">
      <c r="A5048" s="71"/>
      <c r="B5048" s="12"/>
      <c r="C5048" s="72"/>
      <c r="D5048" s="59">
        <v>0</v>
      </c>
      <c r="E5048" s="59">
        <v>0</v>
      </c>
      <c r="F5048" s="59">
        <v>0</v>
      </c>
      <c r="G5048" s="59">
        <v>0</v>
      </c>
      <c r="H5048" s="59">
        <v>0</v>
      </c>
      <c r="I5048" s="59">
        <v>0</v>
      </c>
      <c r="J5048" s="59">
        <v>0</v>
      </c>
      <c r="K5048" s="59">
        <v>0</v>
      </c>
      <c r="L5048" s="59">
        <v>0</v>
      </c>
      <c r="M5048" s="59">
        <v>0</v>
      </c>
      <c r="N5048" s="59">
        <v>0</v>
      </c>
      <c r="O5048" s="59">
        <v>0</v>
      </c>
      <c r="P5048" s="56"/>
    </row>
    <row r="5049" spans="1:16" ht="40.5" customHeight="1" x14ac:dyDescent="0.2">
      <c r="A5049" s="71"/>
      <c r="B5049" s="12"/>
      <c r="C5049" s="72"/>
      <c r="D5049" s="59">
        <v>0</v>
      </c>
      <c r="E5049" s="59">
        <v>0</v>
      </c>
      <c r="F5049" s="59">
        <v>0</v>
      </c>
      <c r="G5049" s="59">
        <v>0</v>
      </c>
      <c r="H5049" s="59">
        <v>0</v>
      </c>
      <c r="I5049" s="59">
        <v>0</v>
      </c>
      <c r="J5049" s="59">
        <v>0</v>
      </c>
      <c r="K5049" s="59">
        <v>0</v>
      </c>
      <c r="L5049" s="59">
        <v>0</v>
      </c>
      <c r="M5049" s="59">
        <v>0</v>
      </c>
      <c r="N5049" s="59">
        <v>0</v>
      </c>
      <c r="O5049" s="59">
        <v>0</v>
      </c>
      <c r="P5049" s="56"/>
    </row>
    <row r="5050" spans="1:16" ht="40.5" customHeight="1" x14ac:dyDescent="0.2">
      <c r="A5050" s="71"/>
      <c r="B5050" s="12"/>
      <c r="C5050" s="72"/>
      <c r="D5050" s="59">
        <v>0</v>
      </c>
      <c r="E5050" s="59">
        <v>0</v>
      </c>
      <c r="F5050" s="59">
        <v>0</v>
      </c>
      <c r="G5050" s="59">
        <v>0</v>
      </c>
      <c r="H5050" s="59">
        <v>0</v>
      </c>
      <c r="I5050" s="59">
        <v>0</v>
      </c>
      <c r="J5050" s="59">
        <v>0</v>
      </c>
      <c r="K5050" s="59">
        <v>0</v>
      </c>
      <c r="L5050" s="59">
        <v>0</v>
      </c>
      <c r="M5050" s="59">
        <v>0</v>
      </c>
      <c r="N5050" s="59">
        <v>0</v>
      </c>
      <c r="O5050" s="59">
        <v>0</v>
      </c>
      <c r="P5050" s="56"/>
    </row>
    <row r="5051" spans="1:16" ht="40.5" customHeight="1" x14ac:dyDescent="0.2">
      <c r="A5051" s="71" t="s">
        <v>2974</v>
      </c>
      <c r="B5051" s="12"/>
      <c r="C5051" s="72" t="s">
        <v>2975</v>
      </c>
      <c r="D5051" s="59">
        <v>0</v>
      </c>
      <c r="E5051" s="59">
        <v>0</v>
      </c>
      <c r="F5051" s="59">
        <v>0</v>
      </c>
      <c r="G5051" s="59">
        <v>0</v>
      </c>
      <c r="H5051" s="59">
        <v>0</v>
      </c>
      <c r="I5051" s="59">
        <v>0</v>
      </c>
      <c r="J5051" s="59">
        <v>0</v>
      </c>
      <c r="K5051" s="59">
        <v>0</v>
      </c>
      <c r="L5051" s="59">
        <v>0</v>
      </c>
      <c r="M5051" s="59">
        <v>0</v>
      </c>
      <c r="N5051" s="59">
        <v>0</v>
      </c>
      <c r="O5051" s="59">
        <v>0</v>
      </c>
      <c r="P5051" s="56"/>
    </row>
    <row r="5052" spans="1:16" ht="40.5" customHeight="1" x14ac:dyDescent="0.2">
      <c r="A5052" s="71"/>
      <c r="B5052" s="12"/>
      <c r="C5052" s="72"/>
      <c r="D5052" s="59">
        <v>0</v>
      </c>
      <c r="E5052" s="59">
        <v>0</v>
      </c>
      <c r="F5052" s="59">
        <v>0</v>
      </c>
      <c r="G5052" s="59">
        <v>0</v>
      </c>
      <c r="H5052" s="59">
        <v>0</v>
      </c>
      <c r="I5052" s="59">
        <v>0</v>
      </c>
      <c r="J5052" s="59">
        <v>0</v>
      </c>
      <c r="K5052" s="59">
        <v>0</v>
      </c>
      <c r="L5052" s="59">
        <v>0</v>
      </c>
      <c r="M5052" s="59">
        <v>0</v>
      </c>
      <c r="N5052" s="59">
        <v>0</v>
      </c>
      <c r="O5052" s="59">
        <v>0</v>
      </c>
      <c r="P5052" s="56"/>
    </row>
    <row r="5053" spans="1:16" ht="40.5" customHeight="1" x14ac:dyDescent="0.2">
      <c r="A5053" s="71"/>
      <c r="B5053" s="12"/>
      <c r="C5053" s="72"/>
      <c r="D5053" s="59">
        <v>0</v>
      </c>
      <c r="E5053" s="59">
        <v>0</v>
      </c>
      <c r="F5053" s="59">
        <v>0</v>
      </c>
      <c r="G5053" s="59">
        <v>0</v>
      </c>
      <c r="H5053" s="59">
        <v>0</v>
      </c>
      <c r="I5053" s="59">
        <v>0</v>
      </c>
      <c r="J5053" s="59">
        <v>0</v>
      </c>
      <c r="K5053" s="59">
        <v>0</v>
      </c>
      <c r="L5053" s="59">
        <v>0</v>
      </c>
      <c r="M5053" s="59">
        <v>0</v>
      </c>
      <c r="N5053" s="59">
        <v>0</v>
      </c>
      <c r="O5053" s="59">
        <v>0</v>
      </c>
      <c r="P5053" s="56"/>
    </row>
    <row r="5054" spans="1:16" ht="40.5" customHeight="1" x14ac:dyDescent="0.2">
      <c r="A5054" s="71"/>
      <c r="B5054" s="12"/>
      <c r="C5054" s="72"/>
      <c r="D5054" s="59">
        <v>0</v>
      </c>
      <c r="E5054" s="59">
        <v>0</v>
      </c>
      <c r="F5054" s="59">
        <v>0</v>
      </c>
      <c r="G5054" s="59">
        <v>0</v>
      </c>
      <c r="H5054" s="59">
        <v>0</v>
      </c>
      <c r="I5054" s="59">
        <v>0</v>
      </c>
      <c r="J5054" s="59">
        <v>0</v>
      </c>
      <c r="K5054" s="59">
        <v>0</v>
      </c>
      <c r="L5054" s="59">
        <v>0</v>
      </c>
      <c r="M5054" s="59">
        <v>0</v>
      </c>
      <c r="N5054" s="59">
        <v>0</v>
      </c>
      <c r="O5054" s="59">
        <v>0</v>
      </c>
      <c r="P5054" s="56"/>
    </row>
    <row r="5055" spans="1:16" ht="40.5" customHeight="1" thickBot="1" x14ac:dyDescent="0.25">
      <c r="A5055" s="73"/>
      <c r="B5055" s="14"/>
      <c r="C5055" s="74"/>
      <c r="D5055" s="59">
        <v>0</v>
      </c>
      <c r="E5055" s="59">
        <v>0</v>
      </c>
      <c r="F5055" s="59">
        <v>0</v>
      </c>
      <c r="G5055" s="59">
        <v>0</v>
      </c>
      <c r="H5055" s="59">
        <v>0</v>
      </c>
      <c r="I5055" s="59">
        <v>0</v>
      </c>
      <c r="J5055" s="59">
        <v>0</v>
      </c>
      <c r="K5055" s="59">
        <v>0</v>
      </c>
      <c r="L5055" s="59">
        <v>0</v>
      </c>
      <c r="M5055" s="59">
        <v>0</v>
      </c>
      <c r="N5055" s="59">
        <v>0</v>
      </c>
      <c r="O5055" s="59">
        <v>0</v>
      </c>
      <c r="P5055" s="56"/>
    </row>
    <row r="5056" spans="1:16" ht="40.5" customHeight="1" thickBot="1" x14ac:dyDescent="0.25">
      <c r="A5056" s="75" t="s">
        <v>2976</v>
      </c>
      <c r="B5056" s="10"/>
      <c r="C5056" s="76" t="s">
        <v>2977</v>
      </c>
      <c r="D5056" s="25"/>
      <c r="E5056" s="25"/>
      <c r="F5056" s="25"/>
      <c r="G5056" s="25"/>
      <c r="H5056" s="25"/>
      <c r="I5056" s="25"/>
      <c r="J5056" s="25"/>
      <c r="K5056" s="25"/>
      <c r="L5056" s="25"/>
      <c r="M5056" s="25"/>
      <c r="N5056" s="25"/>
      <c r="O5056" s="25"/>
      <c r="P5056" s="35"/>
    </row>
    <row r="5057" spans="1:16" ht="40.5" customHeight="1" x14ac:dyDescent="0.2">
      <c r="A5057" s="71"/>
      <c r="B5057" s="12"/>
      <c r="C5057" s="72"/>
      <c r="D5057" s="24"/>
      <c r="E5057" s="24"/>
      <c r="F5057" s="24">
        <v>9.4359999999999999</v>
      </c>
      <c r="G5057" s="24"/>
      <c r="H5057" s="24"/>
      <c r="I5057" s="24">
        <v>475</v>
      </c>
      <c r="J5057" s="24"/>
      <c r="K5057" s="24"/>
      <c r="L5057" s="24">
        <v>7426.89</v>
      </c>
      <c r="M5057" s="51"/>
      <c r="N5057" s="51"/>
      <c r="O5057" s="51">
        <v>26189.470870000001</v>
      </c>
      <c r="P5057" s="35" t="s">
        <v>3529</v>
      </c>
    </row>
    <row r="5058" spans="1:16" ht="40.5" customHeight="1" x14ac:dyDescent="0.2">
      <c r="A5058" s="71"/>
      <c r="B5058" s="12"/>
      <c r="C5058" s="72"/>
      <c r="D5058" s="59">
        <v>0</v>
      </c>
      <c r="E5058" s="59">
        <v>0</v>
      </c>
      <c r="F5058" s="59">
        <v>0</v>
      </c>
      <c r="G5058" s="59">
        <v>0</v>
      </c>
      <c r="H5058" s="59">
        <v>0</v>
      </c>
      <c r="I5058" s="59">
        <v>0</v>
      </c>
      <c r="J5058" s="59">
        <v>0</v>
      </c>
      <c r="K5058" s="59">
        <v>0</v>
      </c>
      <c r="L5058" s="59">
        <v>0</v>
      </c>
      <c r="M5058" s="59">
        <v>0</v>
      </c>
      <c r="N5058" s="59">
        <v>0</v>
      </c>
      <c r="O5058" s="59">
        <v>0</v>
      </c>
      <c r="P5058" s="56"/>
    </row>
    <row r="5059" spans="1:16" ht="40.5" customHeight="1" x14ac:dyDescent="0.2">
      <c r="A5059" s="71"/>
      <c r="B5059" s="12"/>
      <c r="C5059" s="72"/>
      <c r="D5059" s="59">
        <v>0</v>
      </c>
      <c r="E5059" s="59">
        <v>0</v>
      </c>
      <c r="F5059" s="59">
        <v>0</v>
      </c>
      <c r="G5059" s="59">
        <v>0</v>
      </c>
      <c r="H5059" s="59">
        <v>0</v>
      </c>
      <c r="I5059" s="59">
        <v>0</v>
      </c>
      <c r="J5059" s="59">
        <v>0</v>
      </c>
      <c r="K5059" s="59">
        <v>0</v>
      </c>
      <c r="L5059" s="59">
        <v>0</v>
      </c>
      <c r="M5059" s="59">
        <v>0</v>
      </c>
      <c r="N5059" s="59">
        <v>0</v>
      </c>
      <c r="O5059" s="59">
        <v>0</v>
      </c>
      <c r="P5059" s="56"/>
    </row>
    <row r="5060" spans="1:16" ht="40.5" customHeight="1" thickBot="1" x14ac:dyDescent="0.25">
      <c r="A5060" s="71"/>
      <c r="B5060" s="12"/>
      <c r="C5060" s="72"/>
      <c r="D5060" s="59">
        <v>0</v>
      </c>
      <c r="E5060" s="59">
        <v>0</v>
      </c>
      <c r="F5060" s="59">
        <v>0</v>
      </c>
      <c r="G5060" s="59">
        <v>0</v>
      </c>
      <c r="H5060" s="59">
        <v>0</v>
      </c>
      <c r="I5060" s="59">
        <v>0</v>
      </c>
      <c r="J5060" s="59">
        <v>0</v>
      </c>
      <c r="K5060" s="59">
        <v>0</v>
      </c>
      <c r="L5060" s="59">
        <v>0</v>
      </c>
      <c r="M5060" s="59">
        <v>0</v>
      </c>
      <c r="N5060" s="59">
        <v>0</v>
      </c>
      <c r="O5060" s="59">
        <v>0</v>
      </c>
      <c r="P5060" s="56"/>
    </row>
    <row r="5061" spans="1:16" ht="40.5" customHeight="1" thickBot="1" x14ac:dyDescent="0.25">
      <c r="A5061" s="71" t="s">
        <v>2978</v>
      </c>
      <c r="B5061" s="12"/>
      <c r="C5061" s="72" t="s">
        <v>2979</v>
      </c>
      <c r="D5061" s="25"/>
      <c r="E5061" s="25"/>
      <c r="F5061" s="25"/>
      <c r="G5061" s="25"/>
      <c r="H5061" s="25"/>
      <c r="I5061" s="25"/>
      <c r="J5061" s="25"/>
      <c r="K5061" s="25"/>
      <c r="L5061" s="25"/>
      <c r="M5061" s="25"/>
      <c r="N5061" s="25"/>
      <c r="O5061" s="25"/>
      <c r="P5061" s="35"/>
    </row>
    <row r="5062" spans="1:16" ht="40.5" customHeight="1" x14ac:dyDescent="0.2">
      <c r="A5062" s="71"/>
      <c r="B5062" s="12"/>
      <c r="C5062" s="72"/>
      <c r="D5062" s="39">
        <v>0</v>
      </c>
      <c r="E5062" s="39">
        <v>0</v>
      </c>
      <c r="F5062" s="24">
        <v>1.657</v>
      </c>
      <c r="G5062" s="39">
        <v>0</v>
      </c>
      <c r="H5062" s="39">
        <v>0</v>
      </c>
      <c r="I5062" s="39">
        <v>263</v>
      </c>
      <c r="J5062" s="39">
        <v>0</v>
      </c>
      <c r="K5062" s="39">
        <v>0</v>
      </c>
      <c r="L5062" s="24">
        <v>7426.89</v>
      </c>
      <c r="M5062" s="51">
        <v>0</v>
      </c>
      <c r="N5062" s="51">
        <v>0</v>
      </c>
      <c r="O5062" s="51">
        <v>1886.99622</v>
      </c>
      <c r="P5062" s="35" t="s">
        <v>3529</v>
      </c>
    </row>
    <row r="5063" spans="1:16" ht="40.5" customHeight="1" x14ac:dyDescent="0.2">
      <c r="A5063" s="71"/>
      <c r="B5063" s="12"/>
      <c r="C5063" s="72"/>
      <c r="D5063" s="59">
        <v>0</v>
      </c>
      <c r="E5063" s="59">
        <v>0</v>
      </c>
      <c r="F5063" s="59">
        <v>0</v>
      </c>
      <c r="G5063" s="59">
        <v>0</v>
      </c>
      <c r="H5063" s="59">
        <v>0</v>
      </c>
      <c r="I5063" s="59">
        <v>0</v>
      </c>
      <c r="J5063" s="59">
        <v>0</v>
      </c>
      <c r="K5063" s="59">
        <v>0</v>
      </c>
      <c r="L5063" s="59">
        <v>0</v>
      </c>
      <c r="M5063" s="59">
        <v>0</v>
      </c>
      <c r="N5063" s="59">
        <v>0</v>
      </c>
      <c r="O5063" s="59">
        <v>0</v>
      </c>
      <c r="P5063" s="56"/>
    </row>
    <row r="5064" spans="1:16" ht="40.5" customHeight="1" x14ac:dyDescent="0.2">
      <c r="A5064" s="71"/>
      <c r="B5064" s="12"/>
      <c r="C5064" s="72"/>
      <c r="D5064" s="59">
        <v>0</v>
      </c>
      <c r="E5064" s="59">
        <v>0</v>
      </c>
      <c r="F5064" s="59">
        <v>0</v>
      </c>
      <c r="G5064" s="59">
        <v>0</v>
      </c>
      <c r="H5064" s="59">
        <v>0</v>
      </c>
      <c r="I5064" s="59">
        <v>0</v>
      </c>
      <c r="J5064" s="59">
        <v>0</v>
      </c>
      <c r="K5064" s="59">
        <v>0</v>
      </c>
      <c r="L5064" s="59">
        <v>0</v>
      </c>
      <c r="M5064" s="59">
        <v>0</v>
      </c>
      <c r="N5064" s="59">
        <v>0</v>
      </c>
      <c r="O5064" s="59">
        <v>0</v>
      </c>
      <c r="P5064" s="56"/>
    </row>
    <row r="5065" spans="1:16" ht="40.5" customHeight="1" thickBot="1" x14ac:dyDescent="0.25">
      <c r="A5065" s="71"/>
      <c r="B5065" s="12"/>
      <c r="C5065" s="72"/>
      <c r="D5065" s="59">
        <v>0</v>
      </c>
      <c r="E5065" s="59">
        <v>0</v>
      </c>
      <c r="F5065" s="59">
        <v>0</v>
      </c>
      <c r="G5065" s="59">
        <v>0</v>
      </c>
      <c r="H5065" s="59">
        <v>0</v>
      </c>
      <c r="I5065" s="59">
        <v>0</v>
      </c>
      <c r="J5065" s="59">
        <v>0</v>
      </c>
      <c r="K5065" s="59">
        <v>0</v>
      </c>
      <c r="L5065" s="59">
        <v>0</v>
      </c>
      <c r="M5065" s="59">
        <v>0</v>
      </c>
      <c r="N5065" s="59">
        <v>0</v>
      </c>
      <c r="O5065" s="59">
        <v>0</v>
      </c>
      <c r="P5065" s="56"/>
    </row>
    <row r="5066" spans="1:16" ht="40.5" customHeight="1" thickBot="1" x14ac:dyDescent="0.25">
      <c r="A5066" s="71" t="s">
        <v>2980</v>
      </c>
      <c r="B5066" s="12"/>
      <c r="C5066" s="72" t="s">
        <v>2981</v>
      </c>
      <c r="D5066" s="39">
        <v>0</v>
      </c>
      <c r="E5066" s="39">
        <v>0</v>
      </c>
      <c r="F5066" s="39">
        <v>0</v>
      </c>
      <c r="G5066" s="39">
        <v>0</v>
      </c>
      <c r="H5066" s="39">
        <v>0</v>
      </c>
      <c r="I5066" s="39">
        <v>0</v>
      </c>
      <c r="J5066" s="39">
        <v>0</v>
      </c>
      <c r="K5066" s="39">
        <v>0</v>
      </c>
      <c r="L5066" s="39">
        <v>0</v>
      </c>
      <c r="M5066" s="39">
        <v>0</v>
      </c>
      <c r="N5066" s="39">
        <v>0</v>
      </c>
      <c r="O5066" s="39">
        <v>0</v>
      </c>
      <c r="P5066" s="35"/>
    </row>
    <row r="5067" spans="1:16" ht="40.5" customHeight="1" x14ac:dyDescent="0.2">
      <c r="A5067" s="71"/>
      <c r="B5067" s="12"/>
      <c r="C5067" s="72"/>
      <c r="D5067" s="39">
        <v>0</v>
      </c>
      <c r="E5067" s="39">
        <v>0</v>
      </c>
      <c r="F5067" s="24">
        <v>1.657</v>
      </c>
      <c r="G5067" s="39">
        <v>0</v>
      </c>
      <c r="H5067" s="39">
        <v>0</v>
      </c>
      <c r="I5067" s="39">
        <v>263</v>
      </c>
      <c r="J5067" s="39">
        <v>0</v>
      </c>
      <c r="K5067" s="39">
        <v>0</v>
      </c>
      <c r="L5067" s="24">
        <v>7426.89</v>
      </c>
      <c r="M5067" s="51">
        <v>0</v>
      </c>
      <c r="N5067" s="51">
        <v>0</v>
      </c>
      <c r="O5067" s="51">
        <v>1207.6241100000002</v>
      </c>
      <c r="P5067" s="35" t="s">
        <v>3529</v>
      </c>
    </row>
    <row r="5068" spans="1:16" ht="40.5" customHeight="1" x14ac:dyDescent="0.2">
      <c r="A5068" s="71"/>
      <c r="B5068" s="12"/>
      <c r="C5068" s="72"/>
      <c r="D5068" s="59">
        <v>0</v>
      </c>
      <c r="E5068" s="59">
        <v>0</v>
      </c>
      <c r="F5068" s="59">
        <v>0</v>
      </c>
      <c r="G5068" s="59">
        <v>0</v>
      </c>
      <c r="H5068" s="59">
        <v>0</v>
      </c>
      <c r="I5068" s="59">
        <v>0</v>
      </c>
      <c r="J5068" s="59">
        <v>0</v>
      </c>
      <c r="K5068" s="59">
        <v>0</v>
      </c>
      <c r="L5068" s="59">
        <v>0</v>
      </c>
      <c r="M5068" s="59">
        <v>0</v>
      </c>
      <c r="N5068" s="59">
        <v>0</v>
      </c>
      <c r="O5068" s="59">
        <v>0</v>
      </c>
      <c r="P5068" s="56"/>
    </row>
    <row r="5069" spans="1:16" ht="40.5" customHeight="1" x14ac:dyDescent="0.2">
      <c r="A5069" s="71"/>
      <c r="B5069" s="12"/>
      <c r="C5069" s="72"/>
      <c r="D5069" s="59">
        <v>0</v>
      </c>
      <c r="E5069" s="59">
        <v>0</v>
      </c>
      <c r="F5069" s="59">
        <v>0</v>
      </c>
      <c r="G5069" s="59">
        <v>0</v>
      </c>
      <c r="H5069" s="59">
        <v>0</v>
      </c>
      <c r="I5069" s="59">
        <v>0</v>
      </c>
      <c r="J5069" s="59">
        <v>0</v>
      </c>
      <c r="K5069" s="59">
        <v>0</v>
      </c>
      <c r="L5069" s="59">
        <v>0</v>
      </c>
      <c r="M5069" s="59">
        <v>0</v>
      </c>
      <c r="N5069" s="59">
        <v>0</v>
      </c>
      <c r="O5069" s="59">
        <v>0</v>
      </c>
      <c r="P5069" s="56"/>
    </row>
    <row r="5070" spans="1:16" ht="40.5" customHeight="1" x14ac:dyDescent="0.2">
      <c r="A5070" s="71"/>
      <c r="B5070" s="12"/>
      <c r="C5070" s="72"/>
      <c r="D5070" s="59">
        <v>0</v>
      </c>
      <c r="E5070" s="59">
        <v>0</v>
      </c>
      <c r="F5070" s="59">
        <v>0</v>
      </c>
      <c r="G5070" s="59">
        <v>0</v>
      </c>
      <c r="H5070" s="59">
        <v>0</v>
      </c>
      <c r="I5070" s="59">
        <v>0</v>
      </c>
      <c r="J5070" s="59">
        <v>0</v>
      </c>
      <c r="K5070" s="59">
        <v>0</v>
      </c>
      <c r="L5070" s="59">
        <v>0</v>
      </c>
      <c r="M5070" s="59">
        <v>0</v>
      </c>
      <c r="N5070" s="59">
        <v>0</v>
      </c>
      <c r="O5070" s="59">
        <v>0</v>
      </c>
      <c r="P5070" s="56"/>
    </row>
    <row r="5071" spans="1:16" ht="40.5" customHeight="1" x14ac:dyDescent="0.2">
      <c r="A5071" s="71" t="s">
        <v>2982</v>
      </c>
      <c r="B5071" s="12"/>
      <c r="C5071" s="72" t="s">
        <v>2983</v>
      </c>
      <c r="D5071" s="59">
        <v>0</v>
      </c>
      <c r="E5071" s="59">
        <v>0</v>
      </c>
      <c r="F5071" s="59">
        <v>0</v>
      </c>
      <c r="G5071" s="59">
        <v>0</v>
      </c>
      <c r="H5071" s="59">
        <v>0</v>
      </c>
      <c r="I5071" s="59">
        <v>0</v>
      </c>
      <c r="J5071" s="59">
        <v>0</v>
      </c>
      <c r="K5071" s="59">
        <v>0</v>
      </c>
      <c r="L5071" s="59">
        <v>0</v>
      </c>
      <c r="M5071" s="59">
        <v>0</v>
      </c>
      <c r="N5071" s="59">
        <v>0</v>
      </c>
      <c r="O5071" s="59">
        <v>0</v>
      </c>
      <c r="P5071" s="56"/>
    </row>
    <row r="5072" spans="1:16" ht="40.5" customHeight="1" x14ac:dyDescent="0.2">
      <c r="A5072" s="71"/>
      <c r="B5072" s="12"/>
      <c r="C5072" s="72"/>
      <c r="D5072" s="59">
        <v>0</v>
      </c>
      <c r="E5072" s="59">
        <v>0</v>
      </c>
      <c r="F5072" s="59">
        <v>0</v>
      </c>
      <c r="G5072" s="59">
        <v>0</v>
      </c>
      <c r="H5072" s="59">
        <v>0</v>
      </c>
      <c r="I5072" s="59">
        <v>0</v>
      </c>
      <c r="J5072" s="59">
        <v>0</v>
      </c>
      <c r="K5072" s="59">
        <v>0</v>
      </c>
      <c r="L5072" s="59">
        <v>0</v>
      </c>
      <c r="M5072" s="59">
        <v>0</v>
      </c>
      <c r="N5072" s="59">
        <v>0</v>
      </c>
      <c r="O5072" s="59">
        <v>0</v>
      </c>
      <c r="P5072" s="56"/>
    </row>
    <row r="5073" spans="1:16" ht="40.5" customHeight="1" x14ac:dyDescent="0.2">
      <c r="A5073" s="71"/>
      <c r="B5073" s="12"/>
      <c r="C5073" s="72"/>
      <c r="D5073" s="59">
        <v>0</v>
      </c>
      <c r="E5073" s="59">
        <v>0</v>
      </c>
      <c r="F5073" s="59">
        <v>0</v>
      </c>
      <c r="G5073" s="59">
        <v>0</v>
      </c>
      <c r="H5073" s="59">
        <v>0</v>
      </c>
      <c r="I5073" s="59">
        <v>0</v>
      </c>
      <c r="J5073" s="59">
        <v>0</v>
      </c>
      <c r="K5073" s="59">
        <v>0</v>
      </c>
      <c r="L5073" s="59">
        <v>0</v>
      </c>
      <c r="M5073" s="59">
        <v>0</v>
      </c>
      <c r="N5073" s="59">
        <v>0</v>
      </c>
      <c r="O5073" s="59">
        <v>0</v>
      </c>
      <c r="P5073" s="56"/>
    </row>
    <row r="5074" spans="1:16" ht="40.5" customHeight="1" x14ac:dyDescent="0.2">
      <c r="A5074" s="71"/>
      <c r="B5074" s="12"/>
      <c r="C5074" s="72"/>
      <c r="D5074" s="59">
        <v>0</v>
      </c>
      <c r="E5074" s="59">
        <v>0</v>
      </c>
      <c r="F5074" s="59">
        <v>0</v>
      </c>
      <c r="G5074" s="59">
        <v>0</v>
      </c>
      <c r="H5074" s="59">
        <v>0</v>
      </c>
      <c r="I5074" s="59">
        <v>0</v>
      </c>
      <c r="J5074" s="59">
        <v>0</v>
      </c>
      <c r="K5074" s="59">
        <v>0</v>
      </c>
      <c r="L5074" s="59">
        <v>0</v>
      </c>
      <c r="M5074" s="59">
        <v>0</v>
      </c>
      <c r="N5074" s="59">
        <v>0</v>
      </c>
      <c r="O5074" s="59">
        <v>0</v>
      </c>
      <c r="P5074" s="56"/>
    </row>
    <row r="5075" spans="1:16" ht="40.5" customHeight="1" x14ac:dyDescent="0.2">
      <c r="A5075" s="71"/>
      <c r="B5075" s="12"/>
      <c r="C5075" s="72"/>
      <c r="D5075" s="59">
        <v>0</v>
      </c>
      <c r="E5075" s="59">
        <v>0</v>
      </c>
      <c r="F5075" s="59">
        <v>0</v>
      </c>
      <c r="G5075" s="59">
        <v>0</v>
      </c>
      <c r="H5075" s="59">
        <v>0</v>
      </c>
      <c r="I5075" s="59">
        <v>0</v>
      </c>
      <c r="J5075" s="59">
        <v>0</v>
      </c>
      <c r="K5075" s="59">
        <v>0</v>
      </c>
      <c r="L5075" s="59">
        <v>0</v>
      </c>
      <c r="M5075" s="59">
        <v>0</v>
      </c>
      <c r="N5075" s="59">
        <v>0</v>
      </c>
      <c r="O5075" s="59">
        <v>0</v>
      </c>
      <c r="P5075" s="56"/>
    </row>
    <row r="5076" spans="1:16" ht="39" customHeight="1" x14ac:dyDescent="0.2">
      <c r="A5076" s="71" t="s">
        <v>2984</v>
      </c>
      <c r="B5076" s="12"/>
      <c r="C5076" s="72" t="s">
        <v>2985</v>
      </c>
      <c r="D5076" s="59">
        <v>0</v>
      </c>
      <c r="E5076" s="59">
        <v>0</v>
      </c>
      <c r="F5076" s="59">
        <v>0</v>
      </c>
      <c r="G5076" s="59">
        <v>0</v>
      </c>
      <c r="H5076" s="59">
        <v>0</v>
      </c>
      <c r="I5076" s="59">
        <v>0</v>
      </c>
      <c r="J5076" s="59">
        <v>0</v>
      </c>
      <c r="K5076" s="59">
        <v>0</v>
      </c>
      <c r="L5076" s="59">
        <v>0</v>
      </c>
      <c r="M5076" s="59">
        <v>0</v>
      </c>
      <c r="N5076" s="59">
        <v>0</v>
      </c>
      <c r="O5076" s="59">
        <v>0</v>
      </c>
      <c r="P5076" s="56"/>
    </row>
    <row r="5077" spans="1:16" ht="39" customHeight="1" x14ac:dyDescent="0.2">
      <c r="A5077" s="71"/>
      <c r="B5077" s="12"/>
      <c r="C5077" s="72"/>
      <c r="D5077" s="59">
        <v>0</v>
      </c>
      <c r="E5077" s="59">
        <v>0</v>
      </c>
      <c r="F5077" s="59">
        <v>0</v>
      </c>
      <c r="G5077" s="59">
        <v>0</v>
      </c>
      <c r="H5077" s="59">
        <v>0</v>
      </c>
      <c r="I5077" s="59">
        <v>0</v>
      </c>
      <c r="J5077" s="59">
        <v>0</v>
      </c>
      <c r="K5077" s="59">
        <v>0</v>
      </c>
      <c r="L5077" s="59">
        <v>0</v>
      </c>
      <c r="M5077" s="59">
        <v>0</v>
      </c>
      <c r="N5077" s="59">
        <v>0</v>
      </c>
      <c r="O5077" s="59">
        <v>0</v>
      </c>
      <c r="P5077" s="56"/>
    </row>
    <row r="5078" spans="1:16" ht="39" customHeight="1" x14ac:dyDescent="0.2">
      <c r="A5078" s="71"/>
      <c r="B5078" s="12"/>
      <c r="C5078" s="72"/>
      <c r="D5078" s="59">
        <v>0</v>
      </c>
      <c r="E5078" s="59">
        <v>0</v>
      </c>
      <c r="F5078" s="59">
        <v>0</v>
      </c>
      <c r="G5078" s="59">
        <v>0</v>
      </c>
      <c r="H5078" s="59">
        <v>0</v>
      </c>
      <c r="I5078" s="59">
        <v>0</v>
      </c>
      <c r="J5078" s="59">
        <v>0</v>
      </c>
      <c r="K5078" s="59">
        <v>0</v>
      </c>
      <c r="L5078" s="59">
        <v>0</v>
      </c>
      <c r="M5078" s="59">
        <v>0</v>
      </c>
      <c r="N5078" s="59">
        <v>0</v>
      </c>
      <c r="O5078" s="59">
        <v>0</v>
      </c>
      <c r="P5078" s="56"/>
    </row>
    <row r="5079" spans="1:16" ht="39" customHeight="1" x14ac:dyDescent="0.2">
      <c r="A5079" s="71"/>
      <c r="B5079" s="12"/>
      <c r="C5079" s="72"/>
      <c r="D5079" s="59">
        <v>0</v>
      </c>
      <c r="E5079" s="59">
        <v>0</v>
      </c>
      <c r="F5079" s="59">
        <v>0</v>
      </c>
      <c r="G5079" s="59">
        <v>0</v>
      </c>
      <c r="H5079" s="59">
        <v>0</v>
      </c>
      <c r="I5079" s="59">
        <v>0</v>
      </c>
      <c r="J5079" s="59">
        <v>0</v>
      </c>
      <c r="K5079" s="59">
        <v>0</v>
      </c>
      <c r="L5079" s="59">
        <v>0</v>
      </c>
      <c r="M5079" s="59">
        <v>0</v>
      </c>
      <c r="N5079" s="59">
        <v>0</v>
      </c>
      <c r="O5079" s="59">
        <v>0</v>
      </c>
      <c r="P5079" s="56"/>
    </row>
    <row r="5080" spans="1:16" ht="39" customHeight="1" thickBot="1" x14ac:dyDescent="0.25">
      <c r="A5080" s="73"/>
      <c r="B5080" s="14"/>
      <c r="C5080" s="74"/>
      <c r="D5080" s="59">
        <v>0</v>
      </c>
      <c r="E5080" s="59">
        <v>0</v>
      </c>
      <c r="F5080" s="59">
        <v>0</v>
      </c>
      <c r="G5080" s="59">
        <v>0</v>
      </c>
      <c r="H5080" s="59">
        <v>0</v>
      </c>
      <c r="I5080" s="59">
        <v>0</v>
      </c>
      <c r="J5080" s="59">
        <v>0</v>
      </c>
      <c r="K5080" s="59">
        <v>0</v>
      </c>
      <c r="L5080" s="59">
        <v>0</v>
      </c>
      <c r="M5080" s="59">
        <v>0</v>
      </c>
      <c r="N5080" s="59">
        <v>0</v>
      </c>
      <c r="O5080" s="59">
        <v>0</v>
      </c>
      <c r="P5080" s="56"/>
    </row>
    <row r="5081" spans="1:16" ht="39" customHeight="1" thickBot="1" x14ac:dyDescent="0.25">
      <c r="A5081" s="75" t="s">
        <v>2986</v>
      </c>
      <c r="B5081" s="10"/>
      <c r="C5081" s="76" t="s">
        <v>2987</v>
      </c>
      <c r="D5081" s="59">
        <v>0</v>
      </c>
      <c r="E5081" s="59">
        <v>0</v>
      </c>
      <c r="F5081" s="59">
        <v>0</v>
      </c>
      <c r="G5081" s="59">
        <v>0</v>
      </c>
      <c r="H5081" s="59">
        <v>0</v>
      </c>
      <c r="I5081" s="59">
        <v>0</v>
      </c>
      <c r="J5081" s="59">
        <v>0</v>
      </c>
      <c r="K5081" s="59">
        <v>0</v>
      </c>
      <c r="L5081" s="59">
        <v>0</v>
      </c>
      <c r="M5081" s="59">
        <v>0</v>
      </c>
      <c r="N5081" s="59">
        <v>0</v>
      </c>
      <c r="O5081" s="59">
        <v>0</v>
      </c>
      <c r="P5081" s="35"/>
    </row>
    <row r="5082" spans="1:16" ht="39" customHeight="1" x14ac:dyDescent="0.2">
      <c r="A5082" s="71"/>
      <c r="B5082" s="12"/>
      <c r="C5082" s="72"/>
      <c r="D5082" s="59">
        <v>0</v>
      </c>
      <c r="E5082" s="59">
        <v>0</v>
      </c>
      <c r="F5082" s="59">
        <v>0</v>
      </c>
      <c r="G5082" s="59">
        <v>0</v>
      </c>
      <c r="H5082" s="59">
        <v>0</v>
      </c>
      <c r="I5082" s="59">
        <v>0</v>
      </c>
      <c r="J5082" s="59">
        <v>0</v>
      </c>
      <c r="K5082" s="59">
        <v>0</v>
      </c>
      <c r="L5082" s="59">
        <v>0</v>
      </c>
      <c r="M5082" s="59">
        <v>0</v>
      </c>
      <c r="N5082" s="59">
        <v>0</v>
      </c>
      <c r="O5082" s="59">
        <v>0</v>
      </c>
      <c r="P5082" s="35"/>
    </row>
    <row r="5083" spans="1:16" ht="39" customHeight="1" x14ac:dyDescent="0.2">
      <c r="A5083" s="71"/>
      <c r="B5083" s="12"/>
      <c r="C5083" s="72"/>
      <c r="D5083" s="59">
        <v>0</v>
      </c>
      <c r="E5083" s="59">
        <v>0</v>
      </c>
      <c r="F5083" s="59">
        <v>0</v>
      </c>
      <c r="G5083" s="59">
        <v>0</v>
      </c>
      <c r="H5083" s="59">
        <v>0</v>
      </c>
      <c r="I5083" s="59">
        <v>0</v>
      </c>
      <c r="J5083" s="59">
        <v>0</v>
      </c>
      <c r="K5083" s="59">
        <v>0</v>
      </c>
      <c r="L5083" s="59">
        <v>0</v>
      </c>
      <c r="M5083" s="59">
        <v>0</v>
      </c>
      <c r="N5083" s="59">
        <v>0</v>
      </c>
      <c r="O5083" s="59">
        <v>0</v>
      </c>
      <c r="P5083" s="56"/>
    </row>
    <row r="5084" spans="1:16" ht="39" customHeight="1" x14ac:dyDescent="0.2">
      <c r="A5084" s="71"/>
      <c r="B5084" s="12"/>
      <c r="C5084" s="72"/>
      <c r="D5084" s="59">
        <v>0</v>
      </c>
      <c r="E5084" s="59">
        <v>0</v>
      </c>
      <c r="F5084" s="59">
        <v>0</v>
      </c>
      <c r="G5084" s="59">
        <v>0</v>
      </c>
      <c r="H5084" s="59">
        <v>0</v>
      </c>
      <c r="I5084" s="59">
        <v>0</v>
      </c>
      <c r="J5084" s="59">
        <v>0</v>
      </c>
      <c r="K5084" s="59">
        <v>0</v>
      </c>
      <c r="L5084" s="59">
        <v>0</v>
      </c>
      <c r="M5084" s="59">
        <v>0</v>
      </c>
      <c r="N5084" s="59">
        <v>0</v>
      </c>
      <c r="O5084" s="59">
        <v>0</v>
      </c>
      <c r="P5084" s="56"/>
    </row>
    <row r="5085" spans="1:16" ht="39" customHeight="1" thickBot="1" x14ac:dyDescent="0.25">
      <c r="A5085" s="71"/>
      <c r="B5085" s="12"/>
      <c r="C5085" s="72"/>
      <c r="D5085" s="59">
        <v>0</v>
      </c>
      <c r="E5085" s="59">
        <v>0</v>
      </c>
      <c r="F5085" s="59">
        <v>0</v>
      </c>
      <c r="G5085" s="59">
        <v>0</v>
      </c>
      <c r="H5085" s="59">
        <v>0</v>
      </c>
      <c r="I5085" s="59">
        <v>0</v>
      </c>
      <c r="J5085" s="59">
        <v>0</v>
      </c>
      <c r="K5085" s="59">
        <v>0</v>
      </c>
      <c r="L5085" s="59">
        <v>0</v>
      </c>
      <c r="M5085" s="59">
        <v>0</v>
      </c>
      <c r="N5085" s="59">
        <v>0</v>
      </c>
      <c r="O5085" s="59">
        <v>0</v>
      </c>
      <c r="P5085" s="56"/>
    </row>
    <row r="5086" spans="1:16" ht="39" customHeight="1" thickBot="1" x14ac:dyDescent="0.25">
      <c r="A5086" s="71" t="s">
        <v>2988</v>
      </c>
      <c r="B5086" s="12"/>
      <c r="C5086" s="72" t="s">
        <v>2989</v>
      </c>
      <c r="D5086" s="59">
        <v>0</v>
      </c>
      <c r="E5086" s="59">
        <v>0</v>
      </c>
      <c r="F5086" s="59">
        <v>0</v>
      </c>
      <c r="G5086" s="59">
        <v>0</v>
      </c>
      <c r="H5086" s="59">
        <v>0</v>
      </c>
      <c r="I5086" s="59">
        <v>0</v>
      </c>
      <c r="J5086" s="59">
        <v>0</v>
      </c>
      <c r="K5086" s="59">
        <v>0</v>
      </c>
      <c r="L5086" s="59">
        <v>0</v>
      </c>
      <c r="M5086" s="59">
        <v>0</v>
      </c>
      <c r="N5086" s="59">
        <v>0</v>
      </c>
      <c r="O5086" s="59">
        <v>0</v>
      </c>
      <c r="P5086" s="35"/>
    </row>
    <row r="5087" spans="1:16" ht="39" customHeight="1" x14ac:dyDescent="0.2">
      <c r="A5087" s="71"/>
      <c r="B5087" s="12"/>
      <c r="C5087" s="72"/>
      <c r="D5087" s="59">
        <v>0</v>
      </c>
      <c r="E5087" s="59">
        <v>0</v>
      </c>
      <c r="F5087" s="59">
        <v>0</v>
      </c>
      <c r="G5087" s="59">
        <v>0</v>
      </c>
      <c r="H5087" s="59">
        <v>0</v>
      </c>
      <c r="I5087" s="59">
        <v>0</v>
      </c>
      <c r="J5087" s="59">
        <v>0</v>
      </c>
      <c r="K5087" s="59">
        <v>0</v>
      </c>
      <c r="L5087" s="59">
        <v>0</v>
      </c>
      <c r="M5087" s="59">
        <v>0</v>
      </c>
      <c r="N5087" s="59">
        <v>0</v>
      </c>
      <c r="O5087" s="59">
        <v>0</v>
      </c>
      <c r="P5087" s="35"/>
    </row>
    <row r="5088" spans="1:16" ht="39" customHeight="1" x14ac:dyDescent="0.2">
      <c r="A5088" s="71"/>
      <c r="B5088" s="12"/>
      <c r="C5088" s="72"/>
      <c r="D5088" s="59">
        <v>0</v>
      </c>
      <c r="E5088" s="59">
        <v>0</v>
      </c>
      <c r="F5088" s="59">
        <v>0</v>
      </c>
      <c r="G5088" s="59">
        <v>0</v>
      </c>
      <c r="H5088" s="59">
        <v>0</v>
      </c>
      <c r="I5088" s="59">
        <v>0</v>
      </c>
      <c r="J5088" s="59">
        <v>0</v>
      </c>
      <c r="K5088" s="59">
        <v>0</v>
      </c>
      <c r="L5088" s="59">
        <v>0</v>
      </c>
      <c r="M5088" s="59">
        <v>0</v>
      </c>
      <c r="N5088" s="59">
        <v>0</v>
      </c>
      <c r="O5088" s="59">
        <v>0</v>
      </c>
      <c r="P5088" s="56"/>
    </row>
    <row r="5089" spans="1:16" ht="39" customHeight="1" x14ac:dyDescent="0.2">
      <c r="A5089" s="71"/>
      <c r="B5089" s="12"/>
      <c r="C5089" s="72"/>
      <c r="D5089" s="59">
        <v>0</v>
      </c>
      <c r="E5089" s="59">
        <v>0</v>
      </c>
      <c r="F5089" s="59">
        <v>0</v>
      </c>
      <c r="G5089" s="59">
        <v>0</v>
      </c>
      <c r="H5089" s="59">
        <v>0</v>
      </c>
      <c r="I5089" s="59">
        <v>0</v>
      </c>
      <c r="J5089" s="59">
        <v>0</v>
      </c>
      <c r="K5089" s="59">
        <v>0</v>
      </c>
      <c r="L5089" s="59">
        <v>0</v>
      </c>
      <c r="M5089" s="59">
        <v>0</v>
      </c>
      <c r="N5089" s="59">
        <v>0</v>
      </c>
      <c r="O5089" s="59">
        <v>0</v>
      </c>
      <c r="P5089" s="56"/>
    </row>
    <row r="5090" spans="1:16" ht="39" customHeight="1" thickBot="1" x14ac:dyDescent="0.25">
      <c r="A5090" s="71"/>
      <c r="B5090" s="12"/>
      <c r="C5090" s="72"/>
      <c r="D5090" s="59">
        <v>0</v>
      </c>
      <c r="E5090" s="59">
        <v>0</v>
      </c>
      <c r="F5090" s="59">
        <v>0</v>
      </c>
      <c r="G5090" s="59">
        <v>0</v>
      </c>
      <c r="H5090" s="59">
        <v>0</v>
      </c>
      <c r="I5090" s="59">
        <v>0</v>
      </c>
      <c r="J5090" s="59">
        <v>0</v>
      </c>
      <c r="K5090" s="59">
        <v>0</v>
      </c>
      <c r="L5090" s="59">
        <v>0</v>
      </c>
      <c r="M5090" s="59">
        <v>0</v>
      </c>
      <c r="N5090" s="59">
        <v>0</v>
      </c>
      <c r="O5090" s="59">
        <v>0</v>
      </c>
      <c r="P5090" s="56"/>
    </row>
    <row r="5091" spans="1:16" ht="39" customHeight="1" thickBot="1" x14ac:dyDescent="0.25">
      <c r="A5091" s="71" t="s">
        <v>2990</v>
      </c>
      <c r="B5091" s="12"/>
      <c r="C5091" s="72" t="s">
        <v>2991</v>
      </c>
      <c r="D5091" s="59">
        <v>0</v>
      </c>
      <c r="E5091" s="59">
        <v>0</v>
      </c>
      <c r="F5091" s="59">
        <v>0</v>
      </c>
      <c r="G5091" s="59">
        <v>0</v>
      </c>
      <c r="H5091" s="59">
        <v>0</v>
      </c>
      <c r="I5091" s="59">
        <v>0</v>
      </c>
      <c r="J5091" s="59">
        <v>0</v>
      </c>
      <c r="K5091" s="59">
        <v>0</v>
      </c>
      <c r="L5091" s="59">
        <v>0</v>
      </c>
      <c r="M5091" s="59">
        <v>0</v>
      </c>
      <c r="N5091" s="59">
        <v>0</v>
      </c>
      <c r="O5091" s="59">
        <v>0</v>
      </c>
      <c r="P5091" s="35"/>
    </row>
    <row r="5092" spans="1:16" ht="39" customHeight="1" x14ac:dyDescent="0.2">
      <c r="A5092" s="71"/>
      <c r="B5092" s="12"/>
      <c r="C5092" s="72"/>
      <c r="D5092" s="59">
        <v>0</v>
      </c>
      <c r="E5092" s="59">
        <v>0</v>
      </c>
      <c r="F5092" s="59">
        <v>0</v>
      </c>
      <c r="G5092" s="59">
        <v>0</v>
      </c>
      <c r="H5092" s="59">
        <v>0</v>
      </c>
      <c r="I5092" s="59">
        <v>0</v>
      </c>
      <c r="J5092" s="59">
        <v>0</v>
      </c>
      <c r="K5092" s="59">
        <v>0</v>
      </c>
      <c r="L5092" s="59">
        <v>0</v>
      </c>
      <c r="M5092" s="59">
        <v>0</v>
      </c>
      <c r="N5092" s="59">
        <v>0</v>
      </c>
      <c r="O5092" s="59">
        <v>0</v>
      </c>
      <c r="P5092" s="35"/>
    </row>
    <row r="5093" spans="1:16" ht="39" customHeight="1" x14ac:dyDescent="0.2">
      <c r="A5093" s="71"/>
      <c r="B5093" s="12"/>
      <c r="C5093" s="72"/>
      <c r="D5093" s="59">
        <v>0</v>
      </c>
      <c r="E5093" s="59">
        <v>0</v>
      </c>
      <c r="F5093" s="59">
        <v>0</v>
      </c>
      <c r="G5093" s="59">
        <v>0</v>
      </c>
      <c r="H5093" s="59">
        <v>0</v>
      </c>
      <c r="I5093" s="59">
        <v>0</v>
      </c>
      <c r="J5093" s="59">
        <v>0</v>
      </c>
      <c r="K5093" s="59">
        <v>0</v>
      </c>
      <c r="L5093" s="59">
        <v>0</v>
      </c>
      <c r="M5093" s="59">
        <v>0</v>
      </c>
      <c r="N5093" s="59">
        <v>0</v>
      </c>
      <c r="O5093" s="59">
        <v>0</v>
      </c>
      <c r="P5093" s="56"/>
    </row>
    <row r="5094" spans="1:16" ht="39" customHeight="1" x14ac:dyDescent="0.2">
      <c r="A5094" s="71"/>
      <c r="B5094" s="12"/>
      <c r="C5094" s="72"/>
      <c r="D5094" s="59">
        <v>0</v>
      </c>
      <c r="E5094" s="59">
        <v>0</v>
      </c>
      <c r="F5094" s="59">
        <v>0</v>
      </c>
      <c r="G5094" s="59">
        <v>0</v>
      </c>
      <c r="H5094" s="59">
        <v>0</v>
      </c>
      <c r="I5094" s="59">
        <v>0</v>
      </c>
      <c r="J5094" s="59">
        <v>0</v>
      </c>
      <c r="K5094" s="59">
        <v>0</v>
      </c>
      <c r="L5094" s="59">
        <v>0</v>
      </c>
      <c r="M5094" s="59">
        <v>0</v>
      </c>
      <c r="N5094" s="59">
        <v>0</v>
      </c>
      <c r="O5094" s="59">
        <v>0</v>
      </c>
      <c r="P5094" s="56"/>
    </row>
    <row r="5095" spans="1:16" ht="39" customHeight="1" thickBot="1" x14ac:dyDescent="0.25">
      <c r="A5095" s="71"/>
      <c r="B5095" s="12"/>
      <c r="C5095" s="72"/>
      <c r="D5095" s="59">
        <v>0</v>
      </c>
      <c r="E5095" s="59">
        <v>0</v>
      </c>
      <c r="F5095" s="59">
        <v>0</v>
      </c>
      <c r="G5095" s="59">
        <v>0</v>
      </c>
      <c r="H5095" s="59">
        <v>0</v>
      </c>
      <c r="I5095" s="59">
        <v>0</v>
      </c>
      <c r="J5095" s="59">
        <v>0</v>
      </c>
      <c r="K5095" s="59">
        <v>0</v>
      </c>
      <c r="L5095" s="59">
        <v>0</v>
      </c>
      <c r="M5095" s="59">
        <v>0</v>
      </c>
      <c r="N5095" s="59">
        <v>0</v>
      </c>
      <c r="O5095" s="59">
        <v>0</v>
      </c>
      <c r="P5095" s="56"/>
    </row>
    <row r="5096" spans="1:16" ht="39" customHeight="1" thickBot="1" x14ac:dyDescent="0.25">
      <c r="A5096" s="71" t="s">
        <v>2992</v>
      </c>
      <c r="B5096" s="12"/>
      <c r="C5096" s="72" t="s">
        <v>2993</v>
      </c>
      <c r="D5096" s="59">
        <v>0</v>
      </c>
      <c r="E5096" s="59">
        <v>0</v>
      </c>
      <c r="F5096" s="59">
        <v>0</v>
      </c>
      <c r="G5096" s="59">
        <v>0</v>
      </c>
      <c r="H5096" s="59">
        <v>0</v>
      </c>
      <c r="I5096" s="59">
        <v>0</v>
      </c>
      <c r="J5096" s="59">
        <v>0</v>
      </c>
      <c r="K5096" s="59">
        <v>0</v>
      </c>
      <c r="L5096" s="59">
        <v>0</v>
      </c>
      <c r="M5096" s="59">
        <v>0</v>
      </c>
      <c r="N5096" s="59">
        <v>0</v>
      </c>
      <c r="O5096" s="59">
        <v>0</v>
      </c>
      <c r="P5096" s="35"/>
    </row>
    <row r="5097" spans="1:16" ht="39" customHeight="1" x14ac:dyDescent="0.2">
      <c r="A5097" s="71"/>
      <c r="B5097" s="12"/>
      <c r="C5097" s="72"/>
      <c r="D5097" s="59">
        <v>0</v>
      </c>
      <c r="E5097" s="59">
        <v>0</v>
      </c>
      <c r="F5097" s="59">
        <v>0</v>
      </c>
      <c r="G5097" s="59">
        <v>0</v>
      </c>
      <c r="H5097" s="59">
        <v>0</v>
      </c>
      <c r="I5097" s="59">
        <v>0</v>
      </c>
      <c r="J5097" s="59">
        <v>0</v>
      </c>
      <c r="K5097" s="59">
        <v>0</v>
      </c>
      <c r="L5097" s="59">
        <v>0</v>
      </c>
      <c r="M5097" s="59">
        <v>0</v>
      </c>
      <c r="N5097" s="59">
        <v>0</v>
      </c>
      <c r="O5097" s="59">
        <v>0</v>
      </c>
      <c r="P5097" s="35"/>
    </row>
    <row r="5098" spans="1:16" ht="39" customHeight="1" x14ac:dyDescent="0.2">
      <c r="A5098" s="71"/>
      <c r="B5098" s="12"/>
      <c r="C5098" s="72"/>
      <c r="D5098" s="59">
        <v>0</v>
      </c>
      <c r="E5098" s="59">
        <v>0</v>
      </c>
      <c r="F5098" s="59">
        <v>0</v>
      </c>
      <c r="G5098" s="59">
        <v>0</v>
      </c>
      <c r="H5098" s="59">
        <v>0</v>
      </c>
      <c r="I5098" s="59">
        <v>0</v>
      </c>
      <c r="J5098" s="59">
        <v>0</v>
      </c>
      <c r="K5098" s="59">
        <v>0</v>
      </c>
      <c r="L5098" s="59">
        <v>0</v>
      </c>
      <c r="M5098" s="59">
        <v>0</v>
      </c>
      <c r="N5098" s="59">
        <v>0</v>
      </c>
      <c r="O5098" s="59">
        <v>0</v>
      </c>
      <c r="P5098" s="56"/>
    </row>
    <row r="5099" spans="1:16" ht="39" customHeight="1" x14ac:dyDescent="0.2">
      <c r="A5099" s="71"/>
      <c r="B5099" s="12"/>
      <c r="C5099" s="72"/>
      <c r="D5099" s="59">
        <v>0</v>
      </c>
      <c r="E5099" s="59">
        <v>0</v>
      </c>
      <c r="F5099" s="59">
        <v>0</v>
      </c>
      <c r="G5099" s="59">
        <v>0</v>
      </c>
      <c r="H5099" s="59">
        <v>0</v>
      </c>
      <c r="I5099" s="59">
        <v>0</v>
      </c>
      <c r="J5099" s="59">
        <v>0</v>
      </c>
      <c r="K5099" s="59">
        <v>0</v>
      </c>
      <c r="L5099" s="59">
        <v>0</v>
      </c>
      <c r="M5099" s="59">
        <v>0</v>
      </c>
      <c r="N5099" s="59">
        <v>0</v>
      </c>
      <c r="O5099" s="59">
        <v>0</v>
      </c>
      <c r="P5099" s="56"/>
    </row>
    <row r="5100" spans="1:16" ht="39" customHeight="1" x14ac:dyDescent="0.2">
      <c r="A5100" s="71"/>
      <c r="B5100" s="12"/>
      <c r="C5100" s="72"/>
      <c r="D5100" s="59">
        <v>0</v>
      </c>
      <c r="E5100" s="59">
        <v>0</v>
      </c>
      <c r="F5100" s="59">
        <v>0</v>
      </c>
      <c r="G5100" s="59">
        <v>0</v>
      </c>
      <c r="H5100" s="59">
        <v>0</v>
      </c>
      <c r="I5100" s="59">
        <v>0</v>
      </c>
      <c r="J5100" s="59">
        <v>0</v>
      </c>
      <c r="K5100" s="59">
        <v>0</v>
      </c>
      <c r="L5100" s="59">
        <v>0</v>
      </c>
      <c r="M5100" s="59">
        <v>0</v>
      </c>
      <c r="N5100" s="59">
        <v>0</v>
      </c>
      <c r="O5100" s="59">
        <v>0</v>
      </c>
      <c r="P5100" s="56"/>
    </row>
    <row r="5101" spans="1:16" ht="39" customHeight="1" x14ac:dyDescent="0.2">
      <c r="A5101" s="71" t="s">
        <v>2994</v>
      </c>
      <c r="B5101" s="12"/>
      <c r="C5101" s="72" t="s">
        <v>2995</v>
      </c>
      <c r="D5101" s="59">
        <v>0</v>
      </c>
      <c r="E5101" s="59">
        <v>0</v>
      </c>
      <c r="F5101" s="59">
        <v>0</v>
      </c>
      <c r="G5101" s="59">
        <v>0</v>
      </c>
      <c r="H5101" s="59">
        <v>0</v>
      </c>
      <c r="I5101" s="59">
        <v>0</v>
      </c>
      <c r="J5101" s="59">
        <v>0</v>
      </c>
      <c r="K5101" s="59">
        <v>0</v>
      </c>
      <c r="L5101" s="59">
        <v>0</v>
      </c>
      <c r="M5101" s="59">
        <v>0</v>
      </c>
      <c r="N5101" s="59">
        <v>0</v>
      </c>
      <c r="O5101" s="59">
        <v>0</v>
      </c>
      <c r="P5101" s="56"/>
    </row>
    <row r="5102" spans="1:16" ht="39" customHeight="1" x14ac:dyDescent="0.2">
      <c r="A5102" s="71"/>
      <c r="B5102" s="12"/>
      <c r="C5102" s="72"/>
      <c r="D5102" s="59">
        <v>0</v>
      </c>
      <c r="E5102" s="59">
        <v>0</v>
      </c>
      <c r="F5102" s="59">
        <v>0</v>
      </c>
      <c r="G5102" s="59">
        <v>0</v>
      </c>
      <c r="H5102" s="59">
        <v>0</v>
      </c>
      <c r="I5102" s="59">
        <v>0</v>
      </c>
      <c r="J5102" s="59">
        <v>0</v>
      </c>
      <c r="K5102" s="59">
        <v>0</v>
      </c>
      <c r="L5102" s="59">
        <v>0</v>
      </c>
      <c r="M5102" s="59">
        <v>0</v>
      </c>
      <c r="N5102" s="59">
        <v>0</v>
      </c>
      <c r="O5102" s="59">
        <v>0</v>
      </c>
      <c r="P5102" s="56"/>
    </row>
    <row r="5103" spans="1:16" ht="39" customHeight="1" x14ac:dyDescent="0.2">
      <c r="A5103" s="71"/>
      <c r="B5103" s="12"/>
      <c r="C5103" s="72"/>
      <c r="D5103" s="59">
        <v>0</v>
      </c>
      <c r="E5103" s="59">
        <v>0</v>
      </c>
      <c r="F5103" s="59">
        <v>0</v>
      </c>
      <c r="G5103" s="59">
        <v>0</v>
      </c>
      <c r="H5103" s="59">
        <v>0</v>
      </c>
      <c r="I5103" s="59">
        <v>0</v>
      </c>
      <c r="J5103" s="59">
        <v>0</v>
      </c>
      <c r="K5103" s="59">
        <v>0</v>
      </c>
      <c r="L5103" s="59">
        <v>0</v>
      </c>
      <c r="M5103" s="59">
        <v>0</v>
      </c>
      <c r="N5103" s="59">
        <v>0</v>
      </c>
      <c r="O5103" s="59">
        <v>0</v>
      </c>
      <c r="P5103" s="56"/>
    </row>
    <row r="5104" spans="1:16" ht="39" customHeight="1" x14ac:dyDescent="0.2">
      <c r="A5104" s="71"/>
      <c r="B5104" s="12"/>
      <c r="C5104" s="72"/>
      <c r="D5104" s="59">
        <v>0</v>
      </c>
      <c r="E5104" s="59">
        <v>0</v>
      </c>
      <c r="F5104" s="59">
        <v>0</v>
      </c>
      <c r="G5104" s="59">
        <v>0</v>
      </c>
      <c r="H5104" s="59">
        <v>0</v>
      </c>
      <c r="I5104" s="59">
        <v>0</v>
      </c>
      <c r="J5104" s="59">
        <v>0</v>
      </c>
      <c r="K5104" s="59">
        <v>0</v>
      </c>
      <c r="L5104" s="59">
        <v>0</v>
      </c>
      <c r="M5104" s="59">
        <v>0</v>
      </c>
      <c r="N5104" s="59">
        <v>0</v>
      </c>
      <c r="O5104" s="59">
        <v>0</v>
      </c>
      <c r="P5104" s="56"/>
    </row>
    <row r="5105" spans="1:16" ht="39" customHeight="1" thickBot="1" x14ac:dyDescent="0.25">
      <c r="A5105" s="73"/>
      <c r="B5105" s="14"/>
      <c r="C5105" s="74"/>
      <c r="D5105" s="59">
        <v>0</v>
      </c>
      <c r="E5105" s="59">
        <v>0</v>
      </c>
      <c r="F5105" s="59">
        <v>0</v>
      </c>
      <c r="G5105" s="59">
        <v>0</v>
      </c>
      <c r="H5105" s="59">
        <v>0</v>
      </c>
      <c r="I5105" s="59">
        <v>0</v>
      </c>
      <c r="J5105" s="59">
        <v>0</v>
      </c>
      <c r="K5105" s="59">
        <v>0</v>
      </c>
      <c r="L5105" s="59">
        <v>0</v>
      </c>
      <c r="M5105" s="59">
        <v>0</v>
      </c>
      <c r="N5105" s="59">
        <v>0</v>
      </c>
      <c r="O5105" s="59">
        <v>0</v>
      </c>
      <c r="P5105" s="56"/>
    </row>
    <row r="5106" spans="1:16" ht="39" customHeight="1" thickBot="1" x14ac:dyDescent="0.25">
      <c r="A5106" s="75" t="s">
        <v>2996</v>
      </c>
      <c r="B5106" s="10"/>
      <c r="C5106" s="76" t="s">
        <v>2997</v>
      </c>
      <c r="D5106" s="39">
        <v>0</v>
      </c>
      <c r="E5106" s="39">
        <v>0</v>
      </c>
      <c r="F5106" s="39">
        <v>0</v>
      </c>
      <c r="G5106" s="39">
        <v>0</v>
      </c>
      <c r="H5106" s="39">
        <v>0</v>
      </c>
      <c r="I5106" s="39">
        <v>0</v>
      </c>
      <c r="J5106" s="39">
        <v>0</v>
      </c>
      <c r="K5106" s="39">
        <v>0</v>
      </c>
      <c r="L5106" s="39">
        <v>0</v>
      </c>
      <c r="M5106" s="39">
        <v>0</v>
      </c>
      <c r="N5106" s="39">
        <v>0</v>
      </c>
      <c r="O5106" s="39">
        <v>0</v>
      </c>
      <c r="P5106" s="35"/>
    </row>
    <row r="5107" spans="1:16" ht="39" customHeight="1" x14ac:dyDescent="0.2">
      <c r="A5107" s="71"/>
      <c r="B5107" s="12"/>
      <c r="C5107" s="72"/>
      <c r="D5107" s="39">
        <v>0</v>
      </c>
      <c r="E5107" s="39">
        <v>0</v>
      </c>
      <c r="F5107" s="24">
        <v>36.424999999999997</v>
      </c>
      <c r="G5107" s="39">
        <v>0</v>
      </c>
      <c r="H5107" s="39">
        <v>0</v>
      </c>
      <c r="I5107" s="39">
        <v>937</v>
      </c>
      <c r="J5107" s="39">
        <v>0</v>
      </c>
      <c r="K5107" s="39">
        <v>0</v>
      </c>
      <c r="L5107" s="24">
        <f>9139.59+10167.21</f>
        <v>19306.8</v>
      </c>
      <c r="M5107" s="51">
        <v>0</v>
      </c>
      <c r="N5107" s="51">
        <v>0</v>
      </c>
      <c r="O5107" s="51">
        <v>49902.831560000006</v>
      </c>
      <c r="P5107" s="35" t="s">
        <v>3529</v>
      </c>
    </row>
    <row r="5108" spans="1:16" ht="39" customHeight="1" x14ac:dyDescent="0.2">
      <c r="A5108" s="71"/>
      <c r="B5108" s="12"/>
      <c r="C5108" s="72"/>
      <c r="D5108" s="59">
        <v>0</v>
      </c>
      <c r="E5108" s="59">
        <v>0</v>
      </c>
      <c r="F5108" s="59">
        <v>0</v>
      </c>
      <c r="G5108" s="59">
        <v>0</v>
      </c>
      <c r="H5108" s="59">
        <v>0</v>
      </c>
      <c r="I5108" s="59">
        <v>0</v>
      </c>
      <c r="J5108" s="59">
        <v>0</v>
      </c>
      <c r="K5108" s="59">
        <v>0</v>
      </c>
      <c r="L5108" s="59">
        <v>0</v>
      </c>
      <c r="M5108" s="59">
        <v>0</v>
      </c>
      <c r="N5108" s="59">
        <v>0</v>
      </c>
      <c r="O5108" s="59">
        <v>0</v>
      </c>
      <c r="P5108" s="56"/>
    </row>
    <row r="5109" spans="1:16" ht="39" customHeight="1" x14ac:dyDescent="0.2">
      <c r="A5109" s="71"/>
      <c r="B5109" s="12"/>
      <c r="C5109" s="72"/>
      <c r="D5109" s="59">
        <v>0</v>
      </c>
      <c r="E5109" s="59">
        <v>0</v>
      </c>
      <c r="F5109" s="59">
        <v>0</v>
      </c>
      <c r="G5109" s="59">
        <v>0</v>
      </c>
      <c r="H5109" s="59">
        <v>0</v>
      </c>
      <c r="I5109" s="59">
        <v>0</v>
      </c>
      <c r="J5109" s="59">
        <v>0</v>
      </c>
      <c r="K5109" s="59">
        <v>0</v>
      </c>
      <c r="L5109" s="59">
        <v>0</v>
      </c>
      <c r="M5109" s="59">
        <v>0</v>
      </c>
      <c r="N5109" s="59">
        <v>0</v>
      </c>
      <c r="O5109" s="59">
        <v>0</v>
      </c>
      <c r="P5109" s="56"/>
    </row>
    <row r="5110" spans="1:16" ht="39" customHeight="1" thickBot="1" x14ac:dyDescent="0.25">
      <c r="A5110" s="71"/>
      <c r="B5110" s="12"/>
      <c r="C5110" s="72"/>
      <c r="D5110" s="59">
        <v>0</v>
      </c>
      <c r="E5110" s="59">
        <v>0</v>
      </c>
      <c r="F5110" s="59">
        <v>0</v>
      </c>
      <c r="G5110" s="59">
        <v>0</v>
      </c>
      <c r="H5110" s="59">
        <v>0</v>
      </c>
      <c r="I5110" s="59">
        <v>0</v>
      </c>
      <c r="J5110" s="59">
        <v>0</v>
      </c>
      <c r="K5110" s="59">
        <v>0</v>
      </c>
      <c r="L5110" s="59">
        <v>0</v>
      </c>
      <c r="M5110" s="59">
        <v>0</v>
      </c>
      <c r="N5110" s="59">
        <v>0</v>
      </c>
      <c r="O5110" s="59">
        <v>0</v>
      </c>
      <c r="P5110" s="56"/>
    </row>
    <row r="5111" spans="1:16" ht="39" customHeight="1" thickBot="1" x14ac:dyDescent="0.25">
      <c r="A5111" s="71" t="s">
        <v>2998</v>
      </c>
      <c r="B5111" s="12"/>
      <c r="C5111" s="72" t="s">
        <v>2999</v>
      </c>
      <c r="D5111" s="39">
        <v>0</v>
      </c>
      <c r="E5111" s="39">
        <v>0</v>
      </c>
      <c r="F5111" s="39">
        <v>0</v>
      </c>
      <c r="G5111" s="39">
        <v>0</v>
      </c>
      <c r="H5111" s="39">
        <v>0</v>
      </c>
      <c r="I5111" s="39">
        <v>0</v>
      </c>
      <c r="J5111" s="39">
        <v>0</v>
      </c>
      <c r="K5111" s="39">
        <v>0</v>
      </c>
      <c r="L5111" s="39">
        <v>0</v>
      </c>
      <c r="M5111" s="39">
        <v>0</v>
      </c>
      <c r="N5111" s="39">
        <v>0</v>
      </c>
      <c r="O5111" s="39">
        <v>0</v>
      </c>
      <c r="P5111" s="35"/>
    </row>
    <row r="5112" spans="1:16" ht="39" customHeight="1" x14ac:dyDescent="0.2">
      <c r="A5112" s="71"/>
      <c r="B5112" s="12"/>
      <c r="C5112" s="72"/>
      <c r="D5112" s="39">
        <v>0</v>
      </c>
      <c r="E5112" s="39">
        <v>0</v>
      </c>
      <c r="F5112" s="24">
        <v>13.76</v>
      </c>
      <c r="G5112" s="39">
        <v>0</v>
      </c>
      <c r="H5112" s="39">
        <v>0</v>
      </c>
      <c r="I5112" s="39">
        <v>1118</v>
      </c>
      <c r="J5112" s="39">
        <v>0</v>
      </c>
      <c r="K5112" s="39">
        <v>0</v>
      </c>
      <c r="L5112" s="24">
        <f>9139.59+10167.21</f>
        <v>19306.8</v>
      </c>
      <c r="M5112" s="51">
        <v>0</v>
      </c>
      <c r="N5112" s="51">
        <v>0</v>
      </c>
      <c r="O5112" s="51">
        <v>51664.380930000007</v>
      </c>
      <c r="P5112" s="35" t="s">
        <v>3529</v>
      </c>
    </row>
    <row r="5113" spans="1:16" ht="39" customHeight="1" x14ac:dyDescent="0.2">
      <c r="A5113" s="71"/>
      <c r="B5113" s="12"/>
      <c r="C5113" s="72"/>
      <c r="D5113" s="59">
        <v>0</v>
      </c>
      <c r="E5113" s="59">
        <v>0</v>
      </c>
      <c r="F5113" s="59">
        <v>0</v>
      </c>
      <c r="G5113" s="59">
        <v>0</v>
      </c>
      <c r="H5113" s="59">
        <v>0</v>
      </c>
      <c r="I5113" s="59">
        <v>0</v>
      </c>
      <c r="J5113" s="59">
        <v>0</v>
      </c>
      <c r="K5113" s="59">
        <v>0</v>
      </c>
      <c r="L5113" s="59">
        <v>0</v>
      </c>
      <c r="M5113" s="59">
        <v>0</v>
      </c>
      <c r="N5113" s="59">
        <v>0</v>
      </c>
      <c r="O5113" s="59">
        <v>0</v>
      </c>
      <c r="P5113" s="56"/>
    </row>
    <row r="5114" spans="1:16" ht="39" customHeight="1" x14ac:dyDescent="0.2">
      <c r="A5114" s="71"/>
      <c r="B5114" s="12"/>
      <c r="C5114" s="72"/>
      <c r="D5114" s="59">
        <v>0</v>
      </c>
      <c r="E5114" s="59">
        <v>0</v>
      </c>
      <c r="F5114" s="59">
        <v>0</v>
      </c>
      <c r="G5114" s="59">
        <v>0</v>
      </c>
      <c r="H5114" s="59">
        <v>0</v>
      </c>
      <c r="I5114" s="59">
        <v>0</v>
      </c>
      <c r="J5114" s="59">
        <v>0</v>
      </c>
      <c r="K5114" s="59">
        <v>0</v>
      </c>
      <c r="L5114" s="59">
        <v>0</v>
      </c>
      <c r="M5114" s="59">
        <v>0</v>
      </c>
      <c r="N5114" s="59">
        <v>0</v>
      </c>
      <c r="O5114" s="59">
        <v>0</v>
      </c>
      <c r="P5114" s="56"/>
    </row>
    <row r="5115" spans="1:16" ht="39" customHeight="1" thickBot="1" x14ac:dyDescent="0.25">
      <c r="A5115" s="71"/>
      <c r="B5115" s="12"/>
      <c r="C5115" s="72"/>
      <c r="D5115" s="59">
        <v>0</v>
      </c>
      <c r="E5115" s="59">
        <v>0</v>
      </c>
      <c r="F5115" s="59">
        <v>0</v>
      </c>
      <c r="G5115" s="59">
        <v>0</v>
      </c>
      <c r="H5115" s="59">
        <v>0</v>
      </c>
      <c r="I5115" s="59">
        <v>0</v>
      </c>
      <c r="J5115" s="59">
        <v>0</v>
      </c>
      <c r="K5115" s="59">
        <v>0</v>
      </c>
      <c r="L5115" s="59">
        <v>0</v>
      </c>
      <c r="M5115" s="59">
        <v>0</v>
      </c>
      <c r="N5115" s="59">
        <v>0</v>
      </c>
      <c r="O5115" s="59">
        <v>0</v>
      </c>
      <c r="P5115" s="56"/>
    </row>
    <row r="5116" spans="1:16" ht="39" customHeight="1" thickBot="1" x14ac:dyDescent="0.25">
      <c r="A5116" s="71" t="s">
        <v>3000</v>
      </c>
      <c r="B5116" s="12"/>
      <c r="C5116" s="72" t="s">
        <v>3001</v>
      </c>
      <c r="D5116" s="39">
        <v>0</v>
      </c>
      <c r="E5116" s="39">
        <v>0</v>
      </c>
      <c r="F5116" s="39">
        <v>0</v>
      </c>
      <c r="G5116" s="39">
        <v>0</v>
      </c>
      <c r="H5116" s="39">
        <v>0</v>
      </c>
      <c r="I5116" s="39">
        <v>0</v>
      </c>
      <c r="J5116" s="39">
        <v>0</v>
      </c>
      <c r="K5116" s="39">
        <v>0</v>
      </c>
      <c r="L5116" s="39">
        <v>0</v>
      </c>
      <c r="M5116" s="39">
        <v>0</v>
      </c>
      <c r="N5116" s="39">
        <v>0</v>
      </c>
      <c r="O5116" s="39">
        <v>0</v>
      </c>
      <c r="P5116" s="35"/>
    </row>
    <row r="5117" spans="1:16" ht="39" customHeight="1" x14ac:dyDescent="0.2">
      <c r="A5117" s="71"/>
      <c r="B5117" s="12"/>
      <c r="C5117" s="72"/>
      <c r="D5117" s="39">
        <v>0</v>
      </c>
      <c r="E5117" s="39">
        <v>0</v>
      </c>
      <c r="F5117" s="24">
        <v>2.488</v>
      </c>
      <c r="G5117" s="39">
        <v>0</v>
      </c>
      <c r="H5117" s="39">
        <v>0</v>
      </c>
      <c r="I5117" s="39">
        <v>315</v>
      </c>
      <c r="J5117" s="39">
        <v>0</v>
      </c>
      <c r="K5117" s="39">
        <v>0</v>
      </c>
      <c r="L5117" s="24">
        <v>9139.59</v>
      </c>
      <c r="M5117" s="51">
        <v>0</v>
      </c>
      <c r="N5117" s="51">
        <v>0</v>
      </c>
      <c r="O5117" s="51">
        <v>4559.6266599999999</v>
      </c>
      <c r="P5117" s="35" t="s">
        <v>3529</v>
      </c>
    </row>
    <row r="5118" spans="1:16" ht="39" customHeight="1" x14ac:dyDescent="0.2">
      <c r="A5118" s="71"/>
      <c r="B5118" s="12"/>
      <c r="C5118" s="72"/>
      <c r="D5118" s="59">
        <v>0</v>
      </c>
      <c r="E5118" s="59">
        <v>0</v>
      </c>
      <c r="F5118" s="59">
        <v>0</v>
      </c>
      <c r="G5118" s="59">
        <v>0</v>
      </c>
      <c r="H5118" s="59">
        <v>0</v>
      </c>
      <c r="I5118" s="59">
        <v>0</v>
      </c>
      <c r="J5118" s="59">
        <v>0</v>
      </c>
      <c r="K5118" s="59">
        <v>0</v>
      </c>
      <c r="L5118" s="59">
        <v>0</v>
      </c>
      <c r="M5118" s="59">
        <v>0</v>
      </c>
      <c r="N5118" s="59">
        <v>0</v>
      </c>
      <c r="O5118" s="59">
        <v>0</v>
      </c>
      <c r="P5118" s="56"/>
    </row>
    <row r="5119" spans="1:16" ht="39" customHeight="1" x14ac:dyDescent="0.2">
      <c r="A5119" s="71"/>
      <c r="B5119" s="12"/>
      <c r="C5119" s="72"/>
      <c r="D5119" s="59">
        <v>0</v>
      </c>
      <c r="E5119" s="59">
        <v>0</v>
      </c>
      <c r="F5119" s="59">
        <v>0</v>
      </c>
      <c r="G5119" s="59">
        <v>0</v>
      </c>
      <c r="H5119" s="59">
        <v>0</v>
      </c>
      <c r="I5119" s="59">
        <v>0</v>
      </c>
      <c r="J5119" s="59">
        <v>0</v>
      </c>
      <c r="K5119" s="59">
        <v>0</v>
      </c>
      <c r="L5119" s="59">
        <v>0</v>
      </c>
      <c r="M5119" s="59">
        <v>0</v>
      </c>
      <c r="N5119" s="59">
        <v>0</v>
      </c>
      <c r="O5119" s="59">
        <v>0</v>
      </c>
      <c r="P5119" s="56"/>
    </row>
    <row r="5120" spans="1:16" ht="39" customHeight="1" thickBot="1" x14ac:dyDescent="0.25">
      <c r="A5120" s="71"/>
      <c r="B5120" s="12"/>
      <c r="C5120" s="72"/>
      <c r="D5120" s="59">
        <v>0</v>
      </c>
      <c r="E5120" s="59">
        <v>0</v>
      </c>
      <c r="F5120" s="59">
        <v>0</v>
      </c>
      <c r="G5120" s="59">
        <v>0</v>
      </c>
      <c r="H5120" s="59">
        <v>0</v>
      </c>
      <c r="I5120" s="59">
        <v>0</v>
      </c>
      <c r="J5120" s="59">
        <v>0</v>
      </c>
      <c r="K5120" s="59">
        <v>0</v>
      </c>
      <c r="L5120" s="59">
        <v>0</v>
      </c>
      <c r="M5120" s="59">
        <v>0</v>
      </c>
      <c r="N5120" s="59">
        <v>0</v>
      </c>
      <c r="O5120" s="59">
        <v>0</v>
      </c>
      <c r="P5120" s="56"/>
    </row>
    <row r="5121" spans="1:16" ht="39" customHeight="1" thickBot="1" x14ac:dyDescent="0.25">
      <c r="A5121" s="71" t="s">
        <v>3002</v>
      </c>
      <c r="B5121" s="12"/>
      <c r="C5121" s="72" t="s">
        <v>3003</v>
      </c>
      <c r="D5121" s="39">
        <v>0</v>
      </c>
      <c r="E5121" s="39">
        <v>0</v>
      </c>
      <c r="F5121" s="39">
        <v>0</v>
      </c>
      <c r="G5121" s="39">
        <v>0</v>
      </c>
      <c r="H5121" s="39">
        <v>0</v>
      </c>
      <c r="I5121" s="39">
        <v>0</v>
      </c>
      <c r="J5121" s="39">
        <v>0</v>
      </c>
      <c r="K5121" s="39">
        <v>0</v>
      </c>
      <c r="L5121" s="39">
        <v>0</v>
      </c>
      <c r="M5121" s="39">
        <v>0</v>
      </c>
      <c r="N5121" s="39">
        <v>0</v>
      </c>
      <c r="O5121" s="39">
        <v>0</v>
      </c>
      <c r="P5121" s="35"/>
    </row>
    <row r="5122" spans="1:16" ht="39" customHeight="1" x14ac:dyDescent="0.2">
      <c r="A5122" s="71"/>
      <c r="B5122" s="12"/>
      <c r="C5122" s="72"/>
      <c r="D5122" s="39">
        <v>0</v>
      </c>
      <c r="E5122" s="39">
        <v>0</v>
      </c>
      <c r="F5122" s="24">
        <v>2.488</v>
      </c>
      <c r="G5122" s="39">
        <v>0</v>
      </c>
      <c r="H5122" s="39">
        <v>0</v>
      </c>
      <c r="I5122" s="39">
        <v>315</v>
      </c>
      <c r="J5122" s="39">
        <v>0</v>
      </c>
      <c r="K5122" s="39">
        <v>0</v>
      </c>
      <c r="L5122" s="24">
        <v>9139.59</v>
      </c>
      <c r="M5122" s="51">
        <v>0</v>
      </c>
      <c r="N5122" s="51">
        <v>0</v>
      </c>
      <c r="O5122" s="51">
        <v>2312.0944500000001</v>
      </c>
      <c r="P5122" s="35" t="s">
        <v>3529</v>
      </c>
    </row>
    <row r="5123" spans="1:16" ht="39" customHeight="1" x14ac:dyDescent="0.2">
      <c r="A5123" s="71"/>
      <c r="B5123" s="12"/>
      <c r="C5123" s="72"/>
      <c r="D5123" s="59">
        <v>0</v>
      </c>
      <c r="E5123" s="59">
        <v>0</v>
      </c>
      <c r="F5123" s="59">
        <v>0</v>
      </c>
      <c r="G5123" s="59">
        <v>0</v>
      </c>
      <c r="H5123" s="59">
        <v>0</v>
      </c>
      <c r="I5123" s="59">
        <v>0</v>
      </c>
      <c r="J5123" s="59">
        <v>0</v>
      </c>
      <c r="K5123" s="59">
        <v>0</v>
      </c>
      <c r="L5123" s="59">
        <v>0</v>
      </c>
      <c r="M5123" s="59">
        <v>0</v>
      </c>
      <c r="N5123" s="59">
        <v>0</v>
      </c>
      <c r="O5123" s="59">
        <v>0</v>
      </c>
      <c r="P5123" s="56"/>
    </row>
    <row r="5124" spans="1:16" ht="39" customHeight="1" x14ac:dyDescent="0.2">
      <c r="A5124" s="71"/>
      <c r="B5124" s="12"/>
      <c r="C5124" s="72"/>
      <c r="D5124" s="59">
        <v>0</v>
      </c>
      <c r="E5124" s="59">
        <v>0</v>
      </c>
      <c r="F5124" s="59">
        <v>0</v>
      </c>
      <c r="G5124" s="59">
        <v>0</v>
      </c>
      <c r="H5124" s="59">
        <v>0</v>
      </c>
      <c r="I5124" s="59">
        <v>0</v>
      </c>
      <c r="J5124" s="59">
        <v>0</v>
      </c>
      <c r="K5124" s="59">
        <v>0</v>
      </c>
      <c r="L5124" s="59">
        <v>0</v>
      </c>
      <c r="M5124" s="59">
        <v>0</v>
      </c>
      <c r="N5124" s="59">
        <v>0</v>
      </c>
      <c r="O5124" s="59">
        <v>0</v>
      </c>
      <c r="P5124" s="56"/>
    </row>
    <row r="5125" spans="1:16" ht="39" customHeight="1" x14ac:dyDescent="0.2">
      <c r="A5125" s="71"/>
      <c r="B5125" s="12"/>
      <c r="C5125" s="72"/>
      <c r="D5125" s="59">
        <v>0</v>
      </c>
      <c r="E5125" s="59">
        <v>0</v>
      </c>
      <c r="F5125" s="59">
        <v>0</v>
      </c>
      <c r="G5125" s="59">
        <v>0</v>
      </c>
      <c r="H5125" s="59">
        <v>0</v>
      </c>
      <c r="I5125" s="59">
        <v>0</v>
      </c>
      <c r="J5125" s="59">
        <v>0</v>
      </c>
      <c r="K5125" s="59">
        <v>0</v>
      </c>
      <c r="L5125" s="59">
        <v>0</v>
      </c>
      <c r="M5125" s="59">
        <v>0</v>
      </c>
      <c r="N5125" s="59">
        <v>0</v>
      </c>
      <c r="O5125" s="59">
        <v>0</v>
      </c>
      <c r="P5125" s="13"/>
    </row>
    <row r="5126" spans="1:16" ht="39" customHeight="1" x14ac:dyDescent="0.2">
      <c r="A5126" s="71" t="s">
        <v>3004</v>
      </c>
      <c r="B5126" s="12"/>
      <c r="C5126" s="72" t="s">
        <v>3005</v>
      </c>
      <c r="D5126" s="59">
        <v>0</v>
      </c>
      <c r="E5126" s="59">
        <v>0</v>
      </c>
      <c r="F5126" s="59">
        <v>0</v>
      </c>
      <c r="G5126" s="59">
        <v>0</v>
      </c>
      <c r="H5126" s="59">
        <v>0</v>
      </c>
      <c r="I5126" s="59">
        <v>0</v>
      </c>
      <c r="J5126" s="59">
        <v>0</v>
      </c>
      <c r="K5126" s="59">
        <v>0</v>
      </c>
      <c r="L5126" s="59">
        <v>0</v>
      </c>
      <c r="M5126" s="59">
        <v>0</v>
      </c>
      <c r="N5126" s="59">
        <v>0</v>
      </c>
      <c r="O5126" s="59">
        <v>0</v>
      </c>
      <c r="P5126" s="13"/>
    </row>
    <row r="5127" spans="1:16" ht="39" customHeight="1" x14ac:dyDescent="0.2">
      <c r="A5127" s="71"/>
      <c r="B5127" s="12"/>
      <c r="C5127" s="72"/>
      <c r="D5127" s="59">
        <v>0</v>
      </c>
      <c r="E5127" s="59">
        <v>0</v>
      </c>
      <c r="F5127" s="59">
        <v>0</v>
      </c>
      <c r="G5127" s="59">
        <v>0</v>
      </c>
      <c r="H5127" s="59">
        <v>0</v>
      </c>
      <c r="I5127" s="59">
        <v>0</v>
      </c>
      <c r="J5127" s="59">
        <v>0</v>
      </c>
      <c r="K5127" s="59">
        <v>0</v>
      </c>
      <c r="L5127" s="59">
        <v>0</v>
      </c>
      <c r="M5127" s="59">
        <v>0</v>
      </c>
      <c r="N5127" s="59">
        <v>0</v>
      </c>
      <c r="O5127" s="59">
        <v>0</v>
      </c>
      <c r="P5127" s="13"/>
    </row>
    <row r="5128" spans="1:16" ht="39" customHeight="1" x14ac:dyDescent="0.2">
      <c r="A5128" s="71"/>
      <c r="B5128" s="12"/>
      <c r="C5128" s="72"/>
      <c r="D5128" s="59">
        <v>0</v>
      </c>
      <c r="E5128" s="59">
        <v>0</v>
      </c>
      <c r="F5128" s="59">
        <v>0</v>
      </c>
      <c r="G5128" s="59">
        <v>0</v>
      </c>
      <c r="H5128" s="59">
        <v>0</v>
      </c>
      <c r="I5128" s="59">
        <v>0</v>
      </c>
      <c r="J5128" s="59">
        <v>0</v>
      </c>
      <c r="K5128" s="59">
        <v>0</v>
      </c>
      <c r="L5128" s="59">
        <v>0</v>
      </c>
      <c r="M5128" s="59">
        <v>0</v>
      </c>
      <c r="N5128" s="59">
        <v>0</v>
      </c>
      <c r="O5128" s="59">
        <v>0</v>
      </c>
      <c r="P5128" s="13"/>
    </row>
    <row r="5129" spans="1:16" ht="39" customHeight="1" x14ac:dyDescent="0.2">
      <c r="A5129" s="71"/>
      <c r="B5129" s="12"/>
      <c r="C5129" s="72"/>
      <c r="D5129" s="59">
        <v>0</v>
      </c>
      <c r="E5129" s="59">
        <v>0</v>
      </c>
      <c r="F5129" s="59">
        <v>0</v>
      </c>
      <c r="G5129" s="59">
        <v>0</v>
      </c>
      <c r="H5129" s="59">
        <v>0</v>
      </c>
      <c r="I5129" s="59">
        <v>0</v>
      </c>
      <c r="J5129" s="59">
        <v>0</v>
      </c>
      <c r="K5129" s="59">
        <v>0</v>
      </c>
      <c r="L5129" s="59">
        <v>0</v>
      </c>
      <c r="M5129" s="59">
        <v>0</v>
      </c>
      <c r="N5129" s="59">
        <v>0</v>
      </c>
      <c r="O5129" s="59">
        <v>0</v>
      </c>
      <c r="P5129" s="13"/>
    </row>
    <row r="5130" spans="1:16" ht="39" customHeight="1" thickBot="1" x14ac:dyDescent="0.25">
      <c r="A5130" s="73"/>
      <c r="B5130" s="14"/>
      <c r="C5130" s="74"/>
      <c r="D5130" s="59">
        <v>0</v>
      </c>
      <c r="E5130" s="59">
        <v>0</v>
      </c>
      <c r="F5130" s="59">
        <v>0</v>
      </c>
      <c r="G5130" s="59">
        <v>0</v>
      </c>
      <c r="H5130" s="59">
        <v>0</v>
      </c>
      <c r="I5130" s="59">
        <v>0</v>
      </c>
      <c r="J5130" s="59">
        <v>0</v>
      </c>
      <c r="K5130" s="59">
        <v>0</v>
      </c>
      <c r="L5130" s="59">
        <v>0</v>
      </c>
      <c r="M5130" s="59">
        <v>0</v>
      </c>
      <c r="N5130" s="59">
        <v>0</v>
      </c>
      <c r="O5130" s="59">
        <v>0</v>
      </c>
      <c r="P5130" s="15"/>
    </row>
    <row r="5131" spans="1:16" ht="39" customHeight="1" thickBot="1" x14ac:dyDescent="0.25">
      <c r="A5131" s="75" t="s">
        <v>3006</v>
      </c>
      <c r="B5131" s="10"/>
      <c r="C5131" s="76" t="s">
        <v>3007</v>
      </c>
      <c r="D5131" s="39">
        <v>0</v>
      </c>
      <c r="E5131" s="39">
        <v>0</v>
      </c>
      <c r="F5131" s="39">
        <v>0</v>
      </c>
      <c r="G5131" s="39">
        <v>0</v>
      </c>
      <c r="H5131" s="39">
        <v>0</v>
      </c>
      <c r="I5131" s="39">
        <v>0</v>
      </c>
      <c r="J5131" s="39">
        <v>0</v>
      </c>
      <c r="K5131" s="39">
        <v>0</v>
      </c>
      <c r="L5131" s="39">
        <v>0</v>
      </c>
      <c r="M5131" s="39">
        <v>0</v>
      </c>
      <c r="N5131" s="39">
        <v>0</v>
      </c>
      <c r="O5131" s="39">
        <v>0</v>
      </c>
      <c r="P5131" s="35"/>
    </row>
    <row r="5132" spans="1:16" ht="39" customHeight="1" x14ac:dyDescent="0.2">
      <c r="A5132" s="71"/>
      <c r="B5132" s="12"/>
      <c r="C5132" s="72"/>
      <c r="D5132" s="39">
        <v>0</v>
      </c>
      <c r="E5132" s="24">
        <f>0.146+0.084</f>
        <v>0.22999999999999998</v>
      </c>
      <c r="F5132" s="39">
        <v>0</v>
      </c>
      <c r="G5132" s="39">
        <v>0</v>
      </c>
      <c r="H5132" s="39">
        <v>0</v>
      </c>
      <c r="I5132" s="39">
        <v>0</v>
      </c>
      <c r="J5132" s="39">
        <v>0</v>
      </c>
      <c r="K5132" s="24">
        <f>9139.59</f>
        <v>9139.59</v>
      </c>
      <c r="L5132" s="39">
        <v>0</v>
      </c>
      <c r="M5132" s="51">
        <v>0</v>
      </c>
      <c r="N5132" s="51">
        <f>2547.02711+1508.06742</f>
        <v>4055.0945300000003</v>
      </c>
      <c r="O5132" s="51">
        <v>0</v>
      </c>
      <c r="P5132" s="35" t="s">
        <v>3529</v>
      </c>
    </row>
    <row r="5133" spans="1:16" ht="39" customHeight="1" x14ac:dyDescent="0.2">
      <c r="A5133" s="71"/>
      <c r="B5133" s="12"/>
      <c r="C5133" s="72"/>
      <c r="D5133" s="59">
        <v>0</v>
      </c>
      <c r="E5133" s="59">
        <v>0</v>
      </c>
      <c r="F5133" s="59">
        <v>0</v>
      </c>
      <c r="G5133" s="59">
        <v>0</v>
      </c>
      <c r="H5133" s="59">
        <v>0</v>
      </c>
      <c r="I5133" s="59">
        <v>0</v>
      </c>
      <c r="J5133" s="59">
        <v>0</v>
      </c>
      <c r="K5133" s="59">
        <v>0</v>
      </c>
      <c r="L5133" s="59">
        <v>0</v>
      </c>
      <c r="M5133" s="59">
        <v>0</v>
      </c>
      <c r="N5133" s="59">
        <v>0</v>
      </c>
      <c r="O5133" s="59">
        <v>0</v>
      </c>
      <c r="P5133" s="13"/>
    </row>
    <row r="5134" spans="1:16" ht="39" customHeight="1" x14ac:dyDescent="0.2">
      <c r="A5134" s="71"/>
      <c r="B5134" s="12"/>
      <c r="C5134" s="72"/>
      <c r="D5134" s="59">
        <v>0</v>
      </c>
      <c r="E5134" s="59">
        <v>0</v>
      </c>
      <c r="F5134" s="59">
        <v>0</v>
      </c>
      <c r="G5134" s="59">
        <v>0</v>
      </c>
      <c r="H5134" s="59">
        <v>0</v>
      </c>
      <c r="I5134" s="59">
        <v>0</v>
      </c>
      <c r="J5134" s="59">
        <v>0</v>
      </c>
      <c r="K5134" s="59">
        <v>0</v>
      </c>
      <c r="L5134" s="59">
        <v>0</v>
      </c>
      <c r="M5134" s="59">
        <v>0</v>
      </c>
      <c r="N5134" s="59">
        <v>0</v>
      </c>
      <c r="O5134" s="59">
        <v>0</v>
      </c>
      <c r="P5134" s="13"/>
    </row>
    <row r="5135" spans="1:16" ht="39" customHeight="1" x14ac:dyDescent="0.2">
      <c r="A5135" s="71"/>
      <c r="B5135" s="12"/>
      <c r="C5135" s="72"/>
      <c r="D5135" s="59">
        <v>0</v>
      </c>
      <c r="E5135" s="59">
        <v>0</v>
      </c>
      <c r="F5135" s="59">
        <v>0</v>
      </c>
      <c r="G5135" s="59">
        <v>0</v>
      </c>
      <c r="H5135" s="59">
        <v>0</v>
      </c>
      <c r="I5135" s="59">
        <v>0</v>
      </c>
      <c r="J5135" s="59">
        <v>0</v>
      </c>
      <c r="K5135" s="59">
        <v>0</v>
      </c>
      <c r="L5135" s="59">
        <v>0</v>
      </c>
      <c r="M5135" s="59">
        <v>0</v>
      </c>
      <c r="N5135" s="59">
        <v>0</v>
      </c>
      <c r="O5135" s="59">
        <v>0</v>
      </c>
      <c r="P5135" s="13"/>
    </row>
    <row r="5136" spans="1:16" ht="39" customHeight="1" x14ac:dyDescent="0.2">
      <c r="A5136" s="71" t="s">
        <v>3008</v>
      </c>
      <c r="B5136" s="12"/>
      <c r="C5136" s="72" t="s">
        <v>3009</v>
      </c>
      <c r="D5136" s="59">
        <v>0</v>
      </c>
      <c r="E5136" s="59">
        <v>0</v>
      </c>
      <c r="F5136" s="59">
        <v>0</v>
      </c>
      <c r="G5136" s="59">
        <v>0</v>
      </c>
      <c r="H5136" s="59">
        <v>0</v>
      </c>
      <c r="I5136" s="59">
        <v>0</v>
      </c>
      <c r="J5136" s="59">
        <v>0</v>
      </c>
      <c r="K5136" s="59">
        <v>0</v>
      </c>
      <c r="L5136" s="59">
        <v>0</v>
      </c>
      <c r="M5136" s="59">
        <v>0</v>
      </c>
      <c r="N5136" s="59">
        <v>0</v>
      </c>
      <c r="O5136" s="59">
        <v>0</v>
      </c>
      <c r="P5136" s="13"/>
    </row>
    <row r="5137" spans="1:16" ht="39" customHeight="1" x14ac:dyDescent="0.2">
      <c r="A5137" s="71"/>
      <c r="B5137" s="12"/>
      <c r="C5137" s="72"/>
      <c r="D5137" s="59">
        <v>0</v>
      </c>
      <c r="E5137" s="59">
        <v>0</v>
      </c>
      <c r="F5137" s="59">
        <v>0</v>
      </c>
      <c r="G5137" s="59">
        <v>0</v>
      </c>
      <c r="H5137" s="59">
        <v>0</v>
      </c>
      <c r="I5137" s="59">
        <v>0</v>
      </c>
      <c r="J5137" s="59">
        <v>0</v>
      </c>
      <c r="K5137" s="59">
        <v>0</v>
      </c>
      <c r="L5137" s="59">
        <v>0</v>
      </c>
      <c r="M5137" s="59">
        <v>0</v>
      </c>
      <c r="N5137" s="59">
        <v>0</v>
      </c>
      <c r="O5137" s="59">
        <v>0</v>
      </c>
      <c r="P5137" s="13"/>
    </row>
    <row r="5138" spans="1:16" ht="39" customHeight="1" x14ac:dyDescent="0.2">
      <c r="A5138" s="71"/>
      <c r="B5138" s="12"/>
      <c r="C5138" s="72"/>
      <c r="D5138" s="59">
        <v>0</v>
      </c>
      <c r="E5138" s="59">
        <v>0</v>
      </c>
      <c r="F5138" s="59">
        <v>0</v>
      </c>
      <c r="G5138" s="59">
        <v>0</v>
      </c>
      <c r="H5138" s="59">
        <v>0</v>
      </c>
      <c r="I5138" s="59">
        <v>0</v>
      </c>
      <c r="J5138" s="59">
        <v>0</v>
      </c>
      <c r="K5138" s="59">
        <v>0</v>
      </c>
      <c r="L5138" s="59">
        <v>0</v>
      </c>
      <c r="M5138" s="59">
        <v>0</v>
      </c>
      <c r="N5138" s="59">
        <v>0</v>
      </c>
      <c r="O5138" s="59">
        <v>0</v>
      </c>
      <c r="P5138" s="13"/>
    </row>
    <row r="5139" spans="1:16" ht="39" customHeight="1" x14ac:dyDescent="0.2">
      <c r="A5139" s="71"/>
      <c r="B5139" s="12"/>
      <c r="C5139" s="72"/>
      <c r="D5139" s="59">
        <v>0</v>
      </c>
      <c r="E5139" s="59">
        <v>0</v>
      </c>
      <c r="F5139" s="59">
        <v>0</v>
      </c>
      <c r="G5139" s="59">
        <v>0</v>
      </c>
      <c r="H5139" s="59">
        <v>0</v>
      </c>
      <c r="I5139" s="59">
        <v>0</v>
      </c>
      <c r="J5139" s="59">
        <v>0</v>
      </c>
      <c r="K5139" s="59">
        <v>0</v>
      </c>
      <c r="L5139" s="59">
        <v>0</v>
      </c>
      <c r="M5139" s="59">
        <v>0</v>
      </c>
      <c r="N5139" s="59">
        <v>0</v>
      </c>
      <c r="O5139" s="59">
        <v>0</v>
      </c>
      <c r="P5139" s="13"/>
    </row>
    <row r="5140" spans="1:16" ht="39" customHeight="1" x14ac:dyDescent="0.2">
      <c r="A5140" s="71"/>
      <c r="B5140" s="12"/>
      <c r="C5140" s="72"/>
      <c r="D5140" s="59">
        <v>0</v>
      </c>
      <c r="E5140" s="59">
        <v>0</v>
      </c>
      <c r="F5140" s="59">
        <v>0</v>
      </c>
      <c r="G5140" s="59">
        <v>0</v>
      </c>
      <c r="H5140" s="59">
        <v>0</v>
      </c>
      <c r="I5140" s="59">
        <v>0</v>
      </c>
      <c r="J5140" s="59">
        <v>0</v>
      </c>
      <c r="K5140" s="59">
        <v>0</v>
      </c>
      <c r="L5140" s="59">
        <v>0</v>
      </c>
      <c r="M5140" s="59">
        <v>0</v>
      </c>
      <c r="N5140" s="59">
        <v>0</v>
      </c>
      <c r="O5140" s="59">
        <v>0</v>
      </c>
      <c r="P5140" s="13"/>
    </row>
    <row r="5141" spans="1:16" ht="39" customHeight="1" x14ac:dyDescent="0.2">
      <c r="A5141" s="71" t="s">
        <v>3010</v>
      </c>
      <c r="B5141" s="12"/>
      <c r="C5141" s="72" t="s">
        <v>3011</v>
      </c>
      <c r="D5141" s="59">
        <v>0</v>
      </c>
      <c r="E5141" s="59">
        <v>0</v>
      </c>
      <c r="F5141" s="59">
        <v>0</v>
      </c>
      <c r="G5141" s="59">
        <v>0</v>
      </c>
      <c r="H5141" s="59">
        <v>0</v>
      </c>
      <c r="I5141" s="59">
        <v>0</v>
      </c>
      <c r="J5141" s="59">
        <v>0</v>
      </c>
      <c r="K5141" s="59">
        <v>0</v>
      </c>
      <c r="L5141" s="59">
        <v>0</v>
      </c>
      <c r="M5141" s="59">
        <v>0</v>
      </c>
      <c r="N5141" s="59">
        <v>0</v>
      </c>
      <c r="O5141" s="59">
        <v>0</v>
      </c>
      <c r="P5141" s="13"/>
    </row>
    <row r="5142" spans="1:16" ht="39" customHeight="1" x14ac:dyDescent="0.2">
      <c r="A5142" s="71"/>
      <c r="B5142" s="12"/>
      <c r="C5142" s="72"/>
      <c r="D5142" s="59">
        <v>0</v>
      </c>
      <c r="E5142" s="59">
        <v>0</v>
      </c>
      <c r="F5142" s="59">
        <v>0</v>
      </c>
      <c r="G5142" s="59">
        <v>0</v>
      </c>
      <c r="H5142" s="59">
        <v>0</v>
      </c>
      <c r="I5142" s="59">
        <v>0</v>
      </c>
      <c r="J5142" s="59">
        <v>0</v>
      </c>
      <c r="K5142" s="59">
        <v>0</v>
      </c>
      <c r="L5142" s="59">
        <v>0</v>
      </c>
      <c r="M5142" s="59">
        <v>0</v>
      </c>
      <c r="N5142" s="59">
        <v>0</v>
      </c>
      <c r="O5142" s="59">
        <v>0</v>
      </c>
      <c r="P5142" s="13"/>
    </row>
    <row r="5143" spans="1:16" ht="39" customHeight="1" x14ac:dyDescent="0.2">
      <c r="A5143" s="71"/>
      <c r="B5143" s="12"/>
      <c r="C5143" s="72"/>
      <c r="D5143" s="59">
        <v>0</v>
      </c>
      <c r="E5143" s="59">
        <v>0</v>
      </c>
      <c r="F5143" s="59">
        <v>0</v>
      </c>
      <c r="G5143" s="59">
        <v>0</v>
      </c>
      <c r="H5143" s="59">
        <v>0</v>
      </c>
      <c r="I5143" s="59">
        <v>0</v>
      </c>
      <c r="J5143" s="59">
        <v>0</v>
      </c>
      <c r="K5143" s="59">
        <v>0</v>
      </c>
      <c r="L5143" s="59">
        <v>0</v>
      </c>
      <c r="M5143" s="59">
        <v>0</v>
      </c>
      <c r="N5143" s="59">
        <v>0</v>
      </c>
      <c r="O5143" s="59">
        <v>0</v>
      </c>
      <c r="P5143" s="13"/>
    </row>
    <row r="5144" spans="1:16" ht="39" customHeight="1" x14ac:dyDescent="0.2">
      <c r="A5144" s="71"/>
      <c r="B5144" s="12"/>
      <c r="C5144" s="72"/>
      <c r="D5144" s="59">
        <v>0</v>
      </c>
      <c r="E5144" s="59">
        <v>0</v>
      </c>
      <c r="F5144" s="59">
        <v>0</v>
      </c>
      <c r="G5144" s="59">
        <v>0</v>
      </c>
      <c r="H5144" s="59">
        <v>0</v>
      </c>
      <c r="I5144" s="59">
        <v>0</v>
      </c>
      <c r="J5144" s="59">
        <v>0</v>
      </c>
      <c r="K5144" s="59">
        <v>0</v>
      </c>
      <c r="L5144" s="59">
        <v>0</v>
      </c>
      <c r="M5144" s="59">
        <v>0</v>
      </c>
      <c r="N5144" s="59">
        <v>0</v>
      </c>
      <c r="O5144" s="59">
        <v>0</v>
      </c>
      <c r="P5144" s="13"/>
    </row>
    <row r="5145" spans="1:16" ht="39" customHeight="1" x14ac:dyDescent="0.2">
      <c r="A5145" s="71"/>
      <c r="B5145" s="12"/>
      <c r="C5145" s="72"/>
      <c r="D5145" s="59">
        <v>0</v>
      </c>
      <c r="E5145" s="59">
        <v>0</v>
      </c>
      <c r="F5145" s="59">
        <v>0</v>
      </c>
      <c r="G5145" s="59">
        <v>0</v>
      </c>
      <c r="H5145" s="59">
        <v>0</v>
      </c>
      <c r="I5145" s="59">
        <v>0</v>
      </c>
      <c r="J5145" s="59">
        <v>0</v>
      </c>
      <c r="K5145" s="59">
        <v>0</v>
      </c>
      <c r="L5145" s="59">
        <v>0</v>
      </c>
      <c r="M5145" s="59">
        <v>0</v>
      </c>
      <c r="N5145" s="59">
        <v>0</v>
      </c>
      <c r="O5145" s="59">
        <v>0</v>
      </c>
      <c r="P5145" s="13"/>
    </row>
    <row r="5146" spans="1:16" ht="39" customHeight="1" x14ac:dyDescent="0.2">
      <c r="A5146" s="71" t="s">
        <v>3012</v>
      </c>
      <c r="B5146" s="12"/>
      <c r="C5146" s="72" t="s">
        <v>3013</v>
      </c>
      <c r="D5146" s="59">
        <v>0</v>
      </c>
      <c r="E5146" s="59">
        <v>0</v>
      </c>
      <c r="F5146" s="59">
        <v>0</v>
      </c>
      <c r="G5146" s="59">
        <v>0</v>
      </c>
      <c r="H5146" s="59">
        <v>0</v>
      </c>
      <c r="I5146" s="59">
        <v>0</v>
      </c>
      <c r="J5146" s="59">
        <v>0</v>
      </c>
      <c r="K5146" s="59">
        <v>0</v>
      </c>
      <c r="L5146" s="59">
        <v>0</v>
      </c>
      <c r="M5146" s="59">
        <v>0</v>
      </c>
      <c r="N5146" s="59">
        <v>0</v>
      </c>
      <c r="O5146" s="59">
        <v>0</v>
      </c>
      <c r="P5146" s="13"/>
    </row>
    <row r="5147" spans="1:16" ht="39" customHeight="1" x14ac:dyDescent="0.2">
      <c r="A5147" s="71"/>
      <c r="B5147" s="12"/>
      <c r="C5147" s="72"/>
      <c r="D5147" s="59">
        <v>0</v>
      </c>
      <c r="E5147" s="59">
        <v>0</v>
      </c>
      <c r="F5147" s="59">
        <v>0</v>
      </c>
      <c r="G5147" s="59">
        <v>0</v>
      </c>
      <c r="H5147" s="59">
        <v>0</v>
      </c>
      <c r="I5147" s="59">
        <v>0</v>
      </c>
      <c r="J5147" s="59">
        <v>0</v>
      </c>
      <c r="K5147" s="59">
        <v>0</v>
      </c>
      <c r="L5147" s="59">
        <v>0</v>
      </c>
      <c r="M5147" s="59">
        <v>0</v>
      </c>
      <c r="N5147" s="59">
        <v>0</v>
      </c>
      <c r="O5147" s="59">
        <v>0</v>
      </c>
      <c r="P5147" s="13"/>
    </row>
    <row r="5148" spans="1:16" ht="39" customHeight="1" x14ac:dyDescent="0.2">
      <c r="A5148" s="71"/>
      <c r="B5148" s="12"/>
      <c r="C5148" s="72"/>
      <c r="D5148" s="59">
        <v>0</v>
      </c>
      <c r="E5148" s="59">
        <v>0</v>
      </c>
      <c r="F5148" s="59">
        <v>0</v>
      </c>
      <c r="G5148" s="59">
        <v>0</v>
      </c>
      <c r="H5148" s="59">
        <v>0</v>
      </c>
      <c r="I5148" s="59">
        <v>0</v>
      </c>
      <c r="J5148" s="59">
        <v>0</v>
      </c>
      <c r="K5148" s="59">
        <v>0</v>
      </c>
      <c r="L5148" s="59">
        <v>0</v>
      </c>
      <c r="M5148" s="59">
        <v>0</v>
      </c>
      <c r="N5148" s="59">
        <v>0</v>
      </c>
      <c r="O5148" s="59">
        <v>0</v>
      </c>
      <c r="P5148" s="13"/>
    </row>
    <row r="5149" spans="1:16" ht="39" customHeight="1" x14ac:dyDescent="0.2">
      <c r="A5149" s="71"/>
      <c r="B5149" s="12"/>
      <c r="C5149" s="72"/>
      <c r="D5149" s="59">
        <v>0</v>
      </c>
      <c r="E5149" s="59">
        <v>0</v>
      </c>
      <c r="F5149" s="59">
        <v>0</v>
      </c>
      <c r="G5149" s="59">
        <v>0</v>
      </c>
      <c r="H5149" s="59">
        <v>0</v>
      </c>
      <c r="I5149" s="59">
        <v>0</v>
      </c>
      <c r="J5149" s="59">
        <v>0</v>
      </c>
      <c r="K5149" s="59">
        <v>0</v>
      </c>
      <c r="L5149" s="59">
        <v>0</v>
      </c>
      <c r="M5149" s="59">
        <v>0</v>
      </c>
      <c r="N5149" s="59">
        <v>0</v>
      </c>
      <c r="O5149" s="59">
        <v>0</v>
      </c>
      <c r="P5149" s="13"/>
    </row>
    <row r="5150" spans="1:16" ht="39" customHeight="1" x14ac:dyDescent="0.2">
      <c r="A5150" s="71"/>
      <c r="B5150" s="12"/>
      <c r="C5150" s="72"/>
      <c r="D5150" s="59">
        <v>0</v>
      </c>
      <c r="E5150" s="59">
        <v>0</v>
      </c>
      <c r="F5150" s="59">
        <v>0</v>
      </c>
      <c r="G5150" s="59">
        <v>0</v>
      </c>
      <c r="H5150" s="59">
        <v>0</v>
      </c>
      <c r="I5150" s="59">
        <v>0</v>
      </c>
      <c r="J5150" s="59">
        <v>0</v>
      </c>
      <c r="K5150" s="59">
        <v>0</v>
      </c>
      <c r="L5150" s="59">
        <v>0</v>
      </c>
      <c r="M5150" s="59">
        <v>0</v>
      </c>
      <c r="N5150" s="59">
        <v>0</v>
      </c>
      <c r="O5150" s="59">
        <v>0</v>
      </c>
      <c r="P5150" s="13"/>
    </row>
    <row r="5151" spans="1:16" ht="39" customHeight="1" x14ac:dyDescent="0.2">
      <c r="A5151" s="71" t="s">
        <v>3014</v>
      </c>
      <c r="B5151" s="12"/>
      <c r="C5151" s="72" t="s">
        <v>3015</v>
      </c>
      <c r="D5151" s="59">
        <v>0</v>
      </c>
      <c r="E5151" s="59">
        <v>0</v>
      </c>
      <c r="F5151" s="59">
        <v>0</v>
      </c>
      <c r="G5151" s="59">
        <v>0</v>
      </c>
      <c r="H5151" s="59">
        <v>0</v>
      </c>
      <c r="I5151" s="59">
        <v>0</v>
      </c>
      <c r="J5151" s="59">
        <v>0</v>
      </c>
      <c r="K5151" s="59">
        <v>0</v>
      </c>
      <c r="L5151" s="59">
        <v>0</v>
      </c>
      <c r="M5151" s="59">
        <v>0</v>
      </c>
      <c r="N5151" s="59">
        <v>0</v>
      </c>
      <c r="O5151" s="59">
        <v>0</v>
      </c>
      <c r="P5151" s="13"/>
    </row>
    <row r="5152" spans="1:16" ht="39" customHeight="1" x14ac:dyDescent="0.2">
      <c r="A5152" s="71"/>
      <c r="B5152" s="12"/>
      <c r="C5152" s="72"/>
      <c r="D5152" s="59">
        <v>0</v>
      </c>
      <c r="E5152" s="59">
        <v>0</v>
      </c>
      <c r="F5152" s="59">
        <v>0</v>
      </c>
      <c r="G5152" s="59">
        <v>0</v>
      </c>
      <c r="H5152" s="59">
        <v>0</v>
      </c>
      <c r="I5152" s="59">
        <v>0</v>
      </c>
      <c r="J5152" s="59">
        <v>0</v>
      </c>
      <c r="K5152" s="59">
        <v>0</v>
      </c>
      <c r="L5152" s="59">
        <v>0</v>
      </c>
      <c r="M5152" s="59">
        <v>0</v>
      </c>
      <c r="N5152" s="59">
        <v>0</v>
      </c>
      <c r="O5152" s="59">
        <v>0</v>
      </c>
      <c r="P5152" s="13"/>
    </row>
    <row r="5153" spans="1:16" ht="39" customHeight="1" x14ac:dyDescent="0.2">
      <c r="A5153" s="71"/>
      <c r="B5153" s="12"/>
      <c r="C5153" s="72"/>
      <c r="D5153" s="59">
        <v>0</v>
      </c>
      <c r="E5153" s="59">
        <v>0</v>
      </c>
      <c r="F5153" s="59">
        <v>0</v>
      </c>
      <c r="G5153" s="59">
        <v>0</v>
      </c>
      <c r="H5153" s="59">
        <v>0</v>
      </c>
      <c r="I5153" s="59">
        <v>0</v>
      </c>
      <c r="J5153" s="59">
        <v>0</v>
      </c>
      <c r="K5153" s="59">
        <v>0</v>
      </c>
      <c r="L5153" s="59">
        <v>0</v>
      </c>
      <c r="M5153" s="59">
        <v>0</v>
      </c>
      <c r="N5153" s="59">
        <v>0</v>
      </c>
      <c r="O5153" s="59">
        <v>0</v>
      </c>
      <c r="P5153" s="13"/>
    </row>
    <row r="5154" spans="1:16" ht="39" customHeight="1" x14ac:dyDescent="0.2">
      <c r="A5154" s="71"/>
      <c r="B5154" s="12"/>
      <c r="C5154" s="72"/>
      <c r="D5154" s="59">
        <v>0</v>
      </c>
      <c r="E5154" s="59">
        <v>0</v>
      </c>
      <c r="F5154" s="59">
        <v>0</v>
      </c>
      <c r="G5154" s="59">
        <v>0</v>
      </c>
      <c r="H5154" s="59">
        <v>0</v>
      </c>
      <c r="I5154" s="59">
        <v>0</v>
      </c>
      <c r="J5154" s="59">
        <v>0</v>
      </c>
      <c r="K5154" s="59">
        <v>0</v>
      </c>
      <c r="L5154" s="59">
        <v>0</v>
      </c>
      <c r="M5154" s="59">
        <v>0</v>
      </c>
      <c r="N5154" s="59">
        <v>0</v>
      </c>
      <c r="O5154" s="59">
        <v>0</v>
      </c>
      <c r="P5154" s="13"/>
    </row>
    <row r="5155" spans="1:16" ht="39" customHeight="1" thickBot="1" x14ac:dyDescent="0.25">
      <c r="A5155" s="73"/>
      <c r="B5155" s="14"/>
      <c r="C5155" s="74"/>
      <c r="D5155" s="59">
        <v>0</v>
      </c>
      <c r="E5155" s="59">
        <v>0</v>
      </c>
      <c r="F5155" s="59">
        <v>0</v>
      </c>
      <c r="G5155" s="59">
        <v>0</v>
      </c>
      <c r="H5155" s="59">
        <v>0</v>
      </c>
      <c r="I5155" s="59">
        <v>0</v>
      </c>
      <c r="J5155" s="59">
        <v>0</v>
      </c>
      <c r="K5155" s="59">
        <v>0</v>
      </c>
      <c r="L5155" s="59">
        <v>0</v>
      </c>
      <c r="M5155" s="59">
        <v>0</v>
      </c>
      <c r="N5155" s="59">
        <v>0</v>
      </c>
      <c r="O5155" s="59">
        <v>0</v>
      </c>
      <c r="P5155" s="15"/>
    </row>
    <row r="5156" spans="1:16" ht="39" customHeight="1" thickBot="1" x14ac:dyDescent="0.25">
      <c r="A5156" s="75" t="s">
        <v>3016</v>
      </c>
      <c r="B5156" s="10"/>
      <c r="C5156" s="76" t="s">
        <v>3017</v>
      </c>
      <c r="D5156" s="39">
        <v>0</v>
      </c>
      <c r="E5156" s="39">
        <v>0</v>
      </c>
      <c r="F5156" s="39">
        <v>0</v>
      </c>
      <c r="G5156" s="39">
        <v>0</v>
      </c>
      <c r="H5156" s="39">
        <v>0</v>
      </c>
      <c r="I5156" s="39">
        <v>0</v>
      </c>
      <c r="J5156" s="39">
        <v>0</v>
      </c>
      <c r="K5156" s="39">
        <v>0</v>
      </c>
      <c r="L5156" s="39">
        <v>0</v>
      </c>
      <c r="M5156" s="39">
        <v>0</v>
      </c>
      <c r="N5156" s="39">
        <v>0</v>
      </c>
      <c r="O5156" s="39">
        <v>0</v>
      </c>
      <c r="P5156" s="35"/>
    </row>
    <row r="5157" spans="1:16" ht="39" customHeight="1" x14ac:dyDescent="0.2">
      <c r="A5157" s="71"/>
      <c r="B5157" s="12"/>
      <c r="C5157" s="72"/>
      <c r="D5157" s="39">
        <v>0</v>
      </c>
      <c r="E5157" s="39">
        <v>0</v>
      </c>
      <c r="F5157" s="39">
        <v>0</v>
      </c>
      <c r="G5157" s="39">
        <v>0</v>
      </c>
      <c r="H5157" s="39">
        <v>0</v>
      </c>
      <c r="I5157" s="39">
        <v>0</v>
      </c>
      <c r="J5157" s="39">
        <v>0</v>
      </c>
      <c r="K5157" s="39">
        <v>0</v>
      </c>
      <c r="L5157" s="39">
        <v>0</v>
      </c>
      <c r="M5157" s="39">
        <v>0</v>
      </c>
      <c r="N5157" s="39">
        <v>0</v>
      </c>
      <c r="O5157" s="39">
        <v>0</v>
      </c>
      <c r="P5157" s="35"/>
    </row>
    <row r="5158" spans="1:16" ht="39" customHeight="1" x14ac:dyDescent="0.2">
      <c r="A5158" s="71"/>
      <c r="B5158" s="12"/>
      <c r="C5158" s="72"/>
      <c r="D5158" s="59">
        <v>0</v>
      </c>
      <c r="E5158" s="59">
        <v>0</v>
      </c>
      <c r="F5158" s="59">
        <v>0</v>
      </c>
      <c r="G5158" s="59">
        <v>0</v>
      </c>
      <c r="H5158" s="59">
        <v>0</v>
      </c>
      <c r="I5158" s="59">
        <v>0</v>
      </c>
      <c r="J5158" s="59">
        <v>0</v>
      </c>
      <c r="K5158" s="59">
        <v>0</v>
      </c>
      <c r="L5158" s="59">
        <v>0</v>
      </c>
      <c r="M5158" s="59">
        <v>0</v>
      </c>
      <c r="N5158" s="59">
        <v>0</v>
      </c>
      <c r="O5158" s="59">
        <v>0</v>
      </c>
      <c r="P5158" s="13"/>
    </row>
    <row r="5159" spans="1:16" ht="39" customHeight="1" x14ac:dyDescent="0.2">
      <c r="A5159" s="71"/>
      <c r="B5159" s="12"/>
      <c r="C5159" s="72"/>
      <c r="D5159" s="59">
        <v>0</v>
      </c>
      <c r="E5159" s="59">
        <v>0</v>
      </c>
      <c r="F5159" s="59">
        <v>0</v>
      </c>
      <c r="G5159" s="59">
        <v>0</v>
      </c>
      <c r="H5159" s="59">
        <v>0</v>
      </c>
      <c r="I5159" s="59">
        <v>0</v>
      </c>
      <c r="J5159" s="59">
        <v>0</v>
      </c>
      <c r="K5159" s="59">
        <v>0</v>
      </c>
      <c r="L5159" s="59">
        <v>0</v>
      </c>
      <c r="M5159" s="59">
        <v>0</v>
      </c>
      <c r="N5159" s="59">
        <v>0</v>
      </c>
      <c r="O5159" s="59">
        <v>0</v>
      </c>
      <c r="P5159" s="13"/>
    </row>
    <row r="5160" spans="1:16" ht="39" customHeight="1" x14ac:dyDescent="0.2">
      <c r="A5160" s="71"/>
      <c r="B5160" s="12"/>
      <c r="C5160" s="72"/>
      <c r="D5160" s="59">
        <v>0</v>
      </c>
      <c r="E5160" s="59">
        <v>0</v>
      </c>
      <c r="F5160" s="59">
        <v>0</v>
      </c>
      <c r="G5160" s="59">
        <v>0</v>
      </c>
      <c r="H5160" s="59">
        <v>0</v>
      </c>
      <c r="I5160" s="59">
        <v>0</v>
      </c>
      <c r="J5160" s="59">
        <v>0</v>
      </c>
      <c r="K5160" s="59">
        <v>0</v>
      </c>
      <c r="L5160" s="59">
        <v>0</v>
      </c>
      <c r="M5160" s="59">
        <v>0</v>
      </c>
      <c r="N5160" s="59">
        <v>0</v>
      </c>
      <c r="O5160" s="59">
        <v>0</v>
      </c>
      <c r="P5160" s="13"/>
    </row>
    <row r="5161" spans="1:16" ht="39" customHeight="1" x14ac:dyDescent="0.2">
      <c r="A5161" s="71" t="s">
        <v>3018</v>
      </c>
      <c r="B5161" s="12"/>
      <c r="C5161" s="72" t="s">
        <v>3019</v>
      </c>
      <c r="D5161" s="59">
        <v>0</v>
      </c>
      <c r="E5161" s="59">
        <v>0</v>
      </c>
      <c r="F5161" s="59">
        <v>0</v>
      </c>
      <c r="G5161" s="59">
        <v>0</v>
      </c>
      <c r="H5161" s="59">
        <v>0</v>
      </c>
      <c r="I5161" s="59">
        <v>0</v>
      </c>
      <c r="J5161" s="59">
        <v>0</v>
      </c>
      <c r="K5161" s="59">
        <v>0</v>
      </c>
      <c r="L5161" s="59">
        <v>0</v>
      </c>
      <c r="M5161" s="59">
        <v>0</v>
      </c>
      <c r="N5161" s="59">
        <v>0</v>
      </c>
      <c r="O5161" s="59">
        <v>0</v>
      </c>
      <c r="P5161" s="13"/>
    </row>
    <row r="5162" spans="1:16" ht="39" customHeight="1" x14ac:dyDescent="0.2">
      <c r="A5162" s="71"/>
      <c r="B5162" s="12"/>
      <c r="C5162" s="72"/>
      <c r="D5162" s="59">
        <v>0</v>
      </c>
      <c r="E5162" s="59">
        <v>0</v>
      </c>
      <c r="F5162" s="59">
        <v>0</v>
      </c>
      <c r="G5162" s="59">
        <v>0</v>
      </c>
      <c r="H5162" s="59">
        <v>0</v>
      </c>
      <c r="I5162" s="59">
        <v>0</v>
      </c>
      <c r="J5162" s="59">
        <v>0</v>
      </c>
      <c r="K5162" s="59">
        <v>0</v>
      </c>
      <c r="L5162" s="59">
        <v>0</v>
      </c>
      <c r="M5162" s="59">
        <v>0</v>
      </c>
      <c r="N5162" s="59">
        <v>0</v>
      </c>
      <c r="O5162" s="59">
        <v>0</v>
      </c>
      <c r="P5162" s="13"/>
    </row>
    <row r="5163" spans="1:16" ht="39" customHeight="1" x14ac:dyDescent="0.2">
      <c r="A5163" s="71"/>
      <c r="B5163" s="12"/>
      <c r="C5163" s="72"/>
      <c r="D5163" s="59">
        <v>0</v>
      </c>
      <c r="E5163" s="59">
        <v>0</v>
      </c>
      <c r="F5163" s="59">
        <v>0</v>
      </c>
      <c r="G5163" s="59">
        <v>0</v>
      </c>
      <c r="H5163" s="59">
        <v>0</v>
      </c>
      <c r="I5163" s="59">
        <v>0</v>
      </c>
      <c r="J5163" s="59">
        <v>0</v>
      </c>
      <c r="K5163" s="59">
        <v>0</v>
      </c>
      <c r="L5163" s="59">
        <v>0</v>
      </c>
      <c r="M5163" s="59">
        <v>0</v>
      </c>
      <c r="N5163" s="59">
        <v>0</v>
      </c>
      <c r="O5163" s="59">
        <v>0</v>
      </c>
      <c r="P5163" s="13"/>
    </row>
    <row r="5164" spans="1:16" ht="39" customHeight="1" x14ac:dyDescent="0.2">
      <c r="A5164" s="71"/>
      <c r="B5164" s="12"/>
      <c r="C5164" s="72"/>
      <c r="D5164" s="59">
        <v>0</v>
      </c>
      <c r="E5164" s="59">
        <v>0</v>
      </c>
      <c r="F5164" s="59">
        <v>0</v>
      </c>
      <c r="G5164" s="59">
        <v>0</v>
      </c>
      <c r="H5164" s="59">
        <v>0</v>
      </c>
      <c r="I5164" s="59">
        <v>0</v>
      </c>
      <c r="J5164" s="59">
        <v>0</v>
      </c>
      <c r="K5164" s="59">
        <v>0</v>
      </c>
      <c r="L5164" s="59">
        <v>0</v>
      </c>
      <c r="M5164" s="59">
        <v>0</v>
      </c>
      <c r="N5164" s="59">
        <v>0</v>
      </c>
      <c r="O5164" s="59">
        <v>0</v>
      </c>
      <c r="P5164" s="13"/>
    </row>
    <row r="5165" spans="1:16" ht="39" customHeight="1" x14ac:dyDescent="0.2">
      <c r="A5165" s="71"/>
      <c r="B5165" s="12"/>
      <c r="C5165" s="72"/>
      <c r="D5165" s="59">
        <v>0</v>
      </c>
      <c r="E5165" s="59">
        <v>0</v>
      </c>
      <c r="F5165" s="59">
        <v>0</v>
      </c>
      <c r="G5165" s="59">
        <v>0</v>
      </c>
      <c r="H5165" s="59">
        <v>0</v>
      </c>
      <c r="I5165" s="59">
        <v>0</v>
      </c>
      <c r="J5165" s="59">
        <v>0</v>
      </c>
      <c r="K5165" s="59">
        <v>0</v>
      </c>
      <c r="L5165" s="59">
        <v>0</v>
      </c>
      <c r="M5165" s="59">
        <v>0</v>
      </c>
      <c r="N5165" s="59">
        <v>0</v>
      </c>
      <c r="O5165" s="59">
        <v>0</v>
      </c>
      <c r="P5165" s="13"/>
    </row>
    <row r="5166" spans="1:16" ht="39" customHeight="1" x14ac:dyDescent="0.2">
      <c r="A5166" s="71" t="s">
        <v>3020</v>
      </c>
      <c r="B5166" s="12"/>
      <c r="C5166" s="72" t="s">
        <v>3021</v>
      </c>
      <c r="D5166" s="59">
        <v>0</v>
      </c>
      <c r="E5166" s="59">
        <v>0</v>
      </c>
      <c r="F5166" s="59">
        <v>0</v>
      </c>
      <c r="G5166" s="59">
        <v>0</v>
      </c>
      <c r="H5166" s="59">
        <v>0</v>
      </c>
      <c r="I5166" s="59">
        <v>0</v>
      </c>
      <c r="J5166" s="59">
        <v>0</v>
      </c>
      <c r="K5166" s="59">
        <v>0</v>
      </c>
      <c r="L5166" s="59">
        <v>0</v>
      </c>
      <c r="M5166" s="59">
        <v>0</v>
      </c>
      <c r="N5166" s="59">
        <v>0</v>
      </c>
      <c r="O5166" s="59">
        <v>0</v>
      </c>
      <c r="P5166" s="13"/>
    </row>
    <row r="5167" spans="1:16" ht="39" customHeight="1" x14ac:dyDescent="0.2">
      <c r="A5167" s="71"/>
      <c r="B5167" s="12"/>
      <c r="C5167" s="72"/>
      <c r="D5167" s="59">
        <v>0</v>
      </c>
      <c r="E5167" s="59">
        <v>0</v>
      </c>
      <c r="F5167" s="59">
        <v>0</v>
      </c>
      <c r="G5167" s="59">
        <v>0</v>
      </c>
      <c r="H5167" s="59">
        <v>0</v>
      </c>
      <c r="I5167" s="59">
        <v>0</v>
      </c>
      <c r="J5167" s="59">
        <v>0</v>
      </c>
      <c r="K5167" s="59">
        <v>0</v>
      </c>
      <c r="L5167" s="59">
        <v>0</v>
      </c>
      <c r="M5167" s="59">
        <v>0</v>
      </c>
      <c r="N5167" s="59">
        <v>0</v>
      </c>
      <c r="O5167" s="59">
        <v>0</v>
      </c>
      <c r="P5167" s="13"/>
    </row>
    <row r="5168" spans="1:16" ht="39" customHeight="1" x14ac:dyDescent="0.2">
      <c r="A5168" s="71"/>
      <c r="B5168" s="12"/>
      <c r="C5168" s="72"/>
      <c r="D5168" s="59">
        <v>0</v>
      </c>
      <c r="E5168" s="59">
        <v>0</v>
      </c>
      <c r="F5168" s="59">
        <v>0</v>
      </c>
      <c r="G5168" s="59">
        <v>0</v>
      </c>
      <c r="H5168" s="59">
        <v>0</v>
      </c>
      <c r="I5168" s="59">
        <v>0</v>
      </c>
      <c r="J5168" s="59">
        <v>0</v>
      </c>
      <c r="K5168" s="59">
        <v>0</v>
      </c>
      <c r="L5168" s="59">
        <v>0</v>
      </c>
      <c r="M5168" s="59">
        <v>0</v>
      </c>
      <c r="N5168" s="59">
        <v>0</v>
      </c>
      <c r="O5168" s="59">
        <v>0</v>
      </c>
      <c r="P5168" s="13"/>
    </row>
    <row r="5169" spans="1:16" ht="39" customHeight="1" x14ac:dyDescent="0.2">
      <c r="A5169" s="71"/>
      <c r="B5169" s="12"/>
      <c r="C5169" s="72"/>
      <c r="D5169" s="59">
        <v>0</v>
      </c>
      <c r="E5169" s="59">
        <v>0</v>
      </c>
      <c r="F5169" s="59">
        <v>0</v>
      </c>
      <c r="G5169" s="59">
        <v>0</v>
      </c>
      <c r="H5169" s="59">
        <v>0</v>
      </c>
      <c r="I5169" s="59">
        <v>0</v>
      </c>
      <c r="J5169" s="59">
        <v>0</v>
      </c>
      <c r="K5169" s="59">
        <v>0</v>
      </c>
      <c r="L5169" s="59">
        <v>0</v>
      </c>
      <c r="M5169" s="59">
        <v>0</v>
      </c>
      <c r="N5169" s="59">
        <v>0</v>
      </c>
      <c r="O5169" s="59">
        <v>0</v>
      </c>
      <c r="P5169" s="13"/>
    </row>
    <row r="5170" spans="1:16" ht="39" customHeight="1" x14ac:dyDescent="0.2">
      <c r="A5170" s="71"/>
      <c r="B5170" s="12"/>
      <c r="C5170" s="72"/>
      <c r="D5170" s="59">
        <v>0</v>
      </c>
      <c r="E5170" s="59">
        <v>0</v>
      </c>
      <c r="F5170" s="59">
        <v>0</v>
      </c>
      <c r="G5170" s="59">
        <v>0</v>
      </c>
      <c r="H5170" s="59">
        <v>0</v>
      </c>
      <c r="I5170" s="59">
        <v>0</v>
      </c>
      <c r="J5170" s="59">
        <v>0</v>
      </c>
      <c r="K5170" s="59">
        <v>0</v>
      </c>
      <c r="L5170" s="59">
        <v>0</v>
      </c>
      <c r="M5170" s="59">
        <v>0</v>
      </c>
      <c r="N5170" s="59">
        <v>0</v>
      </c>
      <c r="O5170" s="59">
        <v>0</v>
      </c>
      <c r="P5170" s="13"/>
    </row>
    <row r="5171" spans="1:16" ht="39" customHeight="1" x14ac:dyDescent="0.2">
      <c r="A5171" s="71" t="s">
        <v>3022</v>
      </c>
      <c r="B5171" s="12"/>
      <c r="C5171" s="72" t="s">
        <v>3023</v>
      </c>
      <c r="D5171" s="59">
        <v>0</v>
      </c>
      <c r="E5171" s="59">
        <v>0</v>
      </c>
      <c r="F5171" s="59">
        <v>0</v>
      </c>
      <c r="G5171" s="59">
        <v>0</v>
      </c>
      <c r="H5171" s="59">
        <v>0</v>
      </c>
      <c r="I5171" s="59">
        <v>0</v>
      </c>
      <c r="J5171" s="59">
        <v>0</v>
      </c>
      <c r="K5171" s="59">
        <v>0</v>
      </c>
      <c r="L5171" s="59">
        <v>0</v>
      </c>
      <c r="M5171" s="59">
        <v>0</v>
      </c>
      <c r="N5171" s="59">
        <v>0</v>
      </c>
      <c r="O5171" s="59">
        <v>0</v>
      </c>
      <c r="P5171" s="13"/>
    </row>
    <row r="5172" spans="1:16" ht="39" customHeight="1" x14ac:dyDescent="0.2">
      <c r="A5172" s="71"/>
      <c r="B5172" s="12"/>
      <c r="C5172" s="72"/>
      <c r="D5172" s="59">
        <v>0</v>
      </c>
      <c r="E5172" s="59">
        <v>0</v>
      </c>
      <c r="F5172" s="59">
        <v>0</v>
      </c>
      <c r="G5172" s="59">
        <v>0</v>
      </c>
      <c r="H5172" s="59">
        <v>0</v>
      </c>
      <c r="I5172" s="59">
        <v>0</v>
      </c>
      <c r="J5172" s="59">
        <v>0</v>
      </c>
      <c r="K5172" s="59">
        <v>0</v>
      </c>
      <c r="L5172" s="59">
        <v>0</v>
      </c>
      <c r="M5172" s="59">
        <v>0</v>
      </c>
      <c r="N5172" s="59">
        <v>0</v>
      </c>
      <c r="O5172" s="59">
        <v>0</v>
      </c>
      <c r="P5172" s="13"/>
    </row>
    <row r="5173" spans="1:16" ht="39" customHeight="1" x14ac:dyDescent="0.2">
      <c r="A5173" s="71"/>
      <c r="B5173" s="12"/>
      <c r="C5173" s="72"/>
      <c r="D5173" s="59">
        <v>0</v>
      </c>
      <c r="E5173" s="59">
        <v>0</v>
      </c>
      <c r="F5173" s="59">
        <v>0</v>
      </c>
      <c r="G5173" s="59">
        <v>0</v>
      </c>
      <c r="H5173" s="59">
        <v>0</v>
      </c>
      <c r="I5173" s="59">
        <v>0</v>
      </c>
      <c r="J5173" s="59">
        <v>0</v>
      </c>
      <c r="K5173" s="59">
        <v>0</v>
      </c>
      <c r="L5173" s="59">
        <v>0</v>
      </c>
      <c r="M5173" s="59">
        <v>0</v>
      </c>
      <c r="N5173" s="59">
        <v>0</v>
      </c>
      <c r="O5173" s="59">
        <v>0</v>
      </c>
      <c r="P5173" s="13"/>
    </row>
    <row r="5174" spans="1:16" ht="39" customHeight="1" x14ac:dyDescent="0.2">
      <c r="A5174" s="71"/>
      <c r="B5174" s="12"/>
      <c r="C5174" s="72"/>
      <c r="D5174" s="59">
        <v>0</v>
      </c>
      <c r="E5174" s="59">
        <v>0</v>
      </c>
      <c r="F5174" s="59">
        <v>0</v>
      </c>
      <c r="G5174" s="59">
        <v>0</v>
      </c>
      <c r="H5174" s="59">
        <v>0</v>
      </c>
      <c r="I5174" s="59">
        <v>0</v>
      </c>
      <c r="J5174" s="59">
        <v>0</v>
      </c>
      <c r="K5174" s="59">
        <v>0</v>
      </c>
      <c r="L5174" s="59">
        <v>0</v>
      </c>
      <c r="M5174" s="59">
        <v>0</v>
      </c>
      <c r="N5174" s="59">
        <v>0</v>
      </c>
      <c r="O5174" s="59">
        <v>0</v>
      </c>
      <c r="P5174" s="13"/>
    </row>
    <row r="5175" spans="1:16" ht="39" customHeight="1" x14ac:dyDescent="0.2">
      <c r="A5175" s="71"/>
      <c r="B5175" s="12"/>
      <c r="C5175" s="72"/>
      <c r="D5175" s="59">
        <v>0</v>
      </c>
      <c r="E5175" s="59">
        <v>0</v>
      </c>
      <c r="F5175" s="59">
        <v>0</v>
      </c>
      <c r="G5175" s="59">
        <v>0</v>
      </c>
      <c r="H5175" s="59">
        <v>0</v>
      </c>
      <c r="I5175" s="59">
        <v>0</v>
      </c>
      <c r="J5175" s="59">
        <v>0</v>
      </c>
      <c r="K5175" s="59">
        <v>0</v>
      </c>
      <c r="L5175" s="59">
        <v>0</v>
      </c>
      <c r="M5175" s="59">
        <v>0</v>
      </c>
      <c r="N5175" s="59">
        <v>0</v>
      </c>
      <c r="O5175" s="59">
        <v>0</v>
      </c>
      <c r="P5175" s="13"/>
    </row>
    <row r="5176" spans="1:16" ht="39" customHeight="1" x14ac:dyDescent="0.2">
      <c r="A5176" s="71" t="s">
        <v>3024</v>
      </c>
      <c r="B5176" s="12"/>
      <c r="C5176" s="72" t="s">
        <v>3025</v>
      </c>
      <c r="D5176" s="59">
        <v>0</v>
      </c>
      <c r="E5176" s="59">
        <v>0</v>
      </c>
      <c r="F5176" s="59">
        <v>0</v>
      </c>
      <c r="G5176" s="59">
        <v>0</v>
      </c>
      <c r="H5176" s="59">
        <v>0</v>
      </c>
      <c r="I5176" s="59">
        <v>0</v>
      </c>
      <c r="J5176" s="59">
        <v>0</v>
      </c>
      <c r="K5176" s="59">
        <v>0</v>
      </c>
      <c r="L5176" s="59">
        <v>0</v>
      </c>
      <c r="M5176" s="59">
        <v>0</v>
      </c>
      <c r="N5176" s="59">
        <v>0</v>
      </c>
      <c r="O5176" s="59">
        <v>0</v>
      </c>
      <c r="P5176" s="13"/>
    </row>
    <row r="5177" spans="1:16" ht="39" customHeight="1" x14ac:dyDescent="0.2">
      <c r="A5177" s="71"/>
      <c r="B5177" s="12"/>
      <c r="C5177" s="72"/>
      <c r="D5177" s="59">
        <v>0</v>
      </c>
      <c r="E5177" s="59">
        <v>0</v>
      </c>
      <c r="F5177" s="59">
        <v>0</v>
      </c>
      <c r="G5177" s="59">
        <v>0</v>
      </c>
      <c r="H5177" s="59">
        <v>0</v>
      </c>
      <c r="I5177" s="59">
        <v>0</v>
      </c>
      <c r="J5177" s="59">
        <v>0</v>
      </c>
      <c r="K5177" s="59">
        <v>0</v>
      </c>
      <c r="L5177" s="59">
        <v>0</v>
      </c>
      <c r="M5177" s="59">
        <v>0</v>
      </c>
      <c r="N5177" s="59">
        <v>0</v>
      </c>
      <c r="O5177" s="59">
        <v>0</v>
      </c>
      <c r="P5177" s="13"/>
    </row>
    <row r="5178" spans="1:16" ht="39" customHeight="1" x14ac:dyDescent="0.2">
      <c r="A5178" s="71"/>
      <c r="B5178" s="12"/>
      <c r="C5178" s="72"/>
      <c r="D5178" s="59">
        <v>0</v>
      </c>
      <c r="E5178" s="59">
        <v>0</v>
      </c>
      <c r="F5178" s="59">
        <v>0</v>
      </c>
      <c r="G5178" s="59">
        <v>0</v>
      </c>
      <c r="H5178" s="59">
        <v>0</v>
      </c>
      <c r="I5178" s="59">
        <v>0</v>
      </c>
      <c r="J5178" s="59">
        <v>0</v>
      </c>
      <c r="K5178" s="59">
        <v>0</v>
      </c>
      <c r="L5178" s="59">
        <v>0</v>
      </c>
      <c r="M5178" s="59">
        <v>0</v>
      </c>
      <c r="N5178" s="59">
        <v>0</v>
      </c>
      <c r="O5178" s="59">
        <v>0</v>
      </c>
      <c r="P5178" s="13"/>
    </row>
    <row r="5179" spans="1:16" ht="39" customHeight="1" x14ac:dyDescent="0.2">
      <c r="A5179" s="71"/>
      <c r="B5179" s="12"/>
      <c r="C5179" s="72"/>
      <c r="D5179" s="59">
        <v>0</v>
      </c>
      <c r="E5179" s="59">
        <v>0</v>
      </c>
      <c r="F5179" s="59">
        <v>0</v>
      </c>
      <c r="G5179" s="59">
        <v>0</v>
      </c>
      <c r="H5179" s="59">
        <v>0</v>
      </c>
      <c r="I5179" s="59">
        <v>0</v>
      </c>
      <c r="J5179" s="59">
        <v>0</v>
      </c>
      <c r="K5179" s="59">
        <v>0</v>
      </c>
      <c r="L5179" s="59">
        <v>0</v>
      </c>
      <c r="M5179" s="59">
        <v>0</v>
      </c>
      <c r="N5179" s="59">
        <v>0</v>
      </c>
      <c r="O5179" s="59">
        <v>0</v>
      </c>
      <c r="P5179" s="13"/>
    </row>
    <row r="5180" spans="1:16" ht="39" customHeight="1" thickBot="1" x14ac:dyDescent="0.25">
      <c r="A5180" s="73"/>
      <c r="B5180" s="14"/>
      <c r="C5180" s="74"/>
      <c r="D5180" s="59">
        <v>0</v>
      </c>
      <c r="E5180" s="59">
        <v>0</v>
      </c>
      <c r="F5180" s="59">
        <v>0</v>
      </c>
      <c r="G5180" s="59">
        <v>0</v>
      </c>
      <c r="H5180" s="59">
        <v>0</v>
      </c>
      <c r="I5180" s="59">
        <v>0</v>
      </c>
      <c r="J5180" s="59">
        <v>0</v>
      </c>
      <c r="K5180" s="59">
        <v>0</v>
      </c>
      <c r="L5180" s="59">
        <v>0</v>
      </c>
      <c r="M5180" s="59">
        <v>0</v>
      </c>
      <c r="N5180" s="59">
        <v>0</v>
      </c>
      <c r="O5180" s="59">
        <v>0</v>
      </c>
      <c r="P5180" s="15"/>
    </row>
    <row r="5181" spans="1:16" ht="39" customHeight="1" thickBot="1" x14ac:dyDescent="0.25">
      <c r="A5181" s="75" t="s">
        <v>3026</v>
      </c>
      <c r="B5181" s="10"/>
      <c r="C5181" s="76" t="s">
        <v>3027</v>
      </c>
      <c r="D5181" s="39">
        <v>0</v>
      </c>
      <c r="E5181" s="39">
        <v>0</v>
      </c>
      <c r="F5181" s="39">
        <v>0</v>
      </c>
      <c r="G5181" s="39">
        <v>0</v>
      </c>
      <c r="H5181" s="39">
        <v>0</v>
      </c>
      <c r="I5181" s="39">
        <v>0</v>
      </c>
      <c r="J5181" s="39">
        <v>0</v>
      </c>
      <c r="K5181" s="39">
        <v>0</v>
      </c>
      <c r="L5181" s="39">
        <v>0</v>
      </c>
      <c r="M5181" s="39">
        <v>0</v>
      </c>
      <c r="N5181" s="39">
        <v>0</v>
      </c>
      <c r="O5181" s="39">
        <v>0</v>
      </c>
      <c r="P5181" s="35"/>
    </row>
    <row r="5182" spans="1:16" ht="39" customHeight="1" x14ac:dyDescent="0.2">
      <c r="A5182" s="71"/>
      <c r="B5182" s="12"/>
      <c r="C5182" s="72"/>
      <c r="D5182" s="39">
        <v>0</v>
      </c>
      <c r="E5182" s="39">
        <v>0</v>
      </c>
      <c r="F5182" s="39">
        <v>0</v>
      </c>
      <c r="G5182" s="39">
        <v>0</v>
      </c>
      <c r="H5182" s="39">
        <v>0</v>
      </c>
      <c r="I5182" s="39">
        <v>0</v>
      </c>
      <c r="J5182" s="39">
        <v>0</v>
      </c>
      <c r="K5182" s="39">
        <v>0</v>
      </c>
      <c r="L5182" s="39">
        <v>0</v>
      </c>
      <c r="M5182" s="39">
        <v>0</v>
      </c>
      <c r="N5182" s="39">
        <v>0</v>
      </c>
      <c r="O5182" s="39">
        <v>0</v>
      </c>
      <c r="P5182" s="35"/>
    </row>
    <row r="5183" spans="1:16" ht="39" customHeight="1" x14ac:dyDescent="0.2">
      <c r="A5183" s="71"/>
      <c r="B5183" s="12"/>
      <c r="C5183" s="72"/>
      <c r="D5183" s="59">
        <v>0</v>
      </c>
      <c r="E5183" s="59">
        <v>0</v>
      </c>
      <c r="F5183" s="59">
        <v>0</v>
      </c>
      <c r="G5183" s="59">
        <v>0</v>
      </c>
      <c r="H5183" s="59">
        <v>0</v>
      </c>
      <c r="I5183" s="59">
        <v>0</v>
      </c>
      <c r="J5183" s="59">
        <v>0</v>
      </c>
      <c r="K5183" s="59">
        <v>0</v>
      </c>
      <c r="L5183" s="59">
        <v>0</v>
      </c>
      <c r="M5183" s="59">
        <v>0</v>
      </c>
      <c r="N5183" s="59">
        <v>0</v>
      </c>
      <c r="O5183" s="59">
        <v>0</v>
      </c>
      <c r="P5183" s="13"/>
    </row>
    <row r="5184" spans="1:16" ht="39" customHeight="1" x14ac:dyDescent="0.2">
      <c r="A5184" s="71"/>
      <c r="B5184" s="12"/>
      <c r="C5184" s="72"/>
      <c r="D5184" s="59">
        <v>0</v>
      </c>
      <c r="E5184" s="59">
        <v>0</v>
      </c>
      <c r="F5184" s="59">
        <v>0</v>
      </c>
      <c r="G5184" s="59">
        <v>0</v>
      </c>
      <c r="H5184" s="59">
        <v>0</v>
      </c>
      <c r="I5184" s="59">
        <v>0</v>
      </c>
      <c r="J5184" s="59">
        <v>0</v>
      </c>
      <c r="K5184" s="59">
        <v>0</v>
      </c>
      <c r="L5184" s="59">
        <v>0</v>
      </c>
      <c r="M5184" s="59">
        <v>0</v>
      </c>
      <c r="N5184" s="59">
        <v>0</v>
      </c>
      <c r="O5184" s="59">
        <v>0</v>
      </c>
      <c r="P5184" s="13"/>
    </row>
    <row r="5185" spans="1:16" ht="39" customHeight="1" x14ac:dyDescent="0.2">
      <c r="A5185" s="71"/>
      <c r="B5185" s="12"/>
      <c r="C5185" s="72"/>
      <c r="D5185" s="59">
        <v>0</v>
      </c>
      <c r="E5185" s="59">
        <v>0</v>
      </c>
      <c r="F5185" s="59">
        <v>0</v>
      </c>
      <c r="G5185" s="59">
        <v>0</v>
      </c>
      <c r="H5185" s="59">
        <v>0</v>
      </c>
      <c r="I5185" s="59">
        <v>0</v>
      </c>
      <c r="J5185" s="59">
        <v>0</v>
      </c>
      <c r="K5185" s="59">
        <v>0</v>
      </c>
      <c r="L5185" s="59">
        <v>0</v>
      </c>
      <c r="M5185" s="59">
        <v>0</v>
      </c>
      <c r="N5185" s="59">
        <v>0</v>
      </c>
      <c r="O5185" s="59">
        <v>0</v>
      </c>
      <c r="P5185" s="13"/>
    </row>
    <row r="5186" spans="1:16" ht="39" customHeight="1" x14ac:dyDescent="0.2">
      <c r="A5186" s="71" t="s">
        <v>3028</v>
      </c>
      <c r="B5186" s="12"/>
      <c r="C5186" s="72" t="s">
        <v>3029</v>
      </c>
      <c r="D5186" s="59">
        <v>0</v>
      </c>
      <c r="E5186" s="59">
        <v>0</v>
      </c>
      <c r="F5186" s="59">
        <v>0</v>
      </c>
      <c r="G5186" s="59">
        <v>0</v>
      </c>
      <c r="H5186" s="59">
        <v>0</v>
      </c>
      <c r="I5186" s="59">
        <v>0</v>
      </c>
      <c r="J5186" s="59">
        <v>0</v>
      </c>
      <c r="K5186" s="59">
        <v>0</v>
      </c>
      <c r="L5186" s="59">
        <v>0</v>
      </c>
      <c r="M5186" s="59">
        <v>0</v>
      </c>
      <c r="N5186" s="59">
        <v>0</v>
      </c>
      <c r="O5186" s="59">
        <v>0</v>
      </c>
      <c r="P5186" s="13"/>
    </row>
    <row r="5187" spans="1:16" ht="39" customHeight="1" x14ac:dyDescent="0.2">
      <c r="A5187" s="71"/>
      <c r="B5187" s="12"/>
      <c r="C5187" s="72"/>
      <c r="D5187" s="59">
        <v>0</v>
      </c>
      <c r="E5187" s="59">
        <v>0</v>
      </c>
      <c r="F5187" s="59">
        <v>0</v>
      </c>
      <c r="G5187" s="59">
        <v>0</v>
      </c>
      <c r="H5187" s="59">
        <v>0</v>
      </c>
      <c r="I5187" s="59">
        <v>0</v>
      </c>
      <c r="J5187" s="59">
        <v>0</v>
      </c>
      <c r="K5187" s="59">
        <v>0</v>
      </c>
      <c r="L5187" s="59">
        <v>0</v>
      </c>
      <c r="M5187" s="59">
        <v>0</v>
      </c>
      <c r="N5187" s="59">
        <v>0</v>
      </c>
      <c r="O5187" s="59">
        <v>0</v>
      </c>
      <c r="P5187" s="13"/>
    </row>
    <row r="5188" spans="1:16" ht="39" customHeight="1" x14ac:dyDescent="0.2">
      <c r="A5188" s="71"/>
      <c r="B5188" s="12"/>
      <c r="C5188" s="72"/>
      <c r="D5188" s="59">
        <v>0</v>
      </c>
      <c r="E5188" s="59">
        <v>0</v>
      </c>
      <c r="F5188" s="59">
        <v>0</v>
      </c>
      <c r="G5188" s="59">
        <v>0</v>
      </c>
      <c r="H5188" s="59">
        <v>0</v>
      </c>
      <c r="I5188" s="59">
        <v>0</v>
      </c>
      <c r="J5188" s="59">
        <v>0</v>
      </c>
      <c r="K5188" s="59">
        <v>0</v>
      </c>
      <c r="L5188" s="59">
        <v>0</v>
      </c>
      <c r="M5188" s="59">
        <v>0</v>
      </c>
      <c r="N5188" s="59">
        <v>0</v>
      </c>
      <c r="O5188" s="59">
        <v>0</v>
      </c>
      <c r="P5188" s="13"/>
    </row>
    <row r="5189" spans="1:16" ht="39" customHeight="1" x14ac:dyDescent="0.2">
      <c r="A5189" s="71"/>
      <c r="B5189" s="12"/>
      <c r="C5189" s="72"/>
      <c r="D5189" s="59">
        <v>0</v>
      </c>
      <c r="E5189" s="59">
        <v>0</v>
      </c>
      <c r="F5189" s="59">
        <v>0</v>
      </c>
      <c r="G5189" s="59">
        <v>0</v>
      </c>
      <c r="H5189" s="59">
        <v>0</v>
      </c>
      <c r="I5189" s="59">
        <v>0</v>
      </c>
      <c r="J5189" s="59">
        <v>0</v>
      </c>
      <c r="K5189" s="59">
        <v>0</v>
      </c>
      <c r="L5189" s="59">
        <v>0</v>
      </c>
      <c r="M5189" s="59">
        <v>0</v>
      </c>
      <c r="N5189" s="59">
        <v>0</v>
      </c>
      <c r="O5189" s="59">
        <v>0</v>
      </c>
      <c r="P5189" s="13"/>
    </row>
    <row r="5190" spans="1:16" ht="39" customHeight="1" x14ac:dyDescent="0.2">
      <c r="A5190" s="71"/>
      <c r="B5190" s="12"/>
      <c r="C5190" s="72"/>
      <c r="D5190" s="59">
        <v>0</v>
      </c>
      <c r="E5190" s="59">
        <v>0</v>
      </c>
      <c r="F5190" s="59">
        <v>0</v>
      </c>
      <c r="G5190" s="59">
        <v>0</v>
      </c>
      <c r="H5190" s="59">
        <v>0</v>
      </c>
      <c r="I5190" s="59">
        <v>0</v>
      </c>
      <c r="J5190" s="59">
        <v>0</v>
      </c>
      <c r="K5190" s="59">
        <v>0</v>
      </c>
      <c r="L5190" s="59">
        <v>0</v>
      </c>
      <c r="M5190" s="59">
        <v>0</v>
      </c>
      <c r="N5190" s="59">
        <v>0</v>
      </c>
      <c r="O5190" s="59">
        <v>0</v>
      </c>
      <c r="P5190" s="13"/>
    </row>
    <row r="5191" spans="1:16" ht="39" customHeight="1" x14ac:dyDescent="0.2">
      <c r="A5191" s="71" t="s">
        <v>3030</v>
      </c>
      <c r="B5191" s="12"/>
      <c r="C5191" s="72" t="s">
        <v>3031</v>
      </c>
      <c r="D5191" s="59">
        <v>0</v>
      </c>
      <c r="E5191" s="59">
        <v>0</v>
      </c>
      <c r="F5191" s="59">
        <v>0</v>
      </c>
      <c r="G5191" s="59">
        <v>0</v>
      </c>
      <c r="H5191" s="59">
        <v>0</v>
      </c>
      <c r="I5191" s="59">
        <v>0</v>
      </c>
      <c r="J5191" s="59">
        <v>0</v>
      </c>
      <c r="K5191" s="59">
        <v>0</v>
      </c>
      <c r="L5191" s="59">
        <v>0</v>
      </c>
      <c r="M5191" s="59">
        <v>0</v>
      </c>
      <c r="N5191" s="59">
        <v>0</v>
      </c>
      <c r="O5191" s="59">
        <v>0</v>
      </c>
      <c r="P5191" s="13"/>
    </row>
    <row r="5192" spans="1:16" ht="39" customHeight="1" x14ac:dyDescent="0.2">
      <c r="A5192" s="71"/>
      <c r="B5192" s="12"/>
      <c r="C5192" s="72"/>
      <c r="D5192" s="59">
        <v>0</v>
      </c>
      <c r="E5192" s="59">
        <v>0</v>
      </c>
      <c r="F5192" s="59">
        <v>0</v>
      </c>
      <c r="G5192" s="59">
        <v>0</v>
      </c>
      <c r="H5192" s="59">
        <v>0</v>
      </c>
      <c r="I5192" s="59">
        <v>0</v>
      </c>
      <c r="J5192" s="59">
        <v>0</v>
      </c>
      <c r="K5192" s="59">
        <v>0</v>
      </c>
      <c r="L5192" s="59">
        <v>0</v>
      </c>
      <c r="M5192" s="59">
        <v>0</v>
      </c>
      <c r="N5192" s="59">
        <v>0</v>
      </c>
      <c r="O5192" s="59">
        <v>0</v>
      </c>
      <c r="P5192" s="13"/>
    </row>
    <row r="5193" spans="1:16" ht="39" customHeight="1" x14ac:dyDescent="0.2">
      <c r="A5193" s="71"/>
      <c r="B5193" s="12"/>
      <c r="C5193" s="72"/>
      <c r="D5193" s="59">
        <v>0</v>
      </c>
      <c r="E5193" s="59">
        <v>0</v>
      </c>
      <c r="F5193" s="59">
        <v>0</v>
      </c>
      <c r="G5193" s="59">
        <v>0</v>
      </c>
      <c r="H5193" s="59">
        <v>0</v>
      </c>
      <c r="I5193" s="59">
        <v>0</v>
      </c>
      <c r="J5193" s="59">
        <v>0</v>
      </c>
      <c r="K5193" s="59">
        <v>0</v>
      </c>
      <c r="L5193" s="59">
        <v>0</v>
      </c>
      <c r="M5193" s="59">
        <v>0</v>
      </c>
      <c r="N5193" s="59">
        <v>0</v>
      </c>
      <c r="O5193" s="59">
        <v>0</v>
      </c>
      <c r="P5193" s="13"/>
    </row>
    <row r="5194" spans="1:16" ht="39" customHeight="1" x14ac:dyDescent="0.2">
      <c r="A5194" s="71"/>
      <c r="B5194" s="12"/>
      <c r="C5194" s="72"/>
      <c r="D5194" s="59">
        <v>0</v>
      </c>
      <c r="E5194" s="59">
        <v>0</v>
      </c>
      <c r="F5194" s="59">
        <v>0</v>
      </c>
      <c r="G5194" s="59">
        <v>0</v>
      </c>
      <c r="H5194" s="59">
        <v>0</v>
      </c>
      <c r="I5194" s="59">
        <v>0</v>
      </c>
      <c r="J5194" s="59">
        <v>0</v>
      </c>
      <c r="K5194" s="59">
        <v>0</v>
      </c>
      <c r="L5194" s="59">
        <v>0</v>
      </c>
      <c r="M5194" s="59">
        <v>0</v>
      </c>
      <c r="N5194" s="59">
        <v>0</v>
      </c>
      <c r="O5194" s="59">
        <v>0</v>
      </c>
      <c r="P5194" s="13"/>
    </row>
    <row r="5195" spans="1:16" ht="39" customHeight="1" x14ac:dyDescent="0.2">
      <c r="A5195" s="71"/>
      <c r="B5195" s="12"/>
      <c r="C5195" s="72"/>
      <c r="D5195" s="59">
        <v>0</v>
      </c>
      <c r="E5195" s="59">
        <v>0</v>
      </c>
      <c r="F5195" s="59">
        <v>0</v>
      </c>
      <c r="G5195" s="59">
        <v>0</v>
      </c>
      <c r="H5195" s="59">
        <v>0</v>
      </c>
      <c r="I5195" s="59">
        <v>0</v>
      </c>
      <c r="J5195" s="59">
        <v>0</v>
      </c>
      <c r="K5195" s="59">
        <v>0</v>
      </c>
      <c r="L5195" s="59">
        <v>0</v>
      </c>
      <c r="M5195" s="59">
        <v>0</v>
      </c>
      <c r="N5195" s="59">
        <v>0</v>
      </c>
      <c r="O5195" s="59">
        <v>0</v>
      </c>
      <c r="P5195" s="13"/>
    </row>
    <row r="5196" spans="1:16" ht="39" customHeight="1" x14ac:dyDescent="0.2">
      <c r="A5196" s="71" t="s">
        <v>3032</v>
      </c>
      <c r="B5196" s="12"/>
      <c r="C5196" s="72" t="s">
        <v>3033</v>
      </c>
      <c r="D5196" s="59">
        <v>0</v>
      </c>
      <c r="E5196" s="59">
        <v>0</v>
      </c>
      <c r="F5196" s="59">
        <v>0</v>
      </c>
      <c r="G5196" s="59">
        <v>0</v>
      </c>
      <c r="H5196" s="59">
        <v>0</v>
      </c>
      <c r="I5196" s="59">
        <v>0</v>
      </c>
      <c r="J5196" s="59">
        <v>0</v>
      </c>
      <c r="K5196" s="59">
        <v>0</v>
      </c>
      <c r="L5196" s="59">
        <v>0</v>
      </c>
      <c r="M5196" s="59">
        <v>0</v>
      </c>
      <c r="N5196" s="59">
        <v>0</v>
      </c>
      <c r="O5196" s="59">
        <v>0</v>
      </c>
      <c r="P5196" s="13"/>
    </row>
    <row r="5197" spans="1:16" ht="39" customHeight="1" x14ac:dyDescent="0.2">
      <c r="A5197" s="71"/>
      <c r="B5197" s="12"/>
      <c r="C5197" s="72"/>
      <c r="D5197" s="59">
        <v>0</v>
      </c>
      <c r="E5197" s="59">
        <v>0</v>
      </c>
      <c r="F5197" s="59">
        <v>0</v>
      </c>
      <c r="G5197" s="59">
        <v>0</v>
      </c>
      <c r="H5197" s="59">
        <v>0</v>
      </c>
      <c r="I5197" s="59">
        <v>0</v>
      </c>
      <c r="J5197" s="59">
        <v>0</v>
      </c>
      <c r="K5197" s="59">
        <v>0</v>
      </c>
      <c r="L5197" s="59">
        <v>0</v>
      </c>
      <c r="M5197" s="59">
        <v>0</v>
      </c>
      <c r="N5197" s="59">
        <v>0</v>
      </c>
      <c r="O5197" s="59">
        <v>0</v>
      </c>
      <c r="P5197" s="13"/>
    </row>
    <row r="5198" spans="1:16" ht="39" customHeight="1" x14ac:dyDescent="0.2">
      <c r="A5198" s="71"/>
      <c r="B5198" s="12"/>
      <c r="C5198" s="72"/>
      <c r="D5198" s="59">
        <v>0</v>
      </c>
      <c r="E5198" s="59">
        <v>0</v>
      </c>
      <c r="F5198" s="59">
        <v>0</v>
      </c>
      <c r="G5198" s="59">
        <v>0</v>
      </c>
      <c r="H5198" s="59">
        <v>0</v>
      </c>
      <c r="I5198" s="59">
        <v>0</v>
      </c>
      <c r="J5198" s="59">
        <v>0</v>
      </c>
      <c r="K5198" s="59">
        <v>0</v>
      </c>
      <c r="L5198" s="59">
        <v>0</v>
      </c>
      <c r="M5198" s="59">
        <v>0</v>
      </c>
      <c r="N5198" s="59">
        <v>0</v>
      </c>
      <c r="O5198" s="59">
        <v>0</v>
      </c>
      <c r="P5198" s="13"/>
    </row>
    <row r="5199" spans="1:16" ht="39" customHeight="1" x14ac:dyDescent="0.2">
      <c r="A5199" s="71"/>
      <c r="B5199" s="12"/>
      <c r="C5199" s="72"/>
      <c r="D5199" s="59">
        <v>0</v>
      </c>
      <c r="E5199" s="59">
        <v>0</v>
      </c>
      <c r="F5199" s="59">
        <v>0</v>
      </c>
      <c r="G5199" s="59">
        <v>0</v>
      </c>
      <c r="H5199" s="59">
        <v>0</v>
      </c>
      <c r="I5199" s="59">
        <v>0</v>
      </c>
      <c r="J5199" s="59">
        <v>0</v>
      </c>
      <c r="K5199" s="59">
        <v>0</v>
      </c>
      <c r="L5199" s="59">
        <v>0</v>
      </c>
      <c r="M5199" s="59">
        <v>0</v>
      </c>
      <c r="N5199" s="59">
        <v>0</v>
      </c>
      <c r="O5199" s="59">
        <v>0</v>
      </c>
      <c r="P5199" s="13"/>
    </row>
    <row r="5200" spans="1:16" ht="39" customHeight="1" x14ac:dyDescent="0.2">
      <c r="A5200" s="71"/>
      <c r="B5200" s="12"/>
      <c r="C5200" s="72"/>
      <c r="D5200" s="59">
        <v>0</v>
      </c>
      <c r="E5200" s="59">
        <v>0</v>
      </c>
      <c r="F5200" s="59">
        <v>0</v>
      </c>
      <c r="G5200" s="59">
        <v>0</v>
      </c>
      <c r="H5200" s="59">
        <v>0</v>
      </c>
      <c r="I5200" s="59">
        <v>0</v>
      </c>
      <c r="J5200" s="59">
        <v>0</v>
      </c>
      <c r="K5200" s="59">
        <v>0</v>
      </c>
      <c r="L5200" s="59">
        <v>0</v>
      </c>
      <c r="M5200" s="59">
        <v>0</v>
      </c>
      <c r="N5200" s="59">
        <v>0</v>
      </c>
      <c r="O5200" s="59">
        <v>0</v>
      </c>
      <c r="P5200" s="13"/>
    </row>
    <row r="5201" spans="1:16" ht="39" customHeight="1" x14ac:dyDescent="0.2">
      <c r="A5201" s="71" t="s">
        <v>3034</v>
      </c>
      <c r="B5201" s="12"/>
      <c r="C5201" s="72" t="s">
        <v>3035</v>
      </c>
      <c r="D5201" s="59">
        <v>0</v>
      </c>
      <c r="E5201" s="59">
        <v>0</v>
      </c>
      <c r="F5201" s="59">
        <v>0</v>
      </c>
      <c r="G5201" s="59">
        <v>0</v>
      </c>
      <c r="H5201" s="59">
        <v>0</v>
      </c>
      <c r="I5201" s="59">
        <v>0</v>
      </c>
      <c r="J5201" s="59">
        <v>0</v>
      </c>
      <c r="K5201" s="59">
        <v>0</v>
      </c>
      <c r="L5201" s="59">
        <v>0</v>
      </c>
      <c r="M5201" s="59">
        <v>0</v>
      </c>
      <c r="N5201" s="59">
        <v>0</v>
      </c>
      <c r="O5201" s="59">
        <v>0</v>
      </c>
      <c r="P5201" s="13"/>
    </row>
    <row r="5202" spans="1:16" ht="39" customHeight="1" x14ac:dyDescent="0.2">
      <c r="A5202" s="71"/>
      <c r="B5202" s="12"/>
      <c r="C5202" s="72"/>
      <c r="D5202" s="59">
        <v>0</v>
      </c>
      <c r="E5202" s="59">
        <v>0</v>
      </c>
      <c r="F5202" s="59">
        <v>0</v>
      </c>
      <c r="G5202" s="59">
        <v>0</v>
      </c>
      <c r="H5202" s="59">
        <v>0</v>
      </c>
      <c r="I5202" s="59">
        <v>0</v>
      </c>
      <c r="J5202" s="59">
        <v>0</v>
      </c>
      <c r="K5202" s="59">
        <v>0</v>
      </c>
      <c r="L5202" s="59">
        <v>0</v>
      </c>
      <c r="M5202" s="59">
        <v>0</v>
      </c>
      <c r="N5202" s="59">
        <v>0</v>
      </c>
      <c r="O5202" s="59">
        <v>0</v>
      </c>
      <c r="P5202" s="13"/>
    </row>
    <row r="5203" spans="1:16" ht="39" customHeight="1" x14ac:dyDescent="0.2">
      <c r="A5203" s="71"/>
      <c r="B5203" s="12"/>
      <c r="C5203" s="72"/>
      <c r="D5203" s="59">
        <v>0</v>
      </c>
      <c r="E5203" s="59">
        <v>0</v>
      </c>
      <c r="F5203" s="59">
        <v>0</v>
      </c>
      <c r="G5203" s="59">
        <v>0</v>
      </c>
      <c r="H5203" s="59">
        <v>0</v>
      </c>
      <c r="I5203" s="59">
        <v>0</v>
      </c>
      <c r="J5203" s="59">
        <v>0</v>
      </c>
      <c r="K5203" s="59">
        <v>0</v>
      </c>
      <c r="L5203" s="59">
        <v>0</v>
      </c>
      <c r="M5203" s="59">
        <v>0</v>
      </c>
      <c r="N5203" s="59">
        <v>0</v>
      </c>
      <c r="O5203" s="59">
        <v>0</v>
      </c>
      <c r="P5203" s="13"/>
    </row>
    <row r="5204" spans="1:16" ht="39" customHeight="1" x14ac:dyDescent="0.2">
      <c r="A5204" s="71"/>
      <c r="B5204" s="12"/>
      <c r="C5204" s="72"/>
      <c r="D5204" s="59">
        <v>0</v>
      </c>
      <c r="E5204" s="59">
        <v>0</v>
      </c>
      <c r="F5204" s="59">
        <v>0</v>
      </c>
      <c r="G5204" s="59">
        <v>0</v>
      </c>
      <c r="H5204" s="59">
        <v>0</v>
      </c>
      <c r="I5204" s="59">
        <v>0</v>
      </c>
      <c r="J5204" s="59">
        <v>0</v>
      </c>
      <c r="K5204" s="59">
        <v>0</v>
      </c>
      <c r="L5204" s="59">
        <v>0</v>
      </c>
      <c r="M5204" s="59">
        <v>0</v>
      </c>
      <c r="N5204" s="59">
        <v>0</v>
      </c>
      <c r="O5204" s="59">
        <v>0</v>
      </c>
      <c r="P5204" s="13"/>
    </row>
    <row r="5205" spans="1:16" ht="39" customHeight="1" thickBot="1" x14ac:dyDescent="0.25">
      <c r="A5205" s="73"/>
      <c r="B5205" s="14"/>
      <c r="C5205" s="74"/>
      <c r="D5205" s="59">
        <v>0</v>
      </c>
      <c r="E5205" s="59">
        <v>0</v>
      </c>
      <c r="F5205" s="59">
        <v>0</v>
      </c>
      <c r="G5205" s="59">
        <v>0</v>
      </c>
      <c r="H5205" s="59">
        <v>0</v>
      </c>
      <c r="I5205" s="59">
        <v>0</v>
      </c>
      <c r="J5205" s="59">
        <v>0</v>
      </c>
      <c r="K5205" s="59">
        <v>0</v>
      </c>
      <c r="L5205" s="59">
        <v>0</v>
      </c>
      <c r="M5205" s="59">
        <v>0</v>
      </c>
      <c r="N5205" s="59">
        <v>0</v>
      </c>
      <c r="O5205" s="59">
        <v>0</v>
      </c>
      <c r="P5205" s="15"/>
    </row>
    <row r="5206" spans="1:16" ht="39" customHeight="1" thickBot="1" x14ac:dyDescent="0.25">
      <c r="A5206" s="75" t="s">
        <v>3036</v>
      </c>
      <c r="B5206" s="10"/>
      <c r="C5206" s="76" t="s">
        <v>3037</v>
      </c>
      <c r="D5206" s="39">
        <v>0</v>
      </c>
      <c r="E5206" s="39">
        <v>0</v>
      </c>
      <c r="F5206" s="39">
        <v>0</v>
      </c>
      <c r="G5206" s="39">
        <v>0</v>
      </c>
      <c r="H5206" s="39">
        <v>0</v>
      </c>
      <c r="I5206" s="39">
        <v>0</v>
      </c>
      <c r="J5206" s="39">
        <v>0</v>
      </c>
      <c r="K5206" s="39">
        <v>0</v>
      </c>
      <c r="L5206" s="39">
        <v>0</v>
      </c>
      <c r="M5206" s="39">
        <v>0</v>
      </c>
      <c r="N5206" s="39">
        <v>0</v>
      </c>
      <c r="O5206" s="39">
        <v>0</v>
      </c>
      <c r="P5206" s="35"/>
    </row>
    <row r="5207" spans="1:16" ht="39" customHeight="1" x14ac:dyDescent="0.2">
      <c r="A5207" s="71"/>
      <c r="B5207" s="12"/>
      <c r="C5207" s="72"/>
      <c r="D5207" s="39">
        <v>0</v>
      </c>
      <c r="E5207" s="24">
        <f>0.058+0.214</f>
        <v>0.27200000000000002</v>
      </c>
      <c r="F5207" s="24">
        <v>0.32799999999999996</v>
      </c>
      <c r="G5207" s="39">
        <v>0</v>
      </c>
      <c r="H5207" s="24">
        <f>150</f>
        <v>150</v>
      </c>
      <c r="I5207" s="24">
        <v>290</v>
      </c>
      <c r="J5207" s="39">
        <v>0</v>
      </c>
      <c r="K5207" s="24">
        <f>2771.46</f>
        <v>2771.46</v>
      </c>
      <c r="L5207" s="24">
        <f>2771.46+3300.84</f>
        <v>6072.3</v>
      </c>
      <c r="M5207" s="51">
        <v>0</v>
      </c>
      <c r="N5207" s="51">
        <f>1027.06728+1333.79868</f>
        <v>2360.8659600000001</v>
      </c>
      <c r="O5207" s="51">
        <v>1927.5004700000002</v>
      </c>
      <c r="P5207" s="35" t="s">
        <v>3529</v>
      </c>
    </row>
    <row r="5208" spans="1:16" ht="39" customHeight="1" x14ac:dyDescent="0.2">
      <c r="A5208" s="71"/>
      <c r="B5208" s="12"/>
      <c r="C5208" s="72"/>
      <c r="D5208" s="59">
        <v>0</v>
      </c>
      <c r="E5208" s="59">
        <v>0</v>
      </c>
      <c r="F5208" s="59">
        <v>0</v>
      </c>
      <c r="G5208" s="59">
        <v>0</v>
      </c>
      <c r="H5208" s="59">
        <v>0</v>
      </c>
      <c r="I5208" s="59">
        <v>0</v>
      </c>
      <c r="J5208" s="59">
        <v>0</v>
      </c>
      <c r="K5208" s="59">
        <v>0</v>
      </c>
      <c r="L5208" s="59">
        <v>0</v>
      </c>
      <c r="M5208" s="59">
        <v>0</v>
      </c>
      <c r="N5208" s="59">
        <v>0</v>
      </c>
      <c r="O5208" s="59">
        <v>0</v>
      </c>
      <c r="P5208" s="13"/>
    </row>
    <row r="5209" spans="1:16" ht="39" customHeight="1" x14ac:dyDescent="0.2">
      <c r="A5209" s="71"/>
      <c r="B5209" s="12"/>
      <c r="C5209" s="72"/>
      <c r="D5209" s="59">
        <v>0</v>
      </c>
      <c r="E5209" s="59">
        <v>0</v>
      </c>
      <c r="F5209" s="59">
        <v>0</v>
      </c>
      <c r="G5209" s="59">
        <v>0</v>
      </c>
      <c r="H5209" s="59">
        <v>0</v>
      </c>
      <c r="I5209" s="59">
        <v>0</v>
      </c>
      <c r="J5209" s="59">
        <v>0</v>
      </c>
      <c r="K5209" s="59">
        <v>0</v>
      </c>
      <c r="L5209" s="59">
        <v>0</v>
      </c>
      <c r="M5209" s="59">
        <v>0</v>
      </c>
      <c r="N5209" s="59">
        <v>0</v>
      </c>
      <c r="O5209" s="59">
        <v>0</v>
      </c>
      <c r="P5209" s="13"/>
    </row>
    <row r="5210" spans="1:16" ht="39" customHeight="1" x14ac:dyDescent="0.2">
      <c r="A5210" s="71"/>
      <c r="B5210" s="12"/>
      <c r="C5210" s="72"/>
      <c r="D5210" s="59">
        <v>0</v>
      </c>
      <c r="E5210" s="59">
        <v>0</v>
      </c>
      <c r="F5210" s="59">
        <v>0</v>
      </c>
      <c r="G5210" s="59">
        <v>0</v>
      </c>
      <c r="H5210" s="59">
        <v>0</v>
      </c>
      <c r="I5210" s="59">
        <v>0</v>
      </c>
      <c r="J5210" s="59">
        <v>0</v>
      </c>
      <c r="K5210" s="59">
        <v>0</v>
      </c>
      <c r="L5210" s="59">
        <v>0</v>
      </c>
      <c r="M5210" s="59">
        <v>0</v>
      </c>
      <c r="N5210" s="59">
        <v>0</v>
      </c>
      <c r="O5210" s="59">
        <v>0</v>
      </c>
      <c r="P5210" s="13"/>
    </row>
    <row r="5211" spans="1:16" ht="39" customHeight="1" x14ac:dyDescent="0.2">
      <c r="A5211" s="71" t="s">
        <v>3038</v>
      </c>
      <c r="B5211" s="12"/>
      <c r="C5211" s="72" t="s">
        <v>3039</v>
      </c>
      <c r="D5211" s="59">
        <v>0</v>
      </c>
      <c r="E5211" s="59">
        <v>0</v>
      </c>
      <c r="F5211" s="59">
        <v>0</v>
      </c>
      <c r="G5211" s="59">
        <v>0</v>
      </c>
      <c r="H5211" s="59">
        <v>0</v>
      </c>
      <c r="I5211" s="59">
        <v>0</v>
      </c>
      <c r="J5211" s="59">
        <v>0</v>
      </c>
      <c r="K5211" s="59">
        <v>0</v>
      </c>
      <c r="L5211" s="59">
        <v>0</v>
      </c>
      <c r="M5211" s="59">
        <v>0</v>
      </c>
      <c r="N5211" s="59">
        <v>0</v>
      </c>
      <c r="O5211" s="59">
        <v>0</v>
      </c>
      <c r="P5211" s="13"/>
    </row>
    <row r="5212" spans="1:16" ht="39" customHeight="1" x14ac:dyDescent="0.2">
      <c r="A5212" s="71"/>
      <c r="B5212" s="12"/>
      <c r="C5212" s="72"/>
      <c r="D5212" s="59">
        <v>0</v>
      </c>
      <c r="E5212" s="59">
        <v>0</v>
      </c>
      <c r="F5212" s="59">
        <v>0</v>
      </c>
      <c r="G5212" s="59">
        <v>0</v>
      </c>
      <c r="H5212" s="59">
        <v>0</v>
      </c>
      <c r="I5212" s="59">
        <v>0</v>
      </c>
      <c r="J5212" s="59">
        <v>0</v>
      </c>
      <c r="K5212" s="59">
        <v>0</v>
      </c>
      <c r="L5212" s="59">
        <v>0</v>
      </c>
      <c r="M5212" s="59">
        <v>0</v>
      </c>
      <c r="N5212" s="59">
        <v>0</v>
      </c>
      <c r="O5212" s="59">
        <v>0</v>
      </c>
      <c r="P5212" s="13"/>
    </row>
    <row r="5213" spans="1:16" ht="39" customHeight="1" x14ac:dyDescent="0.2">
      <c r="A5213" s="71"/>
      <c r="B5213" s="12"/>
      <c r="C5213" s="72"/>
      <c r="D5213" s="59">
        <v>0</v>
      </c>
      <c r="E5213" s="59">
        <v>0</v>
      </c>
      <c r="F5213" s="59">
        <v>0</v>
      </c>
      <c r="G5213" s="59">
        <v>0</v>
      </c>
      <c r="H5213" s="59">
        <v>0</v>
      </c>
      <c r="I5213" s="59">
        <v>0</v>
      </c>
      <c r="J5213" s="59">
        <v>0</v>
      </c>
      <c r="K5213" s="59">
        <v>0</v>
      </c>
      <c r="L5213" s="59">
        <v>0</v>
      </c>
      <c r="M5213" s="59">
        <v>0</v>
      </c>
      <c r="N5213" s="59">
        <v>0</v>
      </c>
      <c r="O5213" s="59">
        <v>0</v>
      </c>
      <c r="P5213" s="13"/>
    </row>
    <row r="5214" spans="1:16" ht="39" customHeight="1" x14ac:dyDescent="0.2">
      <c r="A5214" s="71"/>
      <c r="B5214" s="12"/>
      <c r="C5214" s="72"/>
      <c r="D5214" s="59">
        <v>0</v>
      </c>
      <c r="E5214" s="59">
        <v>0</v>
      </c>
      <c r="F5214" s="59">
        <v>0</v>
      </c>
      <c r="G5214" s="59">
        <v>0</v>
      </c>
      <c r="H5214" s="59">
        <v>0</v>
      </c>
      <c r="I5214" s="59">
        <v>0</v>
      </c>
      <c r="J5214" s="59">
        <v>0</v>
      </c>
      <c r="K5214" s="59">
        <v>0</v>
      </c>
      <c r="L5214" s="59">
        <v>0</v>
      </c>
      <c r="M5214" s="59">
        <v>0</v>
      </c>
      <c r="N5214" s="59">
        <v>0</v>
      </c>
      <c r="O5214" s="59">
        <v>0</v>
      </c>
      <c r="P5214" s="13"/>
    </row>
    <row r="5215" spans="1:16" ht="39" customHeight="1" x14ac:dyDescent="0.2">
      <c r="A5215" s="71"/>
      <c r="B5215" s="12"/>
      <c r="C5215" s="72"/>
      <c r="D5215" s="59">
        <v>0</v>
      </c>
      <c r="E5215" s="59">
        <v>0</v>
      </c>
      <c r="F5215" s="59">
        <v>0</v>
      </c>
      <c r="G5215" s="59">
        <v>0</v>
      </c>
      <c r="H5215" s="59">
        <v>0</v>
      </c>
      <c r="I5215" s="59">
        <v>0</v>
      </c>
      <c r="J5215" s="59">
        <v>0</v>
      </c>
      <c r="K5215" s="59">
        <v>0</v>
      </c>
      <c r="L5215" s="59">
        <v>0</v>
      </c>
      <c r="M5215" s="59">
        <v>0</v>
      </c>
      <c r="N5215" s="59">
        <v>0</v>
      </c>
      <c r="O5215" s="59">
        <v>0</v>
      </c>
      <c r="P5215" s="13"/>
    </row>
    <row r="5216" spans="1:16" ht="39" customHeight="1" x14ac:dyDescent="0.2">
      <c r="A5216" s="71" t="s">
        <v>3040</v>
      </c>
      <c r="B5216" s="12"/>
      <c r="C5216" s="72" t="s">
        <v>3041</v>
      </c>
      <c r="D5216" s="59">
        <v>0</v>
      </c>
      <c r="E5216" s="59">
        <v>0</v>
      </c>
      <c r="F5216" s="59">
        <v>0</v>
      </c>
      <c r="G5216" s="59">
        <v>0</v>
      </c>
      <c r="H5216" s="59">
        <v>0</v>
      </c>
      <c r="I5216" s="59">
        <v>0</v>
      </c>
      <c r="J5216" s="59">
        <v>0</v>
      </c>
      <c r="K5216" s="59">
        <v>0</v>
      </c>
      <c r="L5216" s="59">
        <v>0</v>
      </c>
      <c r="M5216" s="59">
        <v>0</v>
      </c>
      <c r="N5216" s="59">
        <v>0</v>
      </c>
      <c r="O5216" s="59">
        <v>0</v>
      </c>
      <c r="P5216" s="13"/>
    </row>
    <row r="5217" spans="1:16" ht="39" customHeight="1" x14ac:dyDescent="0.2">
      <c r="A5217" s="71"/>
      <c r="B5217" s="12"/>
      <c r="C5217" s="72"/>
      <c r="D5217" s="59">
        <v>0</v>
      </c>
      <c r="E5217" s="59">
        <v>0</v>
      </c>
      <c r="F5217" s="59">
        <v>0</v>
      </c>
      <c r="G5217" s="59">
        <v>0</v>
      </c>
      <c r="H5217" s="59">
        <v>0</v>
      </c>
      <c r="I5217" s="59">
        <v>0</v>
      </c>
      <c r="J5217" s="59">
        <v>0</v>
      </c>
      <c r="K5217" s="59">
        <v>0</v>
      </c>
      <c r="L5217" s="59">
        <v>0</v>
      </c>
      <c r="M5217" s="59">
        <v>0</v>
      </c>
      <c r="N5217" s="59">
        <v>0</v>
      </c>
      <c r="O5217" s="59">
        <v>0</v>
      </c>
      <c r="P5217" s="13"/>
    </row>
    <row r="5218" spans="1:16" ht="39" customHeight="1" x14ac:dyDescent="0.2">
      <c r="A5218" s="71"/>
      <c r="B5218" s="12"/>
      <c r="C5218" s="72"/>
      <c r="D5218" s="59">
        <v>0</v>
      </c>
      <c r="E5218" s="59">
        <v>0</v>
      </c>
      <c r="F5218" s="59">
        <v>0</v>
      </c>
      <c r="G5218" s="59">
        <v>0</v>
      </c>
      <c r="H5218" s="59">
        <v>0</v>
      </c>
      <c r="I5218" s="59">
        <v>0</v>
      </c>
      <c r="J5218" s="59">
        <v>0</v>
      </c>
      <c r="K5218" s="59">
        <v>0</v>
      </c>
      <c r="L5218" s="59">
        <v>0</v>
      </c>
      <c r="M5218" s="59">
        <v>0</v>
      </c>
      <c r="N5218" s="59">
        <v>0</v>
      </c>
      <c r="O5218" s="59">
        <v>0</v>
      </c>
      <c r="P5218" s="13"/>
    </row>
    <row r="5219" spans="1:16" ht="39" customHeight="1" x14ac:dyDescent="0.2">
      <c r="A5219" s="71"/>
      <c r="B5219" s="12"/>
      <c r="C5219" s="72"/>
      <c r="D5219" s="59">
        <v>0</v>
      </c>
      <c r="E5219" s="59">
        <v>0</v>
      </c>
      <c r="F5219" s="59">
        <v>0</v>
      </c>
      <c r="G5219" s="59">
        <v>0</v>
      </c>
      <c r="H5219" s="59">
        <v>0</v>
      </c>
      <c r="I5219" s="59">
        <v>0</v>
      </c>
      <c r="J5219" s="59">
        <v>0</v>
      </c>
      <c r="K5219" s="59">
        <v>0</v>
      </c>
      <c r="L5219" s="59">
        <v>0</v>
      </c>
      <c r="M5219" s="59">
        <v>0</v>
      </c>
      <c r="N5219" s="59">
        <v>0</v>
      </c>
      <c r="O5219" s="59">
        <v>0</v>
      </c>
      <c r="P5219" s="13"/>
    </row>
    <row r="5220" spans="1:16" ht="39" customHeight="1" x14ac:dyDescent="0.2">
      <c r="A5220" s="71"/>
      <c r="B5220" s="12"/>
      <c r="C5220" s="72"/>
      <c r="D5220" s="59">
        <v>0</v>
      </c>
      <c r="E5220" s="59">
        <v>0</v>
      </c>
      <c r="F5220" s="59">
        <v>0</v>
      </c>
      <c r="G5220" s="59">
        <v>0</v>
      </c>
      <c r="H5220" s="59">
        <v>0</v>
      </c>
      <c r="I5220" s="59">
        <v>0</v>
      </c>
      <c r="J5220" s="59">
        <v>0</v>
      </c>
      <c r="K5220" s="59">
        <v>0</v>
      </c>
      <c r="L5220" s="59">
        <v>0</v>
      </c>
      <c r="M5220" s="59">
        <v>0</v>
      </c>
      <c r="N5220" s="59">
        <v>0</v>
      </c>
      <c r="O5220" s="59">
        <v>0</v>
      </c>
      <c r="P5220" s="13"/>
    </row>
    <row r="5221" spans="1:16" ht="39" customHeight="1" x14ac:dyDescent="0.2">
      <c r="A5221" s="71" t="s">
        <v>3042</v>
      </c>
      <c r="B5221" s="12"/>
      <c r="C5221" s="72" t="s">
        <v>3043</v>
      </c>
      <c r="D5221" s="59">
        <v>0</v>
      </c>
      <c r="E5221" s="59">
        <v>0</v>
      </c>
      <c r="F5221" s="59">
        <v>0</v>
      </c>
      <c r="G5221" s="59">
        <v>0</v>
      </c>
      <c r="H5221" s="59">
        <v>0</v>
      </c>
      <c r="I5221" s="59">
        <v>0</v>
      </c>
      <c r="J5221" s="59">
        <v>0</v>
      </c>
      <c r="K5221" s="59">
        <v>0</v>
      </c>
      <c r="L5221" s="59">
        <v>0</v>
      </c>
      <c r="M5221" s="59">
        <v>0</v>
      </c>
      <c r="N5221" s="59">
        <v>0</v>
      </c>
      <c r="O5221" s="59">
        <v>0</v>
      </c>
      <c r="P5221" s="13"/>
    </row>
    <row r="5222" spans="1:16" ht="39" customHeight="1" x14ac:dyDescent="0.2">
      <c r="A5222" s="71"/>
      <c r="B5222" s="12"/>
      <c r="C5222" s="72"/>
      <c r="D5222" s="59">
        <v>0</v>
      </c>
      <c r="E5222" s="59">
        <v>0</v>
      </c>
      <c r="F5222" s="59">
        <v>0</v>
      </c>
      <c r="G5222" s="59">
        <v>0</v>
      </c>
      <c r="H5222" s="59">
        <v>0</v>
      </c>
      <c r="I5222" s="59">
        <v>0</v>
      </c>
      <c r="J5222" s="59">
        <v>0</v>
      </c>
      <c r="K5222" s="59">
        <v>0</v>
      </c>
      <c r="L5222" s="59">
        <v>0</v>
      </c>
      <c r="M5222" s="59">
        <v>0</v>
      </c>
      <c r="N5222" s="59">
        <v>0</v>
      </c>
      <c r="O5222" s="59">
        <v>0</v>
      </c>
      <c r="P5222" s="13"/>
    </row>
    <row r="5223" spans="1:16" ht="39" customHeight="1" x14ac:dyDescent="0.2">
      <c r="A5223" s="71"/>
      <c r="B5223" s="12"/>
      <c r="C5223" s="72"/>
      <c r="D5223" s="59">
        <v>0</v>
      </c>
      <c r="E5223" s="59">
        <v>0</v>
      </c>
      <c r="F5223" s="59">
        <v>0</v>
      </c>
      <c r="G5223" s="59">
        <v>0</v>
      </c>
      <c r="H5223" s="59">
        <v>0</v>
      </c>
      <c r="I5223" s="59">
        <v>0</v>
      </c>
      <c r="J5223" s="59">
        <v>0</v>
      </c>
      <c r="K5223" s="59">
        <v>0</v>
      </c>
      <c r="L5223" s="59">
        <v>0</v>
      </c>
      <c r="M5223" s="59">
        <v>0</v>
      </c>
      <c r="N5223" s="59">
        <v>0</v>
      </c>
      <c r="O5223" s="59">
        <v>0</v>
      </c>
      <c r="P5223" s="13"/>
    </row>
    <row r="5224" spans="1:16" ht="39" customHeight="1" x14ac:dyDescent="0.2">
      <c r="A5224" s="71"/>
      <c r="B5224" s="12"/>
      <c r="C5224" s="72"/>
      <c r="D5224" s="59">
        <v>0</v>
      </c>
      <c r="E5224" s="59">
        <v>0</v>
      </c>
      <c r="F5224" s="59">
        <v>0</v>
      </c>
      <c r="G5224" s="59">
        <v>0</v>
      </c>
      <c r="H5224" s="59">
        <v>0</v>
      </c>
      <c r="I5224" s="59">
        <v>0</v>
      </c>
      <c r="J5224" s="59">
        <v>0</v>
      </c>
      <c r="K5224" s="59">
        <v>0</v>
      </c>
      <c r="L5224" s="59">
        <v>0</v>
      </c>
      <c r="M5224" s="59">
        <v>0</v>
      </c>
      <c r="N5224" s="59">
        <v>0</v>
      </c>
      <c r="O5224" s="59">
        <v>0</v>
      </c>
      <c r="P5224" s="13"/>
    </row>
    <row r="5225" spans="1:16" ht="39" customHeight="1" x14ac:dyDescent="0.2">
      <c r="A5225" s="71"/>
      <c r="B5225" s="12"/>
      <c r="C5225" s="72"/>
      <c r="D5225" s="59">
        <v>0</v>
      </c>
      <c r="E5225" s="59">
        <v>0</v>
      </c>
      <c r="F5225" s="59">
        <v>0</v>
      </c>
      <c r="G5225" s="59">
        <v>0</v>
      </c>
      <c r="H5225" s="59">
        <v>0</v>
      </c>
      <c r="I5225" s="59">
        <v>0</v>
      </c>
      <c r="J5225" s="59">
        <v>0</v>
      </c>
      <c r="K5225" s="59">
        <v>0</v>
      </c>
      <c r="L5225" s="59">
        <v>0</v>
      </c>
      <c r="M5225" s="59">
        <v>0</v>
      </c>
      <c r="N5225" s="59">
        <v>0</v>
      </c>
      <c r="O5225" s="59">
        <v>0</v>
      </c>
      <c r="P5225" s="13"/>
    </row>
    <row r="5226" spans="1:16" ht="39" customHeight="1" x14ac:dyDescent="0.2">
      <c r="A5226" s="71" t="s">
        <v>3044</v>
      </c>
      <c r="B5226" s="12"/>
      <c r="C5226" s="72" t="s">
        <v>3045</v>
      </c>
      <c r="D5226" s="59">
        <v>0</v>
      </c>
      <c r="E5226" s="59">
        <v>0</v>
      </c>
      <c r="F5226" s="59">
        <v>0</v>
      </c>
      <c r="G5226" s="59">
        <v>0</v>
      </c>
      <c r="H5226" s="59">
        <v>0</v>
      </c>
      <c r="I5226" s="59">
        <v>0</v>
      </c>
      <c r="J5226" s="59">
        <v>0</v>
      </c>
      <c r="K5226" s="59">
        <v>0</v>
      </c>
      <c r="L5226" s="59">
        <v>0</v>
      </c>
      <c r="M5226" s="59">
        <v>0</v>
      </c>
      <c r="N5226" s="59">
        <v>0</v>
      </c>
      <c r="O5226" s="59">
        <v>0</v>
      </c>
      <c r="P5226" s="13"/>
    </row>
    <row r="5227" spans="1:16" ht="39" customHeight="1" x14ac:dyDescent="0.2">
      <c r="A5227" s="71"/>
      <c r="B5227" s="12"/>
      <c r="C5227" s="72"/>
      <c r="D5227" s="59">
        <v>0</v>
      </c>
      <c r="E5227" s="59">
        <v>0</v>
      </c>
      <c r="F5227" s="59">
        <v>0</v>
      </c>
      <c r="G5227" s="59">
        <v>0</v>
      </c>
      <c r="H5227" s="59">
        <v>0</v>
      </c>
      <c r="I5227" s="59">
        <v>0</v>
      </c>
      <c r="J5227" s="59">
        <v>0</v>
      </c>
      <c r="K5227" s="59">
        <v>0</v>
      </c>
      <c r="L5227" s="59">
        <v>0</v>
      </c>
      <c r="M5227" s="59">
        <v>0</v>
      </c>
      <c r="N5227" s="59">
        <v>0</v>
      </c>
      <c r="O5227" s="59">
        <v>0</v>
      </c>
      <c r="P5227" s="13"/>
    </row>
    <row r="5228" spans="1:16" ht="39" customHeight="1" x14ac:dyDescent="0.2">
      <c r="A5228" s="71"/>
      <c r="B5228" s="12"/>
      <c r="C5228" s="72"/>
      <c r="D5228" s="59">
        <v>0</v>
      </c>
      <c r="E5228" s="59">
        <v>0</v>
      </c>
      <c r="F5228" s="59">
        <v>0</v>
      </c>
      <c r="G5228" s="59">
        <v>0</v>
      </c>
      <c r="H5228" s="59">
        <v>0</v>
      </c>
      <c r="I5228" s="59">
        <v>0</v>
      </c>
      <c r="J5228" s="59">
        <v>0</v>
      </c>
      <c r="K5228" s="59">
        <v>0</v>
      </c>
      <c r="L5228" s="59">
        <v>0</v>
      </c>
      <c r="M5228" s="59">
        <v>0</v>
      </c>
      <c r="N5228" s="59">
        <v>0</v>
      </c>
      <c r="O5228" s="59">
        <v>0</v>
      </c>
      <c r="P5228" s="13"/>
    </row>
    <row r="5229" spans="1:16" ht="39" customHeight="1" x14ac:dyDescent="0.2">
      <c r="A5229" s="71"/>
      <c r="B5229" s="12"/>
      <c r="C5229" s="72"/>
      <c r="D5229" s="59">
        <v>0</v>
      </c>
      <c r="E5229" s="59">
        <v>0</v>
      </c>
      <c r="F5229" s="59">
        <v>0</v>
      </c>
      <c r="G5229" s="59">
        <v>0</v>
      </c>
      <c r="H5229" s="59">
        <v>0</v>
      </c>
      <c r="I5229" s="59">
        <v>0</v>
      </c>
      <c r="J5229" s="59">
        <v>0</v>
      </c>
      <c r="K5229" s="59">
        <v>0</v>
      </c>
      <c r="L5229" s="59">
        <v>0</v>
      </c>
      <c r="M5229" s="59">
        <v>0</v>
      </c>
      <c r="N5229" s="59">
        <v>0</v>
      </c>
      <c r="O5229" s="59">
        <v>0</v>
      </c>
      <c r="P5229" s="13"/>
    </row>
    <row r="5230" spans="1:16" ht="39" customHeight="1" thickBot="1" x14ac:dyDescent="0.25">
      <c r="A5230" s="73"/>
      <c r="B5230" s="14"/>
      <c r="C5230" s="74"/>
      <c r="D5230" s="59">
        <v>0</v>
      </c>
      <c r="E5230" s="59">
        <v>0</v>
      </c>
      <c r="F5230" s="59">
        <v>0</v>
      </c>
      <c r="G5230" s="59">
        <v>0</v>
      </c>
      <c r="H5230" s="59">
        <v>0</v>
      </c>
      <c r="I5230" s="59">
        <v>0</v>
      </c>
      <c r="J5230" s="59">
        <v>0</v>
      </c>
      <c r="K5230" s="59">
        <v>0</v>
      </c>
      <c r="L5230" s="59">
        <v>0</v>
      </c>
      <c r="M5230" s="59">
        <v>0</v>
      </c>
      <c r="N5230" s="59">
        <v>0</v>
      </c>
      <c r="O5230" s="59">
        <v>0</v>
      </c>
      <c r="P5230" s="15"/>
    </row>
    <row r="5231" spans="1:16" ht="39" customHeight="1" thickBot="1" x14ac:dyDescent="0.25">
      <c r="A5231" s="75" t="s">
        <v>3046</v>
      </c>
      <c r="B5231" s="10"/>
      <c r="C5231" s="76" t="s">
        <v>3047</v>
      </c>
      <c r="D5231" s="39">
        <v>0</v>
      </c>
      <c r="E5231" s="39">
        <v>0</v>
      </c>
      <c r="F5231" s="39">
        <v>0</v>
      </c>
      <c r="G5231" s="39">
        <v>0</v>
      </c>
      <c r="H5231" s="39">
        <v>0</v>
      </c>
      <c r="I5231" s="39">
        <v>0</v>
      </c>
      <c r="J5231" s="39">
        <v>0</v>
      </c>
      <c r="K5231" s="39">
        <v>0</v>
      </c>
      <c r="L5231" s="39">
        <v>0</v>
      </c>
      <c r="M5231" s="39">
        <v>0</v>
      </c>
      <c r="N5231" s="39">
        <v>0</v>
      </c>
      <c r="O5231" s="39">
        <v>0</v>
      </c>
      <c r="P5231" s="35"/>
    </row>
    <row r="5232" spans="1:16" ht="39" customHeight="1" x14ac:dyDescent="0.2">
      <c r="A5232" s="71"/>
      <c r="B5232" s="12"/>
      <c r="C5232" s="72"/>
      <c r="D5232" s="39">
        <v>0</v>
      </c>
      <c r="E5232" s="39">
        <v>1.1499999999999999</v>
      </c>
      <c r="F5232" s="24">
        <v>11.6876</v>
      </c>
      <c r="G5232" s="39">
        <v>0</v>
      </c>
      <c r="H5232" s="39">
        <v>602</v>
      </c>
      <c r="I5232" s="24">
        <v>2445</v>
      </c>
      <c r="J5232" s="39">
        <v>0</v>
      </c>
      <c r="K5232" s="39">
        <v>12876.39</v>
      </c>
      <c r="L5232" s="24">
        <f>3752.37+4266.18+4857.84</f>
        <v>12876.39</v>
      </c>
      <c r="M5232" s="51">
        <v>0</v>
      </c>
      <c r="N5232" s="51">
        <v>12467.65</v>
      </c>
      <c r="O5232" s="51">
        <v>24933.406440000006</v>
      </c>
      <c r="P5232" s="35" t="s">
        <v>3529</v>
      </c>
    </row>
    <row r="5233" spans="1:16" ht="39" customHeight="1" x14ac:dyDescent="0.2">
      <c r="A5233" s="71"/>
      <c r="B5233" s="12"/>
      <c r="C5233" s="72"/>
      <c r="D5233" s="59">
        <v>0</v>
      </c>
      <c r="E5233" s="59">
        <v>0</v>
      </c>
      <c r="F5233" s="59">
        <v>0</v>
      </c>
      <c r="G5233" s="59">
        <v>0</v>
      </c>
      <c r="H5233" s="59">
        <v>0</v>
      </c>
      <c r="I5233" s="59">
        <v>0</v>
      </c>
      <c r="J5233" s="59">
        <v>0</v>
      </c>
      <c r="K5233" s="59">
        <v>0</v>
      </c>
      <c r="L5233" s="59">
        <v>0</v>
      </c>
      <c r="M5233" s="59">
        <v>0</v>
      </c>
      <c r="N5233" s="59">
        <v>0</v>
      </c>
      <c r="O5233" s="59">
        <v>0</v>
      </c>
      <c r="P5233" s="13"/>
    </row>
    <row r="5234" spans="1:16" ht="39" customHeight="1" x14ac:dyDescent="0.2">
      <c r="A5234" s="71"/>
      <c r="B5234" s="12"/>
      <c r="C5234" s="72"/>
      <c r="D5234" s="59">
        <v>0</v>
      </c>
      <c r="E5234" s="59">
        <v>0</v>
      </c>
      <c r="F5234" s="59">
        <v>0</v>
      </c>
      <c r="G5234" s="59">
        <v>0</v>
      </c>
      <c r="H5234" s="59">
        <v>0</v>
      </c>
      <c r="I5234" s="59">
        <v>0</v>
      </c>
      <c r="J5234" s="59">
        <v>0</v>
      </c>
      <c r="K5234" s="59">
        <v>0</v>
      </c>
      <c r="L5234" s="59">
        <v>0</v>
      </c>
      <c r="M5234" s="59">
        <v>0</v>
      </c>
      <c r="N5234" s="59">
        <v>0</v>
      </c>
      <c r="O5234" s="59">
        <v>0</v>
      </c>
      <c r="P5234" s="13"/>
    </row>
    <row r="5235" spans="1:16" ht="39" customHeight="1" thickBot="1" x14ac:dyDescent="0.25">
      <c r="A5235" s="71"/>
      <c r="B5235" s="12"/>
      <c r="C5235" s="72"/>
      <c r="D5235" s="59">
        <v>0</v>
      </c>
      <c r="E5235" s="59">
        <v>0</v>
      </c>
      <c r="F5235" s="59">
        <v>0</v>
      </c>
      <c r="G5235" s="59">
        <v>0</v>
      </c>
      <c r="H5235" s="59">
        <v>0</v>
      </c>
      <c r="I5235" s="59">
        <v>0</v>
      </c>
      <c r="J5235" s="59">
        <v>0</v>
      </c>
      <c r="K5235" s="59">
        <v>0</v>
      </c>
      <c r="L5235" s="59">
        <v>0</v>
      </c>
      <c r="M5235" s="59">
        <v>0</v>
      </c>
      <c r="N5235" s="59">
        <v>0</v>
      </c>
      <c r="O5235" s="59">
        <v>0</v>
      </c>
      <c r="P5235" s="13"/>
    </row>
    <row r="5236" spans="1:16" ht="39" customHeight="1" thickBot="1" x14ac:dyDescent="0.25">
      <c r="A5236" s="71" t="s">
        <v>3048</v>
      </c>
      <c r="B5236" s="12"/>
      <c r="C5236" s="72" t="s">
        <v>3049</v>
      </c>
      <c r="D5236" s="39">
        <v>0</v>
      </c>
      <c r="E5236" s="39">
        <v>0</v>
      </c>
      <c r="F5236" s="39">
        <v>0</v>
      </c>
      <c r="G5236" s="39">
        <v>0</v>
      </c>
      <c r="H5236" s="39">
        <v>0</v>
      </c>
      <c r="I5236" s="39">
        <v>0</v>
      </c>
      <c r="J5236" s="39">
        <v>0</v>
      </c>
      <c r="K5236" s="39">
        <v>0</v>
      </c>
      <c r="L5236" s="39">
        <v>0</v>
      </c>
      <c r="M5236" s="39">
        <v>0</v>
      </c>
      <c r="N5236" s="39">
        <v>0</v>
      </c>
      <c r="O5236" s="39">
        <v>0</v>
      </c>
      <c r="P5236" s="35"/>
    </row>
    <row r="5237" spans="1:16" ht="39" customHeight="1" x14ac:dyDescent="0.2">
      <c r="A5237" s="71"/>
      <c r="B5237" s="12"/>
      <c r="C5237" s="72"/>
      <c r="D5237" s="39">
        <v>0</v>
      </c>
      <c r="E5237" s="39">
        <v>0</v>
      </c>
      <c r="F5237" s="24">
        <v>0.95499999999999996</v>
      </c>
      <c r="G5237" s="39">
        <v>0</v>
      </c>
      <c r="H5237" s="39">
        <v>0</v>
      </c>
      <c r="I5237" s="39">
        <v>602</v>
      </c>
      <c r="J5237" s="39">
        <v>0</v>
      </c>
      <c r="K5237" s="39">
        <v>0</v>
      </c>
      <c r="L5237" s="24">
        <f>3752.37+4266.18</f>
        <v>8018.55</v>
      </c>
      <c r="M5237" s="51">
        <v>0</v>
      </c>
      <c r="N5237" s="51">
        <v>0</v>
      </c>
      <c r="O5237" s="51">
        <v>2838.9045499999997</v>
      </c>
      <c r="P5237" s="35" t="s">
        <v>3529</v>
      </c>
    </row>
    <row r="5238" spans="1:16" ht="39" customHeight="1" x14ac:dyDescent="0.2">
      <c r="A5238" s="71"/>
      <c r="B5238" s="12"/>
      <c r="C5238" s="72"/>
      <c r="D5238" s="59">
        <v>0</v>
      </c>
      <c r="E5238" s="59">
        <v>0</v>
      </c>
      <c r="F5238" s="59">
        <v>0</v>
      </c>
      <c r="G5238" s="59">
        <v>0</v>
      </c>
      <c r="H5238" s="59">
        <v>0</v>
      </c>
      <c r="I5238" s="59">
        <v>0</v>
      </c>
      <c r="J5238" s="59">
        <v>0</v>
      </c>
      <c r="K5238" s="59">
        <v>0</v>
      </c>
      <c r="L5238" s="59">
        <v>0</v>
      </c>
      <c r="M5238" s="59">
        <v>0</v>
      </c>
      <c r="N5238" s="59">
        <v>0</v>
      </c>
      <c r="O5238" s="59">
        <v>0</v>
      </c>
      <c r="P5238" s="13"/>
    </row>
    <row r="5239" spans="1:16" ht="39" customHeight="1" x14ac:dyDescent="0.2">
      <c r="A5239" s="71"/>
      <c r="B5239" s="12"/>
      <c r="C5239" s="72"/>
      <c r="D5239" s="59">
        <v>0</v>
      </c>
      <c r="E5239" s="59">
        <v>0</v>
      </c>
      <c r="F5239" s="59">
        <v>0</v>
      </c>
      <c r="G5239" s="59">
        <v>0</v>
      </c>
      <c r="H5239" s="59">
        <v>0</v>
      </c>
      <c r="I5239" s="59">
        <v>0</v>
      </c>
      <c r="J5239" s="59">
        <v>0</v>
      </c>
      <c r="K5239" s="59">
        <v>0</v>
      </c>
      <c r="L5239" s="59">
        <v>0</v>
      </c>
      <c r="M5239" s="59">
        <v>0</v>
      </c>
      <c r="N5239" s="59">
        <v>0</v>
      </c>
      <c r="O5239" s="59">
        <v>0</v>
      </c>
      <c r="P5239" s="13"/>
    </row>
    <row r="5240" spans="1:16" ht="39" customHeight="1" thickBot="1" x14ac:dyDescent="0.25">
      <c r="A5240" s="71"/>
      <c r="B5240" s="12"/>
      <c r="C5240" s="72"/>
      <c r="D5240" s="59">
        <v>0</v>
      </c>
      <c r="E5240" s="59">
        <v>0</v>
      </c>
      <c r="F5240" s="59">
        <v>0</v>
      </c>
      <c r="G5240" s="59">
        <v>0</v>
      </c>
      <c r="H5240" s="59">
        <v>0</v>
      </c>
      <c r="I5240" s="59">
        <v>0</v>
      </c>
      <c r="J5240" s="59">
        <v>0</v>
      </c>
      <c r="K5240" s="59">
        <v>0</v>
      </c>
      <c r="L5240" s="59">
        <v>0</v>
      </c>
      <c r="M5240" s="59">
        <v>0</v>
      </c>
      <c r="N5240" s="59">
        <v>0</v>
      </c>
      <c r="O5240" s="59">
        <v>0</v>
      </c>
      <c r="P5240" s="13"/>
    </row>
    <row r="5241" spans="1:16" ht="39" customHeight="1" thickBot="1" x14ac:dyDescent="0.25">
      <c r="A5241" s="71" t="s">
        <v>3050</v>
      </c>
      <c r="B5241" s="12"/>
      <c r="C5241" s="72" t="s">
        <v>3051</v>
      </c>
      <c r="D5241" s="39">
        <v>0</v>
      </c>
      <c r="E5241" s="39">
        <v>0</v>
      </c>
      <c r="F5241" s="39">
        <v>0</v>
      </c>
      <c r="G5241" s="39">
        <v>0</v>
      </c>
      <c r="H5241" s="39">
        <v>0</v>
      </c>
      <c r="I5241" s="39">
        <v>0</v>
      </c>
      <c r="J5241" s="39">
        <v>0</v>
      </c>
      <c r="K5241" s="39">
        <v>0</v>
      </c>
      <c r="L5241" s="39">
        <v>0</v>
      </c>
      <c r="M5241" s="39">
        <v>0</v>
      </c>
      <c r="N5241" s="39">
        <v>0</v>
      </c>
      <c r="O5241" s="39">
        <v>0</v>
      </c>
      <c r="P5241" s="35"/>
    </row>
    <row r="5242" spans="1:16" ht="39" customHeight="1" x14ac:dyDescent="0.2">
      <c r="A5242" s="71"/>
      <c r="B5242" s="12"/>
      <c r="C5242" s="72"/>
      <c r="D5242" s="39">
        <v>0</v>
      </c>
      <c r="E5242" s="39">
        <v>0</v>
      </c>
      <c r="F5242" s="24">
        <v>0.36299999999999999</v>
      </c>
      <c r="G5242" s="39">
        <v>0</v>
      </c>
      <c r="H5242" s="39">
        <v>0</v>
      </c>
      <c r="I5242" s="39">
        <v>171</v>
      </c>
      <c r="J5242" s="39">
        <v>0</v>
      </c>
      <c r="K5242" s="39">
        <v>0</v>
      </c>
      <c r="L5242" s="24">
        <v>3752.37</v>
      </c>
      <c r="M5242" s="51">
        <v>0</v>
      </c>
      <c r="N5242" s="51">
        <v>0</v>
      </c>
      <c r="O5242" s="51">
        <v>654.52341000000001</v>
      </c>
      <c r="P5242" s="35" t="s">
        <v>3529</v>
      </c>
    </row>
    <row r="5243" spans="1:16" ht="39" customHeight="1" x14ac:dyDescent="0.2">
      <c r="A5243" s="71"/>
      <c r="B5243" s="12"/>
      <c r="C5243" s="72"/>
      <c r="D5243" s="59">
        <v>0</v>
      </c>
      <c r="E5243" s="59">
        <v>0</v>
      </c>
      <c r="F5243" s="59">
        <v>0</v>
      </c>
      <c r="G5243" s="59">
        <v>0</v>
      </c>
      <c r="H5243" s="59">
        <v>0</v>
      </c>
      <c r="I5243" s="59">
        <v>0</v>
      </c>
      <c r="J5243" s="59">
        <v>0</v>
      </c>
      <c r="K5243" s="59">
        <v>0</v>
      </c>
      <c r="L5243" s="59">
        <v>0</v>
      </c>
      <c r="M5243" s="59">
        <v>0</v>
      </c>
      <c r="N5243" s="59">
        <v>0</v>
      </c>
      <c r="O5243" s="59">
        <v>0</v>
      </c>
      <c r="P5243" s="13"/>
    </row>
    <row r="5244" spans="1:16" ht="39" customHeight="1" x14ac:dyDescent="0.2">
      <c r="A5244" s="71"/>
      <c r="B5244" s="12"/>
      <c r="C5244" s="72"/>
      <c r="D5244" s="59">
        <v>0</v>
      </c>
      <c r="E5244" s="59">
        <v>0</v>
      </c>
      <c r="F5244" s="59">
        <v>0</v>
      </c>
      <c r="G5244" s="59">
        <v>0</v>
      </c>
      <c r="H5244" s="59">
        <v>0</v>
      </c>
      <c r="I5244" s="59">
        <v>0</v>
      </c>
      <c r="J5244" s="59">
        <v>0</v>
      </c>
      <c r="K5244" s="59">
        <v>0</v>
      </c>
      <c r="L5244" s="59">
        <v>0</v>
      </c>
      <c r="M5244" s="59">
        <v>0</v>
      </c>
      <c r="N5244" s="59">
        <v>0</v>
      </c>
      <c r="O5244" s="59">
        <v>0</v>
      </c>
      <c r="P5244" s="13"/>
    </row>
    <row r="5245" spans="1:16" ht="39" customHeight="1" thickBot="1" x14ac:dyDescent="0.25">
      <c r="A5245" s="71"/>
      <c r="B5245" s="12"/>
      <c r="C5245" s="72"/>
      <c r="D5245" s="59">
        <v>0</v>
      </c>
      <c r="E5245" s="59">
        <v>0</v>
      </c>
      <c r="F5245" s="59">
        <v>0</v>
      </c>
      <c r="G5245" s="59">
        <v>0</v>
      </c>
      <c r="H5245" s="59">
        <v>0</v>
      </c>
      <c r="I5245" s="59">
        <v>0</v>
      </c>
      <c r="J5245" s="59">
        <v>0</v>
      </c>
      <c r="K5245" s="59">
        <v>0</v>
      </c>
      <c r="L5245" s="59">
        <v>0</v>
      </c>
      <c r="M5245" s="59">
        <v>0</v>
      </c>
      <c r="N5245" s="59">
        <v>0</v>
      </c>
      <c r="O5245" s="59">
        <v>0</v>
      </c>
      <c r="P5245" s="13"/>
    </row>
    <row r="5246" spans="1:16" ht="39" customHeight="1" thickBot="1" x14ac:dyDescent="0.25">
      <c r="A5246" s="71" t="s">
        <v>3052</v>
      </c>
      <c r="B5246" s="12"/>
      <c r="C5246" s="72" t="s">
        <v>3053</v>
      </c>
      <c r="D5246" s="39">
        <v>0</v>
      </c>
      <c r="E5246" s="39">
        <v>0</v>
      </c>
      <c r="F5246" s="39">
        <v>0</v>
      </c>
      <c r="G5246" s="39">
        <v>0</v>
      </c>
      <c r="H5246" s="39">
        <v>0</v>
      </c>
      <c r="I5246" s="39">
        <v>0</v>
      </c>
      <c r="J5246" s="39">
        <v>0</v>
      </c>
      <c r="K5246" s="39">
        <v>0</v>
      </c>
      <c r="L5246" s="39">
        <v>0</v>
      </c>
      <c r="M5246" s="39">
        <v>0</v>
      </c>
      <c r="N5246" s="39">
        <v>0</v>
      </c>
      <c r="O5246" s="39">
        <v>0</v>
      </c>
      <c r="P5246" s="35"/>
    </row>
    <row r="5247" spans="1:16" ht="39" customHeight="1" x14ac:dyDescent="0.2">
      <c r="A5247" s="71"/>
      <c r="B5247" s="12"/>
      <c r="C5247" s="72"/>
      <c r="D5247" s="39">
        <v>0</v>
      </c>
      <c r="E5247" s="39">
        <v>0</v>
      </c>
      <c r="F5247" s="24">
        <v>0.59199999999999997</v>
      </c>
      <c r="G5247" s="39">
        <v>0</v>
      </c>
      <c r="H5247" s="39">
        <v>0</v>
      </c>
      <c r="I5247" s="39">
        <v>195</v>
      </c>
      <c r="J5247" s="39">
        <v>0</v>
      </c>
      <c r="K5247" s="39">
        <v>0</v>
      </c>
      <c r="L5247" s="24">
        <v>4266.18</v>
      </c>
      <c r="M5247" s="51">
        <v>0</v>
      </c>
      <c r="N5247" s="51">
        <v>0</v>
      </c>
      <c r="O5247" s="51">
        <v>196.8349</v>
      </c>
      <c r="P5247" s="35" t="s">
        <v>3529</v>
      </c>
    </row>
    <row r="5248" spans="1:16" ht="39" customHeight="1" x14ac:dyDescent="0.2">
      <c r="A5248" s="71"/>
      <c r="B5248" s="12"/>
      <c r="C5248" s="72"/>
      <c r="D5248" s="59">
        <v>0</v>
      </c>
      <c r="E5248" s="59">
        <v>0</v>
      </c>
      <c r="F5248" s="59">
        <v>0</v>
      </c>
      <c r="G5248" s="59">
        <v>0</v>
      </c>
      <c r="H5248" s="59">
        <v>0</v>
      </c>
      <c r="I5248" s="59">
        <v>0</v>
      </c>
      <c r="J5248" s="59">
        <v>0</v>
      </c>
      <c r="K5248" s="59">
        <v>0</v>
      </c>
      <c r="L5248" s="59">
        <v>0</v>
      </c>
      <c r="M5248" s="59">
        <v>0</v>
      </c>
      <c r="N5248" s="59">
        <v>0</v>
      </c>
      <c r="O5248" s="59">
        <v>0</v>
      </c>
      <c r="P5248" s="13"/>
    </row>
    <row r="5249" spans="1:16" ht="39" customHeight="1" x14ac:dyDescent="0.2">
      <c r="A5249" s="71"/>
      <c r="B5249" s="12"/>
      <c r="C5249" s="72"/>
      <c r="D5249" s="59">
        <v>0</v>
      </c>
      <c r="E5249" s="59">
        <v>0</v>
      </c>
      <c r="F5249" s="59">
        <v>0</v>
      </c>
      <c r="G5249" s="59">
        <v>0</v>
      </c>
      <c r="H5249" s="59">
        <v>0</v>
      </c>
      <c r="I5249" s="59">
        <v>0</v>
      </c>
      <c r="J5249" s="59">
        <v>0</v>
      </c>
      <c r="K5249" s="59">
        <v>0</v>
      </c>
      <c r="L5249" s="59">
        <v>0</v>
      </c>
      <c r="M5249" s="59">
        <v>0</v>
      </c>
      <c r="N5249" s="59">
        <v>0</v>
      </c>
      <c r="O5249" s="59">
        <v>0</v>
      </c>
      <c r="P5249" s="13"/>
    </row>
    <row r="5250" spans="1:16" ht="39" customHeight="1" x14ac:dyDescent="0.2">
      <c r="A5250" s="71"/>
      <c r="B5250" s="12"/>
      <c r="C5250" s="72"/>
      <c r="D5250" s="59">
        <v>0</v>
      </c>
      <c r="E5250" s="59">
        <v>0</v>
      </c>
      <c r="F5250" s="59">
        <v>0</v>
      </c>
      <c r="G5250" s="59">
        <v>0</v>
      </c>
      <c r="H5250" s="59">
        <v>0</v>
      </c>
      <c r="I5250" s="59">
        <v>0</v>
      </c>
      <c r="J5250" s="59">
        <v>0</v>
      </c>
      <c r="K5250" s="59">
        <v>0</v>
      </c>
      <c r="L5250" s="59">
        <v>0</v>
      </c>
      <c r="M5250" s="59">
        <v>0</v>
      </c>
      <c r="N5250" s="59">
        <v>0</v>
      </c>
      <c r="O5250" s="59">
        <v>0</v>
      </c>
      <c r="P5250" s="13"/>
    </row>
    <row r="5251" spans="1:16" ht="39" customHeight="1" x14ac:dyDescent="0.2">
      <c r="A5251" s="71" t="s">
        <v>3054</v>
      </c>
      <c r="B5251" s="12"/>
      <c r="C5251" s="72" t="s">
        <v>3055</v>
      </c>
      <c r="D5251" s="59">
        <v>0</v>
      </c>
      <c r="E5251" s="59">
        <v>0</v>
      </c>
      <c r="F5251" s="59">
        <v>0</v>
      </c>
      <c r="G5251" s="59">
        <v>0</v>
      </c>
      <c r="H5251" s="59">
        <v>0</v>
      </c>
      <c r="I5251" s="59">
        <v>0</v>
      </c>
      <c r="J5251" s="59">
        <v>0</v>
      </c>
      <c r="K5251" s="59">
        <v>0</v>
      </c>
      <c r="L5251" s="59">
        <v>0</v>
      </c>
      <c r="M5251" s="59">
        <v>0</v>
      </c>
      <c r="N5251" s="59">
        <v>0</v>
      </c>
      <c r="O5251" s="59">
        <v>0</v>
      </c>
      <c r="P5251" s="13"/>
    </row>
    <row r="5252" spans="1:16" ht="39" customHeight="1" x14ac:dyDescent="0.2">
      <c r="A5252" s="71"/>
      <c r="B5252" s="12"/>
      <c r="C5252" s="72"/>
      <c r="D5252" s="59">
        <v>0</v>
      </c>
      <c r="E5252" s="59">
        <v>0</v>
      </c>
      <c r="F5252" s="59">
        <v>0</v>
      </c>
      <c r="G5252" s="59">
        <v>0</v>
      </c>
      <c r="H5252" s="59">
        <v>0</v>
      </c>
      <c r="I5252" s="59">
        <v>0</v>
      </c>
      <c r="J5252" s="59">
        <v>0</v>
      </c>
      <c r="K5252" s="59">
        <v>0</v>
      </c>
      <c r="L5252" s="59">
        <v>0</v>
      </c>
      <c r="M5252" s="59">
        <v>0</v>
      </c>
      <c r="N5252" s="59">
        <v>0</v>
      </c>
      <c r="O5252" s="59">
        <v>0</v>
      </c>
      <c r="P5252" s="13"/>
    </row>
    <row r="5253" spans="1:16" ht="39" customHeight="1" x14ac:dyDescent="0.2">
      <c r="A5253" s="71"/>
      <c r="B5253" s="12"/>
      <c r="C5253" s="72"/>
      <c r="D5253" s="59">
        <v>0</v>
      </c>
      <c r="E5253" s="59">
        <v>0</v>
      </c>
      <c r="F5253" s="59">
        <v>0</v>
      </c>
      <c r="G5253" s="59">
        <v>0</v>
      </c>
      <c r="H5253" s="59">
        <v>0</v>
      </c>
      <c r="I5253" s="59">
        <v>0</v>
      </c>
      <c r="J5253" s="59">
        <v>0</v>
      </c>
      <c r="K5253" s="59">
        <v>0</v>
      </c>
      <c r="L5253" s="59">
        <v>0</v>
      </c>
      <c r="M5253" s="59">
        <v>0</v>
      </c>
      <c r="N5253" s="59">
        <v>0</v>
      </c>
      <c r="O5253" s="59">
        <v>0</v>
      </c>
      <c r="P5253" s="13"/>
    </row>
    <row r="5254" spans="1:16" ht="39" customHeight="1" x14ac:dyDescent="0.2">
      <c r="A5254" s="71"/>
      <c r="B5254" s="12"/>
      <c r="C5254" s="72"/>
      <c r="D5254" s="59">
        <v>0</v>
      </c>
      <c r="E5254" s="59">
        <v>0</v>
      </c>
      <c r="F5254" s="59">
        <v>0</v>
      </c>
      <c r="G5254" s="59">
        <v>0</v>
      </c>
      <c r="H5254" s="59">
        <v>0</v>
      </c>
      <c r="I5254" s="59">
        <v>0</v>
      </c>
      <c r="J5254" s="59">
        <v>0</v>
      </c>
      <c r="K5254" s="59">
        <v>0</v>
      </c>
      <c r="L5254" s="59">
        <v>0</v>
      </c>
      <c r="M5254" s="59">
        <v>0</v>
      </c>
      <c r="N5254" s="59">
        <v>0</v>
      </c>
      <c r="O5254" s="59">
        <v>0</v>
      </c>
      <c r="P5254" s="13"/>
    </row>
    <row r="5255" spans="1:16" ht="39" customHeight="1" thickBot="1" x14ac:dyDescent="0.25">
      <c r="A5255" s="73"/>
      <c r="B5255" s="14"/>
      <c r="C5255" s="74"/>
      <c r="D5255" s="59">
        <v>0</v>
      </c>
      <c r="E5255" s="59">
        <v>0</v>
      </c>
      <c r="F5255" s="59">
        <v>0</v>
      </c>
      <c r="G5255" s="59">
        <v>0</v>
      </c>
      <c r="H5255" s="59">
        <v>0</v>
      </c>
      <c r="I5255" s="59">
        <v>0</v>
      </c>
      <c r="J5255" s="59">
        <v>0</v>
      </c>
      <c r="K5255" s="59">
        <v>0</v>
      </c>
      <c r="L5255" s="59">
        <v>0</v>
      </c>
      <c r="M5255" s="59">
        <v>0</v>
      </c>
      <c r="N5255" s="59">
        <v>0</v>
      </c>
      <c r="O5255" s="59">
        <v>0</v>
      </c>
      <c r="P5255" s="15"/>
    </row>
    <row r="5256" spans="1:16" ht="39" customHeight="1" thickBot="1" x14ac:dyDescent="0.25">
      <c r="A5256" s="75" t="s">
        <v>3056</v>
      </c>
      <c r="B5256" s="10"/>
      <c r="C5256" s="76" t="s">
        <v>3057</v>
      </c>
      <c r="D5256" s="39">
        <v>0</v>
      </c>
      <c r="E5256" s="39">
        <v>0</v>
      </c>
      <c r="F5256" s="39">
        <v>0</v>
      </c>
      <c r="G5256" s="39">
        <v>0</v>
      </c>
      <c r="H5256" s="39">
        <v>0</v>
      </c>
      <c r="I5256" s="39">
        <v>0</v>
      </c>
      <c r="J5256" s="39">
        <v>0</v>
      </c>
      <c r="K5256" s="39">
        <v>0</v>
      </c>
      <c r="L5256" s="39">
        <v>0</v>
      </c>
      <c r="M5256" s="39">
        <v>0</v>
      </c>
      <c r="N5256" s="39">
        <v>0</v>
      </c>
      <c r="O5256" s="39">
        <v>0</v>
      </c>
      <c r="P5256" s="35"/>
    </row>
    <row r="5257" spans="1:16" ht="39" customHeight="1" x14ac:dyDescent="0.2">
      <c r="A5257" s="71"/>
      <c r="B5257" s="12"/>
      <c r="C5257" s="72"/>
      <c r="D5257" s="24">
        <v>0</v>
      </c>
      <c r="E5257" s="24">
        <f>0.045+0.052+0.0392+0.661+0.02+0.047+0.329+0.2287+0.08+0.092+0.1+0.034+0.24</f>
        <v>1.9679000000000002</v>
      </c>
      <c r="F5257" s="24">
        <v>36.676600000000001</v>
      </c>
      <c r="G5257" s="24">
        <v>0</v>
      </c>
      <c r="H5257" s="24">
        <v>894.2</v>
      </c>
      <c r="I5257" s="24">
        <v>3756</v>
      </c>
      <c r="J5257" s="24">
        <v>0</v>
      </c>
      <c r="K5257" s="24">
        <f>5651.91</f>
        <v>5651.91</v>
      </c>
      <c r="L5257" s="24">
        <v>5651.91</v>
      </c>
      <c r="M5257" s="51">
        <v>0</v>
      </c>
      <c r="N5257" s="51">
        <f>787.49443+877.76154+1666.65009+6407.39715+323.45233+663.21819+5530.75207+1996.42154+797.36912+1051.84119+1679.27995+595.00463+2353.98176</f>
        <v>24730.623989999996</v>
      </c>
      <c r="O5257" s="51">
        <v>84514.735850000012</v>
      </c>
      <c r="P5257" s="35" t="s">
        <v>3529</v>
      </c>
    </row>
    <row r="5258" spans="1:16" ht="39" customHeight="1" x14ac:dyDescent="0.2">
      <c r="A5258" s="71"/>
      <c r="B5258" s="12"/>
      <c r="C5258" s="72"/>
      <c r="D5258" s="59">
        <v>0</v>
      </c>
      <c r="E5258" s="59">
        <v>0</v>
      </c>
      <c r="F5258" s="59">
        <v>0</v>
      </c>
      <c r="G5258" s="59">
        <v>0</v>
      </c>
      <c r="H5258" s="59">
        <v>0</v>
      </c>
      <c r="I5258" s="59">
        <v>0</v>
      </c>
      <c r="J5258" s="59">
        <v>0</v>
      </c>
      <c r="K5258" s="59">
        <v>0</v>
      </c>
      <c r="L5258" s="59">
        <v>0</v>
      </c>
      <c r="M5258" s="59">
        <v>0</v>
      </c>
      <c r="N5258" s="59">
        <v>0</v>
      </c>
      <c r="O5258" s="59">
        <v>0</v>
      </c>
      <c r="P5258" s="13"/>
    </row>
    <row r="5259" spans="1:16" ht="39" customHeight="1" x14ac:dyDescent="0.2">
      <c r="A5259" s="71"/>
      <c r="B5259" s="12"/>
      <c r="C5259" s="72"/>
      <c r="D5259" s="59">
        <v>0</v>
      </c>
      <c r="E5259" s="59">
        <v>0</v>
      </c>
      <c r="F5259" s="59">
        <v>0</v>
      </c>
      <c r="G5259" s="59">
        <v>0</v>
      </c>
      <c r="H5259" s="59">
        <v>0</v>
      </c>
      <c r="I5259" s="59">
        <v>0</v>
      </c>
      <c r="J5259" s="59">
        <v>0</v>
      </c>
      <c r="K5259" s="59">
        <v>0</v>
      </c>
      <c r="L5259" s="59">
        <v>0</v>
      </c>
      <c r="M5259" s="59">
        <v>0</v>
      </c>
      <c r="N5259" s="59">
        <v>0</v>
      </c>
      <c r="O5259" s="59">
        <v>0</v>
      </c>
      <c r="P5259" s="13"/>
    </row>
    <row r="5260" spans="1:16" ht="39" customHeight="1" thickBot="1" x14ac:dyDescent="0.25">
      <c r="A5260" s="71"/>
      <c r="B5260" s="12"/>
      <c r="C5260" s="72"/>
      <c r="D5260" s="59">
        <v>0</v>
      </c>
      <c r="E5260" s="59">
        <v>0</v>
      </c>
      <c r="F5260" s="59">
        <v>0</v>
      </c>
      <c r="G5260" s="59">
        <v>0</v>
      </c>
      <c r="H5260" s="59">
        <v>0</v>
      </c>
      <c r="I5260" s="59">
        <v>0</v>
      </c>
      <c r="J5260" s="59">
        <v>0</v>
      </c>
      <c r="K5260" s="59">
        <v>0</v>
      </c>
      <c r="L5260" s="59">
        <v>0</v>
      </c>
      <c r="M5260" s="59">
        <v>0</v>
      </c>
      <c r="N5260" s="59">
        <v>0</v>
      </c>
      <c r="O5260" s="59">
        <v>0</v>
      </c>
      <c r="P5260" s="13"/>
    </row>
    <row r="5261" spans="1:16" ht="39" customHeight="1" thickBot="1" x14ac:dyDescent="0.25">
      <c r="A5261" s="71" t="s">
        <v>3058</v>
      </c>
      <c r="B5261" s="12"/>
      <c r="C5261" s="72" t="s">
        <v>3059</v>
      </c>
      <c r="D5261" s="39">
        <v>0</v>
      </c>
      <c r="E5261" s="39">
        <v>0</v>
      </c>
      <c r="F5261" s="39">
        <v>0</v>
      </c>
      <c r="G5261" s="39">
        <v>0</v>
      </c>
      <c r="H5261" s="39">
        <v>0</v>
      </c>
      <c r="I5261" s="39">
        <v>0</v>
      </c>
      <c r="J5261" s="39">
        <v>0</v>
      </c>
      <c r="K5261" s="39">
        <v>0</v>
      </c>
      <c r="L5261" s="39">
        <v>0</v>
      </c>
      <c r="M5261" s="39">
        <v>0</v>
      </c>
      <c r="N5261" s="39">
        <v>0</v>
      </c>
      <c r="O5261" s="39">
        <v>0</v>
      </c>
      <c r="P5261" s="35"/>
    </row>
    <row r="5262" spans="1:16" ht="39" customHeight="1" x14ac:dyDescent="0.2">
      <c r="A5262" s="71"/>
      <c r="B5262" s="12"/>
      <c r="C5262" s="72"/>
      <c r="D5262" s="39">
        <v>0</v>
      </c>
      <c r="E5262" s="39">
        <v>0</v>
      </c>
      <c r="F5262" s="24">
        <v>1.9039999999999999</v>
      </c>
      <c r="G5262" s="39">
        <v>0</v>
      </c>
      <c r="H5262" s="39">
        <v>0</v>
      </c>
      <c r="I5262" s="24">
        <v>436</v>
      </c>
      <c r="J5262" s="39">
        <v>0</v>
      </c>
      <c r="K5262" s="39">
        <v>0</v>
      </c>
      <c r="L5262" s="24">
        <v>5651.91</v>
      </c>
      <c r="M5262" s="51">
        <v>0</v>
      </c>
      <c r="N5262" s="51">
        <v>0</v>
      </c>
      <c r="O5262" s="51">
        <v>4473.7272599999997</v>
      </c>
      <c r="P5262" s="35" t="s">
        <v>3529</v>
      </c>
    </row>
    <row r="5263" spans="1:16" ht="39" customHeight="1" x14ac:dyDescent="0.2">
      <c r="A5263" s="71"/>
      <c r="B5263" s="12"/>
      <c r="C5263" s="72"/>
      <c r="D5263" s="59"/>
      <c r="E5263" s="59"/>
      <c r="F5263" s="59"/>
      <c r="G5263" s="59"/>
      <c r="H5263" s="59"/>
      <c r="I5263" s="59"/>
      <c r="J5263" s="59"/>
      <c r="K5263" s="59"/>
      <c r="L5263" s="59"/>
      <c r="M5263" s="59"/>
      <c r="N5263" s="59"/>
      <c r="O5263" s="59"/>
      <c r="P5263" s="13"/>
    </row>
    <row r="5264" spans="1:16" ht="39" customHeight="1" x14ac:dyDescent="0.2">
      <c r="A5264" s="71"/>
      <c r="B5264" s="12"/>
      <c r="C5264" s="72"/>
      <c r="D5264" s="59"/>
      <c r="E5264" s="59"/>
      <c r="F5264" s="59"/>
      <c r="G5264" s="59"/>
      <c r="H5264" s="59"/>
      <c r="I5264" s="59"/>
      <c r="J5264" s="59"/>
      <c r="K5264" s="59"/>
      <c r="L5264" s="59"/>
      <c r="M5264" s="59"/>
      <c r="N5264" s="59"/>
      <c r="O5264" s="59"/>
      <c r="P5264" s="13"/>
    </row>
    <row r="5265" spans="1:16" ht="39" customHeight="1" thickBot="1" x14ac:dyDescent="0.25">
      <c r="A5265" s="71"/>
      <c r="B5265" s="12"/>
      <c r="C5265" s="72"/>
      <c r="D5265" s="59"/>
      <c r="E5265" s="59"/>
      <c r="F5265" s="59"/>
      <c r="G5265" s="59"/>
      <c r="H5265" s="59"/>
      <c r="I5265" s="59"/>
      <c r="J5265" s="59"/>
      <c r="K5265" s="59"/>
      <c r="L5265" s="59"/>
      <c r="M5265" s="59"/>
      <c r="N5265" s="59"/>
      <c r="O5265" s="59"/>
      <c r="P5265" s="13"/>
    </row>
    <row r="5266" spans="1:16" ht="39" customHeight="1" thickBot="1" x14ac:dyDescent="0.25">
      <c r="A5266" s="71" t="s">
        <v>3060</v>
      </c>
      <c r="B5266" s="12"/>
      <c r="C5266" s="72" t="s">
        <v>3061</v>
      </c>
      <c r="D5266" s="39">
        <v>0</v>
      </c>
      <c r="E5266" s="39">
        <v>0</v>
      </c>
      <c r="F5266" s="39">
        <v>0</v>
      </c>
      <c r="G5266" s="39">
        <v>0</v>
      </c>
      <c r="H5266" s="39">
        <v>0</v>
      </c>
      <c r="I5266" s="39">
        <v>0</v>
      </c>
      <c r="J5266" s="39">
        <v>0</v>
      </c>
      <c r="K5266" s="39">
        <v>0</v>
      </c>
      <c r="L5266" s="39">
        <v>0</v>
      </c>
      <c r="M5266" s="39">
        <v>0</v>
      </c>
      <c r="N5266" s="39">
        <v>0</v>
      </c>
      <c r="O5266" s="39">
        <v>0</v>
      </c>
      <c r="P5266" s="35"/>
    </row>
    <row r="5267" spans="1:16" ht="39" customHeight="1" x14ac:dyDescent="0.2">
      <c r="A5267" s="71"/>
      <c r="B5267" s="12"/>
      <c r="C5267" s="72"/>
      <c r="D5267" s="39">
        <v>0</v>
      </c>
      <c r="E5267" s="39">
        <v>0</v>
      </c>
      <c r="F5267" s="24">
        <v>1.0129999999999999</v>
      </c>
      <c r="G5267" s="39">
        <v>0</v>
      </c>
      <c r="H5267" s="39">
        <v>0</v>
      </c>
      <c r="I5267" s="24">
        <v>200</v>
      </c>
      <c r="J5267" s="39">
        <v>0</v>
      </c>
      <c r="K5267" s="39">
        <v>0</v>
      </c>
      <c r="L5267" s="24">
        <v>5651.91</v>
      </c>
      <c r="M5267" s="51">
        <v>0</v>
      </c>
      <c r="N5267" s="51">
        <v>0</v>
      </c>
      <c r="O5267" s="51">
        <v>253.52610999999999</v>
      </c>
      <c r="P5267" s="35" t="s">
        <v>3529</v>
      </c>
    </row>
    <row r="5268" spans="1:16" ht="39" customHeight="1" x14ac:dyDescent="0.2">
      <c r="A5268" s="71"/>
      <c r="B5268" s="12"/>
      <c r="C5268" s="72"/>
      <c r="D5268" s="59"/>
      <c r="E5268" s="59"/>
      <c r="F5268" s="59"/>
      <c r="G5268" s="59"/>
      <c r="H5268" s="59"/>
      <c r="I5268" s="59"/>
      <c r="J5268" s="59"/>
      <c r="K5268" s="59"/>
      <c r="L5268" s="59"/>
      <c r="M5268" s="59"/>
      <c r="N5268" s="59"/>
      <c r="O5268" s="59"/>
      <c r="P5268" s="13"/>
    </row>
    <row r="5269" spans="1:16" ht="39" customHeight="1" x14ac:dyDescent="0.2">
      <c r="A5269" s="71"/>
      <c r="B5269" s="12"/>
      <c r="C5269" s="72"/>
      <c r="D5269" s="59"/>
      <c r="E5269" s="59"/>
      <c r="F5269" s="59"/>
      <c r="G5269" s="59"/>
      <c r="H5269" s="59"/>
      <c r="I5269" s="59"/>
      <c r="J5269" s="59"/>
      <c r="K5269" s="59"/>
      <c r="L5269" s="59"/>
      <c r="M5269" s="59"/>
      <c r="N5269" s="59"/>
      <c r="O5269" s="59"/>
      <c r="P5269" s="13"/>
    </row>
    <row r="5270" spans="1:16" ht="39" customHeight="1" x14ac:dyDescent="0.2">
      <c r="A5270" s="71"/>
      <c r="B5270" s="12"/>
      <c r="C5270" s="72"/>
      <c r="D5270" s="59"/>
      <c r="E5270" s="59"/>
      <c r="F5270" s="59"/>
      <c r="G5270" s="59"/>
      <c r="H5270" s="59"/>
      <c r="I5270" s="59"/>
      <c r="J5270" s="59"/>
      <c r="K5270" s="59"/>
      <c r="L5270" s="59"/>
      <c r="M5270" s="59"/>
      <c r="N5270" s="59"/>
      <c r="O5270" s="59"/>
      <c r="P5270" s="13"/>
    </row>
    <row r="5271" spans="1:16" ht="39" customHeight="1" x14ac:dyDescent="0.2">
      <c r="A5271" s="71" t="s">
        <v>3062</v>
      </c>
      <c r="B5271" s="12"/>
      <c r="C5271" s="72" t="s">
        <v>3063</v>
      </c>
      <c r="D5271" s="59">
        <v>0</v>
      </c>
      <c r="E5271" s="59">
        <v>0</v>
      </c>
      <c r="F5271" s="59">
        <v>0</v>
      </c>
      <c r="G5271" s="59">
        <v>0</v>
      </c>
      <c r="H5271" s="59">
        <v>0</v>
      </c>
      <c r="I5271" s="59">
        <v>0</v>
      </c>
      <c r="J5271" s="59">
        <v>0</v>
      </c>
      <c r="K5271" s="59">
        <v>0</v>
      </c>
      <c r="L5271" s="59">
        <v>0</v>
      </c>
      <c r="M5271" s="59">
        <v>0</v>
      </c>
      <c r="N5271" s="59">
        <v>0</v>
      </c>
      <c r="O5271" s="59">
        <v>0</v>
      </c>
      <c r="P5271" s="13"/>
    </row>
    <row r="5272" spans="1:16" ht="39" customHeight="1" x14ac:dyDescent="0.2">
      <c r="A5272" s="71"/>
      <c r="B5272" s="12"/>
      <c r="C5272" s="72"/>
      <c r="D5272" s="59">
        <v>0</v>
      </c>
      <c r="E5272" s="59">
        <v>0</v>
      </c>
      <c r="F5272" s="59">
        <v>0</v>
      </c>
      <c r="G5272" s="59">
        <v>0</v>
      </c>
      <c r="H5272" s="59">
        <v>0</v>
      </c>
      <c r="I5272" s="59">
        <v>0</v>
      </c>
      <c r="J5272" s="59">
        <v>0</v>
      </c>
      <c r="K5272" s="59">
        <v>0</v>
      </c>
      <c r="L5272" s="59">
        <v>0</v>
      </c>
      <c r="M5272" s="59">
        <v>0</v>
      </c>
      <c r="N5272" s="59">
        <v>0</v>
      </c>
      <c r="O5272" s="59">
        <v>0</v>
      </c>
      <c r="P5272" s="13"/>
    </row>
    <row r="5273" spans="1:16" ht="39" customHeight="1" x14ac:dyDescent="0.2">
      <c r="A5273" s="71"/>
      <c r="B5273" s="12"/>
      <c r="C5273" s="72"/>
      <c r="D5273" s="59">
        <v>0</v>
      </c>
      <c r="E5273" s="59">
        <v>0</v>
      </c>
      <c r="F5273" s="59">
        <v>0</v>
      </c>
      <c r="G5273" s="59">
        <v>0</v>
      </c>
      <c r="H5273" s="59">
        <v>0</v>
      </c>
      <c r="I5273" s="59">
        <v>0</v>
      </c>
      <c r="J5273" s="59">
        <v>0</v>
      </c>
      <c r="K5273" s="59">
        <v>0</v>
      </c>
      <c r="L5273" s="59">
        <v>0</v>
      </c>
      <c r="M5273" s="59">
        <v>0</v>
      </c>
      <c r="N5273" s="59">
        <v>0</v>
      </c>
      <c r="O5273" s="59">
        <v>0</v>
      </c>
      <c r="P5273" s="13"/>
    </row>
    <row r="5274" spans="1:16" ht="39" customHeight="1" x14ac:dyDescent="0.2">
      <c r="A5274" s="71"/>
      <c r="B5274" s="12"/>
      <c r="C5274" s="72"/>
      <c r="D5274" s="59">
        <v>0</v>
      </c>
      <c r="E5274" s="59">
        <v>0</v>
      </c>
      <c r="F5274" s="59">
        <v>0</v>
      </c>
      <c r="G5274" s="59">
        <v>0</v>
      </c>
      <c r="H5274" s="59">
        <v>0</v>
      </c>
      <c r="I5274" s="59">
        <v>0</v>
      </c>
      <c r="J5274" s="59">
        <v>0</v>
      </c>
      <c r="K5274" s="59">
        <v>0</v>
      </c>
      <c r="L5274" s="59">
        <v>0</v>
      </c>
      <c r="M5274" s="59">
        <v>0</v>
      </c>
      <c r="N5274" s="59">
        <v>0</v>
      </c>
      <c r="O5274" s="59">
        <v>0</v>
      </c>
      <c r="P5274" s="13"/>
    </row>
    <row r="5275" spans="1:16" ht="39" customHeight="1" x14ac:dyDescent="0.2">
      <c r="A5275" s="71"/>
      <c r="B5275" s="12"/>
      <c r="C5275" s="72"/>
      <c r="D5275" s="59">
        <v>0</v>
      </c>
      <c r="E5275" s="59">
        <v>0</v>
      </c>
      <c r="F5275" s="59">
        <v>0</v>
      </c>
      <c r="G5275" s="59">
        <v>0</v>
      </c>
      <c r="H5275" s="59">
        <v>0</v>
      </c>
      <c r="I5275" s="59">
        <v>0</v>
      </c>
      <c r="J5275" s="59">
        <v>0</v>
      </c>
      <c r="K5275" s="59">
        <v>0</v>
      </c>
      <c r="L5275" s="59">
        <v>0</v>
      </c>
      <c r="M5275" s="59">
        <v>0</v>
      </c>
      <c r="N5275" s="59">
        <v>0</v>
      </c>
      <c r="O5275" s="59">
        <v>0</v>
      </c>
      <c r="P5275" s="13"/>
    </row>
    <row r="5276" spans="1:16" ht="39" customHeight="1" x14ac:dyDescent="0.2">
      <c r="A5276" s="71" t="s">
        <v>3064</v>
      </c>
      <c r="B5276" s="12"/>
      <c r="C5276" s="72" t="s">
        <v>3065</v>
      </c>
      <c r="D5276" s="59">
        <v>0</v>
      </c>
      <c r="E5276" s="59">
        <v>0</v>
      </c>
      <c r="F5276" s="59">
        <v>0</v>
      </c>
      <c r="G5276" s="59">
        <v>0</v>
      </c>
      <c r="H5276" s="59">
        <v>0</v>
      </c>
      <c r="I5276" s="59">
        <v>0</v>
      </c>
      <c r="J5276" s="59">
        <v>0</v>
      </c>
      <c r="K5276" s="59">
        <v>0</v>
      </c>
      <c r="L5276" s="59">
        <v>0</v>
      </c>
      <c r="M5276" s="59">
        <v>0</v>
      </c>
      <c r="N5276" s="59">
        <v>0</v>
      </c>
      <c r="O5276" s="59">
        <v>0</v>
      </c>
      <c r="P5276" s="13"/>
    </row>
    <row r="5277" spans="1:16" ht="39" customHeight="1" x14ac:dyDescent="0.2">
      <c r="A5277" s="71"/>
      <c r="B5277" s="12"/>
      <c r="C5277" s="72"/>
      <c r="D5277" s="59">
        <v>0</v>
      </c>
      <c r="E5277" s="59">
        <v>0</v>
      </c>
      <c r="F5277" s="59">
        <v>0</v>
      </c>
      <c r="G5277" s="59">
        <v>0</v>
      </c>
      <c r="H5277" s="59">
        <v>0</v>
      </c>
      <c r="I5277" s="59">
        <v>0</v>
      </c>
      <c r="J5277" s="59">
        <v>0</v>
      </c>
      <c r="K5277" s="59">
        <v>0</v>
      </c>
      <c r="L5277" s="59">
        <v>0</v>
      </c>
      <c r="M5277" s="59">
        <v>0</v>
      </c>
      <c r="N5277" s="59">
        <v>0</v>
      </c>
      <c r="O5277" s="59">
        <v>0</v>
      </c>
      <c r="P5277" s="13"/>
    </row>
    <row r="5278" spans="1:16" ht="39" customHeight="1" x14ac:dyDescent="0.2">
      <c r="A5278" s="71"/>
      <c r="B5278" s="12"/>
      <c r="C5278" s="72"/>
      <c r="D5278" s="59">
        <v>0</v>
      </c>
      <c r="E5278" s="59">
        <v>0</v>
      </c>
      <c r="F5278" s="59">
        <v>0</v>
      </c>
      <c r="G5278" s="59">
        <v>0</v>
      </c>
      <c r="H5278" s="59">
        <v>0</v>
      </c>
      <c r="I5278" s="59">
        <v>0</v>
      </c>
      <c r="J5278" s="59">
        <v>0</v>
      </c>
      <c r="K5278" s="59">
        <v>0</v>
      </c>
      <c r="L5278" s="59">
        <v>0</v>
      </c>
      <c r="M5278" s="59">
        <v>0</v>
      </c>
      <c r="N5278" s="59">
        <v>0</v>
      </c>
      <c r="O5278" s="59">
        <v>0</v>
      </c>
      <c r="P5278" s="13"/>
    </row>
    <row r="5279" spans="1:16" ht="39" customHeight="1" x14ac:dyDescent="0.2">
      <c r="A5279" s="71"/>
      <c r="B5279" s="12"/>
      <c r="C5279" s="72"/>
      <c r="D5279" s="59">
        <v>0</v>
      </c>
      <c r="E5279" s="59">
        <v>0</v>
      </c>
      <c r="F5279" s="59">
        <v>0</v>
      </c>
      <c r="G5279" s="59">
        <v>0</v>
      </c>
      <c r="H5279" s="59">
        <v>0</v>
      </c>
      <c r="I5279" s="59">
        <v>0</v>
      </c>
      <c r="J5279" s="59">
        <v>0</v>
      </c>
      <c r="K5279" s="59">
        <v>0</v>
      </c>
      <c r="L5279" s="59">
        <v>0</v>
      </c>
      <c r="M5279" s="59">
        <v>0</v>
      </c>
      <c r="N5279" s="59">
        <v>0</v>
      </c>
      <c r="O5279" s="59">
        <v>0</v>
      </c>
      <c r="P5279" s="13"/>
    </row>
    <row r="5280" spans="1:16" ht="39" customHeight="1" thickBot="1" x14ac:dyDescent="0.25">
      <c r="A5280" s="73"/>
      <c r="B5280" s="14"/>
      <c r="C5280" s="74"/>
      <c r="D5280" s="59">
        <v>0</v>
      </c>
      <c r="E5280" s="59">
        <v>0</v>
      </c>
      <c r="F5280" s="59">
        <v>0</v>
      </c>
      <c r="G5280" s="59">
        <v>0</v>
      </c>
      <c r="H5280" s="59">
        <v>0</v>
      </c>
      <c r="I5280" s="59">
        <v>0</v>
      </c>
      <c r="J5280" s="59">
        <v>0</v>
      </c>
      <c r="K5280" s="59">
        <v>0</v>
      </c>
      <c r="L5280" s="59">
        <v>0</v>
      </c>
      <c r="M5280" s="59">
        <v>0</v>
      </c>
      <c r="N5280" s="59">
        <v>0</v>
      </c>
      <c r="O5280" s="59">
        <v>0</v>
      </c>
      <c r="P5280" s="15"/>
    </row>
    <row r="5281" spans="1:16" ht="39" customHeight="1" thickBot="1" x14ac:dyDescent="0.25">
      <c r="A5281" s="75" t="s">
        <v>3066</v>
      </c>
      <c r="B5281" s="10"/>
      <c r="C5281" s="76" t="s">
        <v>3067</v>
      </c>
      <c r="D5281" s="39">
        <v>0</v>
      </c>
      <c r="E5281" s="39">
        <v>0</v>
      </c>
      <c r="F5281" s="39">
        <v>0</v>
      </c>
      <c r="G5281" s="39">
        <v>0</v>
      </c>
      <c r="H5281" s="39">
        <v>0</v>
      </c>
      <c r="I5281" s="39">
        <v>0</v>
      </c>
      <c r="J5281" s="39">
        <v>0</v>
      </c>
      <c r="K5281" s="39">
        <v>0</v>
      </c>
      <c r="L5281" s="39">
        <v>0</v>
      </c>
      <c r="M5281" s="39">
        <v>0</v>
      </c>
      <c r="N5281" s="39">
        <v>0</v>
      </c>
      <c r="O5281" s="39">
        <v>0</v>
      </c>
      <c r="P5281" s="35"/>
    </row>
    <row r="5282" spans="1:16" ht="39" customHeight="1" x14ac:dyDescent="0.2">
      <c r="A5282" s="71"/>
      <c r="B5282" s="12"/>
      <c r="C5282" s="72"/>
      <c r="D5282" s="39">
        <v>0</v>
      </c>
      <c r="E5282" s="39">
        <v>0</v>
      </c>
      <c r="F5282" s="39">
        <v>0</v>
      </c>
      <c r="G5282" s="39">
        <v>0</v>
      </c>
      <c r="H5282" s="39">
        <v>0</v>
      </c>
      <c r="I5282" s="39">
        <v>0</v>
      </c>
      <c r="J5282" s="39">
        <v>0</v>
      </c>
      <c r="K5282" s="39">
        <v>0</v>
      </c>
      <c r="L5282" s="39">
        <v>0</v>
      </c>
      <c r="M5282" s="39">
        <v>0</v>
      </c>
      <c r="N5282" s="39">
        <v>0</v>
      </c>
      <c r="O5282" s="39">
        <v>0</v>
      </c>
      <c r="P5282" s="35"/>
    </row>
    <row r="5283" spans="1:16" ht="39" customHeight="1" x14ac:dyDescent="0.2">
      <c r="A5283" s="71"/>
      <c r="B5283" s="12"/>
      <c r="C5283" s="72"/>
      <c r="D5283" s="59">
        <v>0</v>
      </c>
      <c r="E5283" s="59">
        <v>0</v>
      </c>
      <c r="F5283" s="59">
        <v>0</v>
      </c>
      <c r="G5283" s="59">
        <v>0</v>
      </c>
      <c r="H5283" s="59">
        <v>0</v>
      </c>
      <c r="I5283" s="59">
        <v>0</v>
      </c>
      <c r="J5283" s="59">
        <v>0</v>
      </c>
      <c r="K5283" s="59">
        <v>0</v>
      </c>
      <c r="L5283" s="59">
        <v>0</v>
      </c>
      <c r="M5283" s="59">
        <v>0</v>
      </c>
      <c r="N5283" s="59">
        <v>0</v>
      </c>
      <c r="O5283" s="59">
        <v>0</v>
      </c>
      <c r="P5283" s="13"/>
    </row>
    <row r="5284" spans="1:16" ht="39" customHeight="1" x14ac:dyDescent="0.2">
      <c r="A5284" s="71"/>
      <c r="B5284" s="12"/>
      <c r="C5284" s="72"/>
      <c r="D5284" s="59">
        <v>0</v>
      </c>
      <c r="E5284" s="59">
        <v>0</v>
      </c>
      <c r="F5284" s="59">
        <v>0</v>
      </c>
      <c r="G5284" s="59">
        <v>0</v>
      </c>
      <c r="H5284" s="59">
        <v>0</v>
      </c>
      <c r="I5284" s="59">
        <v>0</v>
      </c>
      <c r="J5284" s="59">
        <v>0</v>
      </c>
      <c r="K5284" s="59">
        <v>0</v>
      </c>
      <c r="L5284" s="59">
        <v>0</v>
      </c>
      <c r="M5284" s="59">
        <v>0</v>
      </c>
      <c r="N5284" s="59">
        <v>0</v>
      </c>
      <c r="O5284" s="59">
        <v>0</v>
      </c>
      <c r="P5284" s="13"/>
    </row>
    <row r="5285" spans="1:16" ht="39" customHeight="1" x14ac:dyDescent="0.2">
      <c r="A5285" s="71"/>
      <c r="B5285" s="12"/>
      <c r="C5285" s="72"/>
      <c r="D5285" s="59">
        <v>0</v>
      </c>
      <c r="E5285" s="59">
        <v>0</v>
      </c>
      <c r="F5285" s="59">
        <v>0</v>
      </c>
      <c r="G5285" s="59">
        <v>0</v>
      </c>
      <c r="H5285" s="59">
        <v>0</v>
      </c>
      <c r="I5285" s="59">
        <v>0</v>
      </c>
      <c r="J5285" s="59">
        <v>0</v>
      </c>
      <c r="K5285" s="59">
        <v>0</v>
      </c>
      <c r="L5285" s="59">
        <v>0</v>
      </c>
      <c r="M5285" s="59">
        <v>0</v>
      </c>
      <c r="N5285" s="59">
        <v>0</v>
      </c>
      <c r="O5285" s="59">
        <v>0</v>
      </c>
      <c r="P5285" s="13"/>
    </row>
    <row r="5286" spans="1:16" ht="39" customHeight="1" x14ac:dyDescent="0.2">
      <c r="A5286" s="71" t="s">
        <v>3068</v>
      </c>
      <c r="B5286" s="12"/>
      <c r="C5286" s="72" t="s">
        <v>3069</v>
      </c>
      <c r="D5286" s="59">
        <v>0</v>
      </c>
      <c r="E5286" s="59">
        <v>0</v>
      </c>
      <c r="F5286" s="59">
        <v>0</v>
      </c>
      <c r="G5286" s="59">
        <v>0</v>
      </c>
      <c r="H5286" s="59">
        <v>0</v>
      </c>
      <c r="I5286" s="59">
        <v>0</v>
      </c>
      <c r="J5286" s="59">
        <v>0</v>
      </c>
      <c r="K5286" s="59">
        <v>0</v>
      </c>
      <c r="L5286" s="59">
        <v>0</v>
      </c>
      <c r="M5286" s="59">
        <v>0</v>
      </c>
      <c r="N5286" s="59">
        <v>0</v>
      </c>
      <c r="O5286" s="59">
        <v>0</v>
      </c>
      <c r="P5286" s="13"/>
    </row>
    <row r="5287" spans="1:16" ht="39" customHeight="1" x14ac:dyDescent="0.2">
      <c r="A5287" s="71"/>
      <c r="B5287" s="12"/>
      <c r="C5287" s="72"/>
      <c r="D5287" s="59">
        <v>0</v>
      </c>
      <c r="E5287" s="59">
        <v>0</v>
      </c>
      <c r="F5287" s="59">
        <v>0</v>
      </c>
      <c r="G5287" s="59">
        <v>0</v>
      </c>
      <c r="H5287" s="59">
        <v>0</v>
      </c>
      <c r="I5287" s="59">
        <v>0</v>
      </c>
      <c r="J5287" s="59">
        <v>0</v>
      </c>
      <c r="K5287" s="59">
        <v>0</v>
      </c>
      <c r="L5287" s="59">
        <v>0</v>
      </c>
      <c r="M5287" s="59">
        <v>0</v>
      </c>
      <c r="N5287" s="59">
        <v>0</v>
      </c>
      <c r="O5287" s="59">
        <v>0</v>
      </c>
      <c r="P5287" s="13"/>
    </row>
    <row r="5288" spans="1:16" ht="39" customHeight="1" x14ac:dyDescent="0.2">
      <c r="A5288" s="71"/>
      <c r="B5288" s="12"/>
      <c r="C5288" s="72"/>
      <c r="D5288" s="59">
        <v>0</v>
      </c>
      <c r="E5288" s="59">
        <v>0</v>
      </c>
      <c r="F5288" s="59">
        <v>0</v>
      </c>
      <c r="G5288" s="59">
        <v>0</v>
      </c>
      <c r="H5288" s="59">
        <v>0</v>
      </c>
      <c r="I5288" s="59">
        <v>0</v>
      </c>
      <c r="J5288" s="59">
        <v>0</v>
      </c>
      <c r="K5288" s="59">
        <v>0</v>
      </c>
      <c r="L5288" s="59">
        <v>0</v>
      </c>
      <c r="M5288" s="59">
        <v>0</v>
      </c>
      <c r="N5288" s="59">
        <v>0</v>
      </c>
      <c r="O5288" s="59">
        <v>0</v>
      </c>
      <c r="P5288" s="13"/>
    </row>
    <row r="5289" spans="1:16" ht="39" customHeight="1" x14ac:dyDescent="0.2">
      <c r="A5289" s="71"/>
      <c r="B5289" s="12"/>
      <c r="C5289" s="72"/>
      <c r="D5289" s="59">
        <v>0</v>
      </c>
      <c r="E5289" s="59">
        <v>0</v>
      </c>
      <c r="F5289" s="59">
        <v>0</v>
      </c>
      <c r="G5289" s="59">
        <v>0</v>
      </c>
      <c r="H5289" s="59">
        <v>0</v>
      </c>
      <c r="I5289" s="59">
        <v>0</v>
      </c>
      <c r="J5289" s="59">
        <v>0</v>
      </c>
      <c r="K5289" s="59">
        <v>0</v>
      </c>
      <c r="L5289" s="59">
        <v>0</v>
      </c>
      <c r="M5289" s="59">
        <v>0</v>
      </c>
      <c r="N5289" s="59">
        <v>0</v>
      </c>
      <c r="O5289" s="59">
        <v>0</v>
      </c>
      <c r="P5289" s="13"/>
    </row>
    <row r="5290" spans="1:16" ht="39" customHeight="1" x14ac:dyDescent="0.2">
      <c r="A5290" s="71"/>
      <c r="B5290" s="12"/>
      <c r="C5290" s="72"/>
      <c r="D5290" s="59">
        <v>0</v>
      </c>
      <c r="E5290" s="59">
        <v>0</v>
      </c>
      <c r="F5290" s="59">
        <v>0</v>
      </c>
      <c r="G5290" s="59">
        <v>0</v>
      </c>
      <c r="H5290" s="59">
        <v>0</v>
      </c>
      <c r="I5290" s="59">
        <v>0</v>
      </c>
      <c r="J5290" s="59">
        <v>0</v>
      </c>
      <c r="K5290" s="59">
        <v>0</v>
      </c>
      <c r="L5290" s="59">
        <v>0</v>
      </c>
      <c r="M5290" s="59">
        <v>0</v>
      </c>
      <c r="N5290" s="59">
        <v>0</v>
      </c>
      <c r="O5290" s="59">
        <v>0</v>
      </c>
      <c r="P5290" s="13"/>
    </row>
    <row r="5291" spans="1:16" ht="39" customHeight="1" x14ac:dyDescent="0.2">
      <c r="A5291" s="71" t="s">
        <v>3070</v>
      </c>
      <c r="B5291" s="12"/>
      <c r="C5291" s="72" t="s">
        <v>3071</v>
      </c>
      <c r="D5291" s="59">
        <v>0</v>
      </c>
      <c r="E5291" s="59">
        <v>0</v>
      </c>
      <c r="F5291" s="59">
        <v>0</v>
      </c>
      <c r="G5291" s="59">
        <v>0</v>
      </c>
      <c r="H5291" s="59">
        <v>0</v>
      </c>
      <c r="I5291" s="59">
        <v>0</v>
      </c>
      <c r="J5291" s="59">
        <v>0</v>
      </c>
      <c r="K5291" s="59">
        <v>0</v>
      </c>
      <c r="L5291" s="59">
        <v>0</v>
      </c>
      <c r="M5291" s="59">
        <v>0</v>
      </c>
      <c r="N5291" s="59">
        <v>0</v>
      </c>
      <c r="O5291" s="59">
        <v>0</v>
      </c>
      <c r="P5291" s="13"/>
    </row>
    <row r="5292" spans="1:16" ht="39" customHeight="1" x14ac:dyDescent="0.2">
      <c r="A5292" s="71"/>
      <c r="B5292" s="12"/>
      <c r="C5292" s="72"/>
      <c r="D5292" s="59">
        <v>0</v>
      </c>
      <c r="E5292" s="59">
        <v>0</v>
      </c>
      <c r="F5292" s="59">
        <v>0</v>
      </c>
      <c r="G5292" s="59">
        <v>0</v>
      </c>
      <c r="H5292" s="59">
        <v>0</v>
      </c>
      <c r="I5292" s="59">
        <v>0</v>
      </c>
      <c r="J5292" s="59">
        <v>0</v>
      </c>
      <c r="K5292" s="59">
        <v>0</v>
      </c>
      <c r="L5292" s="59">
        <v>0</v>
      </c>
      <c r="M5292" s="59">
        <v>0</v>
      </c>
      <c r="N5292" s="59">
        <v>0</v>
      </c>
      <c r="O5292" s="59">
        <v>0</v>
      </c>
      <c r="P5292" s="13"/>
    </row>
    <row r="5293" spans="1:16" ht="39" customHeight="1" x14ac:dyDescent="0.2">
      <c r="A5293" s="71"/>
      <c r="B5293" s="12"/>
      <c r="C5293" s="72"/>
      <c r="D5293" s="59">
        <v>0</v>
      </c>
      <c r="E5293" s="59">
        <v>0</v>
      </c>
      <c r="F5293" s="59">
        <v>0</v>
      </c>
      <c r="G5293" s="59">
        <v>0</v>
      </c>
      <c r="H5293" s="59">
        <v>0</v>
      </c>
      <c r="I5293" s="59">
        <v>0</v>
      </c>
      <c r="J5293" s="59">
        <v>0</v>
      </c>
      <c r="K5293" s="59">
        <v>0</v>
      </c>
      <c r="L5293" s="59">
        <v>0</v>
      </c>
      <c r="M5293" s="59">
        <v>0</v>
      </c>
      <c r="N5293" s="59">
        <v>0</v>
      </c>
      <c r="O5293" s="59">
        <v>0</v>
      </c>
      <c r="P5293" s="13"/>
    </row>
    <row r="5294" spans="1:16" ht="39" customHeight="1" x14ac:dyDescent="0.2">
      <c r="A5294" s="71"/>
      <c r="B5294" s="12"/>
      <c r="C5294" s="72"/>
      <c r="D5294" s="59">
        <v>0</v>
      </c>
      <c r="E5294" s="59">
        <v>0</v>
      </c>
      <c r="F5294" s="59">
        <v>0</v>
      </c>
      <c r="G5294" s="59">
        <v>0</v>
      </c>
      <c r="H5294" s="59">
        <v>0</v>
      </c>
      <c r="I5294" s="59">
        <v>0</v>
      </c>
      <c r="J5294" s="59">
        <v>0</v>
      </c>
      <c r="K5294" s="59">
        <v>0</v>
      </c>
      <c r="L5294" s="59">
        <v>0</v>
      </c>
      <c r="M5294" s="59">
        <v>0</v>
      </c>
      <c r="N5294" s="59">
        <v>0</v>
      </c>
      <c r="O5294" s="59">
        <v>0</v>
      </c>
      <c r="P5294" s="13"/>
    </row>
    <row r="5295" spans="1:16" ht="39" customHeight="1" x14ac:dyDescent="0.2">
      <c r="A5295" s="71"/>
      <c r="B5295" s="12"/>
      <c r="C5295" s="72"/>
      <c r="D5295" s="59">
        <v>0</v>
      </c>
      <c r="E5295" s="59">
        <v>0</v>
      </c>
      <c r="F5295" s="59">
        <v>0</v>
      </c>
      <c r="G5295" s="59">
        <v>0</v>
      </c>
      <c r="H5295" s="59">
        <v>0</v>
      </c>
      <c r="I5295" s="59">
        <v>0</v>
      </c>
      <c r="J5295" s="59">
        <v>0</v>
      </c>
      <c r="K5295" s="59">
        <v>0</v>
      </c>
      <c r="L5295" s="59">
        <v>0</v>
      </c>
      <c r="M5295" s="59">
        <v>0</v>
      </c>
      <c r="N5295" s="59">
        <v>0</v>
      </c>
      <c r="O5295" s="59">
        <v>0</v>
      </c>
      <c r="P5295" s="13"/>
    </row>
    <row r="5296" spans="1:16" ht="39" customHeight="1" x14ac:dyDescent="0.2">
      <c r="A5296" s="71" t="s">
        <v>3072</v>
      </c>
      <c r="B5296" s="12"/>
      <c r="C5296" s="72" t="s">
        <v>3073</v>
      </c>
      <c r="D5296" s="59">
        <v>0</v>
      </c>
      <c r="E5296" s="59">
        <v>0</v>
      </c>
      <c r="F5296" s="59">
        <v>0</v>
      </c>
      <c r="G5296" s="59">
        <v>0</v>
      </c>
      <c r="H5296" s="59">
        <v>0</v>
      </c>
      <c r="I5296" s="59">
        <v>0</v>
      </c>
      <c r="J5296" s="59">
        <v>0</v>
      </c>
      <c r="K5296" s="59">
        <v>0</v>
      </c>
      <c r="L5296" s="59">
        <v>0</v>
      </c>
      <c r="M5296" s="59">
        <v>0</v>
      </c>
      <c r="N5296" s="59">
        <v>0</v>
      </c>
      <c r="O5296" s="59">
        <v>0</v>
      </c>
      <c r="P5296" s="13"/>
    </row>
    <row r="5297" spans="1:16" ht="39" customHeight="1" x14ac:dyDescent="0.2">
      <c r="A5297" s="71"/>
      <c r="B5297" s="12"/>
      <c r="C5297" s="72"/>
      <c r="D5297" s="59">
        <v>0</v>
      </c>
      <c r="E5297" s="59">
        <v>0</v>
      </c>
      <c r="F5297" s="59">
        <v>0</v>
      </c>
      <c r="G5297" s="59">
        <v>0</v>
      </c>
      <c r="H5297" s="59">
        <v>0</v>
      </c>
      <c r="I5297" s="59">
        <v>0</v>
      </c>
      <c r="J5297" s="59">
        <v>0</v>
      </c>
      <c r="K5297" s="59">
        <v>0</v>
      </c>
      <c r="L5297" s="59">
        <v>0</v>
      </c>
      <c r="M5297" s="59">
        <v>0</v>
      </c>
      <c r="N5297" s="59">
        <v>0</v>
      </c>
      <c r="O5297" s="59">
        <v>0</v>
      </c>
      <c r="P5297" s="13"/>
    </row>
    <row r="5298" spans="1:16" ht="39" customHeight="1" x14ac:dyDescent="0.2">
      <c r="A5298" s="71"/>
      <c r="B5298" s="12"/>
      <c r="C5298" s="72"/>
      <c r="D5298" s="59">
        <v>0</v>
      </c>
      <c r="E5298" s="59">
        <v>0</v>
      </c>
      <c r="F5298" s="59">
        <v>0</v>
      </c>
      <c r="G5298" s="59">
        <v>0</v>
      </c>
      <c r="H5298" s="59">
        <v>0</v>
      </c>
      <c r="I5298" s="59">
        <v>0</v>
      </c>
      <c r="J5298" s="59">
        <v>0</v>
      </c>
      <c r="K5298" s="59">
        <v>0</v>
      </c>
      <c r="L5298" s="59">
        <v>0</v>
      </c>
      <c r="M5298" s="59">
        <v>0</v>
      </c>
      <c r="N5298" s="59">
        <v>0</v>
      </c>
      <c r="O5298" s="59">
        <v>0</v>
      </c>
      <c r="P5298" s="13"/>
    </row>
    <row r="5299" spans="1:16" ht="39" customHeight="1" x14ac:dyDescent="0.2">
      <c r="A5299" s="71"/>
      <c r="B5299" s="12"/>
      <c r="C5299" s="72"/>
      <c r="D5299" s="59">
        <v>0</v>
      </c>
      <c r="E5299" s="59">
        <v>0</v>
      </c>
      <c r="F5299" s="59">
        <v>0</v>
      </c>
      <c r="G5299" s="59">
        <v>0</v>
      </c>
      <c r="H5299" s="59">
        <v>0</v>
      </c>
      <c r="I5299" s="59">
        <v>0</v>
      </c>
      <c r="J5299" s="59">
        <v>0</v>
      </c>
      <c r="K5299" s="59">
        <v>0</v>
      </c>
      <c r="L5299" s="59">
        <v>0</v>
      </c>
      <c r="M5299" s="59">
        <v>0</v>
      </c>
      <c r="N5299" s="59">
        <v>0</v>
      </c>
      <c r="O5299" s="59">
        <v>0</v>
      </c>
      <c r="P5299" s="13"/>
    </row>
    <row r="5300" spans="1:16" ht="39" customHeight="1" x14ac:dyDescent="0.2">
      <c r="A5300" s="71"/>
      <c r="B5300" s="12"/>
      <c r="C5300" s="72"/>
      <c r="D5300" s="59">
        <v>0</v>
      </c>
      <c r="E5300" s="59">
        <v>0</v>
      </c>
      <c r="F5300" s="59">
        <v>0</v>
      </c>
      <c r="G5300" s="59">
        <v>0</v>
      </c>
      <c r="H5300" s="59">
        <v>0</v>
      </c>
      <c r="I5300" s="59">
        <v>0</v>
      </c>
      <c r="J5300" s="59">
        <v>0</v>
      </c>
      <c r="K5300" s="59">
        <v>0</v>
      </c>
      <c r="L5300" s="59">
        <v>0</v>
      </c>
      <c r="M5300" s="59">
        <v>0</v>
      </c>
      <c r="N5300" s="59">
        <v>0</v>
      </c>
      <c r="O5300" s="59">
        <v>0</v>
      </c>
      <c r="P5300" s="13"/>
    </row>
    <row r="5301" spans="1:16" ht="39" customHeight="1" x14ac:dyDescent="0.2">
      <c r="A5301" s="71" t="s">
        <v>3074</v>
      </c>
      <c r="B5301" s="12"/>
      <c r="C5301" s="72" t="s">
        <v>3075</v>
      </c>
      <c r="D5301" s="59">
        <v>0</v>
      </c>
      <c r="E5301" s="59">
        <v>0</v>
      </c>
      <c r="F5301" s="59">
        <v>0</v>
      </c>
      <c r="G5301" s="59">
        <v>0</v>
      </c>
      <c r="H5301" s="59">
        <v>0</v>
      </c>
      <c r="I5301" s="59">
        <v>0</v>
      </c>
      <c r="J5301" s="59">
        <v>0</v>
      </c>
      <c r="K5301" s="59">
        <v>0</v>
      </c>
      <c r="L5301" s="59">
        <v>0</v>
      </c>
      <c r="M5301" s="59">
        <v>0</v>
      </c>
      <c r="N5301" s="59">
        <v>0</v>
      </c>
      <c r="O5301" s="59">
        <v>0</v>
      </c>
      <c r="P5301" s="13"/>
    </row>
    <row r="5302" spans="1:16" ht="39" customHeight="1" x14ac:dyDescent="0.2">
      <c r="A5302" s="71"/>
      <c r="B5302" s="12"/>
      <c r="C5302" s="72"/>
      <c r="D5302" s="59">
        <v>0</v>
      </c>
      <c r="E5302" s="59">
        <v>0</v>
      </c>
      <c r="F5302" s="59">
        <v>0</v>
      </c>
      <c r="G5302" s="59">
        <v>0</v>
      </c>
      <c r="H5302" s="59">
        <v>0</v>
      </c>
      <c r="I5302" s="59">
        <v>0</v>
      </c>
      <c r="J5302" s="59">
        <v>0</v>
      </c>
      <c r="K5302" s="59">
        <v>0</v>
      </c>
      <c r="L5302" s="59">
        <v>0</v>
      </c>
      <c r="M5302" s="59">
        <v>0</v>
      </c>
      <c r="N5302" s="59">
        <v>0</v>
      </c>
      <c r="O5302" s="59">
        <v>0</v>
      </c>
      <c r="P5302" s="13"/>
    </row>
    <row r="5303" spans="1:16" ht="39" customHeight="1" x14ac:dyDescent="0.2">
      <c r="A5303" s="71"/>
      <c r="B5303" s="12"/>
      <c r="C5303" s="72"/>
      <c r="D5303" s="59">
        <v>0</v>
      </c>
      <c r="E5303" s="59">
        <v>0</v>
      </c>
      <c r="F5303" s="59">
        <v>0</v>
      </c>
      <c r="G5303" s="59">
        <v>0</v>
      </c>
      <c r="H5303" s="59">
        <v>0</v>
      </c>
      <c r="I5303" s="59">
        <v>0</v>
      </c>
      <c r="J5303" s="59">
        <v>0</v>
      </c>
      <c r="K5303" s="59">
        <v>0</v>
      </c>
      <c r="L5303" s="59">
        <v>0</v>
      </c>
      <c r="M5303" s="59">
        <v>0</v>
      </c>
      <c r="N5303" s="59">
        <v>0</v>
      </c>
      <c r="O5303" s="59">
        <v>0</v>
      </c>
      <c r="P5303" s="13"/>
    </row>
    <row r="5304" spans="1:16" ht="39" customHeight="1" x14ac:dyDescent="0.2">
      <c r="A5304" s="71"/>
      <c r="B5304" s="12"/>
      <c r="C5304" s="72"/>
      <c r="D5304" s="59">
        <v>0</v>
      </c>
      <c r="E5304" s="59">
        <v>0</v>
      </c>
      <c r="F5304" s="59">
        <v>0</v>
      </c>
      <c r="G5304" s="59">
        <v>0</v>
      </c>
      <c r="H5304" s="59">
        <v>0</v>
      </c>
      <c r="I5304" s="59">
        <v>0</v>
      </c>
      <c r="J5304" s="59">
        <v>0</v>
      </c>
      <c r="K5304" s="59">
        <v>0</v>
      </c>
      <c r="L5304" s="59">
        <v>0</v>
      </c>
      <c r="M5304" s="59">
        <v>0</v>
      </c>
      <c r="N5304" s="59">
        <v>0</v>
      </c>
      <c r="O5304" s="59">
        <v>0</v>
      </c>
      <c r="P5304" s="13"/>
    </row>
    <row r="5305" spans="1:16" ht="39" customHeight="1" thickBot="1" x14ac:dyDescent="0.25">
      <c r="A5305" s="73"/>
      <c r="B5305" s="14"/>
      <c r="C5305" s="74"/>
      <c r="D5305" s="59">
        <v>0</v>
      </c>
      <c r="E5305" s="59">
        <v>0</v>
      </c>
      <c r="F5305" s="59">
        <v>0</v>
      </c>
      <c r="G5305" s="59">
        <v>0</v>
      </c>
      <c r="H5305" s="59">
        <v>0</v>
      </c>
      <c r="I5305" s="59">
        <v>0</v>
      </c>
      <c r="J5305" s="59">
        <v>0</v>
      </c>
      <c r="K5305" s="59">
        <v>0</v>
      </c>
      <c r="L5305" s="59">
        <v>0</v>
      </c>
      <c r="M5305" s="59">
        <v>0</v>
      </c>
      <c r="N5305" s="59">
        <v>0</v>
      </c>
      <c r="O5305" s="59">
        <v>0</v>
      </c>
      <c r="P5305" s="15"/>
    </row>
    <row r="5306" spans="1:16" ht="39" customHeight="1" thickBot="1" x14ac:dyDescent="0.25">
      <c r="A5306" s="75" t="s">
        <v>3076</v>
      </c>
      <c r="B5306" s="10"/>
      <c r="C5306" s="76" t="s">
        <v>3077</v>
      </c>
      <c r="D5306" s="39">
        <v>0</v>
      </c>
      <c r="E5306" s="39">
        <v>0</v>
      </c>
      <c r="F5306" s="39">
        <v>0</v>
      </c>
      <c r="G5306" s="39">
        <v>0</v>
      </c>
      <c r="H5306" s="39">
        <v>0</v>
      </c>
      <c r="I5306" s="39">
        <v>0</v>
      </c>
      <c r="J5306" s="39">
        <v>0</v>
      </c>
      <c r="K5306" s="39">
        <v>0</v>
      </c>
      <c r="L5306" s="39">
        <v>0</v>
      </c>
      <c r="M5306" s="39">
        <v>0</v>
      </c>
      <c r="N5306" s="39">
        <v>0</v>
      </c>
      <c r="O5306" s="39">
        <v>0</v>
      </c>
      <c r="P5306" s="35"/>
    </row>
    <row r="5307" spans="1:16" ht="39" customHeight="1" x14ac:dyDescent="0.2">
      <c r="A5307" s="71"/>
      <c r="B5307" s="12"/>
      <c r="C5307" s="72"/>
      <c r="D5307" s="39">
        <v>0</v>
      </c>
      <c r="E5307" s="39">
        <v>0</v>
      </c>
      <c r="F5307" s="39">
        <v>0</v>
      </c>
      <c r="G5307" s="39">
        <v>0</v>
      </c>
      <c r="H5307" s="39">
        <v>0</v>
      </c>
      <c r="I5307" s="39">
        <v>0</v>
      </c>
      <c r="J5307" s="39">
        <v>0</v>
      </c>
      <c r="K5307" s="39">
        <v>0</v>
      </c>
      <c r="L5307" s="39">
        <v>0</v>
      </c>
      <c r="M5307" s="39">
        <v>0</v>
      </c>
      <c r="N5307" s="39">
        <v>0</v>
      </c>
      <c r="O5307" s="39">
        <v>0</v>
      </c>
      <c r="P5307" s="35"/>
    </row>
    <row r="5308" spans="1:16" ht="39" customHeight="1" x14ac:dyDescent="0.2">
      <c r="A5308" s="71"/>
      <c r="B5308" s="12"/>
      <c r="C5308" s="72"/>
      <c r="D5308" s="59">
        <v>0</v>
      </c>
      <c r="E5308" s="59">
        <v>0</v>
      </c>
      <c r="F5308" s="59">
        <v>0</v>
      </c>
      <c r="G5308" s="59">
        <v>0</v>
      </c>
      <c r="H5308" s="59">
        <v>0</v>
      </c>
      <c r="I5308" s="59">
        <v>0</v>
      </c>
      <c r="J5308" s="59">
        <v>0</v>
      </c>
      <c r="K5308" s="59">
        <v>0</v>
      </c>
      <c r="L5308" s="59">
        <v>0</v>
      </c>
      <c r="M5308" s="59">
        <v>0</v>
      </c>
      <c r="N5308" s="59">
        <v>0</v>
      </c>
      <c r="O5308" s="59">
        <v>0</v>
      </c>
      <c r="P5308" s="13"/>
    </row>
    <row r="5309" spans="1:16" ht="39" customHeight="1" x14ac:dyDescent="0.2">
      <c r="A5309" s="71"/>
      <c r="B5309" s="12"/>
      <c r="C5309" s="72"/>
      <c r="D5309" s="59">
        <v>0</v>
      </c>
      <c r="E5309" s="59">
        <v>0</v>
      </c>
      <c r="F5309" s="59">
        <v>0</v>
      </c>
      <c r="G5309" s="59">
        <v>0</v>
      </c>
      <c r="H5309" s="59">
        <v>0</v>
      </c>
      <c r="I5309" s="59">
        <v>0</v>
      </c>
      <c r="J5309" s="59">
        <v>0</v>
      </c>
      <c r="K5309" s="59">
        <v>0</v>
      </c>
      <c r="L5309" s="59">
        <v>0</v>
      </c>
      <c r="M5309" s="59">
        <v>0</v>
      </c>
      <c r="N5309" s="59">
        <v>0</v>
      </c>
      <c r="O5309" s="59">
        <v>0</v>
      </c>
      <c r="P5309" s="13"/>
    </row>
    <row r="5310" spans="1:16" ht="39" customHeight="1" x14ac:dyDescent="0.2">
      <c r="A5310" s="71"/>
      <c r="B5310" s="12"/>
      <c r="C5310" s="72"/>
      <c r="D5310" s="59">
        <v>0</v>
      </c>
      <c r="E5310" s="59">
        <v>0</v>
      </c>
      <c r="F5310" s="59">
        <v>0</v>
      </c>
      <c r="G5310" s="59">
        <v>0</v>
      </c>
      <c r="H5310" s="59">
        <v>0</v>
      </c>
      <c r="I5310" s="59">
        <v>0</v>
      </c>
      <c r="J5310" s="59">
        <v>0</v>
      </c>
      <c r="K5310" s="59">
        <v>0</v>
      </c>
      <c r="L5310" s="59">
        <v>0</v>
      </c>
      <c r="M5310" s="59">
        <v>0</v>
      </c>
      <c r="N5310" s="59">
        <v>0</v>
      </c>
      <c r="O5310" s="59">
        <v>0</v>
      </c>
      <c r="P5310" s="13"/>
    </row>
    <row r="5311" spans="1:16" ht="39" customHeight="1" x14ac:dyDescent="0.2">
      <c r="A5311" s="71" t="s">
        <v>3078</v>
      </c>
      <c r="B5311" s="12"/>
      <c r="C5311" s="72" t="s">
        <v>3079</v>
      </c>
      <c r="D5311" s="59">
        <v>0</v>
      </c>
      <c r="E5311" s="59">
        <v>0</v>
      </c>
      <c r="F5311" s="59">
        <v>0</v>
      </c>
      <c r="G5311" s="59">
        <v>0</v>
      </c>
      <c r="H5311" s="59">
        <v>0</v>
      </c>
      <c r="I5311" s="59">
        <v>0</v>
      </c>
      <c r="J5311" s="59">
        <v>0</v>
      </c>
      <c r="K5311" s="59">
        <v>0</v>
      </c>
      <c r="L5311" s="59">
        <v>0</v>
      </c>
      <c r="M5311" s="59">
        <v>0</v>
      </c>
      <c r="N5311" s="59">
        <v>0</v>
      </c>
      <c r="O5311" s="59">
        <v>0</v>
      </c>
      <c r="P5311" s="13"/>
    </row>
    <row r="5312" spans="1:16" ht="39" customHeight="1" x14ac:dyDescent="0.2">
      <c r="A5312" s="71"/>
      <c r="B5312" s="12"/>
      <c r="C5312" s="72"/>
      <c r="D5312" s="59">
        <v>0</v>
      </c>
      <c r="E5312" s="59">
        <v>0</v>
      </c>
      <c r="F5312" s="59">
        <v>0</v>
      </c>
      <c r="G5312" s="59">
        <v>0</v>
      </c>
      <c r="H5312" s="59">
        <v>0</v>
      </c>
      <c r="I5312" s="59">
        <v>0</v>
      </c>
      <c r="J5312" s="59">
        <v>0</v>
      </c>
      <c r="K5312" s="59">
        <v>0</v>
      </c>
      <c r="L5312" s="59">
        <v>0</v>
      </c>
      <c r="M5312" s="59">
        <v>0</v>
      </c>
      <c r="N5312" s="59">
        <v>0</v>
      </c>
      <c r="O5312" s="59">
        <v>0</v>
      </c>
      <c r="P5312" s="13"/>
    </row>
    <row r="5313" spans="1:16" ht="39" customHeight="1" x14ac:dyDescent="0.2">
      <c r="A5313" s="71"/>
      <c r="B5313" s="12"/>
      <c r="C5313" s="72"/>
      <c r="D5313" s="59">
        <v>0</v>
      </c>
      <c r="E5313" s="59">
        <v>0</v>
      </c>
      <c r="F5313" s="59">
        <v>0</v>
      </c>
      <c r="G5313" s="59">
        <v>0</v>
      </c>
      <c r="H5313" s="59">
        <v>0</v>
      </c>
      <c r="I5313" s="59">
        <v>0</v>
      </c>
      <c r="J5313" s="59">
        <v>0</v>
      </c>
      <c r="K5313" s="59">
        <v>0</v>
      </c>
      <c r="L5313" s="59">
        <v>0</v>
      </c>
      <c r="M5313" s="59">
        <v>0</v>
      </c>
      <c r="N5313" s="59">
        <v>0</v>
      </c>
      <c r="O5313" s="59">
        <v>0</v>
      </c>
      <c r="P5313" s="13"/>
    </row>
    <row r="5314" spans="1:16" ht="39" customHeight="1" x14ac:dyDescent="0.2">
      <c r="A5314" s="71"/>
      <c r="B5314" s="12"/>
      <c r="C5314" s="72"/>
      <c r="D5314" s="59">
        <v>0</v>
      </c>
      <c r="E5314" s="59">
        <v>0</v>
      </c>
      <c r="F5314" s="59">
        <v>0</v>
      </c>
      <c r="G5314" s="59">
        <v>0</v>
      </c>
      <c r="H5314" s="59">
        <v>0</v>
      </c>
      <c r="I5314" s="59">
        <v>0</v>
      </c>
      <c r="J5314" s="59">
        <v>0</v>
      </c>
      <c r="K5314" s="59">
        <v>0</v>
      </c>
      <c r="L5314" s="59">
        <v>0</v>
      </c>
      <c r="M5314" s="59">
        <v>0</v>
      </c>
      <c r="N5314" s="59">
        <v>0</v>
      </c>
      <c r="O5314" s="59">
        <v>0</v>
      </c>
      <c r="P5314" s="13"/>
    </row>
    <row r="5315" spans="1:16" ht="39" customHeight="1" x14ac:dyDescent="0.2">
      <c r="A5315" s="71"/>
      <c r="B5315" s="12"/>
      <c r="C5315" s="72"/>
      <c r="D5315" s="59">
        <v>0</v>
      </c>
      <c r="E5315" s="59">
        <v>0</v>
      </c>
      <c r="F5315" s="59">
        <v>0</v>
      </c>
      <c r="G5315" s="59">
        <v>0</v>
      </c>
      <c r="H5315" s="59">
        <v>0</v>
      </c>
      <c r="I5315" s="59">
        <v>0</v>
      </c>
      <c r="J5315" s="59">
        <v>0</v>
      </c>
      <c r="K5315" s="59">
        <v>0</v>
      </c>
      <c r="L5315" s="59">
        <v>0</v>
      </c>
      <c r="M5315" s="59">
        <v>0</v>
      </c>
      <c r="N5315" s="59">
        <v>0</v>
      </c>
      <c r="O5315" s="59">
        <v>0</v>
      </c>
      <c r="P5315" s="13"/>
    </row>
    <row r="5316" spans="1:16" ht="39" customHeight="1" x14ac:dyDescent="0.2">
      <c r="A5316" s="71" t="s">
        <v>3080</v>
      </c>
      <c r="B5316" s="12"/>
      <c r="C5316" s="72" t="s">
        <v>3081</v>
      </c>
      <c r="D5316" s="59">
        <v>0</v>
      </c>
      <c r="E5316" s="59">
        <v>0</v>
      </c>
      <c r="F5316" s="59">
        <v>0</v>
      </c>
      <c r="G5316" s="59">
        <v>0</v>
      </c>
      <c r="H5316" s="59">
        <v>0</v>
      </c>
      <c r="I5316" s="59">
        <v>0</v>
      </c>
      <c r="J5316" s="59">
        <v>0</v>
      </c>
      <c r="K5316" s="59">
        <v>0</v>
      </c>
      <c r="L5316" s="59">
        <v>0</v>
      </c>
      <c r="M5316" s="59">
        <v>0</v>
      </c>
      <c r="N5316" s="59">
        <v>0</v>
      </c>
      <c r="O5316" s="59">
        <v>0</v>
      </c>
      <c r="P5316" s="13"/>
    </row>
    <row r="5317" spans="1:16" ht="39" customHeight="1" x14ac:dyDescent="0.2">
      <c r="A5317" s="71"/>
      <c r="B5317" s="12"/>
      <c r="C5317" s="72"/>
      <c r="D5317" s="59">
        <v>0</v>
      </c>
      <c r="E5317" s="59">
        <v>0</v>
      </c>
      <c r="F5317" s="59">
        <v>0</v>
      </c>
      <c r="G5317" s="59">
        <v>0</v>
      </c>
      <c r="H5317" s="59">
        <v>0</v>
      </c>
      <c r="I5317" s="59">
        <v>0</v>
      </c>
      <c r="J5317" s="59">
        <v>0</v>
      </c>
      <c r="K5317" s="59">
        <v>0</v>
      </c>
      <c r="L5317" s="59">
        <v>0</v>
      </c>
      <c r="M5317" s="59">
        <v>0</v>
      </c>
      <c r="N5317" s="59">
        <v>0</v>
      </c>
      <c r="O5317" s="59">
        <v>0</v>
      </c>
      <c r="P5317" s="13"/>
    </row>
    <row r="5318" spans="1:16" ht="39" customHeight="1" x14ac:dyDescent="0.2">
      <c r="A5318" s="71"/>
      <c r="B5318" s="12"/>
      <c r="C5318" s="72"/>
      <c r="D5318" s="59">
        <v>0</v>
      </c>
      <c r="E5318" s="59">
        <v>0</v>
      </c>
      <c r="F5318" s="59">
        <v>0</v>
      </c>
      <c r="G5318" s="59">
        <v>0</v>
      </c>
      <c r="H5318" s="59">
        <v>0</v>
      </c>
      <c r="I5318" s="59">
        <v>0</v>
      </c>
      <c r="J5318" s="59">
        <v>0</v>
      </c>
      <c r="K5318" s="59">
        <v>0</v>
      </c>
      <c r="L5318" s="59">
        <v>0</v>
      </c>
      <c r="M5318" s="59">
        <v>0</v>
      </c>
      <c r="N5318" s="59">
        <v>0</v>
      </c>
      <c r="O5318" s="59">
        <v>0</v>
      </c>
      <c r="P5318" s="13"/>
    </row>
    <row r="5319" spans="1:16" ht="39" customHeight="1" x14ac:dyDescent="0.2">
      <c r="A5319" s="71"/>
      <c r="B5319" s="12"/>
      <c r="C5319" s="72"/>
      <c r="D5319" s="59">
        <v>0</v>
      </c>
      <c r="E5319" s="59">
        <v>0</v>
      </c>
      <c r="F5319" s="59">
        <v>0</v>
      </c>
      <c r="G5319" s="59">
        <v>0</v>
      </c>
      <c r="H5319" s="59">
        <v>0</v>
      </c>
      <c r="I5319" s="59">
        <v>0</v>
      </c>
      <c r="J5319" s="59">
        <v>0</v>
      </c>
      <c r="K5319" s="59">
        <v>0</v>
      </c>
      <c r="L5319" s="59">
        <v>0</v>
      </c>
      <c r="M5319" s="59">
        <v>0</v>
      </c>
      <c r="N5319" s="59">
        <v>0</v>
      </c>
      <c r="O5319" s="59">
        <v>0</v>
      </c>
      <c r="P5319" s="13"/>
    </row>
    <row r="5320" spans="1:16" ht="39" customHeight="1" x14ac:dyDescent="0.2">
      <c r="A5320" s="71"/>
      <c r="B5320" s="12"/>
      <c r="C5320" s="72"/>
      <c r="D5320" s="59">
        <v>0</v>
      </c>
      <c r="E5320" s="59">
        <v>0</v>
      </c>
      <c r="F5320" s="59">
        <v>0</v>
      </c>
      <c r="G5320" s="59">
        <v>0</v>
      </c>
      <c r="H5320" s="59">
        <v>0</v>
      </c>
      <c r="I5320" s="59">
        <v>0</v>
      </c>
      <c r="J5320" s="59">
        <v>0</v>
      </c>
      <c r="K5320" s="59">
        <v>0</v>
      </c>
      <c r="L5320" s="59">
        <v>0</v>
      </c>
      <c r="M5320" s="59">
        <v>0</v>
      </c>
      <c r="N5320" s="59">
        <v>0</v>
      </c>
      <c r="O5320" s="59">
        <v>0</v>
      </c>
      <c r="P5320" s="13"/>
    </row>
    <row r="5321" spans="1:16" ht="39" customHeight="1" x14ac:dyDescent="0.2">
      <c r="A5321" s="71" t="s">
        <v>3082</v>
      </c>
      <c r="B5321" s="12"/>
      <c r="C5321" s="72" t="s">
        <v>3083</v>
      </c>
      <c r="D5321" s="59">
        <v>0</v>
      </c>
      <c r="E5321" s="59">
        <v>0</v>
      </c>
      <c r="F5321" s="59">
        <v>0</v>
      </c>
      <c r="G5321" s="59">
        <v>0</v>
      </c>
      <c r="H5321" s="59">
        <v>0</v>
      </c>
      <c r="I5321" s="59">
        <v>0</v>
      </c>
      <c r="J5321" s="59">
        <v>0</v>
      </c>
      <c r="K5321" s="59">
        <v>0</v>
      </c>
      <c r="L5321" s="59">
        <v>0</v>
      </c>
      <c r="M5321" s="59">
        <v>0</v>
      </c>
      <c r="N5321" s="59">
        <v>0</v>
      </c>
      <c r="O5321" s="59">
        <v>0</v>
      </c>
      <c r="P5321" s="13"/>
    </row>
    <row r="5322" spans="1:16" ht="39" customHeight="1" x14ac:dyDescent="0.2">
      <c r="A5322" s="71"/>
      <c r="B5322" s="12"/>
      <c r="C5322" s="72"/>
      <c r="D5322" s="59">
        <v>0</v>
      </c>
      <c r="E5322" s="59">
        <v>0</v>
      </c>
      <c r="F5322" s="59">
        <v>0</v>
      </c>
      <c r="G5322" s="59">
        <v>0</v>
      </c>
      <c r="H5322" s="59">
        <v>0</v>
      </c>
      <c r="I5322" s="59">
        <v>0</v>
      </c>
      <c r="J5322" s="59">
        <v>0</v>
      </c>
      <c r="K5322" s="59">
        <v>0</v>
      </c>
      <c r="L5322" s="59">
        <v>0</v>
      </c>
      <c r="M5322" s="59">
        <v>0</v>
      </c>
      <c r="N5322" s="59">
        <v>0</v>
      </c>
      <c r="O5322" s="59">
        <v>0</v>
      </c>
      <c r="P5322" s="13"/>
    </row>
    <row r="5323" spans="1:16" ht="39" customHeight="1" x14ac:dyDescent="0.2">
      <c r="A5323" s="71"/>
      <c r="B5323" s="12"/>
      <c r="C5323" s="72"/>
      <c r="D5323" s="59">
        <v>0</v>
      </c>
      <c r="E5323" s="59">
        <v>0</v>
      </c>
      <c r="F5323" s="59">
        <v>0</v>
      </c>
      <c r="G5323" s="59">
        <v>0</v>
      </c>
      <c r="H5323" s="59">
        <v>0</v>
      </c>
      <c r="I5323" s="59">
        <v>0</v>
      </c>
      <c r="J5323" s="59">
        <v>0</v>
      </c>
      <c r="K5323" s="59">
        <v>0</v>
      </c>
      <c r="L5323" s="59">
        <v>0</v>
      </c>
      <c r="M5323" s="59">
        <v>0</v>
      </c>
      <c r="N5323" s="59">
        <v>0</v>
      </c>
      <c r="O5323" s="59">
        <v>0</v>
      </c>
      <c r="P5323" s="13"/>
    </row>
    <row r="5324" spans="1:16" ht="39" customHeight="1" x14ac:dyDescent="0.2">
      <c r="A5324" s="71"/>
      <c r="B5324" s="12"/>
      <c r="C5324" s="72"/>
      <c r="D5324" s="59">
        <v>0</v>
      </c>
      <c r="E5324" s="59">
        <v>0</v>
      </c>
      <c r="F5324" s="59">
        <v>0</v>
      </c>
      <c r="G5324" s="59">
        <v>0</v>
      </c>
      <c r="H5324" s="59">
        <v>0</v>
      </c>
      <c r="I5324" s="59">
        <v>0</v>
      </c>
      <c r="J5324" s="59">
        <v>0</v>
      </c>
      <c r="K5324" s="59">
        <v>0</v>
      </c>
      <c r="L5324" s="59">
        <v>0</v>
      </c>
      <c r="M5324" s="59">
        <v>0</v>
      </c>
      <c r="N5324" s="59">
        <v>0</v>
      </c>
      <c r="O5324" s="59">
        <v>0</v>
      </c>
      <c r="P5324" s="13"/>
    </row>
    <row r="5325" spans="1:16" ht="39" customHeight="1" x14ac:dyDescent="0.2">
      <c r="A5325" s="71"/>
      <c r="B5325" s="12"/>
      <c r="C5325" s="72"/>
      <c r="D5325" s="59">
        <v>0</v>
      </c>
      <c r="E5325" s="59">
        <v>0</v>
      </c>
      <c r="F5325" s="59">
        <v>0</v>
      </c>
      <c r="G5325" s="59">
        <v>0</v>
      </c>
      <c r="H5325" s="59">
        <v>0</v>
      </c>
      <c r="I5325" s="59">
        <v>0</v>
      </c>
      <c r="J5325" s="59">
        <v>0</v>
      </c>
      <c r="K5325" s="59">
        <v>0</v>
      </c>
      <c r="L5325" s="59">
        <v>0</v>
      </c>
      <c r="M5325" s="59">
        <v>0</v>
      </c>
      <c r="N5325" s="59">
        <v>0</v>
      </c>
      <c r="O5325" s="59">
        <v>0</v>
      </c>
      <c r="P5325" s="13"/>
    </row>
    <row r="5326" spans="1:16" ht="39" customHeight="1" x14ac:dyDescent="0.2">
      <c r="A5326" s="71" t="s">
        <v>3084</v>
      </c>
      <c r="B5326" s="12"/>
      <c r="C5326" s="72" t="s">
        <v>3085</v>
      </c>
      <c r="D5326" s="59">
        <v>0</v>
      </c>
      <c r="E5326" s="59">
        <v>0</v>
      </c>
      <c r="F5326" s="59">
        <v>0</v>
      </c>
      <c r="G5326" s="59">
        <v>0</v>
      </c>
      <c r="H5326" s="59">
        <v>0</v>
      </c>
      <c r="I5326" s="59">
        <v>0</v>
      </c>
      <c r="J5326" s="59">
        <v>0</v>
      </c>
      <c r="K5326" s="59">
        <v>0</v>
      </c>
      <c r="L5326" s="59">
        <v>0</v>
      </c>
      <c r="M5326" s="59">
        <v>0</v>
      </c>
      <c r="N5326" s="59">
        <v>0</v>
      </c>
      <c r="O5326" s="59">
        <v>0</v>
      </c>
      <c r="P5326" s="13"/>
    </row>
    <row r="5327" spans="1:16" ht="39" customHeight="1" x14ac:dyDescent="0.2">
      <c r="A5327" s="71"/>
      <c r="B5327" s="12"/>
      <c r="C5327" s="72"/>
      <c r="D5327" s="59">
        <v>0</v>
      </c>
      <c r="E5327" s="59">
        <v>0</v>
      </c>
      <c r="F5327" s="59">
        <v>0</v>
      </c>
      <c r="G5327" s="59">
        <v>0</v>
      </c>
      <c r="H5327" s="59">
        <v>0</v>
      </c>
      <c r="I5327" s="59">
        <v>0</v>
      </c>
      <c r="J5327" s="59">
        <v>0</v>
      </c>
      <c r="K5327" s="59">
        <v>0</v>
      </c>
      <c r="L5327" s="59">
        <v>0</v>
      </c>
      <c r="M5327" s="59">
        <v>0</v>
      </c>
      <c r="N5327" s="59">
        <v>0</v>
      </c>
      <c r="O5327" s="59">
        <v>0</v>
      </c>
      <c r="P5327" s="13"/>
    </row>
    <row r="5328" spans="1:16" ht="39" customHeight="1" x14ac:dyDescent="0.2">
      <c r="A5328" s="71"/>
      <c r="B5328" s="12"/>
      <c r="C5328" s="72"/>
      <c r="D5328" s="59">
        <v>0</v>
      </c>
      <c r="E5328" s="59">
        <v>0</v>
      </c>
      <c r="F5328" s="59">
        <v>0</v>
      </c>
      <c r="G5328" s="59">
        <v>0</v>
      </c>
      <c r="H5328" s="59">
        <v>0</v>
      </c>
      <c r="I5328" s="59">
        <v>0</v>
      </c>
      <c r="J5328" s="59">
        <v>0</v>
      </c>
      <c r="K5328" s="59">
        <v>0</v>
      </c>
      <c r="L5328" s="59">
        <v>0</v>
      </c>
      <c r="M5328" s="59">
        <v>0</v>
      </c>
      <c r="N5328" s="59">
        <v>0</v>
      </c>
      <c r="O5328" s="59">
        <v>0</v>
      </c>
      <c r="P5328" s="13"/>
    </row>
    <row r="5329" spans="1:16" ht="39" customHeight="1" x14ac:dyDescent="0.2">
      <c r="A5329" s="71"/>
      <c r="B5329" s="12"/>
      <c r="C5329" s="72"/>
      <c r="D5329" s="59">
        <v>0</v>
      </c>
      <c r="E5329" s="59">
        <v>0</v>
      </c>
      <c r="F5329" s="59">
        <v>0</v>
      </c>
      <c r="G5329" s="59">
        <v>0</v>
      </c>
      <c r="H5329" s="59">
        <v>0</v>
      </c>
      <c r="I5329" s="59">
        <v>0</v>
      </c>
      <c r="J5329" s="59">
        <v>0</v>
      </c>
      <c r="K5329" s="59">
        <v>0</v>
      </c>
      <c r="L5329" s="59">
        <v>0</v>
      </c>
      <c r="M5329" s="59">
        <v>0</v>
      </c>
      <c r="N5329" s="59">
        <v>0</v>
      </c>
      <c r="O5329" s="59">
        <v>0</v>
      </c>
      <c r="P5329" s="13"/>
    </row>
    <row r="5330" spans="1:16" ht="39" customHeight="1" thickBot="1" x14ac:dyDescent="0.25">
      <c r="A5330" s="73"/>
      <c r="B5330" s="14"/>
      <c r="C5330" s="74"/>
      <c r="D5330" s="59">
        <v>0</v>
      </c>
      <c r="E5330" s="59">
        <v>0</v>
      </c>
      <c r="F5330" s="59">
        <v>0</v>
      </c>
      <c r="G5330" s="59">
        <v>0</v>
      </c>
      <c r="H5330" s="59">
        <v>0</v>
      </c>
      <c r="I5330" s="59">
        <v>0</v>
      </c>
      <c r="J5330" s="59">
        <v>0</v>
      </c>
      <c r="K5330" s="59">
        <v>0</v>
      </c>
      <c r="L5330" s="59">
        <v>0</v>
      </c>
      <c r="M5330" s="59">
        <v>0</v>
      </c>
      <c r="N5330" s="59">
        <v>0</v>
      </c>
      <c r="O5330" s="59">
        <v>0</v>
      </c>
      <c r="P5330" s="15"/>
    </row>
    <row r="5331" spans="1:16" ht="39" customHeight="1" thickBot="1" x14ac:dyDescent="0.25">
      <c r="A5331" s="75" t="s">
        <v>3086</v>
      </c>
      <c r="B5331" s="10"/>
      <c r="C5331" s="76" t="s">
        <v>3087</v>
      </c>
      <c r="D5331" s="39">
        <v>0</v>
      </c>
      <c r="E5331" s="39">
        <v>0</v>
      </c>
      <c r="F5331" s="39">
        <v>0</v>
      </c>
      <c r="G5331" s="39">
        <v>0</v>
      </c>
      <c r="H5331" s="39">
        <v>0</v>
      </c>
      <c r="I5331" s="39">
        <v>0</v>
      </c>
      <c r="J5331" s="39">
        <v>0</v>
      </c>
      <c r="K5331" s="39">
        <v>0</v>
      </c>
      <c r="L5331" s="39">
        <v>0</v>
      </c>
      <c r="M5331" s="39">
        <v>0</v>
      </c>
      <c r="N5331" s="39">
        <v>0</v>
      </c>
      <c r="O5331" s="39">
        <v>0</v>
      </c>
      <c r="P5331" s="35"/>
    </row>
    <row r="5332" spans="1:16" ht="39" customHeight="1" x14ac:dyDescent="0.2">
      <c r="A5332" s="71"/>
      <c r="B5332" s="12"/>
      <c r="C5332" s="72"/>
      <c r="D5332" s="39">
        <v>0</v>
      </c>
      <c r="E5332" s="39">
        <v>0</v>
      </c>
      <c r="F5332" s="39">
        <v>0</v>
      </c>
      <c r="G5332" s="39">
        <v>0</v>
      </c>
      <c r="H5332" s="39">
        <v>0</v>
      </c>
      <c r="I5332" s="39">
        <v>0</v>
      </c>
      <c r="J5332" s="39">
        <v>0</v>
      </c>
      <c r="K5332" s="39">
        <v>0</v>
      </c>
      <c r="L5332" s="39">
        <v>0</v>
      </c>
      <c r="M5332" s="39">
        <v>0</v>
      </c>
      <c r="N5332" s="39">
        <v>0</v>
      </c>
      <c r="O5332" s="39">
        <v>0</v>
      </c>
      <c r="P5332" s="35"/>
    </row>
    <row r="5333" spans="1:16" ht="39" customHeight="1" x14ac:dyDescent="0.2">
      <c r="A5333" s="71"/>
      <c r="B5333" s="12"/>
      <c r="C5333" s="72"/>
      <c r="D5333" s="59">
        <v>0</v>
      </c>
      <c r="E5333" s="59">
        <v>0</v>
      </c>
      <c r="F5333" s="59">
        <v>0</v>
      </c>
      <c r="G5333" s="59">
        <v>0</v>
      </c>
      <c r="H5333" s="59">
        <v>0</v>
      </c>
      <c r="I5333" s="59">
        <v>0</v>
      </c>
      <c r="J5333" s="59">
        <v>0</v>
      </c>
      <c r="K5333" s="59">
        <v>0</v>
      </c>
      <c r="L5333" s="59">
        <v>0</v>
      </c>
      <c r="M5333" s="59">
        <v>0</v>
      </c>
      <c r="N5333" s="59">
        <v>0</v>
      </c>
      <c r="O5333" s="59">
        <v>0</v>
      </c>
      <c r="P5333" s="13"/>
    </row>
    <row r="5334" spans="1:16" ht="39" customHeight="1" x14ac:dyDescent="0.2">
      <c r="A5334" s="71"/>
      <c r="B5334" s="12"/>
      <c r="C5334" s="72"/>
      <c r="D5334" s="59">
        <v>0</v>
      </c>
      <c r="E5334" s="59">
        <v>0</v>
      </c>
      <c r="F5334" s="59">
        <v>0</v>
      </c>
      <c r="G5334" s="59">
        <v>0</v>
      </c>
      <c r="H5334" s="59">
        <v>0</v>
      </c>
      <c r="I5334" s="59">
        <v>0</v>
      </c>
      <c r="J5334" s="59">
        <v>0</v>
      </c>
      <c r="K5334" s="59">
        <v>0</v>
      </c>
      <c r="L5334" s="59">
        <v>0</v>
      </c>
      <c r="M5334" s="59">
        <v>0</v>
      </c>
      <c r="N5334" s="59">
        <v>0</v>
      </c>
      <c r="O5334" s="59">
        <v>0</v>
      </c>
      <c r="P5334" s="13"/>
    </row>
    <row r="5335" spans="1:16" ht="39" customHeight="1" x14ac:dyDescent="0.2">
      <c r="A5335" s="71"/>
      <c r="B5335" s="12"/>
      <c r="C5335" s="72"/>
      <c r="D5335" s="59">
        <v>0</v>
      </c>
      <c r="E5335" s="59">
        <v>0</v>
      </c>
      <c r="F5335" s="59">
        <v>0</v>
      </c>
      <c r="G5335" s="59">
        <v>0</v>
      </c>
      <c r="H5335" s="59">
        <v>0</v>
      </c>
      <c r="I5335" s="59">
        <v>0</v>
      </c>
      <c r="J5335" s="59">
        <v>0</v>
      </c>
      <c r="K5335" s="59">
        <v>0</v>
      </c>
      <c r="L5335" s="59">
        <v>0</v>
      </c>
      <c r="M5335" s="59">
        <v>0</v>
      </c>
      <c r="N5335" s="59">
        <v>0</v>
      </c>
      <c r="O5335" s="59">
        <v>0</v>
      </c>
      <c r="P5335" s="13"/>
    </row>
    <row r="5336" spans="1:16" ht="39" customHeight="1" x14ac:dyDescent="0.2">
      <c r="A5336" s="71" t="s">
        <v>3088</v>
      </c>
      <c r="B5336" s="12"/>
      <c r="C5336" s="72" t="s">
        <v>3089</v>
      </c>
      <c r="D5336" s="59">
        <v>0</v>
      </c>
      <c r="E5336" s="59">
        <v>0</v>
      </c>
      <c r="F5336" s="59">
        <v>0</v>
      </c>
      <c r="G5336" s="59">
        <v>0</v>
      </c>
      <c r="H5336" s="59">
        <v>0</v>
      </c>
      <c r="I5336" s="59">
        <v>0</v>
      </c>
      <c r="J5336" s="59">
        <v>0</v>
      </c>
      <c r="K5336" s="59">
        <v>0</v>
      </c>
      <c r="L5336" s="59">
        <v>0</v>
      </c>
      <c r="M5336" s="59">
        <v>0</v>
      </c>
      <c r="N5336" s="59">
        <v>0</v>
      </c>
      <c r="O5336" s="59">
        <v>0</v>
      </c>
      <c r="P5336" s="13"/>
    </row>
    <row r="5337" spans="1:16" ht="39" customHeight="1" x14ac:dyDescent="0.2">
      <c r="A5337" s="71"/>
      <c r="B5337" s="12"/>
      <c r="C5337" s="72"/>
      <c r="D5337" s="59">
        <v>0</v>
      </c>
      <c r="E5337" s="59">
        <v>0</v>
      </c>
      <c r="F5337" s="59">
        <v>0</v>
      </c>
      <c r="G5337" s="59">
        <v>0</v>
      </c>
      <c r="H5337" s="59">
        <v>0</v>
      </c>
      <c r="I5337" s="59">
        <v>0</v>
      </c>
      <c r="J5337" s="59">
        <v>0</v>
      </c>
      <c r="K5337" s="59">
        <v>0</v>
      </c>
      <c r="L5337" s="59">
        <v>0</v>
      </c>
      <c r="M5337" s="59">
        <v>0</v>
      </c>
      <c r="N5337" s="59">
        <v>0</v>
      </c>
      <c r="O5337" s="59">
        <v>0</v>
      </c>
      <c r="P5337" s="13"/>
    </row>
    <row r="5338" spans="1:16" ht="39" customHeight="1" x14ac:dyDescent="0.2">
      <c r="A5338" s="71"/>
      <c r="B5338" s="12"/>
      <c r="C5338" s="72"/>
      <c r="D5338" s="59">
        <v>0</v>
      </c>
      <c r="E5338" s="59">
        <v>0</v>
      </c>
      <c r="F5338" s="59">
        <v>0</v>
      </c>
      <c r="G5338" s="59">
        <v>0</v>
      </c>
      <c r="H5338" s="59">
        <v>0</v>
      </c>
      <c r="I5338" s="59">
        <v>0</v>
      </c>
      <c r="J5338" s="59">
        <v>0</v>
      </c>
      <c r="K5338" s="59">
        <v>0</v>
      </c>
      <c r="L5338" s="59">
        <v>0</v>
      </c>
      <c r="M5338" s="59">
        <v>0</v>
      </c>
      <c r="N5338" s="59">
        <v>0</v>
      </c>
      <c r="O5338" s="59">
        <v>0</v>
      </c>
      <c r="P5338" s="13"/>
    </row>
    <row r="5339" spans="1:16" ht="39" customHeight="1" x14ac:dyDescent="0.2">
      <c r="A5339" s="71"/>
      <c r="B5339" s="12"/>
      <c r="C5339" s="72"/>
      <c r="D5339" s="59">
        <v>0</v>
      </c>
      <c r="E5339" s="59">
        <v>0</v>
      </c>
      <c r="F5339" s="59">
        <v>0</v>
      </c>
      <c r="G5339" s="59">
        <v>0</v>
      </c>
      <c r="H5339" s="59">
        <v>0</v>
      </c>
      <c r="I5339" s="59">
        <v>0</v>
      </c>
      <c r="J5339" s="59">
        <v>0</v>
      </c>
      <c r="K5339" s="59">
        <v>0</v>
      </c>
      <c r="L5339" s="59">
        <v>0</v>
      </c>
      <c r="M5339" s="59">
        <v>0</v>
      </c>
      <c r="N5339" s="59">
        <v>0</v>
      </c>
      <c r="O5339" s="59">
        <v>0</v>
      </c>
      <c r="P5339" s="13"/>
    </row>
    <row r="5340" spans="1:16" ht="39" customHeight="1" x14ac:dyDescent="0.2">
      <c r="A5340" s="71"/>
      <c r="B5340" s="12"/>
      <c r="C5340" s="72"/>
      <c r="D5340" s="59">
        <v>0</v>
      </c>
      <c r="E5340" s="59">
        <v>0</v>
      </c>
      <c r="F5340" s="59">
        <v>0</v>
      </c>
      <c r="G5340" s="59">
        <v>0</v>
      </c>
      <c r="H5340" s="59">
        <v>0</v>
      </c>
      <c r="I5340" s="59">
        <v>0</v>
      </c>
      <c r="J5340" s="59">
        <v>0</v>
      </c>
      <c r="K5340" s="59">
        <v>0</v>
      </c>
      <c r="L5340" s="59">
        <v>0</v>
      </c>
      <c r="M5340" s="59">
        <v>0</v>
      </c>
      <c r="N5340" s="59">
        <v>0</v>
      </c>
      <c r="O5340" s="59">
        <v>0</v>
      </c>
      <c r="P5340" s="13"/>
    </row>
    <row r="5341" spans="1:16" ht="39" customHeight="1" x14ac:dyDescent="0.2">
      <c r="A5341" s="71" t="s">
        <v>3090</v>
      </c>
      <c r="B5341" s="12"/>
      <c r="C5341" s="72" t="s">
        <v>3091</v>
      </c>
      <c r="D5341" s="59">
        <v>0</v>
      </c>
      <c r="E5341" s="59">
        <v>0</v>
      </c>
      <c r="F5341" s="59">
        <v>0</v>
      </c>
      <c r="G5341" s="59">
        <v>0</v>
      </c>
      <c r="H5341" s="59">
        <v>0</v>
      </c>
      <c r="I5341" s="59">
        <v>0</v>
      </c>
      <c r="J5341" s="59">
        <v>0</v>
      </c>
      <c r="K5341" s="59">
        <v>0</v>
      </c>
      <c r="L5341" s="59">
        <v>0</v>
      </c>
      <c r="M5341" s="59">
        <v>0</v>
      </c>
      <c r="N5341" s="59">
        <v>0</v>
      </c>
      <c r="O5341" s="59">
        <v>0</v>
      </c>
      <c r="P5341" s="13"/>
    </row>
    <row r="5342" spans="1:16" ht="39" customHeight="1" x14ac:dyDescent="0.2">
      <c r="A5342" s="71"/>
      <c r="B5342" s="12"/>
      <c r="C5342" s="72"/>
      <c r="D5342" s="59">
        <v>0</v>
      </c>
      <c r="E5342" s="59">
        <v>0</v>
      </c>
      <c r="F5342" s="59">
        <v>0</v>
      </c>
      <c r="G5342" s="59">
        <v>0</v>
      </c>
      <c r="H5342" s="59">
        <v>0</v>
      </c>
      <c r="I5342" s="59">
        <v>0</v>
      </c>
      <c r="J5342" s="59">
        <v>0</v>
      </c>
      <c r="K5342" s="59">
        <v>0</v>
      </c>
      <c r="L5342" s="59">
        <v>0</v>
      </c>
      <c r="M5342" s="59">
        <v>0</v>
      </c>
      <c r="N5342" s="59">
        <v>0</v>
      </c>
      <c r="O5342" s="59">
        <v>0</v>
      </c>
      <c r="P5342" s="13"/>
    </row>
    <row r="5343" spans="1:16" ht="39" customHeight="1" x14ac:dyDescent="0.2">
      <c r="A5343" s="71"/>
      <c r="B5343" s="12"/>
      <c r="C5343" s="72"/>
      <c r="D5343" s="59">
        <v>0</v>
      </c>
      <c r="E5343" s="59">
        <v>0</v>
      </c>
      <c r="F5343" s="59">
        <v>0</v>
      </c>
      <c r="G5343" s="59">
        <v>0</v>
      </c>
      <c r="H5343" s="59">
        <v>0</v>
      </c>
      <c r="I5343" s="59">
        <v>0</v>
      </c>
      <c r="J5343" s="59">
        <v>0</v>
      </c>
      <c r="K5343" s="59">
        <v>0</v>
      </c>
      <c r="L5343" s="59">
        <v>0</v>
      </c>
      <c r="M5343" s="59">
        <v>0</v>
      </c>
      <c r="N5343" s="59">
        <v>0</v>
      </c>
      <c r="O5343" s="59">
        <v>0</v>
      </c>
      <c r="P5343" s="13"/>
    </row>
    <row r="5344" spans="1:16" ht="39" customHeight="1" x14ac:dyDescent="0.2">
      <c r="A5344" s="71"/>
      <c r="B5344" s="12"/>
      <c r="C5344" s="72"/>
      <c r="D5344" s="59">
        <v>0</v>
      </c>
      <c r="E5344" s="59">
        <v>0</v>
      </c>
      <c r="F5344" s="59">
        <v>0</v>
      </c>
      <c r="G5344" s="59">
        <v>0</v>
      </c>
      <c r="H5344" s="59">
        <v>0</v>
      </c>
      <c r="I5344" s="59">
        <v>0</v>
      </c>
      <c r="J5344" s="59">
        <v>0</v>
      </c>
      <c r="K5344" s="59">
        <v>0</v>
      </c>
      <c r="L5344" s="59">
        <v>0</v>
      </c>
      <c r="M5344" s="59">
        <v>0</v>
      </c>
      <c r="N5344" s="59">
        <v>0</v>
      </c>
      <c r="O5344" s="59">
        <v>0</v>
      </c>
      <c r="P5344" s="13"/>
    </row>
    <row r="5345" spans="1:16" ht="39" customHeight="1" x14ac:dyDescent="0.2">
      <c r="A5345" s="71"/>
      <c r="B5345" s="12"/>
      <c r="C5345" s="72"/>
      <c r="D5345" s="59">
        <v>0</v>
      </c>
      <c r="E5345" s="59">
        <v>0</v>
      </c>
      <c r="F5345" s="59">
        <v>0</v>
      </c>
      <c r="G5345" s="59">
        <v>0</v>
      </c>
      <c r="H5345" s="59">
        <v>0</v>
      </c>
      <c r="I5345" s="59">
        <v>0</v>
      </c>
      <c r="J5345" s="59">
        <v>0</v>
      </c>
      <c r="K5345" s="59">
        <v>0</v>
      </c>
      <c r="L5345" s="59">
        <v>0</v>
      </c>
      <c r="M5345" s="59">
        <v>0</v>
      </c>
      <c r="N5345" s="59">
        <v>0</v>
      </c>
      <c r="O5345" s="59">
        <v>0</v>
      </c>
      <c r="P5345" s="13"/>
    </row>
    <row r="5346" spans="1:16" ht="39" customHeight="1" x14ac:dyDescent="0.2">
      <c r="A5346" s="71" t="s">
        <v>3092</v>
      </c>
      <c r="B5346" s="12"/>
      <c r="C5346" s="72" t="s">
        <v>3093</v>
      </c>
      <c r="D5346" s="59">
        <v>0</v>
      </c>
      <c r="E5346" s="59">
        <v>0</v>
      </c>
      <c r="F5346" s="59">
        <v>0</v>
      </c>
      <c r="G5346" s="59">
        <v>0</v>
      </c>
      <c r="H5346" s="59">
        <v>0</v>
      </c>
      <c r="I5346" s="59">
        <v>0</v>
      </c>
      <c r="J5346" s="59">
        <v>0</v>
      </c>
      <c r="K5346" s="59">
        <v>0</v>
      </c>
      <c r="L5346" s="59">
        <v>0</v>
      </c>
      <c r="M5346" s="59">
        <v>0</v>
      </c>
      <c r="N5346" s="59">
        <v>0</v>
      </c>
      <c r="O5346" s="59">
        <v>0</v>
      </c>
      <c r="P5346" s="13"/>
    </row>
    <row r="5347" spans="1:16" ht="39" customHeight="1" x14ac:dyDescent="0.2">
      <c r="A5347" s="71"/>
      <c r="B5347" s="12"/>
      <c r="C5347" s="72"/>
      <c r="D5347" s="59">
        <v>0</v>
      </c>
      <c r="E5347" s="59">
        <v>0</v>
      </c>
      <c r="F5347" s="59">
        <v>0</v>
      </c>
      <c r="G5347" s="59">
        <v>0</v>
      </c>
      <c r="H5347" s="59">
        <v>0</v>
      </c>
      <c r="I5347" s="59">
        <v>0</v>
      </c>
      <c r="J5347" s="59">
        <v>0</v>
      </c>
      <c r="K5347" s="59">
        <v>0</v>
      </c>
      <c r="L5347" s="59">
        <v>0</v>
      </c>
      <c r="M5347" s="59">
        <v>0</v>
      </c>
      <c r="N5347" s="59">
        <v>0</v>
      </c>
      <c r="O5347" s="59">
        <v>0</v>
      </c>
      <c r="P5347" s="13"/>
    </row>
    <row r="5348" spans="1:16" ht="39" customHeight="1" x14ac:dyDescent="0.2">
      <c r="A5348" s="71"/>
      <c r="B5348" s="12"/>
      <c r="C5348" s="72"/>
      <c r="D5348" s="59">
        <v>0</v>
      </c>
      <c r="E5348" s="59">
        <v>0</v>
      </c>
      <c r="F5348" s="59">
        <v>0</v>
      </c>
      <c r="G5348" s="59">
        <v>0</v>
      </c>
      <c r="H5348" s="59">
        <v>0</v>
      </c>
      <c r="I5348" s="59">
        <v>0</v>
      </c>
      <c r="J5348" s="59">
        <v>0</v>
      </c>
      <c r="K5348" s="59">
        <v>0</v>
      </c>
      <c r="L5348" s="59">
        <v>0</v>
      </c>
      <c r="M5348" s="59">
        <v>0</v>
      </c>
      <c r="N5348" s="59">
        <v>0</v>
      </c>
      <c r="O5348" s="59">
        <v>0</v>
      </c>
      <c r="P5348" s="13"/>
    </row>
    <row r="5349" spans="1:16" ht="39" customHeight="1" x14ac:dyDescent="0.2">
      <c r="A5349" s="71"/>
      <c r="B5349" s="12"/>
      <c r="C5349" s="72"/>
      <c r="D5349" s="59">
        <v>0</v>
      </c>
      <c r="E5349" s="59">
        <v>0</v>
      </c>
      <c r="F5349" s="59">
        <v>0</v>
      </c>
      <c r="G5349" s="59">
        <v>0</v>
      </c>
      <c r="H5349" s="59">
        <v>0</v>
      </c>
      <c r="I5349" s="59">
        <v>0</v>
      </c>
      <c r="J5349" s="59">
        <v>0</v>
      </c>
      <c r="K5349" s="59">
        <v>0</v>
      </c>
      <c r="L5349" s="59">
        <v>0</v>
      </c>
      <c r="M5349" s="59">
        <v>0</v>
      </c>
      <c r="N5349" s="59">
        <v>0</v>
      </c>
      <c r="O5349" s="59">
        <v>0</v>
      </c>
      <c r="P5349" s="13"/>
    </row>
    <row r="5350" spans="1:16" ht="39" customHeight="1" x14ac:dyDescent="0.2">
      <c r="A5350" s="71"/>
      <c r="B5350" s="12"/>
      <c r="C5350" s="72"/>
      <c r="D5350" s="59">
        <v>0</v>
      </c>
      <c r="E5350" s="59">
        <v>0</v>
      </c>
      <c r="F5350" s="59">
        <v>0</v>
      </c>
      <c r="G5350" s="59">
        <v>0</v>
      </c>
      <c r="H5350" s="59">
        <v>0</v>
      </c>
      <c r="I5350" s="59">
        <v>0</v>
      </c>
      <c r="J5350" s="59">
        <v>0</v>
      </c>
      <c r="K5350" s="59">
        <v>0</v>
      </c>
      <c r="L5350" s="59">
        <v>0</v>
      </c>
      <c r="M5350" s="59">
        <v>0</v>
      </c>
      <c r="N5350" s="59">
        <v>0</v>
      </c>
      <c r="O5350" s="59">
        <v>0</v>
      </c>
      <c r="P5350" s="13"/>
    </row>
    <row r="5351" spans="1:16" ht="39" customHeight="1" x14ac:dyDescent="0.2">
      <c r="A5351" s="71" t="s">
        <v>3094</v>
      </c>
      <c r="B5351" s="12"/>
      <c r="C5351" s="72" t="s">
        <v>3095</v>
      </c>
      <c r="D5351" s="59">
        <v>0</v>
      </c>
      <c r="E5351" s="59">
        <v>0</v>
      </c>
      <c r="F5351" s="59">
        <v>0</v>
      </c>
      <c r="G5351" s="59">
        <v>0</v>
      </c>
      <c r="H5351" s="59">
        <v>0</v>
      </c>
      <c r="I5351" s="59">
        <v>0</v>
      </c>
      <c r="J5351" s="59">
        <v>0</v>
      </c>
      <c r="K5351" s="59">
        <v>0</v>
      </c>
      <c r="L5351" s="59">
        <v>0</v>
      </c>
      <c r="M5351" s="59">
        <v>0</v>
      </c>
      <c r="N5351" s="59">
        <v>0</v>
      </c>
      <c r="O5351" s="59">
        <v>0</v>
      </c>
      <c r="P5351" s="13"/>
    </row>
    <row r="5352" spans="1:16" ht="39" customHeight="1" x14ac:dyDescent="0.2">
      <c r="A5352" s="71"/>
      <c r="B5352" s="12"/>
      <c r="C5352" s="72"/>
      <c r="D5352" s="59">
        <v>0</v>
      </c>
      <c r="E5352" s="59">
        <v>0</v>
      </c>
      <c r="F5352" s="59">
        <v>0</v>
      </c>
      <c r="G5352" s="59">
        <v>0</v>
      </c>
      <c r="H5352" s="59">
        <v>0</v>
      </c>
      <c r="I5352" s="59">
        <v>0</v>
      </c>
      <c r="J5352" s="59">
        <v>0</v>
      </c>
      <c r="K5352" s="59">
        <v>0</v>
      </c>
      <c r="L5352" s="59">
        <v>0</v>
      </c>
      <c r="M5352" s="59">
        <v>0</v>
      </c>
      <c r="N5352" s="59">
        <v>0</v>
      </c>
      <c r="O5352" s="59">
        <v>0</v>
      </c>
      <c r="P5352" s="13"/>
    </row>
    <row r="5353" spans="1:16" ht="39" customHeight="1" x14ac:dyDescent="0.2">
      <c r="A5353" s="71"/>
      <c r="B5353" s="12"/>
      <c r="C5353" s="72"/>
      <c r="D5353" s="59">
        <v>0</v>
      </c>
      <c r="E5353" s="59">
        <v>0</v>
      </c>
      <c r="F5353" s="59">
        <v>0</v>
      </c>
      <c r="G5353" s="59">
        <v>0</v>
      </c>
      <c r="H5353" s="59">
        <v>0</v>
      </c>
      <c r="I5353" s="59">
        <v>0</v>
      </c>
      <c r="J5353" s="59">
        <v>0</v>
      </c>
      <c r="K5353" s="59">
        <v>0</v>
      </c>
      <c r="L5353" s="59">
        <v>0</v>
      </c>
      <c r="M5353" s="59">
        <v>0</v>
      </c>
      <c r="N5353" s="59">
        <v>0</v>
      </c>
      <c r="O5353" s="59">
        <v>0</v>
      </c>
      <c r="P5353" s="13"/>
    </row>
    <row r="5354" spans="1:16" ht="39" customHeight="1" x14ac:dyDescent="0.2">
      <c r="A5354" s="71"/>
      <c r="B5354" s="12"/>
      <c r="C5354" s="72"/>
      <c r="D5354" s="59">
        <v>0</v>
      </c>
      <c r="E5354" s="59">
        <v>0</v>
      </c>
      <c r="F5354" s="59">
        <v>0</v>
      </c>
      <c r="G5354" s="59">
        <v>0</v>
      </c>
      <c r="H5354" s="59">
        <v>0</v>
      </c>
      <c r="I5354" s="59">
        <v>0</v>
      </c>
      <c r="J5354" s="59">
        <v>0</v>
      </c>
      <c r="K5354" s="59">
        <v>0</v>
      </c>
      <c r="L5354" s="59">
        <v>0</v>
      </c>
      <c r="M5354" s="59">
        <v>0</v>
      </c>
      <c r="N5354" s="59">
        <v>0</v>
      </c>
      <c r="O5354" s="59">
        <v>0</v>
      </c>
      <c r="P5354" s="13"/>
    </row>
    <row r="5355" spans="1:16" ht="39" customHeight="1" thickBot="1" x14ac:dyDescent="0.25">
      <c r="A5355" s="73"/>
      <c r="B5355" s="14"/>
      <c r="C5355" s="74"/>
      <c r="D5355" s="59">
        <v>0</v>
      </c>
      <c r="E5355" s="59">
        <v>0</v>
      </c>
      <c r="F5355" s="59">
        <v>0</v>
      </c>
      <c r="G5355" s="59">
        <v>0</v>
      </c>
      <c r="H5355" s="59">
        <v>0</v>
      </c>
      <c r="I5355" s="59">
        <v>0</v>
      </c>
      <c r="J5355" s="59">
        <v>0</v>
      </c>
      <c r="K5355" s="59">
        <v>0</v>
      </c>
      <c r="L5355" s="59">
        <v>0</v>
      </c>
      <c r="M5355" s="59">
        <v>0</v>
      </c>
      <c r="N5355" s="59">
        <v>0</v>
      </c>
      <c r="O5355" s="59">
        <v>0</v>
      </c>
      <c r="P5355" s="15"/>
    </row>
    <row r="5356" spans="1:16" ht="39" customHeight="1" thickBot="1" x14ac:dyDescent="0.25">
      <c r="A5356" s="75" t="s">
        <v>3096</v>
      </c>
      <c r="B5356" s="10"/>
      <c r="C5356" s="76" t="s">
        <v>3097</v>
      </c>
      <c r="D5356" s="39">
        <v>0</v>
      </c>
      <c r="E5356" s="39">
        <v>0</v>
      </c>
      <c r="F5356" s="39">
        <v>0</v>
      </c>
      <c r="G5356" s="39">
        <v>0</v>
      </c>
      <c r="H5356" s="39">
        <v>0</v>
      </c>
      <c r="I5356" s="39">
        <v>0</v>
      </c>
      <c r="J5356" s="39">
        <v>0</v>
      </c>
      <c r="K5356" s="39">
        <v>0</v>
      </c>
      <c r="L5356" s="39">
        <v>0</v>
      </c>
      <c r="M5356" s="39">
        <v>0</v>
      </c>
      <c r="N5356" s="39">
        <v>0</v>
      </c>
      <c r="O5356" s="39">
        <v>0</v>
      </c>
      <c r="P5356" s="35"/>
    </row>
    <row r="5357" spans="1:16" ht="39" customHeight="1" x14ac:dyDescent="0.2">
      <c r="A5357" s="71"/>
      <c r="B5357" s="12"/>
      <c r="C5357" s="72"/>
      <c r="D5357" s="39">
        <v>0</v>
      </c>
      <c r="E5357" s="39">
        <v>0</v>
      </c>
      <c r="F5357" s="39">
        <v>0</v>
      </c>
      <c r="G5357" s="39">
        <v>0</v>
      </c>
      <c r="H5357" s="39">
        <v>0</v>
      </c>
      <c r="I5357" s="39">
        <v>0</v>
      </c>
      <c r="J5357" s="39">
        <v>0</v>
      </c>
      <c r="K5357" s="39">
        <v>0</v>
      </c>
      <c r="L5357" s="39">
        <v>0</v>
      </c>
      <c r="M5357" s="39">
        <v>0</v>
      </c>
      <c r="N5357" s="39">
        <v>0</v>
      </c>
      <c r="O5357" s="39">
        <v>0</v>
      </c>
      <c r="P5357" s="35"/>
    </row>
    <row r="5358" spans="1:16" ht="39" customHeight="1" x14ac:dyDescent="0.2">
      <c r="A5358" s="71"/>
      <c r="B5358" s="12"/>
      <c r="C5358" s="72"/>
      <c r="D5358" s="59">
        <v>0</v>
      </c>
      <c r="E5358" s="59">
        <v>0</v>
      </c>
      <c r="F5358" s="59">
        <v>0</v>
      </c>
      <c r="G5358" s="59">
        <v>0</v>
      </c>
      <c r="H5358" s="59">
        <v>0</v>
      </c>
      <c r="I5358" s="59">
        <v>0</v>
      </c>
      <c r="J5358" s="59">
        <v>0</v>
      </c>
      <c r="K5358" s="59">
        <v>0</v>
      </c>
      <c r="L5358" s="59">
        <v>0</v>
      </c>
      <c r="M5358" s="59">
        <v>0</v>
      </c>
      <c r="N5358" s="59">
        <v>0</v>
      </c>
      <c r="O5358" s="59">
        <v>0</v>
      </c>
      <c r="P5358" s="13"/>
    </row>
    <row r="5359" spans="1:16" ht="39" customHeight="1" x14ac:dyDescent="0.2">
      <c r="A5359" s="71"/>
      <c r="B5359" s="12"/>
      <c r="C5359" s="72"/>
      <c r="D5359" s="59">
        <v>0</v>
      </c>
      <c r="E5359" s="59">
        <v>0</v>
      </c>
      <c r="F5359" s="59">
        <v>0</v>
      </c>
      <c r="G5359" s="59">
        <v>0</v>
      </c>
      <c r="H5359" s="59">
        <v>0</v>
      </c>
      <c r="I5359" s="59">
        <v>0</v>
      </c>
      <c r="J5359" s="59">
        <v>0</v>
      </c>
      <c r="K5359" s="59">
        <v>0</v>
      </c>
      <c r="L5359" s="59">
        <v>0</v>
      </c>
      <c r="M5359" s="59">
        <v>0</v>
      </c>
      <c r="N5359" s="59">
        <v>0</v>
      </c>
      <c r="O5359" s="59">
        <v>0</v>
      </c>
      <c r="P5359" s="13"/>
    </row>
    <row r="5360" spans="1:16" ht="39" customHeight="1" x14ac:dyDescent="0.2">
      <c r="A5360" s="71"/>
      <c r="B5360" s="12"/>
      <c r="C5360" s="72"/>
      <c r="D5360" s="59">
        <v>0</v>
      </c>
      <c r="E5360" s="59">
        <v>0</v>
      </c>
      <c r="F5360" s="59">
        <v>0</v>
      </c>
      <c r="G5360" s="59">
        <v>0</v>
      </c>
      <c r="H5360" s="59">
        <v>0</v>
      </c>
      <c r="I5360" s="59">
        <v>0</v>
      </c>
      <c r="J5360" s="59">
        <v>0</v>
      </c>
      <c r="K5360" s="59">
        <v>0</v>
      </c>
      <c r="L5360" s="59">
        <v>0</v>
      </c>
      <c r="M5360" s="59">
        <v>0</v>
      </c>
      <c r="N5360" s="59">
        <v>0</v>
      </c>
      <c r="O5360" s="59">
        <v>0</v>
      </c>
      <c r="P5360" s="13"/>
    </row>
    <row r="5361" spans="1:16" ht="39" customHeight="1" x14ac:dyDescent="0.2">
      <c r="A5361" s="71" t="s">
        <v>3098</v>
      </c>
      <c r="B5361" s="12"/>
      <c r="C5361" s="72" t="s">
        <v>3099</v>
      </c>
      <c r="D5361" s="59">
        <v>0</v>
      </c>
      <c r="E5361" s="59">
        <v>0</v>
      </c>
      <c r="F5361" s="59">
        <v>0</v>
      </c>
      <c r="G5361" s="59">
        <v>0</v>
      </c>
      <c r="H5361" s="59">
        <v>0</v>
      </c>
      <c r="I5361" s="59">
        <v>0</v>
      </c>
      <c r="J5361" s="59">
        <v>0</v>
      </c>
      <c r="K5361" s="59">
        <v>0</v>
      </c>
      <c r="L5361" s="59">
        <v>0</v>
      </c>
      <c r="M5361" s="59">
        <v>0</v>
      </c>
      <c r="N5361" s="59">
        <v>0</v>
      </c>
      <c r="O5361" s="59">
        <v>0</v>
      </c>
      <c r="P5361" s="13"/>
    </row>
    <row r="5362" spans="1:16" ht="39" customHeight="1" x14ac:dyDescent="0.2">
      <c r="A5362" s="71"/>
      <c r="B5362" s="12"/>
      <c r="C5362" s="72"/>
      <c r="D5362" s="59">
        <v>0</v>
      </c>
      <c r="E5362" s="59">
        <v>0</v>
      </c>
      <c r="F5362" s="59">
        <v>0</v>
      </c>
      <c r="G5362" s="59">
        <v>0</v>
      </c>
      <c r="H5362" s="59">
        <v>0</v>
      </c>
      <c r="I5362" s="59">
        <v>0</v>
      </c>
      <c r="J5362" s="59">
        <v>0</v>
      </c>
      <c r="K5362" s="59">
        <v>0</v>
      </c>
      <c r="L5362" s="59">
        <v>0</v>
      </c>
      <c r="M5362" s="59">
        <v>0</v>
      </c>
      <c r="N5362" s="59">
        <v>0</v>
      </c>
      <c r="O5362" s="59">
        <v>0</v>
      </c>
      <c r="P5362" s="13"/>
    </row>
    <row r="5363" spans="1:16" ht="39" customHeight="1" x14ac:dyDescent="0.2">
      <c r="A5363" s="71"/>
      <c r="B5363" s="12"/>
      <c r="C5363" s="72"/>
      <c r="D5363" s="59">
        <v>0</v>
      </c>
      <c r="E5363" s="59">
        <v>0</v>
      </c>
      <c r="F5363" s="59">
        <v>0</v>
      </c>
      <c r="G5363" s="59">
        <v>0</v>
      </c>
      <c r="H5363" s="59">
        <v>0</v>
      </c>
      <c r="I5363" s="59">
        <v>0</v>
      </c>
      <c r="J5363" s="59">
        <v>0</v>
      </c>
      <c r="K5363" s="59">
        <v>0</v>
      </c>
      <c r="L5363" s="59">
        <v>0</v>
      </c>
      <c r="M5363" s="59">
        <v>0</v>
      </c>
      <c r="N5363" s="59">
        <v>0</v>
      </c>
      <c r="O5363" s="59">
        <v>0</v>
      </c>
      <c r="P5363" s="13"/>
    </row>
    <row r="5364" spans="1:16" ht="39" customHeight="1" x14ac:dyDescent="0.2">
      <c r="A5364" s="71"/>
      <c r="B5364" s="12"/>
      <c r="C5364" s="72"/>
      <c r="D5364" s="59">
        <v>0</v>
      </c>
      <c r="E5364" s="59">
        <v>0</v>
      </c>
      <c r="F5364" s="59">
        <v>0</v>
      </c>
      <c r="G5364" s="59">
        <v>0</v>
      </c>
      <c r="H5364" s="59">
        <v>0</v>
      </c>
      <c r="I5364" s="59">
        <v>0</v>
      </c>
      <c r="J5364" s="59">
        <v>0</v>
      </c>
      <c r="K5364" s="59">
        <v>0</v>
      </c>
      <c r="L5364" s="59">
        <v>0</v>
      </c>
      <c r="M5364" s="59">
        <v>0</v>
      </c>
      <c r="N5364" s="59">
        <v>0</v>
      </c>
      <c r="O5364" s="59">
        <v>0</v>
      </c>
      <c r="P5364" s="13"/>
    </row>
    <row r="5365" spans="1:16" ht="39" customHeight="1" x14ac:dyDescent="0.2">
      <c r="A5365" s="71"/>
      <c r="B5365" s="12"/>
      <c r="C5365" s="72"/>
      <c r="D5365" s="59">
        <v>0</v>
      </c>
      <c r="E5365" s="59">
        <v>0</v>
      </c>
      <c r="F5365" s="59">
        <v>0</v>
      </c>
      <c r="G5365" s="59">
        <v>0</v>
      </c>
      <c r="H5365" s="59">
        <v>0</v>
      </c>
      <c r="I5365" s="59">
        <v>0</v>
      </c>
      <c r="J5365" s="59">
        <v>0</v>
      </c>
      <c r="K5365" s="59">
        <v>0</v>
      </c>
      <c r="L5365" s="59">
        <v>0</v>
      </c>
      <c r="M5365" s="59">
        <v>0</v>
      </c>
      <c r="N5365" s="59">
        <v>0</v>
      </c>
      <c r="O5365" s="59">
        <v>0</v>
      </c>
      <c r="P5365" s="13"/>
    </row>
    <row r="5366" spans="1:16" ht="39" customHeight="1" x14ac:dyDescent="0.2">
      <c r="A5366" s="71" t="s">
        <v>3100</v>
      </c>
      <c r="B5366" s="12"/>
      <c r="C5366" s="72" t="s">
        <v>3101</v>
      </c>
      <c r="D5366" s="59">
        <v>0</v>
      </c>
      <c r="E5366" s="59">
        <v>0</v>
      </c>
      <c r="F5366" s="59">
        <v>0</v>
      </c>
      <c r="G5366" s="59">
        <v>0</v>
      </c>
      <c r="H5366" s="59">
        <v>0</v>
      </c>
      <c r="I5366" s="59">
        <v>0</v>
      </c>
      <c r="J5366" s="59">
        <v>0</v>
      </c>
      <c r="K5366" s="59">
        <v>0</v>
      </c>
      <c r="L5366" s="59">
        <v>0</v>
      </c>
      <c r="M5366" s="59">
        <v>0</v>
      </c>
      <c r="N5366" s="59">
        <v>0</v>
      </c>
      <c r="O5366" s="59">
        <v>0</v>
      </c>
      <c r="P5366" s="13"/>
    </row>
    <row r="5367" spans="1:16" ht="39" customHeight="1" x14ac:dyDescent="0.2">
      <c r="A5367" s="71"/>
      <c r="B5367" s="12"/>
      <c r="C5367" s="72"/>
      <c r="D5367" s="59">
        <v>0</v>
      </c>
      <c r="E5367" s="59">
        <v>0</v>
      </c>
      <c r="F5367" s="59">
        <v>0</v>
      </c>
      <c r="G5367" s="59">
        <v>0</v>
      </c>
      <c r="H5367" s="59">
        <v>0</v>
      </c>
      <c r="I5367" s="59">
        <v>0</v>
      </c>
      <c r="J5367" s="59">
        <v>0</v>
      </c>
      <c r="K5367" s="59">
        <v>0</v>
      </c>
      <c r="L5367" s="59">
        <v>0</v>
      </c>
      <c r="M5367" s="59">
        <v>0</v>
      </c>
      <c r="N5367" s="59">
        <v>0</v>
      </c>
      <c r="O5367" s="59">
        <v>0</v>
      </c>
      <c r="P5367" s="13"/>
    </row>
    <row r="5368" spans="1:16" ht="39" customHeight="1" x14ac:dyDescent="0.2">
      <c r="A5368" s="71"/>
      <c r="B5368" s="12"/>
      <c r="C5368" s="72"/>
      <c r="D5368" s="59">
        <v>0</v>
      </c>
      <c r="E5368" s="59">
        <v>0</v>
      </c>
      <c r="F5368" s="59">
        <v>0</v>
      </c>
      <c r="G5368" s="59">
        <v>0</v>
      </c>
      <c r="H5368" s="59">
        <v>0</v>
      </c>
      <c r="I5368" s="59">
        <v>0</v>
      </c>
      <c r="J5368" s="59">
        <v>0</v>
      </c>
      <c r="K5368" s="59">
        <v>0</v>
      </c>
      <c r="L5368" s="59">
        <v>0</v>
      </c>
      <c r="M5368" s="59">
        <v>0</v>
      </c>
      <c r="N5368" s="59">
        <v>0</v>
      </c>
      <c r="O5368" s="59">
        <v>0</v>
      </c>
      <c r="P5368" s="13"/>
    </row>
    <row r="5369" spans="1:16" ht="39" customHeight="1" x14ac:dyDescent="0.2">
      <c r="A5369" s="71"/>
      <c r="B5369" s="12"/>
      <c r="C5369" s="72"/>
      <c r="D5369" s="59">
        <v>0</v>
      </c>
      <c r="E5369" s="59">
        <v>0</v>
      </c>
      <c r="F5369" s="59">
        <v>0</v>
      </c>
      <c r="G5369" s="59">
        <v>0</v>
      </c>
      <c r="H5369" s="59">
        <v>0</v>
      </c>
      <c r="I5369" s="59">
        <v>0</v>
      </c>
      <c r="J5369" s="59">
        <v>0</v>
      </c>
      <c r="K5369" s="59">
        <v>0</v>
      </c>
      <c r="L5369" s="59">
        <v>0</v>
      </c>
      <c r="M5369" s="59">
        <v>0</v>
      </c>
      <c r="N5369" s="59">
        <v>0</v>
      </c>
      <c r="O5369" s="59">
        <v>0</v>
      </c>
      <c r="P5369" s="13"/>
    </row>
    <row r="5370" spans="1:16" ht="39" customHeight="1" x14ac:dyDescent="0.2">
      <c r="A5370" s="71"/>
      <c r="B5370" s="12"/>
      <c r="C5370" s="72"/>
      <c r="D5370" s="59">
        <v>0</v>
      </c>
      <c r="E5370" s="59">
        <v>0</v>
      </c>
      <c r="F5370" s="59">
        <v>0</v>
      </c>
      <c r="G5370" s="59">
        <v>0</v>
      </c>
      <c r="H5370" s="59">
        <v>0</v>
      </c>
      <c r="I5370" s="59">
        <v>0</v>
      </c>
      <c r="J5370" s="59">
        <v>0</v>
      </c>
      <c r="K5370" s="59">
        <v>0</v>
      </c>
      <c r="L5370" s="59">
        <v>0</v>
      </c>
      <c r="M5370" s="59">
        <v>0</v>
      </c>
      <c r="N5370" s="59">
        <v>0</v>
      </c>
      <c r="O5370" s="59">
        <v>0</v>
      </c>
      <c r="P5370" s="13"/>
    </row>
    <row r="5371" spans="1:16" ht="39" customHeight="1" x14ac:dyDescent="0.2">
      <c r="A5371" s="71" t="s">
        <v>3102</v>
      </c>
      <c r="B5371" s="12"/>
      <c r="C5371" s="72" t="s">
        <v>3103</v>
      </c>
      <c r="D5371" s="59">
        <v>0</v>
      </c>
      <c r="E5371" s="59">
        <v>0</v>
      </c>
      <c r="F5371" s="59">
        <v>0</v>
      </c>
      <c r="G5371" s="59">
        <v>0</v>
      </c>
      <c r="H5371" s="59">
        <v>0</v>
      </c>
      <c r="I5371" s="59">
        <v>0</v>
      </c>
      <c r="J5371" s="59">
        <v>0</v>
      </c>
      <c r="K5371" s="59">
        <v>0</v>
      </c>
      <c r="L5371" s="59">
        <v>0</v>
      </c>
      <c r="M5371" s="59">
        <v>0</v>
      </c>
      <c r="N5371" s="59">
        <v>0</v>
      </c>
      <c r="O5371" s="59">
        <v>0</v>
      </c>
      <c r="P5371" s="13"/>
    </row>
    <row r="5372" spans="1:16" ht="39" customHeight="1" x14ac:dyDescent="0.2">
      <c r="A5372" s="71"/>
      <c r="B5372" s="12"/>
      <c r="C5372" s="72"/>
      <c r="D5372" s="59">
        <v>0</v>
      </c>
      <c r="E5372" s="59">
        <v>0</v>
      </c>
      <c r="F5372" s="59">
        <v>0</v>
      </c>
      <c r="G5372" s="59">
        <v>0</v>
      </c>
      <c r="H5372" s="59">
        <v>0</v>
      </c>
      <c r="I5372" s="59">
        <v>0</v>
      </c>
      <c r="J5372" s="59">
        <v>0</v>
      </c>
      <c r="K5372" s="59">
        <v>0</v>
      </c>
      <c r="L5372" s="59">
        <v>0</v>
      </c>
      <c r="M5372" s="59">
        <v>0</v>
      </c>
      <c r="N5372" s="59">
        <v>0</v>
      </c>
      <c r="O5372" s="59">
        <v>0</v>
      </c>
      <c r="P5372" s="13"/>
    </row>
    <row r="5373" spans="1:16" ht="39" customHeight="1" x14ac:dyDescent="0.2">
      <c r="A5373" s="71"/>
      <c r="B5373" s="12"/>
      <c r="C5373" s="72"/>
      <c r="D5373" s="59">
        <v>0</v>
      </c>
      <c r="E5373" s="59">
        <v>0</v>
      </c>
      <c r="F5373" s="59">
        <v>0</v>
      </c>
      <c r="G5373" s="59">
        <v>0</v>
      </c>
      <c r="H5373" s="59">
        <v>0</v>
      </c>
      <c r="I5373" s="59">
        <v>0</v>
      </c>
      <c r="J5373" s="59">
        <v>0</v>
      </c>
      <c r="K5373" s="59">
        <v>0</v>
      </c>
      <c r="L5373" s="59">
        <v>0</v>
      </c>
      <c r="M5373" s="59">
        <v>0</v>
      </c>
      <c r="N5373" s="59">
        <v>0</v>
      </c>
      <c r="O5373" s="59">
        <v>0</v>
      </c>
      <c r="P5373" s="13"/>
    </row>
    <row r="5374" spans="1:16" ht="39" customHeight="1" x14ac:dyDescent="0.2">
      <c r="A5374" s="71"/>
      <c r="B5374" s="12"/>
      <c r="C5374" s="72"/>
      <c r="D5374" s="59">
        <v>0</v>
      </c>
      <c r="E5374" s="59">
        <v>0</v>
      </c>
      <c r="F5374" s="59">
        <v>0</v>
      </c>
      <c r="G5374" s="59">
        <v>0</v>
      </c>
      <c r="H5374" s="59">
        <v>0</v>
      </c>
      <c r="I5374" s="59">
        <v>0</v>
      </c>
      <c r="J5374" s="59">
        <v>0</v>
      </c>
      <c r="K5374" s="59">
        <v>0</v>
      </c>
      <c r="L5374" s="59">
        <v>0</v>
      </c>
      <c r="M5374" s="59">
        <v>0</v>
      </c>
      <c r="N5374" s="59">
        <v>0</v>
      </c>
      <c r="O5374" s="59">
        <v>0</v>
      </c>
      <c r="P5374" s="13"/>
    </row>
    <row r="5375" spans="1:16" ht="39" customHeight="1" x14ac:dyDescent="0.2">
      <c r="A5375" s="71"/>
      <c r="B5375" s="12"/>
      <c r="C5375" s="72"/>
      <c r="D5375" s="59">
        <v>0</v>
      </c>
      <c r="E5375" s="59">
        <v>0</v>
      </c>
      <c r="F5375" s="59">
        <v>0</v>
      </c>
      <c r="G5375" s="59">
        <v>0</v>
      </c>
      <c r="H5375" s="59">
        <v>0</v>
      </c>
      <c r="I5375" s="59">
        <v>0</v>
      </c>
      <c r="J5375" s="59">
        <v>0</v>
      </c>
      <c r="K5375" s="59">
        <v>0</v>
      </c>
      <c r="L5375" s="59">
        <v>0</v>
      </c>
      <c r="M5375" s="59">
        <v>0</v>
      </c>
      <c r="N5375" s="59">
        <v>0</v>
      </c>
      <c r="O5375" s="59">
        <v>0</v>
      </c>
      <c r="P5375" s="13"/>
    </row>
    <row r="5376" spans="1:16" ht="39" customHeight="1" x14ac:dyDescent="0.2">
      <c r="A5376" s="71" t="s">
        <v>3104</v>
      </c>
      <c r="B5376" s="12"/>
      <c r="C5376" s="72" t="s">
        <v>3105</v>
      </c>
      <c r="D5376" s="59">
        <v>0</v>
      </c>
      <c r="E5376" s="59">
        <v>0</v>
      </c>
      <c r="F5376" s="59">
        <v>0</v>
      </c>
      <c r="G5376" s="59">
        <v>0</v>
      </c>
      <c r="H5376" s="59">
        <v>0</v>
      </c>
      <c r="I5376" s="59">
        <v>0</v>
      </c>
      <c r="J5376" s="59">
        <v>0</v>
      </c>
      <c r="K5376" s="59">
        <v>0</v>
      </c>
      <c r="L5376" s="59">
        <v>0</v>
      </c>
      <c r="M5376" s="59">
        <v>0</v>
      </c>
      <c r="N5376" s="59">
        <v>0</v>
      </c>
      <c r="O5376" s="59">
        <v>0</v>
      </c>
      <c r="P5376" s="13"/>
    </row>
    <row r="5377" spans="1:16" ht="39" customHeight="1" x14ac:dyDescent="0.2">
      <c r="A5377" s="71"/>
      <c r="B5377" s="12"/>
      <c r="C5377" s="72"/>
      <c r="D5377" s="59">
        <v>0</v>
      </c>
      <c r="E5377" s="59">
        <v>0</v>
      </c>
      <c r="F5377" s="59">
        <v>0</v>
      </c>
      <c r="G5377" s="59">
        <v>0</v>
      </c>
      <c r="H5377" s="59">
        <v>0</v>
      </c>
      <c r="I5377" s="59">
        <v>0</v>
      </c>
      <c r="J5377" s="59">
        <v>0</v>
      </c>
      <c r="K5377" s="59">
        <v>0</v>
      </c>
      <c r="L5377" s="59">
        <v>0</v>
      </c>
      <c r="M5377" s="59">
        <v>0</v>
      </c>
      <c r="N5377" s="59">
        <v>0</v>
      </c>
      <c r="O5377" s="59">
        <v>0</v>
      </c>
      <c r="P5377" s="13"/>
    </row>
    <row r="5378" spans="1:16" ht="39" customHeight="1" x14ac:dyDescent="0.2">
      <c r="A5378" s="71"/>
      <c r="B5378" s="12"/>
      <c r="C5378" s="72"/>
      <c r="D5378" s="59">
        <v>0</v>
      </c>
      <c r="E5378" s="59">
        <v>0</v>
      </c>
      <c r="F5378" s="59">
        <v>0</v>
      </c>
      <c r="G5378" s="59">
        <v>0</v>
      </c>
      <c r="H5378" s="59">
        <v>0</v>
      </c>
      <c r="I5378" s="59">
        <v>0</v>
      </c>
      <c r="J5378" s="59">
        <v>0</v>
      </c>
      <c r="K5378" s="59">
        <v>0</v>
      </c>
      <c r="L5378" s="59">
        <v>0</v>
      </c>
      <c r="M5378" s="59">
        <v>0</v>
      </c>
      <c r="N5378" s="59">
        <v>0</v>
      </c>
      <c r="O5378" s="59">
        <v>0</v>
      </c>
      <c r="P5378" s="13"/>
    </row>
    <row r="5379" spans="1:16" ht="39" customHeight="1" x14ac:dyDescent="0.2">
      <c r="A5379" s="71"/>
      <c r="B5379" s="12"/>
      <c r="C5379" s="72"/>
      <c r="D5379" s="59">
        <v>0</v>
      </c>
      <c r="E5379" s="59">
        <v>0</v>
      </c>
      <c r="F5379" s="59">
        <v>0</v>
      </c>
      <c r="G5379" s="59">
        <v>0</v>
      </c>
      <c r="H5379" s="59">
        <v>0</v>
      </c>
      <c r="I5379" s="59">
        <v>0</v>
      </c>
      <c r="J5379" s="59">
        <v>0</v>
      </c>
      <c r="K5379" s="59">
        <v>0</v>
      </c>
      <c r="L5379" s="59">
        <v>0</v>
      </c>
      <c r="M5379" s="59">
        <v>0</v>
      </c>
      <c r="N5379" s="59">
        <v>0</v>
      </c>
      <c r="O5379" s="59">
        <v>0</v>
      </c>
      <c r="P5379" s="13"/>
    </row>
    <row r="5380" spans="1:16" ht="39" customHeight="1" thickBot="1" x14ac:dyDescent="0.25">
      <c r="A5380" s="73"/>
      <c r="B5380" s="14"/>
      <c r="C5380" s="74"/>
      <c r="D5380" s="59">
        <v>0</v>
      </c>
      <c r="E5380" s="59">
        <v>0</v>
      </c>
      <c r="F5380" s="59">
        <v>0</v>
      </c>
      <c r="G5380" s="59">
        <v>0</v>
      </c>
      <c r="H5380" s="59">
        <v>0</v>
      </c>
      <c r="I5380" s="59">
        <v>0</v>
      </c>
      <c r="J5380" s="59">
        <v>0</v>
      </c>
      <c r="K5380" s="59">
        <v>0</v>
      </c>
      <c r="L5380" s="59">
        <v>0</v>
      </c>
      <c r="M5380" s="59">
        <v>0</v>
      </c>
      <c r="N5380" s="59">
        <v>0</v>
      </c>
      <c r="O5380" s="59">
        <v>0</v>
      </c>
      <c r="P5380" s="15"/>
    </row>
    <row r="5381" spans="1:16" ht="39" customHeight="1" thickBot="1" x14ac:dyDescent="0.25">
      <c r="A5381" s="75" t="s">
        <v>3106</v>
      </c>
      <c r="B5381" s="10"/>
      <c r="C5381" s="76" t="s">
        <v>3107</v>
      </c>
      <c r="D5381" s="39">
        <v>0</v>
      </c>
      <c r="E5381" s="39">
        <v>0</v>
      </c>
      <c r="F5381" s="39">
        <v>0</v>
      </c>
      <c r="G5381" s="39">
        <v>0</v>
      </c>
      <c r="H5381" s="39">
        <v>0</v>
      </c>
      <c r="I5381" s="39">
        <v>0</v>
      </c>
      <c r="J5381" s="39">
        <v>0</v>
      </c>
      <c r="K5381" s="39">
        <v>0</v>
      </c>
      <c r="L5381" s="39">
        <v>0</v>
      </c>
      <c r="M5381" s="39">
        <v>0</v>
      </c>
      <c r="N5381" s="39">
        <v>0</v>
      </c>
      <c r="O5381" s="39">
        <v>0</v>
      </c>
      <c r="P5381" s="35"/>
    </row>
    <row r="5382" spans="1:16" ht="39" customHeight="1" x14ac:dyDescent="0.2">
      <c r="A5382" s="71"/>
      <c r="B5382" s="12"/>
      <c r="C5382" s="72"/>
      <c r="D5382" s="39">
        <v>0</v>
      </c>
      <c r="E5382" s="39">
        <v>0</v>
      </c>
      <c r="F5382" s="39">
        <v>0</v>
      </c>
      <c r="G5382" s="39">
        <v>0</v>
      </c>
      <c r="H5382" s="39">
        <v>0</v>
      </c>
      <c r="I5382" s="39">
        <v>0</v>
      </c>
      <c r="J5382" s="39">
        <v>0</v>
      </c>
      <c r="K5382" s="39">
        <v>0</v>
      </c>
      <c r="L5382" s="39">
        <v>0</v>
      </c>
      <c r="M5382" s="39">
        <v>0</v>
      </c>
      <c r="N5382" s="39">
        <v>0</v>
      </c>
      <c r="O5382" s="39">
        <v>0</v>
      </c>
      <c r="P5382" s="35"/>
    </row>
    <row r="5383" spans="1:16" ht="39" customHeight="1" x14ac:dyDescent="0.2">
      <c r="A5383" s="71"/>
      <c r="B5383" s="12"/>
      <c r="C5383" s="72"/>
      <c r="D5383" s="59">
        <v>0</v>
      </c>
      <c r="E5383" s="59">
        <v>0</v>
      </c>
      <c r="F5383" s="59">
        <v>0</v>
      </c>
      <c r="G5383" s="59">
        <v>0</v>
      </c>
      <c r="H5383" s="59">
        <v>0</v>
      </c>
      <c r="I5383" s="59">
        <v>0</v>
      </c>
      <c r="J5383" s="59">
        <v>0</v>
      </c>
      <c r="K5383" s="59">
        <v>0</v>
      </c>
      <c r="L5383" s="59">
        <v>0</v>
      </c>
      <c r="M5383" s="59">
        <v>0</v>
      </c>
      <c r="N5383" s="59">
        <v>0</v>
      </c>
      <c r="O5383" s="59">
        <v>0</v>
      </c>
      <c r="P5383" s="13"/>
    </row>
    <row r="5384" spans="1:16" ht="39" customHeight="1" x14ac:dyDescent="0.2">
      <c r="A5384" s="71"/>
      <c r="B5384" s="12"/>
      <c r="C5384" s="72"/>
      <c r="D5384" s="59">
        <v>0</v>
      </c>
      <c r="E5384" s="59">
        <v>0</v>
      </c>
      <c r="F5384" s="59">
        <v>0</v>
      </c>
      <c r="G5384" s="59">
        <v>0</v>
      </c>
      <c r="H5384" s="59">
        <v>0</v>
      </c>
      <c r="I5384" s="59">
        <v>0</v>
      </c>
      <c r="J5384" s="59">
        <v>0</v>
      </c>
      <c r="K5384" s="59">
        <v>0</v>
      </c>
      <c r="L5384" s="59">
        <v>0</v>
      </c>
      <c r="M5384" s="59">
        <v>0</v>
      </c>
      <c r="N5384" s="59">
        <v>0</v>
      </c>
      <c r="O5384" s="59">
        <v>0</v>
      </c>
      <c r="P5384" s="13"/>
    </row>
    <row r="5385" spans="1:16" ht="39" customHeight="1" x14ac:dyDescent="0.2">
      <c r="A5385" s="71"/>
      <c r="B5385" s="12"/>
      <c r="C5385" s="72"/>
      <c r="D5385" s="59">
        <v>0</v>
      </c>
      <c r="E5385" s="59">
        <v>0</v>
      </c>
      <c r="F5385" s="59">
        <v>0</v>
      </c>
      <c r="G5385" s="59">
        <v>0</v>
      </c>
      <c r="H5385" s="59">
        <v>0</v>
      </c>
      <c r="I5385" s="59">
        <v>0</v>
      </c>
      <c r="J5385" s="59">
        <v>0</v>
      </c>
      <c r="K5385" s="59">
        <v>0</v>
      </c>
      <c r="L5385" s="59">
        <v>0</v>
      </c>
      <c r="M5385" s="59">
        <v>0</v>
      </c>
      <c r="N5385" s="59">
        <v>0</v>
      </c>
      <c r="O5385" s="59">
        <v>0</v>
      </c>
      <c r="P5385" s="13"/>
    </row>
    <row r="5386" spans="1:16" ht="39" customHeight="1" x14ac:dyDescent="0.2">
      <c r="A5386" s="71" t="s">
        <v>3108</v>
      </c>
      <c r="B5386" s="12"/>
      <c r="C5386" s="72" t="s">
        <v>3109</v>
      </c>
      <c r="D5386" s="59">
        <v>0</v>
      </c>
      <c r="E5386" s="59">
        <v>0</v>
      </c>
      <c r="F5386" s="59">
        <v>0</v>
      </c>
      <c r="G5386" s="59">
        <v>0</v>
      </c>
      <c r="H5386" s="59">
        <v>0</v>
      </c>
      <c r="I5386" s="59">
        <v>0</v>
      </c>
      <c r="J5386" s="59">
        <v>0</v>
      </c>
      <c r="K5386" s="59">
        <v>0</v>
      </c>
      <c r="L5386" s="59">
        <v>0</v>
      </c>
      <c r="M5386" s="59">
        <v>0</v>
      </c>
      <c r="N5386" s="59">
        <v>0</v>
      </c>
      <c r="O5386" s="59">
        <v>0</v>
      </c>
      <c r="P5386" s="13"/>
    </row>
    <row r="5387" spans="1:16" ht="39" customHeight="1" x14ac:dyDescent="0.2">
      <c r="A5387" s="71"/>
      <c r="B5387" s="12"/>
      <c r="C5387" s="72"/>
      <c r="D5387" s="59">
        <v>0</v>
      </c>
      <c r="E5387" s="59">
        <v>0</v>
      </c>
      <c r="F5387" s="59">
        <v>0</v>
      </c>
      <c r="G5387" s="59">
        <v>0</v>
      </c>
      <c r="H5387" s="59">
        <v>0</v>
      </c>
      <c r="I5387" s="59">
        <v>0</v>
      </c>
      <c r="J5387" s="59">
        <v>0</v>
      </c>
      <c r="K5387" s="59">
        <v>0</v>
      </c>
      <c r="L5387" s="59">
        <v>0</v>
      </c>
      <c r="M5387" s="59">
        <v>0</v>
      </c>
      <c r="N5387" s="59">
        <v>0</v>
      </c>
      <c r="O5387" s="59">
        <v>0</v>
      </c>
      <c r="P5387" s="13"/>
    </row>
    <row r="5388" spans="1:16" ht="39" customHeight="1" x14ac:dyDescent="0.2">
      <c r="A5388" s="71"/>
      <c r="B5388" s="12"/>
      <c r="C5388" s="72"/>
      <c r="D5388" s="59">
        <v>0</v>
      </c>
      <c r="E5388" s="59">
        <v>0</v>
      </c>
      <c r="F5388" s="59">
        <v>0</v>
      </c>
      <c r="G5388" s="59">
        <v>0</v>
      </c>
      <c r="H5388" s="59">
        <v>0</v>
      </c>
      <c r="I5388" s="59">
        <v>0</v>
      </c>
      <c r="J5388" s="59">
        <v>0</v>
      </c>
      <c r="K5388" s="59">
        <v>0</v>
      </c>
      <c r="L5388" s="59">
        <v>0</v>
      </c>
      <c r="M5388" s="59">
        <v>0</v>
      </c>
      <c r="N5388" s="59">
        <v>0</v>
      </c>
      <c r="O5388" s="59">
        <v>0</v>
      </c>
      <c r="P5388" s="13"/>
    </row>
    <row r="5389" spans="1:16" ht="39" customHeight="1" x14ac:dyDescent="0.2">
      <c r="A5389" s="71"/>
      <c r="B5389" s="12"/>
      <c r="C5389" s="72"/>
      <c r="D5389" s="59">
        <v>0</v>
      </c>
      <c r="E5389" s="59">
        <v>0</v>
      </c>
      <c r="F5389" s="59">
        <v>0</v>
      </c>
      <c r="G5389" s="59">
        <v>0</v>
      </c>
      <c r="H5389" s="59">
        <v>0</v>
      </c>
      <c r="I5389" s="59">
        <v>0</v>
      </c>
      <c r="J5389" s="59">
        <v>0</v>
      </c>
      <c r="K5389" s="59">
        <v>0</v>
      </c>
      <c r="L5389" s="59">
        <v>0</v>
      </c>
      <c r="M5389" s="59">
        <v>0</v>
      </c>
      <c r="N5389" s="59">
        <v>0</v>
      </c>
      <c r="O5389" s="59">
        <v>0</v>
      </c>
      <c r="P5389" s="13"/>
    </row>
    <row r="5390" spans="1:16" ht="39" customHeight="1" x14ac:dyDescent="0.2">
      <c r="A5390" s="71"/>
      <c r="B5390" s="12"/>
      <c r="C5390" s="72"/>
      <c r="D5390" s="59">
        <v>0</v>
      </c>
      <c r="E5390" s="59">
        <v>0</v>
      </c>
      <c r="F5390" s="59">
        <v>0</v>
      </c>
      <c r="G5390" s="59">
        <v>0</v>
      </c>
      <c r="H5390" s="59">
        <v>0</v>
      </c>
      <c r="I5390" s="59">
        <v>0</v>
      </c>
      <c r="J5390" s="59">
        <v>0</v>
      </c>
      <c r="K5390" s="59">
        <v>0</v>
      </c>
      <c r="L5390" s="59">
        <v>0</v>
      </c>
      <c r="M5390" s="59">
        <v>0</v>
      </c>
      <c r="N5390" s="59">
        <v>0</v>
      </c>
      <c r="O5390" s="59">
        <v>0</v>
      </c>
      <c r="P5390" s="13"/>
    </row>
    <row r="5391" spans="1:16" ht="39" customHeight="1" x14ac:dyDescent="0.2">
      <c r="A5391" s="71" t="s">
        <v>3110</v>
      </c>
      <c r="B5391" s="12"/>
      <c r="C5391" s="72" t="s">
        <v>3111</v>
      </c>
      <c r="D5391" s="59">
        <v>0</v>
      </c>
      <c r="E5391" s="59">
        <v>0</v>
      </c>
      <c r="F5391" s="59">
        <v>0</v>
      </c>
      <c r="G5391" s="59">
        <v>0</v>
      </c>
      <c r="H5391" s="59">
        <v>0</v>
      </c>
      <c r="I5391" s="59">
        <v>0</v>
      </c>
      <c r="J5391" s="59">
        <v>0</v>
      </c>
      <c r="K5391" s="59">
        <v>0</v>
      </c>
      <c r="L5391" s="59">
        <v>0</v>
      </c>
      <c r="M5391" s="59">
        <v>0</v>
      </c>
      <c r="N5391" s="59">
        <v>0</v>
      </c>
      <c r="O5391" s="59">
        <v>0</v>
      </c>
      <c r="P5391" s="13"/>
    </row>
    <row r="5392" spans="1:16" ht="39" customHeight="1" x14ac:dyDescent="0.2">
      <c r="A5392" s="71"/>
      <c r="B5392" s="12"/>
      <c r="C5392" s="72"/>
      <c r="D5392" s="59">
        <v>0</v>
      </c>
      <c r="E5392" s="59">
        <v>0</v>
      </c>
      <c r="F5392" s="59">
        <v>0</v>
      </c>
      <c r="G5392" s="59">
        <v>0</v>
      </c>
      <c r="H5392" s="59">
        <v>0</v>
      </c>
      <c r="I5392" s="59">
        <v>0</v>
      </c>
      <c r="J5392" s="59">
        <v>0</v>
      </c>
      <c r="K5392" s="59">
        <v>0</v>
      </c>
      <c r="L5392" s="59">
        <v>0</v>
      </c>
      <c r="M5392" s="59">
        <v>0</v>
      </c>
      <c r="N5392" s="59">
        <v>0</v>
      </c>
      <c r="O5392" s="59">
        <v>0</v>
      </c>
      <c r="P5392" s="13"/>
    </row>
    <row r="5393" spans="1:16" ht="39" customHeight="1" x14ac:dyDescent="0.2">
      <c r="A5393" s="71"/>
      <c r="B5393" s="12"/>
      <c r="C5393" s="72"/>
      <c r="D5393" s="59">
        <v>0</v>
      </c>
      <c r="E5393" s="59">
        <v>0</v>
      </c>
      <c r="F5393" s="59">
        <v>0</v>
      </c>
      <c r="G5393" s="59">
        <v>0</v>
      </c>
      <c r="H5393" s="59">
        <v>0</v>
      </c>
      <c r="I5393" s="59">
        <v>0</v>
      </c>
      <c r="J5393" s="59">
        <v>0</v>
      </c>
      <c r="K5393" s="59">
        <v>0</v>
      </c>
      <c r="L5393" s="59">
        <v>0</v>
      </c>
      <c r="M5393" s="59">
        <v>0</v>
      </c>
      <c r="N5393" s="59">
        <v>0</v>
      </c>
      <c r="O5393" s="59">
        <v>0</v>
      </c>
      <c r="P5393" s="13"/>
    </row>
    <row r="5394" spans="1:16" ht="39" customHeight="1" x14ac:dyDescent="0.2">
      <c r="A5394" s="71"/>
      <c r="B5394" s="12"/>
      <c r="C5394" s="72"/>
      <c r="D5394" s="59">
        <v>0</v>
      </c>
      <c r="E5394" s="59">
        <v>0</v>
      </c>
      <c r="F5394" s="59">
        <v>0</v>
      </c>
      <c r="G5394" s="59">
        <v>0</v>
      </c>
      <c r="H5394" s="59">
        <v>0</v>
      </c>
      <c r="I5394" s="59">
        <v>0</v>
      </c>
      <c r="J5394" s="59">
        <v>0</v>
      </c>
      <c r="K5394" s="59">
        <v>0</v>
      </c>
      <c r="L5394" s="59">
        <v>0</v>
      </c>
      <c r="M5394" s="59">
        <v>0</v>
      </c>
      <c r="N5394" s="59">
        <v>0</v>
      </c>
      <c r="O5394" s="59">
        <v>0</v>
      </c>
      <c r="P5394" s="13"/>
    </row>
    <row r="5395" spans="1:16" ht="39" customHeight="1" x14ac:dyDescent="0.2">
      <c r="A5395" s="71"/>
      <c r="B5395" s="12"/>
      <c r="C5395" s="72"/>
      <c r="D5395" s="59">
        <v>0</v>
      </c>
      <c r="E5395" s="59">
        <v>0</v>
      </c>
      <c r="F5395" s="59">
        <v>0</v>
      </c>
      <c r="G5395" s="59">
        <v>0</v>
      </c>
      <c r="H5395" s="59">
        <v>0</v>
      </c>
      <c r="I5395" s="59">
        <v>0</v>
      </c>
      <c r="J5395" s="59">
        <v>0</v>
      </c>
      <c r="K5395" s="59">
        <v>0</v>
      </c>
      <c r="L5395" s="59">
        <v>0</v>
      </c>
      <c r="M5395" s="59">
        <v>0</v>
      </c>
      <c r="N5395" s="59">
        <v>0</v>
      </c>
      <c r="O5395" s="59">
        <v>0</v>
      </c>
      <c r="P5395" s="13"/>
    </row>
    <row r="5396" spans="1:16" ht="39" customHeight="1" x14ac:dyDescent="0.2">
      <c r="A5396" s="71" t="s">
        <v>3112</v>
      </c>
      <c r="B5396" s="12"/>
      <c r="C5396" s="72" t="s">
        <v>3113</v>
      </c>
      <c r="D5396" s="59">
        <v>0</v>
      </c>
      <c r="E5396" s="59">
        <v>0</v>
      </c>
      <c r="F5396" s="59">
        <v>0</v>
      </c>
      <c r="G5396" s="59">
        <v>0</v>
      </c>
      <c r="H5396" s="59">
        <v>0</v>
      </c>
      <c r="I5396" s="59">
        <v>0</v>
      </c>
      <c r="J5396" s="59">
        <v>0</v>
      </c>
      <c r="K5396" s="59">
        <v>0</v>
      </c>
      <c r="L5396" s="59">
        <v>0</v>
      </c>
      <c r="M5396" s="59">
        <v>0</v>
      </c>
      <c r="N5396" s="59">
        <v>0</v>
      </c>
      <c r="O5396" s="59">
        <v>0</v>
      </c>
      <c r="P5396" s="13"/>
    </row>
    <row r="5397" spans="1:16" ht="39" customHeight="1" x14ac:dyDescent="0.2">
      <c r="A5397" s="71"/>
      <c r="B5397" s="12"/>
      <c r="C5397" s="72"/>
      <c r="D5397" s="59">
        <v>0</v>
      </c>
      <c r="E5397" s="59">
        <v>0</v>
      </c>
      <c r="F5397" s="59">
        <v>0</v>
      </c>
      <c r="G5397" s="59">
        <v>0</v>
      </c>
      <c r="H5397" s="59">
        <v>0</v>
      </c>
      <c r="I5397" s="59">
        <v>0</v>
      </c>
      <c r="J5397" s="59">
        <v>0</v>
      </c>
      <c r="K5397" s="59">
        <v>0</v>
      </c>
      <c r="L5397" s="59">
        <v>0</v>
      </c>
      <c r="M5397" s="59">
        <v>0</v>
      </c>
      <c r="N5397" s="59">
        <v>0</v>
      </c>
      <c r="O5397" s="59">
        <v>0</v>
      </c>
      <c r="P5397" s="13"/>
    </row>
    <row r="5398" spans="1:16" ht="39" customHeight="1" x14ac:dyDescent="0.2">
      <c r="A5398" s="71"/>
      <c r="B5398" s="12"/>
      <c r="C5398" s="72"/>
      <c r="D5398" s="59">
        <v>0</v>
      </c>
      <c r="E5398" s="59">
        <v>0</v>
      </c>
      <c r="F5398" s="59">
        <v>0</v>
      </c>
      <c r="G5398" s="59">
        <v>0</v>
      </c>
      <c r="H5398" s="59">
        <v>0</v>
      </c>
      <c r="I5398" s="59">
        <v>0</v>
      </c>
      <c r="J5398" s="59">
        <v>0</v>
      </c>
      <c r="K5398" s="59">
        <v>0</v>
      </c>
      <c r="L5398" s="59">
        <v>0</v>
      </c>
      <c r="M5398" s="59">
        <v>0</v>
      </c>
      <c r="N5398" s="59">
        <v>0</v>
      </c>
      <c r="O5398" s="59">
        <v>0</v>
      </c>
      <c r="P5398" s="13"/>
    </row>
    <row r="5399" spans="1:16" ht="39" customHeight="1" x14ac:dyDescent="0.2">
      <c r="A5399" s="71"/>
      <c r="B5399" s="12"/>
      <c r="C5399" s="72"/>
      <c r="D5399" s="59">
        <v>0</v>
      </c>
      <c r="E5399" s="59">
        <v>0</v>
      </c>
      <c r="F5399" s="59">
        <v>0</v>
      </c>
      <c r="G5399" s="59">
        <v>0</v>
      </c>
      <c r="H5399" s="59">
        <v>0</v>
      </c>
      <c r="I5399" s="59">
        <v>0</v>
      </c>
      <c r="J5399" s="59">
        <v>0</v>
      </c>
      <c r="K5399" s="59">
        <v>0</v>
      </c>
      <c r="L5399" s="59">
        <v>0</v>
      </c>
      <c r="M5399" s="59">
        <v>0</v>
      </c>
      <c r="N5399" s="59">
        <v>0</v>
      </c>
      <c r="O5399" s="59">
        <v>0</v>
      </c>
      <c r="P5399" s="13"/>
    </row>
    <row r="5400" spans="1:16" ht="39" customHeight="1" x14ac:dyDescent="0.2">
      <c r="A5400" s="71"/>
      <c r="B5400" s="12"/>
      <c r="C5400" s="72"/>
      <c r="D5400" s="59">
        <v>0</v>
      </c>
      <c r="E5400" s="59">
        <v>0</v>
      </c>
      <c r="F5400" s="59">
        <v>0</v>
      </c>
      <c r="G5400" s="59">
        <v>0</v>
      </c>
      <c r="H5400" s="59">
        <v>0</v>
      </c>
      <c r="I5400" s="59">
        <v>0</v>
      </c>
      <c r="J5400" s="59">
        <v>0</v>
      </c>
      <c r="K5400" s="59">
        <v>0</v>
      </c>
      <c r="L5400" s="59">
        <v>0</v>
      </c>
      <c r="M5400" s="59">
        <v>0</v>
      </c>
      <c r="N5400" s="59">
        <v>0</v>
      </c>
      <c r="O5400" s="59">
        <v>0</v>
      </c>
      <c r="P5400" s="13"/>
    </row>
    <row r="5401" spans="1:16" ht="39" customHeight="1" x14ac:dyDescent="0.2">
      <c r="A5401" s="71" t="s">
        <v>3114</v>
      </c>
      <c r="B5401" s="12"/>
      <c r="C5401" s="72" t="s">
        <v>3115</v>
      </c>
      <c r="D5401" s="59">
        <v>0</v>
      </c>
      <c r="E5401" s="59">
        <v>0</v>
      </c>
      <c r="F5401" s="59">
        <v>0</v>
      </c>
      <c r="G5401" s="59">
        <v>0</v>
      </c>
      <c r="H5401" s="59">
        <v>0</v>
      </c>
      <c r="I5401" s="59">
        <v>0</v>
      </c>
      <c r="J5401" s="59">
        <v>0</v>
      </c>
      <c r="K5401" s="59">
        <v>0</v>
      </c>
      <c r="L5401" s="59">
        <v>0</v>
      </c>
      <c r="M5401" s="59">
        <v>0</v>
      </c>
      <c r="N5401" s="59">
        <v>0</v>
      </c>
      <c r="O5401" s="59">
        <v>0</v>
      </c>
      <c r="P5401" s="13"/>
    </row>
    <row r="5402" spans="1:16" ht="39" customHeight="1" x14ac:dyDescent="0.2">
      <c r="A5402" s="71"/>
      <c r="B5402" s="12"/>
      <c r="C5402" s="72"/>
      <c r="D5402" s="59">
        <v>0</v>
      </c>
      <c r="E5402" s="59">
        <v>0</v>
      </c>
      <c r="F5402" s="59">
        <v>0</v>
      </c>
      <c r="G5402" s="59">
        <v>0</v>
      </c>
      <c r="H5402" s="59">
        <v>0</v>
      </c>
      <c r="I5402" s="59">
        <v>0</v>
      </c>
      <c r="J5402" s="59">
        <v>0</v>
      </c>
      <c r="K5402" s="59">
        <v>0</v>
      </c>
      <c r="L5402" s="59">
        <v>0</v>
      </c>
      <c r="M5402" s="59">
        <v>0</v>
      </c>
      <c r="N5402" s="59">
        <v>0</v>
      </c>
      <c r="O5402" s="59">
        <v>0</v>
      </c>
      <c r="P5402" s="13"/>
    </row>
    <row r="5403" spans="1:16" ht="39" customHeight="1" x14ac:dyDescent="0.2">
      <c r="A5403" s="71"/>
      <c r="B5403" s="12"/>
      <c r="C5403" s="72"/>
      <c r="D5403" s="59">
        <v>0</v>
      </c>
      <c r="E5403" s="59">
        <v>0</v>
      </c>
      <c r="F5403" s="59">
        <v>0</v>
      </c>
      <c r="G5403" s="59">
        <v>0</v>
      </c>
      <c r="H5403" s="59">
        <v>0</v>
      </c>
      <c r="I5403" s="59">
        <v>0</v>
      </c>
      <c r="J5403" s="59">
        <v>0</v>
      </c>
      <c r="K5403" s="59">
        <v>0</v>
      </c>
      <c r="L5403" s="59">
        <v>0</v>
      </c>
      <c r="M5403" s="59">
        <v>0</v>
      </c>
      <c r="N5403" s="59">
        <v>0</v>
      </c>
      <c r="O5403" s="59">
        <v>0</v>
      </c>
      <c r="P5403" s="13"/>
    </row>
    <row r="5404" spans="1:16" ht="39" customHeight="1" x14ac:dyDescent="0.2">
      <c r="A5404" s="71"/>
      <c r="B5404" s="12"/>
      <c r="C5404" s="72"/>
      <c r="D5404" s="59">
        <v>0</v>
      </c>
      <c r="E5404" s="59">
        <v>0</v>
      </c>
      <c r="F5404" s="59">
        <v>0</v>
      </c>
      <c r="G5404" s="59">
        <v>0</v>
      </c>
      <c r="H5404" s="59">
        <v>0</v>
      </c>
      <c r="I5404" s="59">
        <v>0</v>
      </c>
      <c r="J5404" s="59">
        <v>0</v>
      </c>
      <c r="K5404" s="59">
        <v>0</v>
      </c>
      <c r="L5404" s="59">
        <v>0</v>
      </c>
      <c r="M5404" s="59">
        <v>0</v>
      </c>
      <c r="N5404" s="59">
        <v>0</v>
      </c>
      <c r="O5404" s="59">
        <v>0</v>
      </c>
      <c r="P5404" s="13"/>
    </row>
    <row r="5405" spans="1:16" ht="39" customHeight="1" thickBot="1" x14ac:dyDescent="0.25">
      <c r="A5405" s="73"/>
      <c r="B5405" s="14"/>
      <c r="C5405" s="74"/>
      <c r="D5405" s="59">
        <v>0</v>
      </c>
      <c r="E5405" s="59">
        <v>0</v>
      </c>
      <c r="F5405" s="59">
        <v>0</v>
      </c>
      <c r="G5405" s="59">
        <v>0</v>
      </c>
      <c r="H5405" s="59">
        <v>0</v>
      </c>
      <c r="I5405" s="59">
        <v>0</v>
      </c>
      <c r="J5405" s="59">
        <v>0</v>
      </c>
      <c r="K5405" s="59">
        <v>0</v>
      </c>
      <c r="L5405" s="59">
        <v>0</v>
      </c>
      <c r="M5405" s="59">
        <v>0</v>
      </c>
      <c r="N5405" s="59">
        <v>0</v>
      </c>
      <c r="O5405" s="59">
        <v>0</v>
      </c>
      <c r="P5405" s="15"/>
    </row>
    <row r="5407" spans="1:16" x14ac:dyDescent="0.2">
      <c r="D5407"/>
      <c r="E5407"/>
      <c r="F5407"/>
      <c r="G5407"/>
      <c r="H5407"/>
      <c r="I5407"/>
      <c r="J5407"/>
      <c r="K5407"/>
      <c r="L5407"/>
      <c r="M5407"/>
      <c r="N5407"/>
      <c r="O5407"/>
      <c r="P5407"/>
    </row>
    <row r="5408" spans="1:16" x14ac:dyDescent="0.2">
      <c r="D5408"/>
      <c r="E5408"/>
      <c r="F5408"/>
      <c r="G5408"/>
      <c r="H5408"/>
      <c r="I5408"/>
      <c r="J5408"/>
      <c r="K5408"/>
      <c r="L5408"/>
      <c r="M5408"/>
      <c r="N5408"/>
      <c r="O5408"/>
      <c r="P5408"/>
    </row>
    <row r="5409" spans="4:16" x14ac:dyDescent="0.2">
      <c r="D5409"/>
      <c r="E5409"/>
      <c r="F5409"/>
      <c r="G5409"/>
      <c r="H5409"/>
      <c r="I5409"/>
      <c r="J5409"/>
      <c r="K5409"/>
      <c r="L5409"/>
      <c r="M5409"/>
      <c r="N5409"/>
      <c r="O5409"/>
      <c r="P5409"/>
    </row>
    <row r="5410" spans="4:16" x14ac:dyDescent="0.2">
      <c r="D5410"/>
      <c r="E5410"/>
      <c r="F5410"/>
      <c r="G5410"/>
      <c r="H5410"/>
      <c r="I5410"/>
      <c r="J5410"/>
      <c r="K5410"/>
      <c r="L5410"/>
      <c r="M5410"/>
      <c r="N5410"/>
      <c r="O5410"/>
      <c r="P5410"/>
    </row>
    <row r="5411" spans="4:16" x14ac:dyDescent="0.2">
      <c r="D5411"/>
      <c r="E5411"/>
      <c r="F5411"/>
      <c r="G5411"/>
      <c r="H5411"/>
      <c r="I5411"/>
      <c r="J5411"/>
      <c r="K5411"/>
      <c r="L5411"/>
      <c r="M5411"/>
      <c r="N5411"/>
      <c r="O5411"/>
      <c r="P5411"/>
    </row>
    <row r="5412" spans="4:16" x14ac:dyDescent="0.2">
      <c r="D5412"/>
      <c r="E5412"/>
      <c r="F5412"/>
      <c r="G5412"/>
      <c r="H5412"/>
      <c r="I5412"/>
      <c r="J5412"/>
      <c r="K5412"/>
      <c r="L5412"/>
      <c r="M5412"/>
      <c r="N5412"/>
      <c r="O5412"/>
      <c r="P5412"/>
    </row>
    <row r="5413" spans="4:16" x14ac:dyDescent="0.2">
      <c r="D5413"/>
      <c r="E5413"/>
      <c r="F5413"/>
      <c r="G5413"/>
      <c r="H5413"/>
      <c r="I5413"/>
      <c r="J5413"/>
      <c r="K5413"/>
      <c r="L5413"/>
      <c r="M5413"/>
      <c r="N5413"/>
      <c r="O5413"/>
      <c r="P5413"/>
    </row>
    <row r="5414" spans="4:16" x14ac:dyDescent="0.2">
      <c r="D5414"/>
      <c r="E5414"/>
      <c r="F5414"/>
      <c r="G5414"/>
      <c r="H5414"/>
      <c r="I5414"/>
      <c r="J5414"/>
      <c r="K5414"/>
      <c r="L5414"/>
      <c r="M5414"/>
      <c r="N5414"/>
      <c r="O5414"/>
      <c r="P5414"/>
    </row>
  </sheetData>
  <autoFilter ref="A5:P5405"/>
  <mergeCells count="2161">
    <mergeCell ref="A5336:A5340"/>
    <mergeCell ref="C5336:C5340"/>
    <mergeCell ref="A5341:A5345"/>
    <mergeCell ref="C5341:C5345"/>
    <mergeCell ref="A5396:A5400"/>
    <mergeCell ref="C5396:C5400"/>
    <mergeCell ref="A5401:A5405"/>
    <mergeCell ref="C5401:C5405"/>
    <mergeCell ref="A5346:A5350"/>
    <mergeCell ref="C5346:C5350"/>
    <mergeCell ref="A5351:A5355"/>
    <mergeCell ref="C5351:C5355"/>
    <mergeCell ref="A5356:A5360"/>
    <mergeCell ref="C5356:C5360"/>
    <mergeCell ref="A5361:A5365"/>
    <mergeCell ref="C5361:C5365"/>
    <mergeCell ref="A5366:A5370"/>
    <mergeCell ref="C5366:C5370"/>
    <mergeCell ref="A5371:A5375"/>
    <mergeCell ref="C5371:C5375"/>
    <mergeCell ref="A5376:A5380"/>
    <mergeCell ref="C5376:C5380"/>
    <mergeCell ref="A5381:A5385"/>
    <mergeCell ref="C5381:C5385"/>
    <mergeCell ref="A5386:A5390"/>
    <mergeCell ref="C5386:C5390"/>
    <mergeCell ref="A5391:A5395"/>
    <mergeCell ref="C5391:C5395"/>
    <mergeCell ref="A5291:A5295"/>
    <mergeCell ref="C5291:C5295"/>
    <mergeCell ref="A5296:A5300"/>
    <mergeCell ref="C5296:C5300"/>
    <mergeCell ref="A5326:A5330"/>
    <mergeCell ref="C5326:C5330"/>
    <mergeCell ref="A5331:A5335"/>
    <mergeCell ref="C5331:C5335"/>
    <mergeCell ref="A5301:A5305"/>
    <mergeCell ref="C5301:C5305"/>
    <mergeCell ref="A5306:A5310"/>
    <mergeCell ref="C5306:C5310"/>
    <mergeCell ref="A5311:A5315"/>
    <mergeCell ref="C5311:C5315"/>
    <mergeCell ref="A5316:A5320"/>
    <mergeCell ref="C5316:C5320"/>
    <mergeCell ref="A5321:A5325"/>
    <mergeCell ref="C5321:C5325"/>
    <mergeCell ref="A5246:A5250"/>
    <mergeCell ref="C5246:C5250"/>
    <mergeCell ref="A5251:A5255"/>
    <mergeCell ref="C5251:C5255"/>
    <mergeCell ref="A5266:A5270"/>
    <mergeCell ref="C5266:C5270"/>
    <mergeCell ref="A5271:A5275"/>
    <mergeCell ref="C5271:C5275"/>
    <mergeCell ref="A5276:A5280"/>
    <mergeCell ref="C5276:C5280"/>
    <mergeCell ref="A5281:A5285"/>
    <mergeCell ref="C5281:C5285"/>
    <mergeCell ref="A5286:A5290"/>
    <mergeCell ref="C5286:C5290"/>
    <mergeCell ref="A5256:A5260"/>
    <mergeCell ref="C5256:C5260"/>
    <mergeCell ref="A5261:A5265"/>
    <mergeCell ref="C5261:C5265"/>
    <mergeCell ref="A5201:A5205"/>
    <mergeCell ref="C5201:C5205"/>
    <mergeCell ref="A5206:A5210"/>
    <mergeCell ref="C5206:C5210"/>
    <mergeCell ref="A5236:A5240"/>
    <mergeCell ref="C5236:C5240"/>
    <mergeCell ref="A5241:A5245"/>
    <mergeCell ref="C5241:C5245"/>
    <mergeCell ref="A5211:A5215"/>
    <mergeCell ref="C5211:C5215"/>
    <mergeCell ref="A5216:A5220"/>
    <mergeCell ref="C5216:C5220"/>
    <mergeCell ref="A5221:A5225"/>
    <mergeCell ref="C5221:C5225"/>
    <mergeCell ref="A5226:A5230"/>
    <mergeCell ref="C5226:C5230"/>
    <mergeCell ref="A5231:A5235"/>
    <mergeCell ref="C5231:C5235"/>
    <mergeCell ref="A5156:A5160"/>
    <mergeCell ref="C5156:C5160"/>
    <mergeCell ref="A5161:A5165"/>
    <mergeCell ref="C5161:C5165"/>
    <mergeCell ref="A5176:A5180"/>
    <mergeCell ref="C5176:C5180"/>
    <mergeCell ref="A5181:A5185"/>
    <mergeCell ref="C5181:C5185"/>
    <mergeCell ref="A5186:A5190"/>
    <mergeCell ref="C5186:C5190"/>
    <mergeCell ref="A5191:A5195"/>
    <mergeCell ref="C5191:C5195"/>
    <mergeCell ref="A5196:A5200"/>
    <mergeCell ref="C5196:C5200"/>
    <mergeCell ref="A5166:A5170"/>
    <mergeCell ref="C5166:C5170"/>
    <mergeCell ref="A5171:A5175"/>
    <mergeCell ref="C5171:C5175"/>
    <mergeCell ref="A5111:A5115"/>
    <mergeCell ref="C5111:C5115"/>
    <mergeCell ref="A5116:A5120"/>
    <mergeCell ref="C5116:C5120"/>
    <mergeCell ref="A5146:A5150"/>
    <mergeCell ref="C5146:C5150"/>
    <mergeCell ref="A5151:A5155"/>
    <mergeCell ref="C5151:C5155"/>
    <mergeCell ref="A5121:A5125"/>
    <mergeCell ref="C5121:C5125"/>
    <mergeCell ref="A5126:A5130"/>
    <mergeCell ref="C5126:C5130"/>
    <mergeCell ref="A5131:A5135"/>
    <mergeCell ref="C5131:C5135"/>
    <mergeCell ref="A5136:A5140"/>
    <mergeCell ref="C5136:C5140"/>
    <mergeCell ref="A5141:A5145"/>
    <mergeCell ref="C5141:C5145"/>
    <mergeCell ref="A5066:A5070"/>
    <mergeCell ref="C5066:C5070"/>
    <mergeCell ref="A5071:A5075"/>
    <mergeCell ref="C5071:C5075"/>
    <mergeCell ref="A5086:A5090"/>
    <mergeCell ref="C5086:C5090"/>
    <mergeCell ref="A5091:A5095"/>
    <mergeCell ref="C5091:C5095"/>
    <mergeCell ref="A5096:A5100"/>
    <mergeCell ref="C5096:C5100"/>
    <mergeCell ref="A5101:A5105"/>
    <mergeCell ref="C5101:C5105"/>
    <mergeCell ref="A5106:A5110"/>
    <mergeCell ref="C5106:C5110"/>
    <mergeCell ref="A5076:A5080"/>
    <mergeCell ref="C5076:C5080"/>
    <mergeCell ref="A5081:A5085"/>
    <mergeCell ref="C5081:C5085"/>
    <mergeCell ref="A5021:A5025"/>
    <mergeCell ref="C5021:C5025"/>
    <mergeCell ref="A5026:A5030"/>
    <mergeCell ref="C5026:C5030"/>
    <mergeCell ref="A5056:A5060"/>
    <mergeCell ref="C5056:C5060"/>
    <mergeCell ref="A5061:A5065"/>
    <mergeCell ref="C5061:C5065"/>
    <mergeCell ref="A5031:A5035"/>
    <mergeCell ref="C5031:C5035"/>
    <mergeCell ref="A5036:A5040"/>
    <mergeCell ref="C5036:C5040"/>
    <mergeCell ref="A5041:A5045"/>
    <mergeCell ref="C5041:C5045"/>
    <mergeCell ref="A5046:A5050"/>
    <mergeCell ref="C5046:C5050"/>
    <mergeCell ref="A5051:A5055"/>
    <mergeCell ref="C5051:C5055"/>
    <mergeCell ref="A4976:A4980"/>
    <mergeCell ref="C4976:C4980"/>
    <mergeCell ref="A4981:A4985"/>
    <mergeCell ref="C4981:C4985"/>
    <mergeCell ref="A4996:A5000"/>
    <mergeCell ref="C4996:C5000"/>
    <mergeCell ref="A5001:A5005"/>
    <mergeCell ref="C5001:C5005"/>
    <mergeCell ref="A5006:A5010"/>
    <mergeCell ref="C5006:C5010"/>
    <mergeCell ref="A5011:A5015"/>
    <mergeCell ref="C5011:C5015"/>
    <mergeCell ref="A5016:A5020"/>
    <mergeCell ref="C5016:C5020"/>
    <mergeCell ref="A4986:A4990"/>
    <mergeCell ref="C4986:C4990"/>
    <mergeCell ref="A4991:A4995"/>
    <mergeCell ref="C4991:C4995"/>
    <mergeCell ref="A4931:A4935"/>
    <mergeCell ref="C4931:C4935"/>
    <mergeCell ref="A4936:A4940"/>
    <mergeCell ref="C4936:C4940"/>
    <mergeCell ref="A4966:A4970"/>
    <mergeCell ref="C4966:C4970"/>
    <mergeCell ref="A4971:A4975"/>
    <mergeCell ref="C4971:C4975"/>
    <mergeCell ref="A4941:A4945"/>
    <mergeCell ref="C4941:C4945"/>
    <mergeCell ref="A4946:A4950"/>
    <mergeCell ref="C4946:C4950"/>
    <mergeCell ref="A4951:A4955"/>
    <mergeCell ref="C4951:C4955"/>
    <mergeCell ref="A4956:A4960"/>
    <mergeCell ref="C4956:C4960"/>
    <mergeCell ref="A4961:A4965"/>
    <mergeCell ref="C4961:C4965"/>
    <mergeCell ref="A4886:A4890"/>
    <mergeCell ref="C4886:C4890"/>
    <mergeCell ref="A4891:A4895"/>
    <mergeCell ref="C4891:C4895"/>
    <mergeCell ref="A4906:A4910"/>
    <mergeCell ref="C4906:C4910"/>
    <mergeCell ref="A4911:A4915"/>
    <mergeCell ref="C4911:C4915"/>
    <mergeCell ref="A4916:A4920"/>
    <mergeCell ref="C4916:C4920"/>
    <mergeCell ref="A4921:A4925"/>
    <mergeCell ref="C4921:C4925"/>
    <mergeCell ref="A4926:A4930"/>
    <mergeCell ref="C4926:C4930"/>
    <mergeCell ref="A4896:A4900"/>
    <mergeCell ref="C4896:C4900"/>
    <mergeCell ref="A4901:A4905"/>
    <mergeCell ref="C4901:C4905"/>
    <mergeCell ref="A4816:A4820"/>
    <mergeCell ref="C4816:C4820"/>
    <mergeCell ref="A4821:A4825"/>
    <mergeCell ref="C4821:C4825"/>
    <mergeCell ref="A4826:A4830"/>
    <mergeCell ref="C4826:C4830"/>
    <mergeCell ref="A4831:A4835"/>
    <mergeCell ref="C4831:C4835"/>
    <mergeCell ref="A4836:A4840"/>
    <mergeCell ref="C4836:C4840"/>
    <mergeCell ref="A4841:A4845"/>
    <mergeCell ref="C4841:C4845"/>
    <mergeCell ref="A4846:A4850"/>
    <mergeCell ref="C4846:C4850"/>
    <mergeCell ref="A4876:A4880"/>
    <mergeCell ref="C4876:C4880"/>
    <mergeCell ref="A4881:A4885"/>
    <mergeCell ref="C4881:C4885"/>
    <mergeCell ref="A4851:A4855"/>
    <mergeCell ref="C4851:C4855"/>
    <mergeCell ref="A4856:A4860"/>
    <mergeCell ref="C4856:C4860"/>
    <mergeCell ref="A4861:A4865"/>
    <mergeCell ref="C4861:C4865"/>
    <mergeCell ref="A4866:A4870"/>
    <mergeCell ref="C4866:C4870"/>
    <mergeCell ref="A4871:A4875"/>
    <mergeCell ref="C4871:C4875"/>
    <mergeCell ref="A4761:A4765"/>
    <mergeCell ref="C4761:C4765"/>
    <mergeCell ref="A4766:A4770"/>
    <mergeCell ref="C4766:C4770"/>
    <mergeCell ref="A4771:A4775"/>
    <mergeCell ref="C4771:C4775"/>
    <mergeCell ref="A4776:A4780"/>
    <mergeCell ref="C4776:C4780"/>
    <mergeCell ref="A4781:A4785"/>
    <mergeCell ref="C4781:C4785"/>
    <mergeCell ref="A4786:A4790"/>
    <mergeCell ref="C4786:C4790"/>
    <mergeCell ref="A4791:A4795"/>
    <mergeCell ref="C4791:C4795"/>
    <mergeCell ref="A4796:A4800"/>
    <mergeCell ref="C4796:C4800"/>
    <mergeCell ref="A4801:A4805"/>
    <mergeCell ref="C4801:C4805"/>
    <mergeCell ref="A4806:A4810"/>
    <mergeCell ref="C4806:C4810"/>
    <mergeCell ref="A4811:A4815"/>
    <mergeCell ref="C4811:C4815"/>
    <mergeCell ref="A4716:A4720"/>
    <mergeCell ref="C4716:C4720"/>
    <mergeCell ref="A4721:A4725"/>
    <mergeCell ref="C4721:C4725"/>
    <mergeCell ref="A4726:A4730"/>
    <mergeCell ref="C4726:C4730"/>
    <mergeCell ref="A4731:A4735"/>
    <mergeCell ref="C4731:C4735"/>
    <mergeCell ref="A4736:A4740"/>
    <mergeCell ref="C4736:C4740"/>
    <mergeCell ref="A4741:A4745"/>
    <mergeCell ref="C4741:C4745"/>
    <mergeCell ref="A4746:A4750"/>
    <mergeCell ref="C4746:C4750"/>
    <mergeCell ref="A4751:A4755"/>
    <mergeCell ref="C4751:C4755"/>
    <mergeCell ref="A4756:A4760"/>
    <mergeCell ref="C4756:C4760"/>
    <mergeCell ref="A4671:A4675"/>
    <mergeCell ref="C4671:C4675"/>
    <mergeCell ref="A4676:A4680"/>
    <mergeCell ref="C4676:C4680"/>
    <mergeCell ref="A4681:A4685"/>
    <mergeCell ref="C4681:C4685"/>
    <mergeCell ref="A4686:A4690"/>
    <mergeCell ref="C4686:C4690"/>
    <mergeCell ref="A4691:A4695"/>
    <mergeCell ref="C4691:C4695"/>
    <mergeCell ref="A4696:A4700"/>
    <mergeCell ref="C4696:C4700"/>
    <mergeCell ref="A4701:A4705"/>
    <mergeCell ref="C4701:C4705"/>
    <mergeCell ref="A4706:A4710"/>
    <mergeCell ref="C4706:C4710"/>
    <mergeCell ref="A4711:A4715"/>
    <mergeCell ref="C4711:C4715"/>
    <mergeCell ref="A4626:A4630"/>
    <mergeCell ref="C4626:C4630"/>
    <mergeCell ref="A4631:A4635"/>
    <mergeCell ref="C4631:C4635"/>
    <mergeCell ref="A4636:A4640"/>
    <mergeCell ref="C4636:C4640"/>
    <mergeCell ref="A4641:A4645"/>
    <mergeCell ref="C4641:C4645"/>
    <mergeCell ref="A4646:A4650"/>
    <mergeCell ref="C4646:C4650"/>
    <mergeCell ref="A4651:A4655"/>
    <mergeCell ref="C4651:C4655"/>
    <mergeCell ref="A4656:A4660"/>
    <mergeCell ref="C4656:C4660"/>
    <mergeCell ref="A4661:A4665"/>
    <mergeCell ref="C4661:C4665"/>
    <mergeCell ref="A4666:A4670"/>
    <mergeCell ref="C4666:C4670"/>
    <mergeCell ref="A4581:A4585"/>
    <mergeCell ref="C4581:C4585"/>
    <mergeCell ref="A4586:A4590"/>
    <mergeCell ref="C4586:C4590"/>
    <mergeCell ref="A4591:A4595"/>
    <mergeCell ref="C4591:C4595"/>
    <mergeCell ref="A4596:A4600"/>
    <mergeCell ref="C4596:C4600"/>
    <mergeCell ref="A4601:A4605"/>
    <mergeCell ref="C4601:C4605"/>
    <mergeCell ref="A4606:A4610"/>
    <mergeCell ref="C4606:C4610"/>
    <mergeCell ref="A4611:A4615"/>
    <mergeCell ref="C4611:C4615"/>
    <mergeCell ref="A4616:A4620"/>
    <mergeCell ref="C4616:C4620"/>
    <mergeCell ref="A4621:A4625"/>
    <mergeCell ref="C4621:C4625"/>
    <mergeCell ref="A4536:A4540"/>
    <mergeCell ref="C4536:C4540"/>
    <mergeCell ref="A4541:A4545"/>
    <mergeCell ref="C4541:C4545"/>
    <mergeCell ref="A4546:A4550"/>
    <mergeCell ref="C4546:C4550"/>
    <mergeCell ref="A4551:A4555"/>
    <mergeCell ref="C4551:C4555"/>
    <mergeCell ref="A4556:A4560"/>
    <mergeCell ref="C4556:C4560"/>
    <mergeCell ref="A4561:A4565"/>
    <mergeCell ref="C4561:C4565"/>
    <mergeCell ref="A4566:A4570"/>
    <mergeCell ref="C4566:C4570"/>
    <mergeCell ref="A4571:A4575"/>
    <mergeCell ref="C4571:C4575"/>
    <mergeCell ref="A4576:A4580"/>
    <mergeCell ref="C4576:C4580"/>
    <mergeCell ref="A4491:A4495"/>
    <mergeCell ref="C4491:C4495"/>
    <mergeCell ref="A4496:A4500"/>
    <mergeCell ref="C4496:C4500"/>
    <mergeCell ref="A4501:A4505"/>
    <mergeCell ref="C4501:C4505"/>
    <mergeCell ref="A4506:A4510"/>
    <mergeCell ref="C4506:C4510"/>
    <mergeCell ref="A4511:A4515"/>
    <mergeCell ref="C4511:C4515"/>
    <mergeCell ref="A4516:A4520"/>
    <mergeCell ref="C4516:C4520"/>
    <mergeCell ref="A4521:A4525"/>
    <mergeCell ref="C4521:C4525"/>
    <mergeCell ref="A4526:A4530"/>
    <mergeCell ref="C4526:C4530"/>
    <mergeCell ref="A4531:A4535"/>
    <mergeCell ref="C4531:C4535"/>
    <mergeCell ref="A4446:A4450"/>
    <mergeCell ref="C4446:C4450"/>
    <mergeCell ref="A4451:A4455"/>
    <mergeCell ref="C4451:C4455"/>
    <mergeCell ref="A4456:A4460"/>
    <mergeCell ref="C4456:C4460"/>
    <mergeCell ref="A4461:A4465"/>
    <mergeCell ref="C4461:C4465"/>
    <mergeCell ref="A4466:A4470"/>
    <mergeCell ref="C4466:C4470"/>
    <mergeCell ref="A4471:A4475"/>
    <mergeCell ref="C4471:C4475"/>
    <mergeCell ref="A4476:A4480"/>
    <mergeCell ref="C4476:C4480"/>
    <mergeCell ref="A4481:A4485"/>
    <mergeCell ref="C4481:C4485"/>
    <mergeCell ref="A4486:A4490"/>
    <mergeCell ref="C4486:C4490"/>
    <mergeCell ref="A4401:A4405"/>
    <mergeCell ref="C4401:C4405"/>
    <mergeCell ref="A4406:A4410"/>
    <mergeCell ref="C4406:C4410"/>
    <mergeCell ref="A4411:A4415"/>
    <mergeCell ref="C4411:C4415"/>
    <mergeCell ref="A4416:A4420"/>
    <mergeCell ref="C4416:C4420"/>
    <mergeCell ref="A4421:A4425"/>
    <mergeCell ref="C4421:C4425"/>
    <mergeCell ref="A4426:A4430"/>
    <mergeCell ref="C4426:C4430"/>
    <mergeCell ref="A4431:A4435"/>
    <mergeCell ref="C4431:C4435"/>
    <mergeCell ref="A4436:A4440"/>
    <mergeCell ref="C4436:C4440"/>
    <mergeCell ref="A4441:A4445"/>
    <mergeCell ref="C4441:C4445"/>
    <mergeCell ref="A4356:A4360"/>
    <mergeCell ref="C4356:C4360"/>
    <mergeCell ref="A4361:A4365"/>
    <mergeCell ref="C4361:C4365"/>
    <mergeCell ref="A4366:A4370"/>
    <mergeCell ref="C4366:C4370"/>
    <mergeCell ref="A4371:A4375"/>
    <mergeCell ref="C4371:C4375"/>
    <mergeCell ref="A4376:A4380"/>
    <mergeCell ref="C4376:C4380"/>
    <mergeCell ref="A4381:A4385"/>
    <mergeCell ref="C4381:C4385"/>
    <mergeCell ref="A4386:A4390"/>
    <mergeCell ref="C4386:C4390"/>
    <mergeCell ref="A4391:A4395"/>
    <mergeCell ref="C4391:C4395"/>
    <mergeCell ref="A4396:A4400"/>
    <mergeCell ref="C4396:C4400"/>
    <mergeCell ref="A4311:A4315"/>
    <mergeCell ref="C4311:C4315"/>
    <mergeCell ref="A4316:A4320"/>
    <mergeCell ref="C4316:C4320"/>
    <mergeCell ref="A4321:A4325"/>
    <mergeCell ref="C4321:C4325"/>
    <mergeCell ref="A4326:A4330"/>
    <mergeCell ref="C4326:C4330"/>
    <mergeCell ref="A4331:A4335"/>
    <mergeCell ref="C4331:C4335"/>
    <mergeCell ref="A4336:A4340"/>
    <mergeCell ref="C4336:C4340"/>
    <mergeCell ref="A4341:A4345"/>
    <mergeCell ref="C4341:C4345"/>
    <mergeCell ref="A4346:A4350"/>
    <mergeCell ref="C4346:C4350"/>
    <mergeCell ref="A4351:A4355"/>
    <mergeCell ref="C4351:C4355"/>
    <mergeCell ref="A4266:A4270"/>
    <mergeCell ref="C4266:C4270"/>
    <mergeCell ref="A4271:A4275"/>
    <mergeCell ref="C4271:C4275"/>
    <mergeCell ref="A4276:A4280"/>
    <mergeCell ref="C4276:C4280"/>
    <mergeCell ref="A4281:A4285"/>
    <mergeCell ref="C4281:C4285"/>
    <mergeCell ref="A4286:A4290"/>
    <mergeCell ref="C4286:C4290"/>
    <mergeCell ref="A4291:A4295"/>
    <mergeCell ref="C4291:C4295"/>
    <mergeCell ref="A4296:A4300"/>
    <mergeCell ref="C4296:C4300"/>
    <mergeCell ref="A4301:A4305"/>
    <mergeCell ref="C4301:C4305"/>
    <mergeCell ref="A4306:A4310"/>
    <mergeCell ref="C4306:C4310"/>
    <mergeCell ref="A4221:A4225"/>
    <mergeCell ref="C4221:C4225"/>
    <mergeCell ref="A4226:A4230"/>
    <mergeCell ref="C4226:C4230"/>
    <mergeCell ref="A4231:A4235"/>
    <mergeCell ref="C4231:C4235"/>
    <mergeCell ref="A4236:A4240"/>
    <mergeCell ref="C4236:C4240"/>
    <mergeCell ref="A4241:A4245"/>
    <mergeCell ref="C4241:C4245"/>
    <mergeCell ref="A4246:A4250"/>
    <mergeCell ref="C4246:C4250"/>
    <mergeCell ref="A4251:A4255"/>
    <mergeCell ref="C4251:C4255"/>
    <mergeCell ref="A4256:A4260"/>
    <mergeCell ref="C4256:C4260"/>
    <mergeCell ref="A4261:A4265"/>
    <mergeCell ref="C4261:C4265"/>
    <mergeCell ref="A4176:A4180"/>
    <mergeCell ref="C4176:C4180"/>
    <mergeCell ref="A4181:A4185"/>
    <mergeCell ref="C4181:C4185"/>
    <mergeCell ref="A4186:A4190"/>
    <mergeCell ref="C4186:C4190"/>
    <mergeCell ref="A4191:A4195"/>
    <mergeCell ref="C4191:C4195"/>
    <mergeCell ref="A4196:A4200"/>
    <mergeCell ref="C4196:C4200"/>
    <mergeCell ref="A4201:A4205"/>
    <mergeCell ref="C4201:C4205"/>
    <mergeCell ref="A4206:A4210"/>
    <mergeCell ref="C4206:C4210"/>
    <mergeCell ref="A4211:A4215"/>
    <mergeCell ref="C4211:C4215"/>
    <mergeCell ref="A4216:A4220"/>
    <mergeCell ref="C4216:C4220"/>
    <mergeCell ref="A4161:A4165"/>
    <mergeCell ref="C4161:C4165"/>
    <mergeCell ref="A4166:A4170"/>
    <mergeCell ref="C4166:C4170"/>
    <mergeCell ref="A4171:A4175"/>
    <mergeCell ref="C4171:C4175"/>
    <mergeCell ref="A4131:A4135"/>
    <mergeCell ref="C4131:C4135"/>
    <mergeCell ref="A4136:A4140"/>
    <mergeCell ref="C4136:C4140"/>
    <mergeCell ref="A4141:A4145"/>
    <mergeCell ref="C4141:C4145"/>
    <mergeCell ref="A4146:A4150"/>
    <mergeCell ref="C4146:C4150"/>
    <mergeCell ref="A4151:A4155"/>
    <mergeCell ref="C4151:C4155"/>
    <mergeCell ref="A4156:A4160"/>
    <mergeCell ref="C4156:C4160"/>
    <mergeCell ref="A4086:A4090"/>
    <mergeCell ref="C4086:C4090"/>
    <mergeCell ref="A4091:A4095"/>
    <mergeCell ref="C4091:C4095"/>
    <mergeCell ref="A4096:A4100"/>
    <mergeCell ref="C4096:C4100"/>
    <mergeCell ref="A4101:A4105"/>
    <mergeCell ref="C4101:C4105"/>
    <mergeCell ref="A4106:A4110"/>
    <mergeCell ref="C4106:C4110"/>
    <mergeCell ref="A4111:A4115"/>
    <mergeCell ref="C4111:C4115"/>
    <mergeCell ref="A4116:A4120"/>
    <mergeCell ref="C4116:C4120"/>
    <mergeCell ref="A4121:A4125"/>
    <mergeCell ref="C4121:C4125"/>
    <mergeCell ref="A4126:A4130"/>
    <mergeCell ref="C4126:C4130"/>
    <mergeCell ref="A4041:A4045"/>
    <mergeCell ref="C4041:C4045"/>
    <mergeCell ref="A4046:A4050"/>
    <mergeCell ref="C4046:C4050"/>
    <mergeCell ref="A4051:A4055"/>
    <mergeCell ref="C4051:C4055"/>
    <mergeCell ref="A4056:A4060"/>
    <mergeCell ref="C4056:C4060"/>
    <mergeCell ref="A4061:A4065"/>
    <mergeCell ref="C4061:C4065"/>
    <mergeCell ref="A4066:A4070"/>
    <mergeCell ref="C4066:C4070"/>
    <mergeCell ref="A4071:A4075"/>
    <mergeCell ref="C4071:C4075"/>
    <mergeCell ref="A4076:A4080"/>
    <mergeCell ref="C4076:C4080"/>
    <mergeCell ref="A4081:A4085"/>
    <mergeCell ref="C4081:C4085"/>
    <mergeCell ref="A3996:A4000"/>
    <mergeCell ref="C3996:C4000"/>
    <mergeCell ref="A4001:A4005"/>
    <mergeCell ref="C4001:C4005"/>
    <mergeCell ref="A4006:A4010"/>
    <mergeCell ref="C4006:C4010"/>
    <mergeCell ref="A4011:A4015"/>
    <mergeCell ref="C4011:C4015"/>
    <mergeCell ref="A4016:A4020"/>
    <mergeCell ref="C4016:C4020"/>
    <mergeCell ref="A4021:A4025"/>
    <mergeCell ref="C4021:C4025"/>
    <mergeCell ref="A4026:A4030"/>
    <mergeCell ref="C4026:C4030"/>
    <mergeCell ref="A4031:A4035"/>
    <mergeCell ref="C4031:C4035"/>
    <mergeCell ref="A4036:A4040"/>
    <mergeCell ref="C4036:C4040"/>
    <mergeCell ref="A3951:A3955"/>
    <mergeCell ref="C3951:C3955"/>
    <mergeCell ref="A3956:A3960"/>
    <mergeCell ref="C3956:C3960"/>
    <mergeCell ref="A3961:A3965"/>
    <mergeCell ref="C3961:C3965"/>
    <mergeCell ref="A3966:A3970"/>
    <mergeCell ref="C3966:C3970"/>
    <mergeCell ref="A3971:A3975"/>
    <mergeCell ref="C3971:C3975"/>
    <mergeCell ref="A3976:A3980"/>
    <mergeCell ref="C3976:C3980"/>
    <mergeCell ref="A3981:A3985"/>
    <mergeCell ref="C3981:C3985"/>
    <mergeCell ref="A3986:A3990"/>
    <mergeCell ref="C3986:C3990"/>
    <mergeCell ref="A3991:A3995"/>
    <mergeCell ref="C3991:C3995"/>
    <mergeCell ref="A3906:A3910"/>
    <mergeCell ref="C3906:C3910"/>
    <mergeCell ref="A3911:A3915"/>
    <mergeCell ref="C3911:C3915"/>
    <mergeCell ref="A3916:A3920"/>
    <mergeCell ref="C3916:C3920"/>
    <mergeCell ref="A3921:A3925"/>
    <mergeCell ref="C3921:C3925"/>
    <mergeCell ref="A3926:A3930"/>
    <mergeCell ref="C3926:C3930"/>
    <mergeCell ref="A3931:A3935"/>
    <mergeCell ref="C3931:C3935"/>
    <mergeCell ref="A3936:A3940"/>
    <mergeCell ref="C3936:C3940"/>
    <mergeCell ref="A3941:A3945"/>
    <mergeCell ref="C3941:C3945"/>
    <mergeCell ref="A3946:A3950"/>
    <mergeCell ref="C3946:C3950"/>
    <mergeCell ref="A3861:A3865"/>
    <mergeCell ref="C3861:C3865"/>
    <mergeCell ref="A3866:A3870"/>
    <mergeCell ref="C3866:C3870"/>
    <mergeCell ref="A3871:A3875"/>
    <mergeCell ref="C3871:C3875"/>
    <mergeCell ref="A3876:A3880"/>
    <mergeCell ref="C3876:C3880"/>
    <mergeCell ref="A3881:A3885"/>
    <mergeCell ref="C3881:C3885"/>
    <mergeCell ref="A3886:A3890"/>
    <mergeCell ref="C3886:C3890"/>
    <mergeCell ref="A3891:A3895"/>
    <mergeCell ref="C3891:C3895"/>
    <mergeCell ref="A3896:A3900"/>
    <mergeCell ref="C3896:C3900"/>
    <mergeCell ref="A3901:A3905"/>
    <mergeCell ref="C3901:C3905"/>
    <mergeCell ref="A3791:A3795"/>
    <mergeCell ref="C3791:C3795"/>
    <mergeCell ref="A3796:A3800"/>
    <mergeCell ref="C3796:C3800"/>
    <mergeCell ref="A3801:A3805"/>
    <mergeCell ref="C3801:C3805"/>
    <mergeCell ref="A3806:A3810"/>
    <mergeCell ref="C3806:C3810"/>
    <mergeCell ref="A3841:A3845"/>
    <mergeCell ref="C3841:C3845"/>
    <mergeCell ref="A3846:A3850"/>
    <mergeCell ref="C3846:C3850"/>
    <mergeCell ref="A3851:A3855"/>
    <mergeCell ref="C3851:C3855"/>
    <mergeCell ref="A3856:A3860"/>
    <mergeCell ref="C3856:C3860"/>
    <mergeCell ref="A3811:A3815"/>
    <mergeCell ref="C3811:C3815"/>
    <mergeCell ref="A3816:A3820"/>
    <mergeCell ref="C3816:C3820"/>
    <mergeCell ref="A3821:A3825"/>
    <mergeCell ref="C3821:C3825"/>
    <mergeCell ref="A3826:A3830"/>
    <mergeCell ref="C3826:C3830"/>
    <mergeCell ref="A3831:A3835"/>
    <mergeCell ref="C3831:C3835"/>
    <mergeCell ref="A3836:A3840"/>
    <mergeCell ref="C3836:C3840"/>
    <mergeCell ref="A3746:A3750"/>
    <mergeCell ref="C3746:C3750"/>
    <mergeCell ref="A3751:A3755"/>
    <mergeCell ref="C3751:C3755"/>
    <mergeCell ref="A3756:A3760"/>
    <mergeCell ref="C3756:C3760"/>
    <mergeCell ref="A3761:A3765"/>
    <mergeCell ref="C3761:C3765"/>
    <mergeCell ref="A3766:A3770"/>
    <mergeCell ref="C3766:C3770"/>
    <mergeCell ref="A3771:A3775"/>
    <mergeCell ref="C3771:C3775"/>
    <mergeCell ref="A3776:A3780"/>
    <mergeCell ref="C3776:C3780"/>
    <mergeCell ref="A3781:A3785"/>
    <mergeCell ref="C3781:C3785"/>
    <mergeCell ref="A3786:A3790"/>
    <mergeCell ref="C3786:C3790"/>
    <mergeCell ref="A3701:A3705"/>
    <mergeCell ref="C3701:C3705"/>
    <mergeCell ref="A3706:A3710"/>
    <mergeCell ref="C3706:C3710"/>
    <mergeCell ref="A3711:A3715"/>
    <mergeCell ref="C3711:C3715"/>
    <mergeCell ref="A3716:A3720"/>
    <mergeCell ref="C3716:C3720"/>
    <mergeCell ref="A3721:A3725"/>
    <mergeCell ref="C3721:C3725"/>
    <mergeCell ref="A3726:A3730"/>
    <mergeCell ref="C3726:C3730"/>
    <mergeCell ref="A3731:A3735"/>
    <mergeCell ref="C3731:C3735"/>
    <mergeCell ref="A3736:A3740"/>
    <mergeCell ref="C3736:C3740"/>
    <mergeCell ref="A3741:A3745"/>
    <mergeCell ref="C3741:C3745"/>
    <mergeCell ref="A3656:A3660"/>
    <mergeCell ref="C3656:C3660"/>
    <mergeCell ref="A3661:A3665"/>
    <mergeCell ref="C3661:C3665"/>
    <mergeCell ref="A3666:A3670"/>
    <mergeCell ref="C3666:C3670"/>
    <mergeCell ref="A3671:A3675"/>
    <mergeCell ref="C3671:C3675"/>
    <mergeCell ref="A3676:A3680"/>
    <mergeCell ref="C3676:C3680"/>
    <mergeCell ref="A3681:A3685"/>
    <mergeCell ref="C3681:C3685"/>
    <mergeCell ref="A3686:A3690"/>
    <mergeCell ref="C3686:C3690"/>
    <mergeCell ref="A3691:A3695"/>
    <mergeCell ref="C3691:C3695"/>
    <mergeCell ref="A3696:A3700"/>
    <mergeCell ref="C3696:C3700"/>
    <mergeCell ref="A3611:A3615"/>
    <mergeCell ref="C3611:C3615"/>
    <mergeCell ref="A3616:A3620"/>
    <mergeCell ref="C3616:C3620"/>
    <mergeCell ref="A3621:A3625"/>
    <mergeCell ref="C3621:C3625"/>
    <mergeCell ref="A3626:A3630"/>
    <mergeCell ref="C3626:C3630"/>
    <mergeCell ref="A3631:A3635"/>
    <mergeCell ref="C3631:C3635"/>
    <mergeCell ref="A3636:A3640"/>
    <mergeCell ref="C3636:C3640"/>
    <mergeCell ref="A3641:A3645"/>
    <mergeCell ref="C3641:C3645"/>
    <mergeCell ref="A3646:A3650"/>
    <mergeCell ref="C3646:C3650"/>
    <mergeCell ref="A3651:A3655"/>
    <mergeCell ref="C3651:C3655"/>
    <mergeCell ref="A3566:A3570"/>
    <mergeCell ref="C3566:C3570"/>
    <mergeCell ref="A3571:A3575"/>
    <mergeCell ref="C3571:C3575"/>
    <mergeCell ref="A3576:A3580"/>
    <mergeCell ref="C3576:C3580"/>
    <mergeCell ref="A3581:A3585"/>
    <mergeCell ref="C3581:C3585"/>
    <mergeCell ref="A3586:A3590"/>
    <mergeCell ref="C3586:C3590"/>
    <mergeCell ref="A3591:A3595"/>
    <mergeCell ref="C3591:C3595"/>
    <mergeCell ref="A3596:A3600"/>
    <mergeCell ref="C3596:C3600"/>
    <mergeCell ref="A3601:A3605"/>
    <mergeCell ref="C3601:C3605"/>
    <mergeCell ref="A3606:A3610"/>
    <mergeCell ref="C3606:C3610"/>
    <mergeCell ref="A3521:A3525"/>
    <mergeCell ref="C3521:C3525"/>
    <mergeCell ref="A3526:A3530"/>
    <mergeCell ref="C3526:C3530"/>
    <mergeCell ref="A3531:A3535"/>
    <mergeCell ref="C3531:C3535"/>
    <mergeCell ref="A3536:A3540"/>
    <mergeCell ref="C3536:C3540"/>
    <mergeCell ref="A3541:A3545"/>
    <mergeCell ref="C3541:C3545"/>
    <mergeCell ref="A3546:A3550"/>
    <mergeCell ref="C3546:C3550"/>
    <mergeCell ref="A3551:A3555"/>
    <mergeCell ref="C3551:C3555"/>
    <mergeCell ref="A3556:A3560"/>
    <mergeCell ref="C3556:C3560"/>
    <mergeCell ref="A3561:A3565"/>
    <mergeCell ref="C3561:C3565"/>
    <mergeCell ref="A3476:A3480"/>
    <mergeCell ref="C3476:C3480"/>
    <mergeCell ref="A3481:A3485"/>
    <mergeCell ref="C3481:C3485"/>
    <mergeCell ref="A3486:A3490"/>
    <mergeCell ref="C3486:C3490"/>
    <mergeCell ref="A3491:A3495"/>
    <mergeCell ref="C3491:C3495"/>
    <mergeCell ref="A3496:A3500"/>
    <mergeCell ref="C3496:C3500"/>
    <mergeCell ref="A3501:A3505"/>
    <mergeCell ref="C3501:C3505"/>
    <mergeCell ref="A3506:A3510"/>
    <mergeCell ref="C3506:C3510"/>
    <mergeCell ref="A3511:A3515"/>
    <mergeCell ref="C3511:C3515"/>
    <mergeCell ref="A3516:A3520"/>
    <mergeCell ref="C3516:C3520"/>
    <mergeCell ref="A3431:A3435"/>
    <mergeCell ref="C3431:C3435"/>
    <mergeCell ref="A3436:A3440"/>
    <mergeCell ref="C3436:C3440"/>
    <mergeCell ref="A3441:A3445"/>
    <mergeCell ref="C3441:C3445"/>
    <mergeCell ref="A3446:A3450"/>
    <mergeCell ref="C3446:C3450"/>
    <mergeCell ref="A3451:A3455"/>
    <mergeCell ref="C3451:C3455"/>
    <mergeCell ref="A3456:A3460"/>
    <mergeCell ref="C3456:C3460"/>
    <mergeCell ref="A3461:A3465"/>
    <mergeCell ref="C3461:C3465"/>
    <mergeCell ref="A3466:A3470"/>
    <mergeCell ref="C3466:C3470"/>
    <mergeCell ref="A3471:A3475"/>
    <mergeCell ref="C3471:C3475"/>
    <mergeCell ref="A3386:A3390"/>
    <mergeCell ref="C3386:C3390"/>
    <mergeCell ref="A3391:A3395"/>
    <mergeCell ref="C3391:C3395"/>
    <mergeCell ref="A3396:A3400"/>
    <mergeCell ref="C3396:C3400"/>
    <mergeCell ref="A3401:A3405"/>
    <mergeCell ref="C3401:C3405"/>
    <mergeCell ref="A3406:A3410"/>
    <mergeCell ref="C3406:C3410"/>
    <mergeCell ref="A3411:A3415"/>
    <mergeCell ref="C3411:C3415"/>
    <mergeCell ref="A3416:A3420"/>
    <mergeCell ref="C3416:C3420"/>
    <mergeCell ref="A3421:A3425"/>
    <mergeCell ref="C3421:C3425"/>
    <mergeCell ref="A3426:A3430"/>
    <mergeCell ref="C3426:C3430"/>
    <mergeCell ref="A3341:A3345"/>
    <mergeCell ref="C3341:C3345"/>
    <mergeCell ref="A3346:A3350"/>
    <mergeCell ref="C3346:C3350"/>
    <mergeCell ref="A3351:A3355"/>
    <mergeCell ref="C3351:C3355"/>
    <mergeCell ref="A3356:A3360"/>
    <mergeCell ref="C3356:C3360"/>
    <mergeCell ref="A3361:A3365"/>
    <mergeCell ref="C3361:C3365"/>
    <mergeCell ref="A3366:A3370"/>
    <mergeCell ref="C3366:C3370"/>
    <mergeCell ref="A3371:A3375"/>
    <mergeCell ref="C3371:C3375"/>
    <mergeCell ref="A3376:A3380"/>
    <mergeCell ref="C3376:C3380"/>
    <mergeCell ref="A3381:A3385"/>
    <mergeCell ref="C3381:C3385"/>
    <mergeCell ref="A3296:A3300"/>
    <mergeCell ref="C3296:C3300"/>
    <mergeCell ref="A3301:A3305"/>
    <mergeCell ref="C3301:C3305"/>
    <mergeCell ref="A3306:A3310"/>
    <mergeCell ref="C3306:C3310"/>
    <mergeCell ref="A3311:A3315"/>
    <mergeCell ref="C3311:C3315"/>
    <mergeCell ref="A3316:A3320"/>
    <mergeCell ref="C3316:C3320"/>
    <mergeCell ref="A3321:A3325"/>
    <mergeCell ref="C3321:C3325"/>
    <mergeCell ref="A3326:A3330"/>
    <mergeCell ref="C3326:C3330"/>
    <mergeCell ref="A3331:A3335"/>
    <mergeCell ref="C3331:C3335"/>
    <mergeCell ref="A3336:A3340"/>
    <mergeCell ref="C3336:C3340"/>
    <mergeCell ref="A3226:A3230"/>
    <mergeCell ref="C3226:C3230"/>
    <mergeCell ref="A3231:A3235"/>
    <mergeCell ref="C3231:C3235"/>
    <mergeCell ref="A3236:A3240"/>
    <mergeCell ref="C3236:C3240"/>
    <mergeCell ref="A3271:A3275"/>
    <mergeCell ref="C3271:C3275"/>
    <mergeCell ref="A3276:A3280"/>
    <mergeCell ref="C3276:C3280"/>
    <mergeCell ref="A3281:A3285"/>
    <mergeCell ref="C3281:C3285"/>
    <mergeCell ref="A3286:A3290"/>
    <mergeCell ref="C3286:C3290"/>
    <mergeCell ref="A3291:A3295"/>
    <mergeCell ref="C3291:C3295"/>
    <mergeCell ref="A3241:A3245"/>
    <mergeCell ref="C3241:C3245"/>
    <mergeCell ref="A3246:A3250"/>
    <mergeCell ref="C3246:C3250"/>
    <mergeCell ref="A3251:A3255"/>
    <mergeCell ref="C3251:C3255"/>
    <mergeCell ref="A3256:A3260"/>
    <mergeCell ref="C3256:C3260"/>
    <mergeCell ref="A3261:A3265"/>
    <mergeCell ref="C3261:C3265"/>
    <mergeCell ref="A3266:A3270"/>
    <mergeCell ref="C3266:C3270"/>
    <mergeCell ref="A3181:A3185"/>
    <mergeCell ref="C3181:C3185"/>
    <mergeCell ref="A3186:A3190"/>
    <mergeCell ref="C3186:C3190"/>
    <mergeCell ref="A3191:A3195"/>
    <mergeCell ref="C3191:C3195"/>
    <mergeCell ref="A3196:A3200"/>
    <mergeCell ref="C3196:C3200"/>
    <mergeCell ref="A3201:A3205"/>
    <mergeCell ref="C3201:C3205"/>
    <mergeCell ref="A3206:A3210"/>
    <mergeCell ref="C3206:C3210"/>
    <mergeCell ref="A3211:A3215"/>
    <mergeCell ref="C3211:C3215"/>
    <mergeCell ref="A3216:A3220"/>
    <mergeCell ref="C3216:C3220"/>
    <mergeCell ref="A3221:A3225"/>
    <mergeCell ref="C3221:C3225"/>
    <mergeCell ref="A3136:A3140"/>
    <mergeCell ref="C3136:C3140"/>
    <mergeCell ref="A3141:A3145"/>
    <mergeCell ref="C3141:C3145"/>
    <mergeCell ref="A3146:A3150"/>
    <mergeCell ref="C3146:C3150"/>
    <mergeCell ref="A3151:A3155"/>
    <mergeCell ref="C3151:C3155"/>
    <mergeCell ref="A3156:A3160"/>
    <mergeCell ref="C3156:C3160"/>
    <mergeCell ref="A3161:A3165"/>
    <mergeCell ref="C3161:C3165"/>
    <mergeCell ref="A3166:A3170"/>
    <mergeCell ref="C3166:C3170"/>
    <mergeCell ref="A3171:A3175"/>
    <mergeCell ref="C3171:C3175"/>
    <mergeCell ref="A3176:A3180"/>
    <mergeCell ref="C3176:C3180"/>
    <mergeCell ref="A3091:A3095"/>
    <mergeCell ref="C3091:C3095"/>
    <mergeCell ref="A3096:A3100"/>
    <mergeCell ref="C3096:C3100"/>
    <mergeCell ref="A3101:A3105"/>
    <mergeCell ref="C3101:C3105"/>
    <mergeCell ref="A3106:A3110"/>
    <mergeCell ref="C3106:C3110"/>
    <mergeCell ref="A3111:A3115"/>
    <mergeCell ref="C3111:C3115"/>
    <mergeCell ref="A3116:A3120"/>
    <mergeCell ref="C3116:C3120"/>
    <mergeCell ref="A3121:A3125"/>
    <mergeCell ref="C3121:C3125"/>
    <mergeCell ref="A3126:A3130"/>
    <mergeCell ref="C3126:C3130"/>
    <mergeCell ref="A3131:A3135"/>
    <mergeCell ref="C3131:C3135"/>
    <mergeCell ref="A3046:A3050"/>
    <mergeCell ref="C3046:C3050"/>
    <mergeCell ref="A3051:A3055"/>
    <mergeCell ref="C3051:C3055"/>
    <mergeCell ref="A3056:A3060"/>
    <mergeCell ref="C3056:C3060"/>
    <mergeCell ref="A3061:A3065"/>
    <mergeCell ref="C3061:C3065"/>
    <mergeCell ref="A3066:A3070"/>
    <mergeCell ref="C3066:C3070"/>
    <mergeCell ref="A3071:A3075"/>
    <mergeCell ref="C3071:C3075"/>
    <mergeCell ref="A3076:A3080"/>
    <mergeCell ref="C3076:C3080"/>
    <mergeCell ref="A3081:A3085"/>
    <mergeCell ref="C3081:C3085"/>
    <mergeCell ref="A3086:A3090"/>
    <mergeCell ref="C3086:C3090"/>
    <mergeCell ref="A3001:A3005"/>
    <mergeCell ref="C3001:C3005"/>
    <mergeCell ref="A3006:A3010"/>
    <mergeCell ref="C3006:C3010"/>
    <mergeCell ref="A3011:A3015"/>
    <mergeCell ref="C3011:C3015"/>
    <mergeCell ref="A3016:A3020"/>
    <mergeCell ref="C3016:C3020"/>
    <mergeCell ref="A3021:A3025"/>
    <mergeCell ref="C3021:C3025"/>
    <mergeCell ref="A3026:A3030"/>
    <mergeCell ref="C3026:C3030"/>
    <mergeCell ref="A3031:A3035"/>
    <mergeCell ref="C3031:C3035"/>
    <mergeCell ref="A3036:A3040"/>
    <mergeCell ref="C3036:C3040"/>
    <mergeCell ref="A3041:A3045"/>
    <mergeCell ref="C3041:C3045"/>
    <mergeCell ref="A2956:A2960"/>
    <mergeCell ref="C2956:C2960"/>
    <mergeCell ref="A2961:A2965"/>
    <mergeCell ref="C2961:C2965"/>
    <mergeCell ref="A2966:A2970"/>
    <mergeCell ref="C2966:C2970"/>
    <mergeCell ref="A2971:A2975"/>
    <mergeCell ref="C2971:C2975"/>
    <mergeCell ref="A2976:A2980"/>
    <mergeCell ref="C2976:C2980"/>
    <mergeCell ref="A2981:A2985"/>
    <mergeCell ref="C2981:C2985"/>
    <mergeCell ref="A2986:A2990"/>
    <mergeCell ref="C2986:C2990"/>
    <mergeCell ref="A2991:A2995"/>
    <mergeCell ref="C2991:C2995"/>
    <mergeCell ref="A2996:A3000"/>
    <mergeCell ref="C2996:C3000"/>
    <mergeCell ref="A2911:A2915"/>
    <mergeCell ref="C2911:C2915"/>
    <mergeCell ref="A2916:A2920"/>
    <mergeCell ref="C2916:C2920"/>
    <mergeCell ref="A2921:A2925"/>
    <mergeCell ref="C2921:C2925"/>
    <mergeCell ref="A2926:A2930"/>
    <mergeCell ref="C2926:C2930"/>
    <mergeCell ref="A2931:A2935"/>
    <mergeCell ref="C2931:C2935"/>
    <mergeCell ref="A2936:A2940"/>
    <mergeCell ref="C2936:C2940"/>
    <mergeCell ref="A2941:A2945"/>
    <mergeCell ref="C2941:C2945"/>
    <mergeCell ref="A2946:A2950"/>
    <mergeCell ref="C2946:C2950"/>
    <mergeCell ref="A2951:A2955"/>
    <mergeCell ref="C2951:C2955"/>
    <mergeCell ref="A2866:A2870"/>
    <mergeCell ref="C2866:C2870"/>
    <mergeCell ref="A2871:A2875"/>
    <mergeCell ref="C2871:C2875"/>
    <mergeCell ref="A2876:A2880"/>
    <mergeCell ref="C2876:C2880"/>
    <mergeCell ref="A2881:A2885"/>
    <mergeCell ref="C2881:C2885"/>
    <mergeCell ref="A2886:A2890"/>
    <mergeCell ref="C2886:C2890"/>
    <mergeCell ref="A2891:A2895"/>
    <mergeCell ref="C2891:C2895"/>
    <mergeCell ref="A2896:A2900"/>
    <mergeCell ref="C2896:C2900"/>
    <mergeCell ref="A2901:A2905"/>
    <mergeCell ref="C2901:C2905"/>
    <mergeCell ref="A2906:A2910"/>
    <mergeCell ref="C2906:C2910"/>
    <mergeCell ref="A2821:A2825"/>
    <mergeCell ref="C2821:C2825"/>
    <mergeCell ref="A2826:A2830"/>
    <mergeCell ref="C2826:C2830"/>
    <mergeCell ref="A2831:A2835"/>
    <mergeCell ref="C2831:C2835"/>
    <mergeCell ref="A2836:A2840"/>
    <mergeCell ref="C2836:C2840"/>
    <mergeCell ref="A2841:A2845"/>
    <mergeCell ref="C2841:C2845"/>
    <mergeCell ref="A2846:A2850"/>
    <mergeCell ref="C2846:C2850"/>
    <mergeCell ref="A2851:A2855"/>
    <mergeCell ref="C2851:C2855"/>
    <mergeCell ref="A2856:A2860"/>
    <mergeCell ref="C2856:C2860"/>
    <mergeCell ref="A2861:A2865"/>
    <mergeCell ref="C2861:C2865"/>
    <mergeCell ref="A2776:A2780"/>
    <mergeCell ref="C2776:C2780"/>
    <mergeCell ref="A2781:A2785"/>
    <mergeCell ref="C2781:C2785"/>
    <mergeCell ref="A2786:A2790"/>
    <mergeCell ref="C2786:C2790"/>
    <mergeCell ref="A2791:A2795"/>
    <mergeCell ref="C2791:C2795"/>
    <mergeCell ref="A2796:A2800"/>
    <mergeCell ref="C2796:C2800"/>
    <mergeCell ref="A2801:A2805"/>
    <mergeCell ref="C2801:C2805"/>
    <mergeCell ref="A2806:A2810"/>
    <mergeCell ref="C2806:C2810"/>
    <mergeCell ref="A2811:A2815"/>
    <mergeCell ref="C2811:C2815"/>
    <mergeCell ref="A2816:A2820"/>
    <mergeCell ref="C2816:C2820"/>
    <mergeCell ref="A2731:A2735"/>
    <mergeCell ref="C2731:C2735"/>
    <mergeCell ref="A2736:A2740"/>
    <mergeCell ref="C2736:C2740"/>
    <mergeCell ref="A2741:A2745"/>
    <mergeCell ref="C2741:C2745"/>
    <mergeCell ref="A2746:A2750"/>
    <mergeCell ref="C2746:C2750"/>
    <mergeCell ref="A2751:A2755"/>
    <mergeCell ref="C2751:C2755"/>
    <mergeCell ref="A2756:A2760"/>
    <mergeCell ref="C2756:C2760"/>
    <mergeCell ref="A2761:A2765"/>
    <mergeCell ref="C2761:C2765"/>
    <mergeCell ref="A2766:A2770"/>
    <mergeCell ref="C2766:C2770"/>
    <mergeCell ref="A2771:A2775"/>
    <mergeCell ref="C2771:C2775"/>
    <mergeCell ref="A2686:A2690"/>
    <mergeCell ref="C2686:C2690"/>
    <mergeCell ref="A2691:A2695"/>
    <mergeCell ref="C2691:C2695"/>
    <mergeCell ref="A2696:A2700"/>
    <mergeCell ref="C2696:C2700"/>
    <mergeCell ref="A2701:A2705"/>
    <mergeCell ref="C2701:C2705"/>
    <mergeCell ref="A2706:A2710"/>
    <mergeCell ref="C2706:C2710"/>
    <mergeCell ref="A2711:A2715"/>
    <mergeCell ref="C2711:C2715"/>
    <mergeCell ref="A2716:A2720"/>
    <mergeCell ref="C2716:C2720"/>
    <mergeCell ref="A2721:A2725"/>
    <mergeCell ref="C2721:C2725"/>
    <mergeCell ref="A2726:A2730"/>
    <mergeCell ref="C2726:C2730"/>
    <mergeCell ref="A2641:A2645"/>
    <mergeCell ref="C2641:C2645"/>
    <mergeCell ref="A2646:A2650"/>
    <mergeCell ref="C2646:C2650"/>
    <mergeCell ref="A2651:A2655"/>
    <mergeCell ref="C2651:C2655"/>
    <mergeCell ref="A2656:A2660"/>
    <mergeCell ref="C2656:C2660"/>
    <mergeCell ref="A2661:A2665"/>
    <mergeCell ref="C2661:C2665"/>
    <mergeCell ref="A2666:A2670"/>
    <mergeCell ref="C2666:C2670"/>
    <mergeCell ref="A2671:A2675"/>
    <mergeCell ref="C2671:C2675"/>
    <mergeCell ref="A2676:A2680"/>
    <mergeCell ref="C2676:C2680"/>
    <mergeCell ref="A2681:A2685"/>
    <mergeCell ref="C2681:C2685"/>
    <mergeCell ref="A2596:A2600"/>
    <mergeCell ref="C2596:C2600"/>
    <mergeCell ref="A2601:A2605"/>
    <mergeCell ref="C2601:C2605"/>
    <mergeCell ref="A2606:A2610"/>
    <mergeCell ref="C2606:C2610"/>
    <mergeCell ref="A2611:A2615"/>
    <mergeCell ref="C2611:C2615"/>
    <mergeCell ref="A2616:A2620"/>
    <mergeCell ref="C2616:C2620"/>
    <mergeCell ref="A2621:A2625"/>
    <mergeCell ref="C2621:C2625"/>
    <mergeCell ref="A2626:A2630"/>
    <mergeCell ref="C2626:C2630"/>
    <mergeCell ref="A2631:A2635"/>
    <mergeCell ref="C2631:C2635"/>
    <mergeCell ref="A2636:A2640"/>
    <mergeCell ref="C2636:C2640"/>
    <mergeCell ref="A2551:A2555"/>
    <mergeCell ref="C2551:C2555"/>
    <mergeCell ref="A2556:A2560"/>
    <mergeCell ref="C2556:C2560"/>
    <mergeCell ref="A2561:A2565"/>
    <mergeCell ref="C2561:C2565"/>
    <mergeCell ref="A2566:A2570"/>
    <mergeCell ref="C2566:C2570"/>
    <mergeCell ref="A2571:A2575"/>
    <mergeCell ref="C2571:C2575"/>
    <mergeCell ref="A2576:A2580"/>
    <mergeCell ref="C2576:C2580"/>
    <mergeCell ref="A2581:A2585"/>
    <mergeCell ref="C2581:C2585"/>
    <mergeCell ref="A2586:A2590"/>
    <mergeCell ref="C2586:C2590"/>
    <mergeCell ref="A2591:A2595"/>
    <mergeCell ref="C2591:C2595"/>
    <mergeCell ref="A2506:A2510"/>
    <mergeCell ref="C2506:C2510"/>
    <mergeCell ref="A2511:A2515"/>
    <mergeCell ref="C2511:C2515"/>
    <mergeCell ref="A2516:A2520"/>
    <mergeCell ref="C2516:C2520"/>
    <mergeCell ref="A2521:A2525"/>
    <mergeCell ref="C2521:C2525"/>
    <mergeCell ref="A2526:A2530"/>
    <mergeCell ref="C2526:C2530"/>
    <mergeCell ref="A2531:A2535"/>
    <mergeCell ref="C2531:C2535"/>
    <mergeCell ref="A2536:A2540"/>
    <mergeCell ref="C2536:C2540"/>
    <mergeCell ref="A2541:A2545"/>
    <mergeCell ref="C2541:C2545"/>
    <mergeCell ref="A2546:A2550"/>
    <mergeCell ref="C2546:C2550"/>
    <mergeCell ref="A2461:A2465"/>
    <mergeCell ref="C2461:C2465"/>
    <mergeCell ref="A2466:A2470"/>
    <mergeCell ref="C2466:C2470"/>
    <mergeCell ref="A2471:A2475"/>
    <mergeCell ref="C2471:C2475"/>
    <mergeCell ref="A2476:A2480"/>
    <mergeCell ref="C2476:C2480"/>
    <mergeCell ref="A2481:A2485"/>
    <mergeCell ref="C2481:C2485"/>
    <mergeCell ref="A2486:A2490"/>
    <mergeCell ref="C2486:C2490"/>
    <mergeCell ref="A2491:A2495"/>
    <mergeCell ref="C2491:C2495"/>
    <mergeCell ref="A2496:A2500"/>
    <mergeCell ref="C2496:C2500"/>
    <mergeCell ref="A2501:A2505"/>
    <mergeCell ref="C2501:C2505"/>
    <mergeCell ref="A2416:A2420"/>
    <mergeCell ref="C2416:C2420"/>
    <mergeCell ref="A2421:A2425"/>
    <mergeCell ref="C2421:C2425"/>
    <mergeCell ref="A2426:A2430"/>
    <mergeCell ref="C2426:C2430"/>
    <mergeCell ref="A2431:A2435"/>
    <mergeCell ref="C2431:C2435"/>
    <mergeCell ref="A2436:A2440"/>
    <mergeCell ref="C2436:C2440"/>
    <mergeCell ref="A2441:A2445"/>
    <mergeCell ref="C2441:C2445"/>
    <mergeCell ref="A2446:A2450"/>
    <mergeCell ref="C2446:C2450"/>
    <mergeCell ref="A2451:A2455"/>
    <mergeCell ref="C2451:C2455"/>
    <mergeCell ref="A2456:A2460"/>
    <mergeCell ref="C2456:C2460"/>
    <mergeCell ref="A2371:A2375"/>
    <mergeCell ref="C2371:C2375"/>
    <mergeCell ref="A2376:A2380"/>
    <mergeCell ref="C2376:C2380"/>
    <mergeCell ref="A2381:A2385"/>
    <mergeCell ref="C2381:C2385"/>
    <mergeCell ref="A2386:A2390"/>
    <mergeCell ref="C2386:C2390"/>
    <mergeCell ref="A2391:A2395"/>
    <mergeCell ref="C2391:C2395"/>
    <mergeCell ref="A2396:A2400"/>
    <mergeCell ref="C2396:C2400"/>
    <mergeCell ref="A2401:A2405"/>
    <mergeCell ref="C2401:C2405"/>
    <mergeCell ref="A2406:A2410"/>
    <mergeCell ref="C2406:C2410"/>
    <mergeCell ref="A2411:A2415"/>
    <mergeCell ref="C2411:C2415"/>
    <mergeCell ref="A2326:A2330"/>
    <mergeCell ref="C2326:C2330"/>
    <mergeCell ref="A2331:A2335"/>
    <mergeCell ref="C2331:C2335"/>
    <mergeCell ref="A2336:A2340"/>
    <mergeCell ref="C2336:C2340"/>
    <mergeCell ref="A2341:A2345"/>
    <mergeCell ref="C2341:C2345"/>
    <mergeCell ref="A2346:A2350"/>
    <mergeCell ref="C2346:C2350"/>
    <mergeCell ref="A2351:A2355"/>
    <mergeCell ref="C2351:C2355"/>
    <mergeCell ref="A2356:A2360"/>
    <mergeCell ref="C2356:C2360"/>
    <mergeCell ref="A2361:A2365"/>
    <mergeCell ref="C2361:C2365"/>
    <mergeCell ref="A2366:A2370"/>
    <mergeCell ref="C2366:C2370"/>
    <mergeCell ref="A2281:A2285"/>
    <mergeCell ref="C2281:C2285"/>
    <mergeCell ref="A2286:A2290"/>
    <mergeCell ref="C2286:C2290"/>
    <mergeCell ref="A2291:A2295"/>
    <mergeCell ref="C2291:C2295"/>
    <mergeCell ref="A2296:A2300"/>
    <mergeCell ref="C2296:C2300"/>
    <mergeCell ref="A2301:A2305"/>
    <mergeCell ref="C2301:C2305"/>
    <mergeCell ref="A2306:A2310"/>
    <mergeCell ref="C2306:C2310"/>
    <mergeCell ref="A2311:A2315"/>
    <mergeCell ref="C2311:C2315"/>
    <mergeCell ref="A2316:A2320"/>
    <mergeCell ref="C2316:C2320"/>
    <mergeCell ref="A2321:A2325"/>
    <mergeCell ref="C2321:C2325"/>
    <mergeCell ref="A2236:A2240"/>
    <mergeCell ref="C2236:C2240"/>
    <mergeCell ref="A2241:A2245"/>
    <mergeCell ref="C2241:C2245"/>
    <mergeCell ref="A2246:A2250"/>
    <mergeCell ref="C2246:C2250"/>
    <mergeCell ref="A2251:A2255"/>
    <mergeCell ref="C2251:C2255"/>
    <mergeCell ref="A2256:A2260"/>
    <mergeCell ref="C2256:C2260"/>
    <mergeCell ref="A2261:A2265"/>
    <mergeCell ref="C2261:C2265"/>
    <mergeCell ref="A2266:A2270"/>
    <mergeCell ref="C2266:C2270"/>
    <mergeCell ref="A2271:A2275"/>
    <mergeCell ref="C2271:C2275"/>
    <mergeCell ref="A2276:A2280"/>
    <mergeCell ref="C2276:C2280"/>
    <mergeCell ref="A2191:A2195"/>
    <mergeCell ref="C2191:C2195"/>
    <mergeCell ref="A2196:A2200"/>
    <mergeCell ref="C2196:C2200"/>
    <mergeCell ref="A2201:A2205"/>
    <mergeCell ref="C2201:C2205"/>
    <mergeCell ref="A2206:A2210"/>
    <mergeCell ref="C2206:C2210"/>
    <mergeCell ref="A2211:A2215"/>
    <mergeCell ref="C2211:C2215"/>
    <mergeCell ref="A2216:A2220"/>
    <mergeCell ref="C2216:C2220"/>
    <mergeCell ref="A2221:A2225"/>
    <mergeCell ref="C2221:C2225"/>
    <mergeCell ref="A2226:A2230"/>
    <mergeCell ref="C2226:C2230"/>
    <mergeCell ref="A2231:A2235"/>
    <mergeCell ref="C2231:C2235"/>
    <mergeCell ref="A2146:A2150"/>
    <mergeCell ref="C2146:C2150"/>
    <mergeCell ref="A2151:A2155"/>
    <mergeCell ref="C2151:C2155"/>
    <mergeCell ref="A2156:A2160"/>
    <mergeCell ref="C2156:C2160"/>
    <mergeCell ref="A2161:A2165"/>
    <mergeCell ref="C2161:C2165"/>
    <mergeCell ref="A2166:A2170"/>
    <mergeCell ref="C2166:C2170"/>
    <mergeCell ref="A2171:A2175"/>
    <mergeCell ref="C2171:C2175"/>
    <mergeCell ref="A2176:A2180"/>
    <mergeCell ref="C2176:C2180"/>
    <mergeCell ref="A2181:A2185"/>
    <mergeCell ref="C2181:C2185"/>
    <mergeCell ref="A2186:A2190"/>
    <mergeCell ref="C2186:C2190"/>
    <mergeCell ref="A2101:A2105"/>
    <mergeCell ref="C2101:C2105"/>
    <mergeCell ref="A2106:A2110"/>
    <mergeCell ref="C2106:C2110"/>
    <mergeCell ref="A2111:A2115"/>
    <mergeCell ref="C2111:C2115"/>
    <mergeCell ref="A2116:A2120"/>
    <mergeCell ref="C2116:C2120"/>
    <mergeCell ref="A2121:A2125"/>
    <mergeCell ref="C2121:C2125"/>
    <mergeCell ref="A2126:A2130"/>
    <mergeCell ref="C2126:C2130"/>
    <mergeCell ref="A2131:A2135"/>
    <mergeCell ref="C2131:C2135"/>
    <mergeCell ref="A2136:A2140"/>
    <mergeCell ref="C2136:C2140"/>
    <mergeCell ref="A2141:A2145"/>
    <mergeCell ref="C2141:C2145"/>
    <mergeCell ref="A2056:A2060"/>
    <mergeCell ref="C2056:C2060"/>
    <mergeCell ref="A2061:A2065"/>
    <mergeCell ref="C2061:C2065"/>
    <mergeCell ref="A2066:A2070"/>
    <mergeCell ref="C2066:C2070"/>
    <mergeCell ref="A2071:A2075"/>
    <mergeCell ref="C2071:C2075"/>
    <mergeCell ref="A2076:A2080"/>
    <mergeCell ref="C2076:C2080"/>
    <mergeCell ref="A2081:A2085"/>
    <mergeCell ref="C2081:C2085"/>
    <mergeCell ref="A2086:A2090"/>
    <mergeCell ref="C2086:C2090"/>
    <mergeCell ref="A2091:A2095"/>
    <mergeCell ref="C2091:C2095"/>
    <mergeCell ref="A2096:A2100"/>
    <mergeCell ref="C2096:C2100"/>
    <mergeCell ref="A2011:A2015"/>
    <mergeCell ref="C2011:C2015"/>
    <mergeCell ref="A2016:A2020"/>
    <mergeCell ref="C2016:C2020"/>
    <mergeCell ref="A2021:A2025"/>
    <mergeCell ref="C2021:C2025"/>
    <mergeCell ref="A2026:A2030"/>
    <mergeCell ref="C2026:C2030"/>
    <mergeCell ref="A2031:A2035"/>
    <mergeCell ref="C2031:C2035"/>
    <mergeCell ref="A2036:A2040"/>
    <mergeCell ref="C2036:C2040"/>
    <mergeCell ref="A2041:A2045"/>
    <mergeCell ref="C2041:C2045"/>
    <mergeCell ref="A2046:A2050"/>
    <mergeCell ref="C2046:C2050"/>
    <mergeCell ref="A2051:A2055"/>
    <mergeCell ref="C2051:C2055"/>
    <mergeCell ref="A1986:A1990"/>
    <mergeCell ref="C1986:C1990"/>
    <mergeCell ref="A1991:A1995"/>
    <mergeCell ref="C1991:C1995"/>
    <mergeCell ref="A1996:A2000"/>
    <mergeCell ref="C1996:C2000"/>
    <mergeCell ref="A2001:A2005"/>
    <mergeCell ref="C2001:C2005"/>
    <mergeCell ref="A2006:A2010"/>
    <mergeCell ref="C2006:C2010"/>
    <mergeCell ref="A576:A580"/>
    <mergeCell ref="C576:C580"/>
    <mergeCell ref="A581:A585"/>
    <mergeCell ref="C581:C585"/>
    <mergeCell ref="A586:A590"/>
    <mergeCell ref="C586:C590"/>
    <mergeCell ref="A591:A595"/>
    <mergeCell ref="C591:C595"/>
    <mergeCell ref="A596:A600"/>
    <mergeCell ref="A626:A630"/>
    <mergeCell ref="C626:C630"/>
    <mergeCell ref="A631:A635"/>
    <mergeCell ref="C631:C635"/>
    <mergeCell ref="A636:A640"/>
    <mergeCell ref="C636:C640"/>
    <mergeCell ref="A641:A645"/>
    <mergeCell ref="C641:C645"/>
    <mergeCell ref="A646:A650"/>
    <mergeCell ref="C646:C650"/>
    <mergeCell ref="A651:A655"/>
    <mergeCell ref="C651:C655"/>
    <mergeCell ref="C596:C600"/>
    <mergeCell ref="A501:A505"/>
    <mergeCell ref="C501:C505"/>
    <mergeCell ref="A506:A510"/>
    <mergeCell ref="C506:C510"/>
    <mergeCell ref="A511:A515"/>
    <mergeCell ref="C511:C515"/>
    <mergeCell ref="A516:A520"/>
    <mergeCell ref="C516:C520"/>
    <mergeCell ref="A521:A525"/>
    <mergeCell ref="C521:C525"/>
    <mergeCell ref="A526:A530"/>
    <mergeCell ref="C526:C530"/>
    <mergeCell ref="A531:A535"/>
    <mergeCell ref="C531:C535"/>
    <mergeCell ref="A536:A540"/>
    <mergeCell ref="C536:C540"/>
    <mergeCell ref="A571:A575"/>
    <mergeCell ref="C571:C575"/>
    <mergeCell ref="A541:A545"/>
    <mergeCell ref="C541:C545"/>
    <mergeCell ref="A546:A550"/>
    <mergeCell ref="C546:C550"/>
    <mergeCell ref="A551:A555"/>
    <mergeCell ref="C551:C555"/>
    <mergeCell ref="A556:A560"/>
    <mergeCell ref="C556:C560"/>
    <mergeCell ref="A561:A565"/>
    <mergeCell ref="C561:C565"/>
    <mergeCell ref="A566:A570"/>
    <mergeCell ref="C566:C570"/>
    <mergeCell ref="A456:A460"/>
    <mergeCell ref="C456:C460"/>
    <mergeCell ref="A461:A465"/>
    <mergeCell ref="C461:C465"/>
    <mergeCell ref="A466:A470"/>
    <mergeCell ref="C466:C470"/>
    <mergeCell ref="A471:A475"/>
    <mergeCell ref="C471:C475"/>
    <mergeCell ref="A476:A480"/>
    <mergeCell ref="C476:C480"/>
    <mergeCell ref="A481:A485"/>
    <mergeCell ref="C481:C485"/>
    <mergeCell ref="A486:A490"/>
    <mergeCell ref="C486:C490"/>
    <mergeCell ref="A491:A495"/>
    <mergeCell ref="C491:C495"/>
    <mergeCell ref="A496:A500"/>
    <mergeCell ref="C496:C500"/>
    <mergeCell ref="A411:A415"/>
    <mergeCell ref="C411:C415"/>
    <mergeCell ref="A416:A420"/>
    <mergeCell ref="C416:C420"/>
    <mergeCell ref="A421:A425"/>
    <mergeCell ref="C421:C425"/>
    <mergeCell ref="A426:A430"/>
    <mergeCell ref="C426:C430"/>
    <mergeCell ref="A431:A435"/>
    <mergeCell ref="C431:C435"/>
    <mergeCell ref="A436:A440"/>
    <mergeCell ref="C436:C440"/>
    <mergeCell ref="A441:A445"/>
    <mergeCell ref="C441:C445"/>
    <mergeCell ref="A446:A450"/>
    <mergeCell ref="C446:C450"/>
    <mergeCell ref="A451:A455"/>
    <mergeCell ref="C451:C455"/>
    <mergeCell ref="A366:A370"/>
    <mergeCell ref="C366:C370"/>
    <mergeCell ref="A371:A375"/>
    <mergeCell ref="C371:C375"/>
    <mergeCell ref="A376:A380"/>
    <mergeCell ref="C376:C380"/>
    <mergeCell ref="A381:A385"/>
    <mergeCell ref="C381:C385"/>
    <mergeCell ref="A386:A390"/>
    <mergeCell ref="C386:C390"/>
    <mergeCell ref="A391:A395"/>
    <mergeCell ref="C391:C395"/>
    <mergeCell ref="A396:A400"/>
    <mergeCell ref="C396:C400"/>
    <mergeCell ref="A401:A405"/>
    <mergeCell ref="C401:C405"/>
    <mergeCell ref="A406:A410"/>
    <mergeCell ref="C406:C410"/>
    <mergeCell ref="A321:A325"/>
    <mergeCell ref="C321:C325"/>
    <mergeCell ref="A326:A330"/>
    <mergeCell ref="C326:C330"/>
    <mergeCell ref="A331:A335"/>
    <mergeCell ref="C331:C335"/>
    <mergeCell ref="A336:A340"/>
    <mergeCell ref="C336:C340"/>
    <mergeCell ref="A341:A345"/>
    <mergeCell ref="C341:C345"/>
    <mergeCell ref="A346:A350"/>
    <mergeCell ref="C346:C350"/>
    <mergeCell ref="A351:A355"/>
    <mergeCell ref="C351:C355"/>
    <mergeCell ref="A356:A360"/>
    <mergeCell ref="C356:C360"/>
    <mergeCell ref="A361:A365"/>
    <mergeCell ref="C361:C365"/>
    <mergeCell ref="A276:A280"/>
    <mergeCell ref="C276:C280"/>
    <mergeCell ref="A281:A285"/>
    <mergeCell ref="C281:C285"/>
    <mergeCell ref="A286:A290"/>
    <mergeCell ref="C286:C290"/>
    <mergeCell ref="A291:A295"/>
    <mergeCell ref="C291:C295"/>
    <mergeCell ref="A296:A300"/>
    <mergeCell ref="C296:C300"/>
    <mergeCell ref="A301:A305"/>
    <mergeCell ref="C301:C305"/>
    <mergeCell ref="A306:A310"/>
    <mergeCell ref="C306:C310"/>
    <mergeCell ref="A311:A315"/>
    <mergeCell ref="C311:C315"/>
    <mergeCell ref="A316:A320"/>
    <mergeCell ref="C316:C320"/>
    <mergeCell ref="A231:A235"/>
    <mergeCell ref="C231:C235"/>
    <mergeCell ref="A236:A240"/>
    <mergeCell ref="C236:C240"/>
    <mergeCell ref="A241:A245"/>
    <mergeCell ref="C241:C245"/>
    <mergeCell ref="A246:A250"/>
    <mergeCell ref="C246:C250"/>
    <mergeCell ref="A251:A255"/>
    <mergeCell ref="C251:C255"/>
    <mergeCell ref="A256:A260"/>
    <mergeCell ref="C256:C260"/>
    <mergeCell ref="A261:A265"/>
    <mergeCell ref="C261:C265"/>
    <mergeCell ref="A266:A270"/>
    <mergeCell ref="C266:C270"/>
    <mergeCell ref="A271:A275"/>
    <mergeCell ref="C271:C275"/>
    <mergeCell ref="A186:A190"/>
    <mergeCell ref="C186:C190"/>
    <mergeCell ref="A191:A195"/>
    <mergeCell ref="C191:C195"/>
    <mergeCell ref="A196:A200"/>
    <mergeCell ref="C196:C200"/>
    <mergeCell ref="A201:A205"/>
    <mergeCell ref="C201:C205"/>
    <mergeCell ref="A206:A210"/>
    <mergeCell ref="C206:C210"/>
    <mergeCell ref="A211:A215"/>
    <mergeCell ref="C211:C215"/>
    <mergeCell ref="A216:A220"/>
    <mergeCell ref="C216:C220"/>
    <mergeCell ref="A221:A225"/>
    <mergeCell ref="C221:C225"/>
    <mergeCell ref="A226:A230"/>
    <mergeCell ref="C226:C230"/>
    <mergeCell ref="A141:A145"/>
    <mergeCell ref="C141:C145"/>
    <mergeCell ref="A146:A150"/>
    <mergeCell ref="C146:C150"/>
    <mergeCell ref="A151:A155"/>
    <mergeCell ref="C151:C155"/>
    <mergeCell ref="A156:A160"/>
    <mergeCell ref="C156:C160"/>
    <mergeCell ref="A161:A165"/>
    <mergeCell ref="C161:C165"/>
    <mergeCell ref="A166:A170"/>
    <mergeCell ref="C166:C170"/>
    <mergeCell ref="A171:A175"/>
    <mergeCell ref="C171:C175"/>
    <mergeCell ref="A176:A180"/>
    <mergeCell ref="C176:C180"/>
    <mergeCell ref="A181:A185"/>
    <mergeCell ref="C181:C185"/>
    <mergeCell ref="A96:A100"/>
    <mergeCell ref="C96:C100"/>
    <mergeCell ref="A101:A105"/>
    <mergeCell ref="C101:C105"/>
    <mergeCell ref="A106:A110"/>
    <mergeCell ref="C106:C110"/>
    <mergeCell ref="A111:A115"/>
    <mergeCell ref="C111:C115"/>
    <mergeCell ref="A116:A120"/>
    <mergeCell ref="C116:C120"/>
    <mergeCell ref="A121:A125"/>
    <mergeCell ref="C121:C125"/>
    <mergeCell ref="A126:A130"/>
    <mergeCell ref="C126:C130"/>
    <mergeCell ref="A131:A135"/>
    <mergeCell ref="C131:C135"/>
    <mergeCell ref="A136:A140"/>
    <mergeCell ref="C136:C140"/>
    <mergeCell ref="A51:A55"/>
    <mergeCell ref="C51:C55"/>
    <mergeCell ref="A56:A60"/>
    <mergeCell ref="C56:C60"/>
    <mergeCell ref="A61:A65"/>
    <mergeCell ref="C61:C65"/>
    <mergeCell ref="A66:A70"/>
    <mergeCell ref="C66:C70"/>
    <mergeCell ref="A71:A75"/>
    <mergeCell ref="C71:C75"/>
    <mergeCell ref="A76:A80"/>
    <mergeCell ref="C76:C80"/>
    <mergeCell ref="A81:A85"/>
    <mergeCell ref="C81:C85"/>
    <mergeCell ref="A86:A90"/>
    <mergeCell ref="C86:C90"/>
    <mergeCell ref="A91:A95"/>
    <mergeCell ref="C91:C95"/>
    <mergeCell ref="A6:A10"/>
    <mergeCell ref="C6:C10"/>
    <mergeCell ref="A11:A15"/>
    <mergeCell ref="C11:C15"/>
    <mergeCell ref="A16:A20"/>
    <mergeCell ref="C16:C20"/>
    <mergeCell ref="A21:A25"/>
    <mergeCell ref="C21:C25"/>
    <mergeCell ref="A26:A30"/>
    <mergeCell ref="C26:C30"/>
    <mergeCell ref="A31:A35"/>
    <mergeCell ref="C31:C35"/>
    <mergeCell ref="A36:A40"/>
    <mergeCell ref="C36:C40"/>
    <mergeCell ref="A41:A45"/>
    <mergeCell ref="C41:C45"/>
    <mergeCell ref="A46:A50"/>
    <mergeCell ref="C46:C50"/>
    <mergeCell ref="A601:A605"/>
    <mergeCell ref="C601:C605"/>
    <mergeCell ref="A606:A610"/>
    <mergeCell ref="C606:C610"/>
    <mergeCell ref="A611:A615"/>
    <mergeCell ref="C611:C615"/>
    <mergeCell ref="A616:A620"/>
    <mergeCell ref="C616:C620"/>
    <mergeCell ref="A621:A625"/>
    <mergeCell ref="C621:C625"/>
    <mergeCell ref="A686:A690"/>
    <mergeCell ref="C686:C690"/>
    <mergeCell ref="A691:A695"/>
    <mergeCell ref="C691:C695"/>
    <mergeCell ref="A696:A700"/>
    <mergeCell ref="C696:C700"/>
    <mergeCell ref="A701:A705"/>
    <mergeCell ref="C701:C705"/>
    <mergeCell ref="A706:A710"/>
    <mergeCell ref="C706:C710"/>
    <mergeCell ref="A711:A715"/>
    <mergeCell ref="C711:C715"/>
    <mergeCell ref="A656:A660"/>
    <mergeCell ref="C656:C660"/>
    <mergeCell ref="A661:A665"/>
    <mergeCell ref="C661:C665"/>
    <mergeCell ref="A666:A670"/>
    <mergeCell ref="C666:C670"/>
    <mergeCell ref="A671:A675"/>
    <mergeCell ref="C671:C675"/>
    <mergeCell ref="A676:A680"/>
    <mergeCell ref="C676:C680"/>
    <mergeCell ref="A681:A685"/>
    <mergeCell ref="C681:C685"/>
    <mergeCell ref="A746:A750"/>
    <mergeCell ref="C746:C750"/>
    <mergeCell ref="A751:A755"/>
    <mergeCell ref="C751:C755"/>
    <mergeCell ref="A756:A760"/>
    <mergeCell ref="C756:C760"/>
    <mergeCell ref="A761:A765"/>
    <mergeCell ref="C761:C765"/>
    <mergeCell ref="A766:A770"/>
    <mergeCell ref="C766:C770"/>
    <mergeCell ref="A771:A775"/>
    <mergeCell ref="C771:C775"/>
    <mergeCell ref="A716:A720"/>
    <mergeCell ref="C716:C720"/>
    <mergeCell ref="A721:A725"/>
    <mergeCell ref="C721:C725"/>
    <mergeCell ref="A726:A730"/>
    <mergeCell ref="C726:C730"/>
    <mergeCell ref="A731:A735"/>
    <mergeCell ref="C731:C735"/>
    <mergeCell ref="A736:A740"/>
    <mergeCell ref="C736:C740"/>
    <mergeCell ref="A741:A745"/>
    <mergeCell ref="C741:C745"/>
    <mergeCell ref="A806:A810"/>
    <mergeCell ref="C806:C810"/>
    <mergeCell ref="A811:A815"/>
    <mergeCell ref="C811:C815"/>
    <mergeCell ref="A816:A820"/>
    <mergeCell ref="C816:C820"/>
    <mergeCell ref="A821:A825"/>
    <mergeCell ref="C821:C825"/>
    <mergeCell ref="A826:A830"/>
    <mergeCell ref="C826:C830"/>
    <mergeCell ref="A831:A835"/>
    <mergeCell ref="C831:C835"/>
    <mergeCell ref="A776:A780"/>
    <mergeCell ref="C776:C780"/>
    <mergeCell ref="A781:A785"/>
    <mergeCell ref="C781:C785"/>
    <mergeCell ref="A786:A790"/>
    <mergeCell ref="C786:C790"/>
    <mergeCell ref="A791:A795"/>
    <mergeCell ref="C791:C795"/>
    <mergeCell ref="A796:A800"/>
    <mergeCell ref="C796:C800"/>
    <mergeCell ref="A801:A805"/>
    <mergeCell ref="C801:C805"/>
    <mergeCell ref="A866:A870"/>
    <mergeCell ref="C866:C870"/>
    <mergeCell ref="A871:A875"/>
    <mergeCell ref="C871:C875"/>
    <mergeCell ref="A876:A880"/>
    <mergeCell ref="C876:C880"/>
    <mergeCell ref="A881:A885"/>
    <mergeCell ref="C881:C885"/>
    <mergeCell ref="A886:A890"/>
    <mergeCell ref="C886:C890"/>
    <mergeCell ref="A891:A895"/>
    <mergeCell ref="C891:C895"/>
    <mergeCell ref="A836:A840"/>
    <mergeCell ref="C836:C840"/>
    <mergeCell ref="A841:A845"/>
    <mergeCell ref="C841:C845"/>
    <mergeCell ref="A846:A850"/>
    <mergeCell ref="C846:C850"/>
    <mergeCell ref="A851:A855"/>
    <mergeCell ref="C851:C855"/>
    <mergeCell ref="A856:A860"/>
    <mergeCell ref="C856:C860"/>
    <mergeCell ref="A861:A865"/>
    <mergeCell ref="C861:C865"/>
    <mergeCell ref="A926:A930"/>
    <mergeCell ref="C926:C930"/>
    <mergeCell ref="A931:A935"/>
    <mergeCell ref="C931:C935"/>
    <mergeCell ref="A936:A940"/>
    <mergeCell ref="C936:C940"/>
    <mergeCell ref="A941:A945"/>
    <mergeCell ref="C941:C945"/>
    <mergeCell ref="A946:A950"/>
    <mergeCell ref="C946:C950"/>
    <mergeCell ref="A951:A955"/>
    <mergeCell ref="C951:C955"/>
    <mergeCell ref="A896:A900"/>
    <mergeCell ref="C896:C900"/>
    <mergeCell ref="A901:A905"/>
    <mergeCell ref="C901:C905"/>
    <mergeCell ref="A906:A910"/>
    <mergeCell ref="C906:C910"/>
    <mergeCell ref="A911:A915"/>
    <mergeCell ref="C911:C915"/>
    <mergeCell ref="A916:A920"/>
    <mergeCell ref="C916:C920"/>
    <mergeCell ref="A921:A925"/>
    <mergeCell ref="C921:C925"/>
    <mergeCell ref="A986:A990"/>
    <mergeCell ref="C986:C990"/>
    <mergeCell ref="A991:A995"/>
    <mergeCell ref="C991:C995"/>
    <mergeCell ref="A996:A1000"/>
    <mergeCell ref="C996:C1000"/>
    <mergeCell ref="A1001:A1005"/>
    <mergeCell ref="C1001:C1005"/>
    <mergeCell ref="A1006:A1010"/>
    <mergeCell ref="C1006:C1010"/>
    <mergeCell ref="A1011:A1015"/>
    <mergeCell ref="C1011:C1015"/>
    <mergeCell ref="A956:A960"/>
    <mergeCell ref="C956:C960"/>
    <mergeCell ref="A961:A965"/>
    <mergeCell ref="C961:C965"/>
    <mergeCell ref="A966:A970"/>
    <mergeCell ref="C966:C970"/>
    <mergeCell ref="A971:A975"/>
    <mergeCell ref="C971:C975"/>
    <mergeCell ref="A976:A980"/>
    <mergeCell ref="C976:C980"/>
    <mergeCell ref="A981:A985"/>
    <mergeCell ref="C981:C985"/>
    <mergeCell ref="A1046:A1050"/>
    <mergeCell ref="C1046:C1050"/>
    <mergeCell ref="A1051:A1055"/>
    <mergeCell ref="C1051:C1055"/>
    <mergeCell ref="A1056:A1060"/>
    <mergeCell ref="C1056:C1060"/>
    <mergeCell ref="A1061:A1065"/>
    <mergeCell ref="C1061:C1065"/>
    <mergeCell ref="A1066:A1070"/>
    <mergeCell ref="C1066:C1070"/>
    <mergeCell ref="A1071:A1075"/>
    <mergeCell ref="C1071:C1075"/>
    <mergeCell ref="A1016:A1020"/>
    <mergeCell ref="C1016:C1020"/>
    <mergeCell ref="A1021:A1025"/>
    <mergeCell ref="C1021:C1025"/>
    <mergeCell ref="A1026:A1030"/>
    <mergeCell ref="C1026:C1030"/>
    <mergeCell ref="A1031:A1035"/>
    <mergeCell ref="C1031:C1035"/>
    <mergeCell ref="A1036:A1040"/>
    <mergeCell ref="C1036:C1040"/>
    <mergeCell ref="A1041:A1045"/>
    <mergeCell ref="C1041:C1045"/>
    <mergeCell ref="A1106:A1110"/>
    <mergeCell ref="C1106:C1110"/>
    <mergeCell ref="A1111:A1115"/>
    <mergeCell ref="C1111:C1115"/>
    <mergeCell ref="A1116:A1120"/>
    <mergeCell ref="C1116:C1120"/>
    <mergeCell ref="A1121:A1125"/>
    <mergeCell ref="C1121:C1125"/>
    <mergeCell ref="A1126:A1130"/>
    <mergeCell ref="C1126:C1130"/>
    <mergeCell ref="A1131:A1135"/>
    <mergeCell ref="C1131:C1135"/>
    <mergeCell ref="A1076:A1080"/>
    <mergeCell ref="C1076:C1080"/>
    <mergeCell ref="A1081:A1085"/>
    <mergeCell ref="C1081:C1085"/>
    <mergeCell ref="A1086:A1090"/>
    <mergeCell ref="C1086:C1090"/>
    <mergeCell ref="A1091:A1095"/>
    <mergeCell ref="C1091:C1095"/>
    <mergeCell ref="A1096:A1100"/>
    <mergeCell ref="C1096:C1100"/>
    <mergeCell ref="A1101:A1105"/>
    <mergeCell ref="C1101:C1105"/>
    <mergeCell ref="A1166:A1170"/>
    <mergeCell ref="C1166:C1170"/>
    <mergeCell ref="A1171:A1175"/>
    <mergeCell ref="C1171:C1175"/>
    <mergeCell ref="A1176:A1180"/>
    <mergeCell ref="C1176:C1180"/>
    <mergeCell ref="A1181:A1185"/>
    <mergeCell ref="C1181:C1185"/>
    <mergeCell ref="A1186:A1190"/>
    <mergeCell ref="C1186:C1190"/>
    <mergeCell ref="A1191:A1195"/>
    <mergeCell ref="C1191:C1195"/>
    <mergeCell ref="A1136:A1140"/>
    <mergeCell ref="C1136:C1140"/>
    <mergeCell ref="A1141:A1145"/>
    <mergeCell ref="C1141:C1145"/>
    <mergeCell ref="A1146:A1150"/>
    <mergeCell ref="C1146:C1150"/>
    <mergeCell ref="A1151:A1155"/>
    <mergeCell ref="C1151:C1155"/>
    <mergeCell ref="A1156:A1160"/>
    <mergeCell ref="C1156:C1160"/>
    <mergeCell ref="A1161:A1165"/>
    <mergeCell ref="C1161:C1165"/>
    <mergeCell ref="A1226:A1230"/>
    <mergeCell ref="C1226:C1230"/>
    <mergeCell ref="A1231:A1235"/>
    <mergeCell ref="C1231:C1235"/>
    <mergeCell ref="A1236:A1240"/>
    <mergeCell ref="C1236:C1240"/>
    <mergeCell ref="A1241:A1245"/>
    <mergeCell ref="C1241:C1245"/>
    <mergeCell ref="A1246:A1250"/>
    <mergeCell ref="C1246:C1250"/>
    <mergeCell ref="A1251:A1255"/>
    <mergeCell ref="C1251:C1255"/>
    <mergeCell ref="A1196:A1200"/>
    <mergeCell ref="C1196:C1200"/>
    <mergeCell ref="A1201:A1205"/>
    <mergeCell ref="C1201:C1205"/>
    <mergeCell ref="A1206:A1210"/>
    <mergeCell ref="C1206:C1210"/>
    <mergeCell ref="A1211:A1215"/>
    <mergeCell ref="C1211:C1215"/>
    <mergeCell ref="A1216:A1220"/>
    <mergeCell ref="C1216:C1220"/>
    <mergeCell ref="A1221:A1225"/>
    <mergeCell ref="C1221:C1225"/>
    <mergeCell ref="A1286:A1290"/>
    <mergeCell ref="C1286:C1290"/>
    <mergeCell ref="A1291:A1295"/>
    <mergeCell ref="C1291:C1295"/>
    <mergeCell ref="A1296:A1300"/>
    <mergeCell ref="C1296:C1300"/>
    <mergeCell ref="A1301:A1305"/>
    <mergeCell ref="C1301:C1305"/>
    <mergeCell ref="A1306:A1310"/>
    <mergeCell ref="C1306:C1310"/>
    <mergeCell ref="A1311:A1315"/>
    <mergeCell ref="C1311:C1315"/>
    <mergeCell ref="A1256:A1260"/>
    <mergeCell ref="C1256:C1260"/>
    <mergeCell ref="A1261:A1265"/>
    <mergeCell ref="C1261:C1265"/>
    <mergeCell ref="A1266:A1270"/>
    <mergeCell ref="C1266:C1270"/>
    <mergeCell ref="A1271:A1275"/>
    <mergeCell ref="C1271:C1275"/>
    <mergeCell ref="A1276:A1280"/>
    <mergeCell ref="C1276:C1280"/>
    <mergeCell ref="A1281:A1285"/>
    <mergeCell ref="C1281:C1285"/>
    <mergeCell ref="A1346:A1350"/>
    <mergeCell ref="C1346:C1350"/>
    <mergeCell ref="A1351:A1355"/>
    <mergeCell ref="C1351:C1355"/>
    <mergeCell ref="A1356:A1360"/>
    <mergeCell ref="C1356:C1360"/>
    <mergeCell ref="A1361:A1365"/>
    <mergeCell ref="C1361:C1365"/>
    <mergeCell ref="A1366:A1370"/>
    <mergeCell ref="C1366:C1370"/>
    <mergeCell ref="A1371:A1375"/>
    <mergeCell ref="C1371:C1375"/>
    <mergeCell ref="A1316:A1320"/>
    <mergeCell ref="C1316:C1320"/>
    <mergeCell ref="A1321:A1325"/>
    <mergeCell ref="C1321:C1325"/>
    <mergeCell ref="A1326:A1330"/>
    <mergeCell ref="C1326:C1330"/>
    <mergeCell ref="A1331:A1335"/>
    <mergeCell ref="C1331:C1335"/>
    <mergeCell ref="A1336:A1340"/>
    <mergeCell ref="C1336:C1340"/>
    <mergeCell ref="A1341:A1345"/>
    <mergeCell ref="C1341:C1345"/>
    <mergeCell ref="A1406:A1410"/>
    <mergeCell ref="C1406:C1410"/>
    <mergeCell ref="A1411:A1415"/>
    <mergeCell ref="C1411:C1415"/>
    <mergeCell ref="A1416:A1420"/>
    <mergeCell ref="C1416:C1420"/>
    <mergeCell ref="A1421:A1425"/>
    <mergeCell ref="C1421:C1425"/>
    <mergeCell ref="A1426:A1430"/>
    <mergeCell ref="C1426:C1430"/>
    <mergeCell ref="A1431:A1435"/>
    <mergeCell ref="C1431:C1435"/>
    <mergeCell ref="A1376:A1380"/>
    <mergeCell ref="C1376:C1380"/>
    <mergeCell ref="A1381:A1385"/>
    <mergeCell ref="C1381:C1385"/>
    <mergeCell ref="A1386:A1390"/>
    <mergeCell ref="C1386:C1390"/>
    <mergeCell ref="A1391:A1395"/>
    <mergeCell ref="C1391:C1395"/>
    <mergeCell ref="A1396:A1400"/>
    <mergeCell ref="C1396:C1400"/>
    <mergeCell ref="A1401:A1405"/>
    <mergeCell ref="C1401:C1405"/>
    <mergeCell ref="A1466:A1470"/>
    <mergeCell ref="C1466:C1470"/>
    <mergeCell ref="A1471:A1475"/>
    <mergeCell ref="C1471:C1475"/>
    <mergeCell ref="A1476:A1480"/>
    <mergeCell ref="C1476:C1480"/>
    <mergeCell ref="A1481:A1485"/>
    <mergeCell ref="C1481:C1485"/>
    <mergeCell ref="A1486:A1490"/>
    <mergeCell ref="C1486:C1490"/>
    <mergeCell ref="A1491:A1495"/>
    <mergeCell ref="C1491:C1495"/>
    <mergeCell ref="A1436:A1440"/>
    <mergeCell ref="C1436:C1440"/>
    <mergeCell ref="A1441:A1445"/>
    <mergeCell ref="C1441:C1445"/>
    <mergeCell ref="A1446:A1450"/>
    <mergeCell ref="C1446:C1450"/>
    <mergeCell ref="A1451:A1455"/>
    <mergeCell ref="C1451:C1455"/>
    <mergeCell ref="A1456:A1460"/>
    <mergeCell ref="C1456:C1460"/>
    <mergeCell ref="A1461:A1465"/>
    <mergeCell ref="C1461:C1465"/>
    <mergeCell ref="A1526:A1530"/>
    <mergeCell ref="C1526:C1530"/>
    <mergeCell ref="A1531:A1535"/>
    <mergeCell ref="C1531:C1535"/>
    <mergeCell ref="A1536:A1540"/>
    <mergeCell ref="C1536:C1540"/>
    <mergeCell ref="A1541:A1545"/>
    <mergeCell ref="C1541:C1545"/>
    <mergeCell ref="A1546:A1550"/>
    <mergeCell ref="C1546:C1550"/>
    <mergeCell ref="A1551:A1555"/>
    <mergeCell ref="C1551:C1555"/>
    <mergeCell ref="A1496:A1500"/>
    <mergeCell ref="C1496:C1500"/>
    <mergeCell ref="A1501:A1505"/>
    <mergeCell ref="C1501:C1505"/>
    <mergeCell ref="A1506:A1510"/>
    <mergeCell ref="C1506:C1510"/>
    <mergeCell ref="A1511:A1515"/>
    <mergeCell ref="C1511:C1515"/>
    <mergeCell ref="A1516:A1520"/>
    <mergeCell ref="C1516:C1520"/>
    <mergeCell ref="A1521:A1525"/>
    <mergeCell ref="C1521:C1525"/>
    <mergeCell ref="A1586:A1590"/>
    <mergeCell ref="C1586:C1590"/>
    <mergeCell ref="A1591:A1595"/>
    <mergeCell ref="C1591:C1595"/>
    <mergeCell ref="A1596:A1600"/>
    <mergeCell ref="C1596:C1600"/>
    <mergeCell ref="A1601:A1605"/>
    <mergeCell ref="C1601:C1605"/>
    <mergeCell ref="A1606:A1610"/>
    <mergeCell ref="C1606:C1610"/>
    <mergeCell ref="A1611:A1615"/>
    <mergeCell ref="C1611:C1615"/>
    <mergeCell ref="A1556:A1560"/>
    <mergeCell ref="C1556:C1560"/>
    <mergeCell ref="A1561:A1565"/>
    <mergeCell ref="C1561:C1565"/>
    <mergeCell ref="A1566:A1570"/>
    <mergeCell ref="C1566:C1570"/>
    <mergeCell ref="A1571:A1575"/>
    <mergeCell ref="C1571:C1575"/>
    <mergeCell ref="A1576:A1580"/>
    <mergeCell ref="C1576:C1580"/>
    <mergeCell ref="A1581:A1585"/>
    <mergeCell ref="C1581:C1585"/>
    <mergeCell ref="A1646:A1650"/>
    <mergeCell ref="C1646:C1650"/>
    <mergeCell ref="A1651:A1655"/>
    <mergeCell ref="C1651:C1655"/>
    <mergeCell ref="A1656:A1660"/>
    <mergeCell ref="C1656:C1660"/>
    <mergeCell ref="A1661:A1665"/>
    <mergeCell ref="C1661:C1665"/>
    <mergeCell ref="A1666:A1670"/>
    <mergeCell ref="C1666:C1670"/>
    <mergeCell ref="A1671:A1675"/>
    <mergeCell ref="C1671:C1675"/>
    <mergeCell ref="A1616:A1620"/>
    <mergeCell ref="C1616:C1620"/>
    <mergeCell ref="A1621:A1625"/>
    <mergeCell ref="C1621:C1625"/>
    <mergeCell ref="A1626:A1630"/>
    <mergeCell ref="C1626:C1630"/>
    <mergeCell ref="A1631:A1635"/>
    <mergeCell ref="C1631:C1635"/>
    <mergeCell ref="A1636:A1640"/>
    <mergeCell ref="C1636:C1640"/>
    <mergeCell ref="A1641:A1645"/>
    <mergeCell ref="C1641:C1645"/>
    <mergeCell ref="A1706:A1710"/>
    <mergeCell ref="C1706:C1710"/>
    <mergeCell ref="A1711:A1715"/>
    <mergeCell ref="C1711:C1715"/>
    <mergeCell ref="A1716:A1720"/>
    <mergeCell ref="C1716:C1720"/>
    <mergeCell ref="A1721:A1725"/>
    <mergeCell ref="C1721:C1725"/>
    <mergeCell ref="A1726:A1730"/>
    <mergeCell ref="C1726:C1730"/>
    <mergeCell ref="A1731:A1735"/>
    <mergeCell ref="C1731:C1735"/>
    <mergeCell ref="A1676:A1680"/>
    <mergeCell ref="C1676:C1680"/>
    <mergeCell ref="A1681:A1685"/>
    <mergeCell ref="C1681:C1685"/>
    <mergeCell ref="A1686:A1690"/>
    <mergeCell ref="C1686:C1690"/>
    <mergeCell ref="A1691:A1695"/>
    <mergeCell ref="C1691:C1695"/>
    <mergeCell ref="A1696:A1700"/>
    <mergeCell ref="C1696:C1700"/>
    <mergeCell ref="A1701:A1705"/>
    <mergeCell ref="C1701:C1705"/>
    <mergeCell ref="A1766:A1770"/>
    <mergeCell ref="C1766:C1770"/>
    <mergeCell ref="A1771:A1775"/>
    <mergeCell ref="C1771:C1775"/>
    <mergeCell ref="A1776:A1780"/>
    <mergeCell ref="C1776:C1780"/>
    <mergeCell ref="A1781:A1785"/>
    <mergeCell ref="C1781:C1785"/>
    <mergeCell ref="A1786:A1790"/>
    <mergeCell ref="C1786:C1790"/>
    <mergeCell ref="A1791:A1795"/>
    <mergeCell ref="C1791:C1795"/>
    <mergeCell ref="A1736:A1740"/>
    <mergeCell ref="C1736:C1740"/>
    <mergeCell ref="A1741:A1745"/>
    <mergeCell ref="C1741:C1745"/>
    <mergeCell ref="A1746:A1750"/>
    <mergeCell ref="C1746:C1750"/>
    <mergeCell ref="A1751:A1755"/>
    <mergeCell ref="C1751:C1755"/>
    <mergeCell ref="A1756:A1760"/>
    <mergeCell ref="C1756:C1760"/>
    <mergeCell ref="A1761:A1765"/>
    <mergeCell ref="C1761:C1765"/>
    <mergeCell ref="A1826:A1830"/>
    <mergeCell ref="C1826:C1830"/>
    <mergeCell ref="A1831:A1835"/>
    <mergeCell ref="C1831:C1835"/>
    <mergeCell ref="A1836:A1840"/>
    <mergeCell ref="C1836:C1840"/>
    <mergeCell ref="A1841:A1845"/>
    <mergeCell ref="C1841:C1845"/>
    <mergeCell ref="A1846:A1850"/>
    <mergeCell ref="C1846:C1850"/>
    <mergeCell ref="A1851:A1855"/>
    <mergeCell ref="C1851:C1855"/>
    <mergeCell ref="A1796:A1800"/>
    <mergeCell ref="C1796:C1800"/>
    <mergeCell ref="A1801:A1805"/>
    <mergeCell ref="C1801:C1805"/>
    <mergeCell ref="A1806:A1810"/>
    <mergeCell ref="C1806:C1810"/>
    <mergeCell ref="A1811:A1815"/>
    <mergeCell ref="C1811:C1815"/>
    <mergeCell ref="A1816:A1820"/>
    <mergeCell ref="C1816:C1820"/>
    <mergeCell ref="A1821:A1825"/>
    <mergeCell ref="C1821:C1825"/>
    <mergeCell ref="C1891:C1895"/>
    <mergeCell ref="A1896:A1900"/>
    <mergeCell ref="C1896:C1900"/>
    <mergeCell ref="A1901:A1905"/>
    <mergeCell ref="C1901:C1905"/>
    <mergeCell ref="A1906:A1910"/>
    <mergeCell ref="C1906:C1910"/>
    <mergeCell ref="A1911:A1915"/>
    <mergeCell ref="C1911:C1915"/>
    <mergeCell ref="A1856:A1860"/>
    <mergeCell ref="C1856:C1860"/>
    <mergeCell ref="A1861:A1865"/>
    <mergeCell ref="C1861:C1865"/>
    <mergeCell ref="A1866:A1870"/>
    <mergeCell ref="C1866:C1870"/>
    <mergeCell ref="A1871:A1875"/>
    <mergeCell ref="C1871:C1875"/>
    <mergeCell ref="A1876:A1880"/>
    <mergeCell ref="C1876:C1880"/>
    <mergeCell ref="A1881:A1885"/>
    <mergeCell ref="C1881:C1885"/>
    <mergeCell ref="B2:N2"/>
    <mergeCell ref="A1976:A1980"/>
    <mergeCell ref="C1976:C1980"/>
    <mergeCell ref="A1981:A1985"/>
    <mergeCell ref="C1981:C1985"/>
    <mergeCell ref="A1946:A1950"/>
    <mergeCell ref="C1946:C1950"/>
    <mergeCell ref="A1951:A1955"/>
    <mergeCell ref="C1951:C1955"/>
    <mergeCell ref="A1956:A1960"/>
    <mergeCell ref="C1956:C1960"/>
    <mergeCell ref="A1961:A1965"/>
    <mergeCell ref="C1961:C1965"/>
    <mergeCell ref="A1966:A1970"/>
    <mergeCell ref="C1966:C1970"/>
    <mergeCell ref="A1971:A1975"/>
    <mergeCell ref="C1971:C1975"/>
    <mergeCell ref="A1916:A1920"/>
    <mergeCell ref="C1916:C1920"/>
    <mergeCell ref="A1921:A1925"/>
    <mergeCell ref="C1921:C1925"/>
    <mergeCell ref="A1926:A1930"/>
    <mergeCell ref="C1926:C1930"/>
    <mergeCell ref="A1931:A1935"/>
    <mergeCell ref="C1931:C1935"/>
    <mergeCell ref="A1936:A1940"/>
    <mergeCell ref="C1936:C1940"/>
    <mergeCell ref="A1941:A1945"/>
    <mergeCell ref="C1941:C1945"/>
    <mergeCell ref="A1886:A1890"/>
    <mergeCell ref="C1886:C1890"/>
    <mergeCell ref="A1891:A1895"/>
  </mergeCells>
  <pageMargins left="0.23622047244094491" right="0.23622047244094491" top="0.74803149606299213" bottom="0.74803149606299213" header="0.31496062992125984" footer="0.31496062992125984"/>
  <pageSetup paperSize="9"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05"/>
  <sheetViews>
    <sheetView view="pageBreakPreview" zoomScale="60" zoomScaleNormal="85" workbookViewId="0">
      <pane ySplit="4" topLeftCell="A288" activePane="bottomLeft" state="frozen"/>
      <selection pane="bottomLeft" activeCell="E286" sqref="E286"/>
    </sheetView>
  </sheetViews>
  <sheetFormatPr defaultRowHeight="12.75" x14ac:dyDescent="0.2"/>
  <cols>
    <col min="1" max="1" width="9.140625" style="16"/>
    <col min="2" max="2" width="29" style="16" customWidth="1"/>
    <col min="3" max="3" width="42.85546875" style="16" customWidth="1"/>
    <col min="4" max="12" width="15.28515625" style="16" customWidth="1"/>
    <col min="13" max="13" width="16.85546875" style="16" customWidth="1"/>
    <col min="14" max="16384" width="9.140625" style="16"/>
  </cols>
  <sheetData>
    <row r="2" spans="1:14" ht="39.75" customHeight="1" x14ac:dyDescent="0.2">
      <c r="B2" s="70" t="s">
        <v>3518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</row>
    <row r="3" spans="1:14" ht="13.5" thickBot="1" x14ac:dyDescent="0.25"/>
    <row r="4" spans="1:14" ht="106.5" customHeight="1" thickBot="1" x14ac:dyDescent="0.25">
      <c r="A4" s="20" t="s">
        <v>3506</v>
      </c>
      <c r="B4" s="20" t="s">
        <v>3507</v>
      </c>
      <c r="C4" s="32" t="s">
        <v>3508</v>
      </c>
      <c r="D4" s="32" t="s">
        <v>3511</v>
      </c>
      <c r="E4" s="32" t="s">
        <v>3512</v>
      </c>
      <c r="F4" s="32" t="s">
        <v>3520</v>
      </c>
      <c r="G4" s="32" t="s">
        <v>3523</v>
      </c>
      <c r="H4" s="32" t="s">
        <v>3524</v>
      </c>
      <c r="I4" s="32" t="s">
        <v>3526</v>
      </c>
      <c r="J4" s="32" t="s">
        <v>3525</v>
      </c>
      <c r="K4" s="32" t="s">
        <v>3527</v>
      </c>
      <c r="L4" s="32" t="s">
        <v>3528</v>
      </c>
      <c r="M4" s="32" t="s">
        <v>3517</v>
      </c>
    </row>
    <row r="5" spans="1:14" ht="13.5" thickBot="1" x14ac:dyDescent="0.25">
      <c r="A5" s="21">
        <v>1</v>
      </c>
      <c r="B5" s="21">
        <v>2</v>
      </c>
      <c r="C5" s="34">
        <v>3</v>
      </c>
      <c r="D5" s="34">
        <v>4</v>
      </c>
      <c r="E5" s="34">
        <v>5</v>
      </c>
      <c r="F5" s="34">
        <v>6</v>
      </c>
      <c r="G5" s="34">
        <v>7</v>
      </c>
      <c r="H5" s="34">
        <v>8</v>
      </c>
      <c r="I5" s="34">
        <v>9</v>
      </c>
      <c r="J5" s="34">
        <v>10</v>
      </c>
      <c r="K5" s="34">
        <v>11</v>
      </c>
      <c r="L5" s="34">
        <v>12</v>
      </c>
      <c r="M5" s="34">
        <v>13</v>
      </c>
    </row>
    <row r="6" spans="1:14" ht="34.5" customHeight="1" x14ac:dyDescent="0.2">
      <c r="A6" s="75" t="s">
        <v>3116</v>
      </c>
      <c r="B6" s="10"/>
      <c r="C6" s="76" t="s">
        <v>3117</v>
      </c>
      <c r="D6" s="28"/>
      <c r="E6" s="28"/>
      <c r="F6" s="28"/>
      <c r="G6" s="28"/>
      <c r="H6" s="28"/>
      <c r="I6" s="28"/>
      <c r="J6" s="28"/>
      <c r="K6" s="28"/>
      <c r="L6" s="28"/>
      <c r="M6" s="11"/>
    </row>
    <row r="7" spans="1:14" ht="34.5" customHeight="1" x14ac:dyDescent="0.2">
      <c r="A7" s="71"/>
      <c r="B7" s="12"/>
      <c r="C7" s="72"/>
      <c r="D7" s="29"/>
      <c r="E7" s="29"/>
      <c r="F7" s="29"/>
      <c r="G7" s="29"/>
      <c r="H7" s="29"/>
      <c r="I7" s="29"/>
      <c r="J7" s="29"/>
      <c r="K7" s="29"/>
      <c r="L7" s="29"/>
      <c r="M7" s="13"/>
    </row>
    <row r="8" spans="1:14" ht="34.5" customHeight="1" x14ac:dyDescent="0.2">
      <c r="A8" s="71"/>
      <c r="B8" s="12"/>
      <c r="C8" s="72"/>
      <c r="D8" s="29"/>
      <c r="E8" s="29"/>
      <c r="F8" s="29"/>
      <c r="G8" s="29"/>
      <c r="H8" s="29"/>
      <c r="I8" s="29"/>
      <c r="J8" s="29"/>
      <c r="K8" s="29"/>
      <c r="L8" s="29"/>
      <c r="M8" s="13"/>
    </row>
    <row r="9" spans="1:14" ht="34.5" customHeight="1" x14ac:dyDescent="0.2">
      <c r="A9" s="71"/>
      <c r="B9" s="12"/>
      <c r="C9" s="72"/>
      <c r="D9" s="29"/>
      <c r="E9" s="29"/>
      <c r="F9" s="29"/>
      <c r="G9" s="29"/>
      <c r="H9" s="29"/>
      <c r="I9" s="29"/>
      <c r="J9" s="29"/>
      <c r="K9" s="29"/>
      <c r="L9" s="29"/>
      <c r="M9" s="13"/>
    </row>
    <row r="10" spans="1:14" ht="34.5" customHeight="1" x14ac:dyDescent="0.2">
      <c r="A10" s="71" t="s">
        <v>3118</v>
      </c>
      <c r="B10" s="12"/>
      <c r="C10" s="72" t="s">
        <v>3119</v>
      </c>
      <c r="D10" s="29"/>
      <c r="E10" s="29"/>
      <c r="F10" s="29"/>
      <c r="G10" s="29"/>
      <c r="H10" s="29"/>
      <c r="I10" s="29"/>
      <c r="J10" s="29"/>
      <c r="K10" s="29"/>
      <c r="L10" s="29"/>
      <c r="M10" s="13"/>
    </row>
    <row r="11" spans="1:14" ht="34.5" customHeight="1" x14ac:dyDescent="0.2">
      <c r="A11" s="71"/>
      <c r="B11" s="12"/>
      <c r="C11" s="72"/>
      <c r="D11" s="29"/>
      <c r="E11" s="29"/>
      <c r="F11" s="29"/>
      <c r="G11" s="29"/>
      <c r="H11" s="29"/>
      <c r="I11" s="29"/>
      <c r="J11" s="29"/>
      <c r="K11" s="29"/>
      <c r="L11" s="29"/>
      <c r="M11" s="13"/>
    </row>
    <row r="12" spans="1:14" ht="34.5" customHeight="1" x14ac:dyDescent="0.2">
      <c r="A12" s="71"/>
      <c r="B12" s="12"/>
      <c r="C12" s="72"/>
      <c r="D12" s="29"/>
      <c r="E12" s="29"/>
      <c r="F12" s="29"/>
      <c r="G12" s="29"/>
      <c r="H12" s="29"/>
      <c r="I12" s="29"/>
      <c r="J12" s="29"/>
      <c r="K12" s="29"/>
      <c r="L12" s="29"/>
      <c r="M12" s="13"/>
    </row>
    <row r="13" spans="1:14" ht="34.5" customHeight="1" x14ac:dyDescent="0.2">
      <c r="A13" s="71"/>
      <c r="B13" s="12"/>
      <c r="C13" s="72"/>
      <c r="D13" s="29"/>
      <c r="E13" s="29"/>
      <c r="F13" s="29"/>
      <c r="G13" s="29"/>
      <c r="H13" s="29"/>
      <c r="I13" s="29"/>
      <c r="J13" s="29"/>
      <c r="K13" s="29"/>
      <c r="L13" s="29"/>
      <c r="M13" s="13"/>
    </row>
    <row r="14" spans="1:14" ht="34.5" customHeight="1" x14ac:dyDescent="0.2">
      <c r="A14" s="71" t="s">
        <v>3120</v>
      </c>
      <c r="B14" s="12"/>
      <c r="C14" s="72" t="s">
        <v>3121</v>
      </c>
      <c r="D14" s="29"/>
      <c r="E14" s="29"/>
      <c r="F14" s="29"/>
      <c r="G14" s="29"/>
      <c r="H14" s="29"/>
      <c r="I14" s="29"/>
      <c r="J14" s="29"/>
      <c r="K14" s="29"/>
      <c r="L14" s="29"/>
      <c r="M14" s="13"/>
    </row>
    <row r="15" spans="1:14" ht="34.5" customHeight="1" x14ac:dyDescent="0.2">
      <c r="A15" s="71"/>
      <c r="B15" s="12"/>
      <c r="C15" s="72"/>
      <c r="D15" s="29"/>
      <c r="E15" s="29"/>
      <c r="F15" s="29"/>
      <c r="G15" s="29"/>
      <c r="H15" s="29"/>
      <c r="I15" s="29"/>
      <c r="J15" s="29"/>
      <c r="K15" s="29"/>
      <c r="L15" s="29"/>
      <c r="M15" s="13"/>
    </row>
    <row r="16" spans="1:14" ht="34.5" customHeight="1" x14ac:dyDescent="0.2">
      <c r="A16" s="71"/>
      <c r="B16" s="12"/>
      <c r="C16" s="72"/>
      <c r="D16" s="29"/>
      <c r="E16" s="29"/>
      <c r="F16" s="29"/>
      <c r="G16" s="29"/>
      <c r="H16" s="29"/>
      <c r="I16" s="29"/>
      <c r="J16" s="29"/>
      <c r="K16" s="29"/>
      <c r="L16" s="29"/>
      <c r="M16" s="13"/>
    </row>
    <row r="17" spans="1:13" ht="34.5" customHeight="1" x14ac:dyDescent="0.2">
      <c r="A17" s="71"/>
      <c r="B17" s="12"/>
      <c r="C17" s="72"/>
      <c r="D17" s="29"/>
      <c r="E17" s="29"/>
      <c r="F17" s="29"/>
      <c r="G17" s="29"/>
      <c r="H17" s="29"/>
      <c r="I17" s="29"/>
      <c r="J17" s="29"/>
      <c r="K17" s="29"/>
      <c r="L17" s="29"/>
      <c r="M17" s="13"/>
    </row>
    <row r="18" spans="1:13" ht="34.5" customHeight="1" x14ac:dyDescent="0.2">
      <c r="A18" s="71" t="s">
        <v>3122</v>
      </c>
      <c r="B18" s="12"/>
      <c r="C18" s="72" t="s">
        <v>3123</v>
      </c>
      <c r="D18" s="29"/>
      <c r="E18" s="29"/>
      <c r="F18" s="29"/>
      <c r="G18" s="29"/>
      <c r="H18" s="29"/>
      <c r="I18" s="29"/>
      <c r="J18" s="29"/>
      <c r="K18" s="29"/>
      <c r="L18" s="29"/>
      <c r="M18" s="13"/>
    </row>
    <row r="19" spans="1:13" ht="34.5" customHeight="1" x14ac:dyDescent="0.2">
      <c r="A19" s="71"/>
      <c r="B19" s="12"/>
      <c r="C19" s="72"/>
      <c r="D19" s="29"/>
      <c r="E19" s="29"/>
      <c r="F19" s="29"/>
      <c r="G19" s="29"/>
      <c r="H19" s="29"/>
      <c r="I19" s="29"/>
      <c r="J19" s="29"/>
      <c r="K19" s="29"/>
      <c r="L19" s="29"/>
      <c r="M19" s="13"/>
    </row>
    <row r="20" spans="1:13" ht="34.5" customHeight="1" x14ac:dyDescent="0.2">
      <c r="A20" s="71"/>
      <c r="B20" s="12"/>
      <c r="C20" s="72"/>
      <c r="D20" s="29"/>
      <c r="E20" s="29"/>
      <c r="F20" s="29"/>
      <c r="G20" s="29"/>
      <c r="H20" s="29"/>
      <c r="I20" s="29"/>
      <c r="J20" s="29"/>
      <c r="K20" s="29"/>
      <c r="L20" s="29"/>
      <c r="M20" s="13"/>
    </row>
    <row r="21" spans="1:13" ht="34.5" customHeight="1" x14ac:dyDescent="0.2">
      <c r="A21" s="71"/>
      <c r="B21" s="12"/>
      <c r="C21" s="72"/>
      <c r="D21" s="29"/>
      <c r="E21" s="29"/>
      <c r="F21" s="29"/>
      <c r="G21" s="29"/>
      <c r="H21" s="29"/>
      <c r="I21" s="29"/>
      <c r="J21" s="29"/>
      <c r="K21" s="29"/>
      <c r="L21" s="29"/>
      <c r="M21" s="13"/>
    </row>
    <row r="22" spans="1:13" ht="34.5" customHeight="1" x14ac:dyDescent="0.2">
      <c r="A22" s="71" t="s">
        <v>3124</v>
      </c>
      <c r="B22" s="12"/>
      <c r="C22" s="72" t="s">
        <v>3125</v>
      </c>
      <c r="D22" s="29"/>
      <c r="E22" s="29"/>
      <c r="F22" s="29"/>
      <c r="G22" s="29"/>
      <c r="H22" s="29"/>
      <c r="I22" s="29"/>
      <c r="J22" s="29"/>
      <c r="K22" s="29"/>
      <c r="L22" s="29"/>
      <c r="M22" s="13"/>
    </row>
    <row r="23" spans="1:13" ht="34.5" customHeight="1" x14ac:dyDescent="0.2">
      <c r="A23" s="71"/>
      <c r="B23" s="12"/>
      <c r="C23" s="72"/>
      <c r="D23" s="29"/>
      <c r="E23" s="29"/>
      <c r="F23" s="29"/>
      <c r="G23" s="29"/>
      <c r="H23" s="29"/>
      <c r="I23" s="29"/>
      <c r="J23" s="29"/>
      <c r="K23" s="29"/>
      <c r="L23" s="29"/>
      <c r="M23" s="13"/>
    </row>
    <row r="24" spans="1:13" ht="34.5" customHeight="1" x14ac:dyDescent="0.2">
      <c r="A24" s="71"/>
      <c r="B24" s="12"/>
      <c r="C24" s="72"/>
      <c r="D24" s="29"/>
      <c r="E24" s="29"/>
      <c r="F24" s="29"/>
      <c r="G24" s="29"/>
      <c r="H24" s="29"/>
      <c r="I24" s="29"/>
      <c r="J24" s="29"/>
      <c r="K24" s="29"/>
      <c r="L24" s="29"/>
      <c r="M24" s="13"/>
    </row>
    <row r="25" spans="1:13" ht="34.5" customHeight="1" thickBot="1" x14ac:dyDescent="0.25">
      <c r="A25" s="73"/>
      <c r="B25" s="14"/>
      <c r="C25" s="74"/>
      <c r="D25" s="30"/>
      <c r="E25" s="30"/>
      <c r="F25" s="30"/>
      <c r="G25" s="30"/>
      <c r="H25" s="30"/>
      <c r="I25" s="30"/>
      <c r="J25" s="30"/>
      <c r="K25" s="30"/>
      <c r="L25" s="30"/>
      <c r="M25" s="15"/>
    </row>
    <row r="26" spans="1:13" ht="34.5" customHeight="1" x14ac:dyDescent="0.2">
      <c r="A26" s="75" t="s">
        <v>3126</v>
      </c>
      <c r="B26" s="10"/>
      <c r="C26" s="76" t="s">
        <v>3127</v>
      </c>
      <c r="D26" s="28"/>
      <c r="E26" s="28"/>
      <c r="F26" s="28"/>
      <c r="G26" s="28"/>
      <c r="H26" s="28"/>
      <c r="I26" s="28"/>
      <c r="J26" s="28"/>
      <c r="K26" s="28"/>
      <c r="L26" s="28"/>
      <c r="M26" s="11"/>
    </row>
    <row r="27" spans="1:13" ht="34.5" customHeight="1" x14ac:dyDescent="0.2">
      <c r="A27" s="71"/>
      <c r="B27" s="12"/>
      <c r="C27" s="72"/>
      <c r="D27" s="29"/>
      <c r="E27" s="29"/>
      <c r="F27" s="29"/>
      <c r="G27" s="29"/>
      <c r="H27" s="29"/>
      <c r="I27" s="29"/>
      <c r="J27" s="29"/>
      <c r="K27" s="29"/>
      <c r="L27" s="29"/>
      <c r="M27" s="13"/>
    </row>
    <row r="28" spans="1:13" ht="34.5" customHeight="1" x14ac:dyDescent="0.2">
      <c r="A28" s="71"/>
      <c r="B28" s="12"/>
      <c r="C28" s="72"/>
      <c r="D28" s="29"/>
      <c r="E28" s="29"/>
      <c r="F28" s="29"/>
      <c r="G28" s="29"/>
      <c r="H28" s="29"/>
      <c r="I28" s="29"/>
      <c r="J28" s="29"/>
      <c r="K28" s="29"/>
      <c r="L28" s="29"/>
      <c r="M28" s="13"/>
    </row>
    <row r="29" spans="1:13" ht="34.5" customHeight="1" x14ac:dyDescent="0.2">
      <c r="A29" s="71"/>
      <c r="B29" s="12"/>
      <c r="C29" s="72"/>
      <c r="D29" s="29"/>
      <c r="E29" s="29"/>
      <c r="F29" s="29"/>
      <c r="G29" s="29"/>
      <c r="H29" s="29"/>
      <c r="I29" s="29"/>
      <c r="J29" s="29"/>
      <c r="K29" s="29"/>
      <c r="L29" s="29"/>
      <c r="M29" s="13"/>
    </row>
    <row r="30" spans="1:13" ht="34.5" customHeight="1" x14ac:dyDescent="0.2">
      <c r="A30" s="71" t="s">
        <v>3128</v>
      </c>
      <c r="B30" s="12"/>
      <c r="C30" s="72" t="s">
        <v>3129</v>
      </c>
      <c r="D30" s="29"/>
      <c r="E30" s="29"/>
      <c r="F30" s="29"/>
      <c r="G30" s="29"/>
      <c r="H30" s="29"/>
      <c r="I30" s="29"/>
      <c r="J30" s="29"/>
      <c r="K30" s="29"/>
      <c r="L30" s="29"/>
      <c r="M30" s="13"/>
    </row>
    <row r="31" spans="1:13" ht="34.5" customHeight="1" x14ac:dyDescent="0.2">
      <c r="A31" s="71"/>
      <c r="B31" s="12"/>
      <c r="C31" s="72"/>
      <c r="D31" s="29"/>
      <c r="E31" s="29"/>
      <c r="F31" s="29"/>
      <c r="G31" s="29"/>
      <c r="H31" s="29"/>
      <c r="I31" s="29"/>
      <c r="J31" s="29"/>
      <c r="K31" s="29"/>
      <c r="L31" s="29"/>
      <c r="M31" s="13"/>
    </row>
    <row r="32" spans="1:13" ht="34.5" customHeight="1" x14ac:dyDescent="0.2">
      <c r="A32" s="71"/>
      <c r="B32" s="12"/>
      <c r="C32" s="72"/>
      <c r="D32" s="29"/>
      <c r="E32" s="29"/>
      <c r="F32" s="29"/>
      <c r="G32" s="29"/>
      <c r="H32" s="29"/>
      <c r="I32" s="29"/>
      <c r="J32" s="29"/>
      <c r="K32" s="29"/>
      <c r="L32" s="29"/>
      <c r="M32" s="13"/>
    </row>
    <row r="33" spans="1:13" ht="34.5" customHeight="1" x14ac:dyDescent="0.2">
      <c r="A33" s="71"/>
      <c r="B33" s="12"/>
      <c r="C33" s="72"/>
      <c r="D33" s="29"/>
      <c r="E33" s="29"/>
      <c r="F33" s="29"/>
      <c r="G33" s="29"/>
      <c r="H33" s="29"/>
      <c r="I33" s="29"/>
      <c r="J33" s="29"/>
      <c r="K33" s="29"/>
      <c r="L33" s="29"/>
      <c r="M33" s="13"/>
    </row>
    <row r="34" spans="1:13" ht="34.5" customHeight="1" x14ac:dyDescent="0.2">
      <c r="A34" s="71" t="s">
        <v>3130</v>
      </c>
      <c r="B34" s="12"/>
      <c r="C34" s="72" t="s">
        <v>3131</v>
      </c>
      <c r="D34" s="29"/>
      <c r="E34" s="29"/>
      <c r="F34" s="29"/>
      <c r="G34" s="29"/>
      <c r="H34" s="29"/>
      <c r="I34" s="29"/>
      <c r="J34" s="29"/>
      <c r="K34" s="29"/>
      <c r="L34" s="29"/>
      <c r="M34" s="13"/>
    </row>
    <row r="35" spans="1:13" ht="34.5" customHeight="1" x14ac:dyDescent="0.2">
      <c r="A35" s="71"/>
      <c r="B35" s="12"/>
      <c r="C35" s="72"/>
      <c r="D35" s="29"/>
      <c r="E35" s="29"/>
      <c r="F35" s="29"/>
      <c r="G35" s="29"/>
      <c r="H35" s="29"/>
      <c r="I35" s="29"/>
      <c r="J35" s="29"/>
      <c r="K35" s="29"/>
      <c r="L35" s="29"/>
      <c r="M35" s="13"/>
    </row>
    <row r="36" spans="1:13" ht="34.5" customHeight="1" x14ac:dyDescent="0.2">
      <c r="A36" s="71"/>
      <c r="B36" s="12"/>
      <c r="C36" s="72"/>
      <c r="D36" s="29"/>
      <c r="E36" s="29"/>
      <c r="F36" s="29"/>
      <c r="G36" s="29"/>
      <c r="H36" s="29"/>
      <c r="I36" s="29"/>
      <c r="J36" s="29"/>
      <c r="K36" s="29"/>
      <c r="L36" s="29"/>
      <c r="M36" s="13"/>
    </row>
    <row r="37" spans="1:13" ht="34.5" customHeight="1" x14ac:dyDescent="0.2">
      <c r="A37" s="71"/>
      <c r="B37" s="12"/>
      <c r="C37" s="72"/>
      <c r="D37" s="29"/>
      <c r="E37" s="29"/>
      <c r="F37" s="29"/>
      <c r="G37" s="29"/>
      <c r="H37" s="29"/>
      <c r="I37" s="29"/>
      <c r="J37" s="29"/>
      <c r="K37" s="29"/>
      <c r="L37" s="29"/>
      <c r="M37" s="13"/>
    </row>
    <row r="38" spans="1:13" ht="34.5" customHeight="1" x14ac:dyDescent="0.2">
      <c r="A38" s="71" t="s">
        <v>3132</v>
      </c>
      <c r="B38" s="12"/>
      <c r="C38" s="72" t="s">
        <v>3133</v>
      </c>
      <c r="D38" s="29"/>
      <c r="E38" s="29"/>
      <c r="F38" s="29"/>
      <c r="G38" s="29"/>
      <c r="H38" s="29"/>
      <c r="I38" s="29"/>
      <c r="J38" s="29"/>
      <c r="K38" s="29"/>
      <c r="L38" s="29"/>
      <c r="M38" s="13"/>
    </row>
    <row r="39" spans="1:13" ht="34.5" customHeight="1" x14ac:dyDescent="0.2">
      <c r="A39" s="71"/>
      <c r="B39" s="12"/>
      <c r="C39" s="72"/>
      <c r="D39" s="29"/>
      <c r="E39" s="29"/>
      <c r="F39" s="29"/>
      <c r="G39" s="29"/>
      <c r="H39" s="29"/>
      <c r="I39" s="29"/>
      <c r="J39" s="29"/>
      <c r="K39" s="29"/>
      <c r="L39" s="29"/>
      <c r="M39" s="13"/>
    </row>
    <row r="40" spans="1:13" ht="34.5" customHeight="1" x14ac:dyDescent="0.2">
      <c r="A40" s="71"/>
      <c r="B40" s="12"/>
      <c r="C40" s="72"/>
      <c r="D40" s="29"/>
      <c r="E40" s="29"/>
      <c r="F40" s="29"/>
      <c r="G40" s="29"/>
      <c r="H40" s="29"/>
      <c r="I40" s="29"/>
      <c r="J40" s="29"/>
      <c r="K40" s="29"/>
      <c r="L40" s="29"/>
      <c r="M40" s="13"/>
    </row>
    <row r="41" spans="1:13" ht="34.5" customHeight="1" x14ac:dyDescent="0.2">
      <c r="A41" s="71"/>
      <c r="B41" s="12"/>
      <c r="C41" s="72"/>
      <c r="D41" s="29"/>
      <c r="E41" s="29"/>
      <c r="F41" s="29"/>
      <c r="G41" s="29"/>
      <c r="H41" s="29"/>
      <c r="I41" s="29"/>
      <c r="J41" s="29"/>
      <c r="K41" s="29"/>
      <c r="L41" s="29"/>
      <c r="M41" s="13"/>
    </row>
    <row r="42" spans="1:13" ht="34.5" customHeight="1" x14ac:dyDescent="0.2">
      <c r="A42" s="71" t="s">
        <v>3134</v>
      </c>
      <c r="B42" s="12"/>
      <c r="C42" s="72" t="s">
        <v>3135</v>
      </c>
      <c r="D42" s="29"/>
      <c r="E42" s="29"/>
      <c r="F42" s="29"/>
      <c r="G42" s="29"/>
      <c r="H42" s="29"/>
      <c r="I42" s="29"/>
      <c r="J42" s="29"/>
      <c r="K42" s="29"/>
      <c r="L42" s="29"/>
      <c r="M42" s="13"/>
    </row>
    <row r="43" spans="1:13" ht="34.5" customHeight="1" x14ac:dyDescent="0.2">
      <c r="A43" s="71"/>
      <c r="B43" s="12"/>
      <c r="C43" s="72"/>
      <c r="D43" s="29"/>
      <c r="E43" s="29"/>
      <c r="F43" s="29"/>
      <c r="G43" s="29"/>
      <c r="H43" s="29"/>
      <c r="I43" s="29"/>
      <c r="J43" s="29"/>
      <c r="K43" s="29"/>
      <c r="L43" s="29"/>
      <c r="M43" s="13"/>
    </row>
    <row r="44" spans="1:13" ht="34.5" customHeight="1" x14ac:dyDescent="0.2">
      <c r="A44" s="71"/>
      <c r="B44" s="12"/>
      <c r="C44" s="72"/>
      <c r="D44" s="29"/>
      <c r="E44" s="29"/>
      <c r="F44" s="29"/>
      <c r="G44" s="29"/>
      <c r="H44" s="29"/>
      <c r="I44" s="29"/>
      <c r="J44" s="29"/>
      <c r="K44" s="29"/>
      <c r="L44" s="29"/>
      <c r="M44" s="13"/>
    </row>
    <row r="45" spans="1:13" ht="34.5" customHeight="1" thickBot="1" x14ac:dyDescent="0.25">
      <c r="A45" s="73"/>
      <c r="B45" s="14"/>
      <c r="C45" s="74"/>
      <c r="D45" s="30"/>
      <c r="E45" s="30"/>
      <c r="F45" s="30"/>
      <c r="G45" s="30"/>
      <c r="H45" s="30"/>
      <c r="I45" s="30"/>
      <c r="J45" s="30"/>
      <c r="K45" s="30"/>
      <c r="L45" s="30"/>
      <c r="M45" s="15"/>
    </row>
    <row r="46" spans="1:13" ht="34.5" customHeight="1" x14ac:dyDescent="0.2">
      <c r="A46" s="75" t="s">
        <v>3136</v>
      </c>
      <c r="B46" s="10"/>
      <c r="C46" s="76" t="s">
        <v>3137</v>
      </c>
      <c r="D46" s="28"/>
      <c r="E46" s="28"/>
      <c r="F46" s="28"/>
      <c r="G46" s="28"/>
      <c r="H46" s="28"/>
      <c r="I46" s="28"/>
      <c r="J46" s="28"/>
      <c r="K46" s="28"/>
      <c r="L46" s="28"/>
      <c r="M46" s="11"/>
    </row>
    <row r="47" spans="1:13" ht="34.5" customHeight="1" x14ac:dyDescent="0.2">
      <c r="A47" s="71"/>
      <c r="B47" s="12"/>
      <c r="C47" s="72"/>
      <c r="D47" s="29"/>
      <c r="E47" s="29"/>
      <c r="F47" s="29"/>
      <c r="G47" s="29"/>
      <c r="H47" s="29"/>
      <c r="I47" s="29"/>
      <c r="J47" s="29"/>
      <c r="K47" s="29"/>
      <c r="L47" s="29"/>
      <c r="M47" s="13"/>
    </row>
    <row r="48" spans="1:13" ht="34.5" customHeight="1" x14ac:dyDescent="0.2">
      <c r="A48" s="71"/>
      <c r="B48" s="12"/>
      <c r="C48" s="72"/>
      <c r="D48" s="29"/>
      <c r="E48" s="29"/>
      <c r="F48" s="29"/>
      <c r="G48" s="29"/>
      <c r="H48" s="29"/>
      <c r="I48" s="29"/>
      <c r="J48" s="29"/>
      <c r="K48" s="29"/>
      <c r="L48" s="29"/>
      <c r="M48" s="13"/>
    </row>
    <row r="49" spans="1:13" ht="34.5" customHeight="1" x14ac:dyDescent="0.2">
      <c r="A49" s="71"/>
      <c r="B49" s="12"/>
      <c r="C49" s="72"/>
      <c r="D49" s="29"/>
      <c r="E49" s="29"/>
      <c r="F49" s="29"/>
      <c r="G49" s="29"/>
      <c r="H49" s="29"/>
      <c r="I49" s="29"/>
      <c r="J49" s="29"/>
      <c r="K49" s="29"/>
      <c r="L49" s="29"/>
      <c r="M49" s="13"/>
    </row>
    <row r="50" spans="1:13" ht="34.5" customHeight="1" x14ac:dyDescent="0.2">
      <c r="A50" s="71" t="s">
        <v>3138</v>
      </c>
      <c r="B50" s="12"/>
      <c r="C50" s="72" t="s">
        <v>3139</v>
      </c>
      <c r="D50" s="29"/>
      <c r="E50" s="29"/>
      <c r="F50" s="29"/>
      <c r="G50" s="29"/>
      <c r="H50" s="29"/>
      <c r="I50" s="29"/>
      <c r="J50" s="29"/>
      <c r="K50" s="29"/>
      <c r="L50" s="29"/>
      <c r="M50" s="13"/>
    </row>
    <row r="51" spans="1:13" ht="34.5" customHeight="1" x14ac:dyDescent="0.2">
      <c r="A51" s="71"/>
      <c r="B51" s="12"/>
      <c r="C51" s="72"/>
      <c r="D51" s="29"/>
      <c r="E51" s="29"/>
      <c r="F51" s="29"/>
      <c r="G51" s="29"/>
      <c r="H51" s="29"/>
      <c r="I51" s="29"/>
      <c r="J51" s="29"/>
      <c r="K51" s="29"/>
      <c r="L51" s="29"/>
      <c r="M51" s="13"/>
    </row>
    <row r="52" spans="1:13" ht="34.5" customHeight="1" x14ac:dyDescent="0.2">
      <c r="A52" s="71"/>
      <c r="B52" s="12"/>
      <c r="C52" s="72"/>
      <c r="D52" s="29"/>
      <c r="E52" s="29"/>
      <c r="F52" s="29"/>
      <c r="G52" s="29"/>
      <c r="H52" s="29"/>
      <c r="I52" s="29"/>
      <c r="J52" s="29"/>
      <c r="K52" s="29"/>
      <c r="L52" s="29"/>
      <c r="M52" s="13"/>
    </row>
    <row r="53" spans="1:13" ht="34.5" customHeight="1" x14ac:dyDescent="0.2">
      <c r="A53" s="71"/>
      <c r="B53" s="12"/>
      <c r="C53" s="72"/>
      <c r="D53" s="29"/>
      <c r="E53" s="29"/>
      <c r="F53" s="29"/>
      <c r="G53" s="29"/>
      <c r="H53" s="29"/>
      <c r="I53" s="29"/>
      <c r="J53" s="29"/>
      <c r="K53" s="29"/>
      <c r="L53" s="29"/>
      <c r="M53" s="13"/>
    </row>
    <row r="54" spans="1:13" ht="34.5" customHeight="1" x14ac:dyDescent="0.2">
      <c r="A54" s="71" t="s">
        <v>3140</v>
      </c>
      <c r="B54" s="12"/>
      <c r="C54" s="72" t="s">
        <v>3141</v>
      </c>
      <c r="D54" s="29"/>
      <c r="E54" s="29"/>
      <c r="F54" s="29"/>
      <c r="G54" s="29"/>
      <c r="H54" s="29"/>
      <c r="I54" s="29"/>
      <c r="J54" s="29"/>
      <c r="K54" s="29"/>
      <c r="L54" s="29"/>
      <c r="M54" s="13"/>
    </row>
    <row r="55" spans="1:13" ht="34.5" customHeight="1" x14ac:dyDescent="0.2">
      <c r="A55" s="71"/>
      <c r="B55" s="12"/>
      <c r="C55" s="72"/>
      <c r="D55" s="29"/>
      <c r="E55" s="29"/>
      <c r="F55" s="29"/>
      <c r="G55" s="29"/>
      <c r="H55" s="29"/>
      <c r="I55" s="29"/>
      <c r="J55" s="29"/>
      <c r="K55" s="29"/>
      <c r="L55" s="29"/>
      <c r="M55" s="13"/>
    </row>
    <row r="56" spans="1:13" ht="34.5" customHeight="1" x14ac:dyDescent="0.2">
      <c r="A56" s="71"/>
      <c r="B56" s="12"/>
      <c r="C56" s="72"/>
      <c r="D56" s="29"/>
      <c r="E56" s="29"/>
      <c r="F56" s="29"/>
      <c r="G56" s="29"/>
      <c r="H56" s="29"/>
      <c r="I56" s="29"/>
      <c r="J56" s="29"/>
      <c r="K56" s="29"/>
      <c r="L56" s="29"/>
      <c r="M56" s="13"/>
    </row>
    <row r="57" spans="1:13" ht="34.5" customHeight="1" x14ac:dyDescent="0.2">
      <c r="A57" s="71"/>
      <c r="B57" s="12"/>
      <c r="C57" s="72"/>
      <c r="D57" s="29"/>
      <c r="E57" s="29"/>
      <c r="F57" s="29"/>
      <c r="G57" s="29"/>
      <c r="H57" s="29"/>
      <c r="I57" s="29"/>
      <c r="J57" s="29"/>
      <c r="K57" s="29"/>
      <c r="L57" s="29"/>
      <c r="M57" s="13"/>
    </row>
    <row r="58" spans="1:13" ht="34.5" customHeight="1" x14ac:dyDescent="0.2">
      <c r="A58" s="71" t="s">
        <v>3142</v>
      </c>
      <c r="B58" s="12"/>
      <c r="C58" s="72" t="s">
        <v>3143</v>
      </c>
      <c r="D58" s="29"/>
      <c r="E58" s="29"/>
      <c r="F58" s="29"/>
      <c r="G58" s="29"/>
      <c r="H58" s="29"/>
      <c r="I58" s="29"/>
      <c r="J58" s="29"/>
      <c r="K58" s="29"/>
      <c r="L58" s="29"/>
      <c r="M58" s="13"/>
    </row>
    <row r="59" spans="1:13" ht="34.5" customHeight="1" x14ac:dyDescent="0.2">
      <c r="A59" s="71"/>
      <c r="B59" s="12"/>
      <c r="C59" s="72"/>
      <c r="D59" s="29"/>
      <c r="E59" s="29"/>
      <c r="F59" s="29"/>
      <c r="G59" s="29"/>
      <c r="H59" s="29"/>
      <c r="I59" s="29"/>
      <c r="J59" s="29"/>
      <c r="K59" s="29"/>
      <c r="L59" s="29"/>
      <c r="M59" s="13"/>
    </row>
    <row r="60" spans="1:13" ht="34.5" customHeight="1" x14ac:dyDescent="0.2">
      <c r="A60" s="71"/>
      <c r="B60" s="12"/>
      <c r="C60" s="72"/>
      <c r="D60" s="29"/>
      <c r="E60" s="29"/>
      <c r="F60" s="29"/>
      <c r="G60" s="29"/>
      <c r="H60" s="29"/>
      <c r="I60" s="29"/>
      <c r="J60" s="29"/>
      <c r="K60" s="29"/>
      <c r="L60" s="29"/>
      <c r="M60" s="13"/>
    </row>
    <row r="61" spans="1:13" ht="34.5" customHeight="1" x14ac:dyDescent="0.2">
      <c r="A61" s="71"/>
      <c r="B61" s="12"/>
      <c r="C61" s="72"/>
      <c r="D61" s="29"/>
      <c r="E61" s="29"/>
      <c r="F61" s="29"/>
      <c r="G61" s="29"/>
      <c r="H61" s="29"/>
      <c r="I61" s="29"/>
      <c r="J61" s="29"/>
      <c r="K61" s="29"/>
      <c r="L61" s="29"/>
      <c r="M61" s="13"/>
    </row>
    <row r="62" spans="1:13" ht="34.5" customHeight="1" x14ac:dyDescent="0.2">
      <c r="A62" s="71" t="s">
        <v>3144</v>
      </c>
      <c r="B62" s="12"/>
      <c r="C62" s="72" t="s">
        <v>3145</v>
      </c>
      <c r="D62" s="29"/>
      <c r="E62" s="29"/>
      <c r="F62" s="29"/>
      <c r="G62" s="29"/>
      <c r="H62" s="29"/>
      <c r="I62" s="29"/>
      <c r="J62" s="29"/>
      <c r="K62" s="29"/>
      <c r="L62" s="29"/>
      <c r="M62" s="13"/>
    </row>
    <row r="63" spans="1:13" ht="34.5" customHeight="1" x14ac:dyDescent="0.2">
      <c r="A63" s="71"/>
      <c r="B63" s="12"/>
      <c r="C63" s="72"/>
      <c r="D63" s="29"/>
      <c r="E63" s="29"/>
      <c r="F63" s="29"/>
      <c r="G63" s="29"/>
      <c r="H63" s="29"/>
      <c r="I63" s="29"/>
      <c r="J63" s="29"/>
      <c r="K63" s="29"/>
      <c r="L63" s="29"/>
      <c r="M63" s="13"/>
    </row>
    <row r="64" spans="1:13" ht="34.5" customHeight="1" x14ac:dyDescent="0.2">
      <c r="A64" s="71"/>
      <c r="B64" s="12"/>
      <c r="C64" s="72"/>
      <c r="D64" s="29"/>
      <c r="E64" s="29"/>
      <c r="F64" s="29"/>
      <c r="G64" s="29"/>
      <c r="H64" s="29"/>
      <c r="I64" s="29"/>
      <c r="J64" s="29"/>
      <c r="K64" s="29"/>
      <c r="L64" s="29"/>
      <c r="M64" s="13"/>
    </row>
    <row r="65" spans="1:13" ht="34.5" customHeight="1" thickBot="1" x14ac:dyDescent="0.25">
      <c r="A65" s="73"/>
      <c r="B65" s="14"/>
      <c r="C65" s="74"/>
      <c r="D65" s="30"/>
      <c r="E65" s="30"/>
      <c r="F65" s="30"/>
      <c r="G65" s="30"/>
      <c r="H65" s="30"/>
      <c r="I65" s="30"/>
      <c r="J65" s="30"/>
      <c r="K65" s="30"/>
      <c r="L65" s="30"/>
      <c r="M65" s="15"/>
    </row>
    <row r="66" spans="1:13" ht="34.5" customHeight="1" x14ac:dyDescent="0.2">
      <c r="A66" s="75" t="s">
        <v>3146</v>
      </c>
      <c r="B66" s="10"/>
      <c r="C66" s="76" t="s">
        <v>3147</v>
      </c>
      <c r="D66" s="28"/>
      <c r="E66" s="28"/>
      <c r="F66" s="28"/>
      <c r="G66" s="28"/>
      <c r="H66" s="28"/>
      <c r="I66" s="28"/>
      <c r="J66" s="28"/>
      <c r="K66" s="28"/>
      <c r="L66" s="28"/>
      <c r="M66" s="11"/>
    </row>
    <row r="67" spans="1:13" ht="34.5" customHeight="1" x14ac:dyDescent="0.2">
      <c r="A67" s="71"/>
      <c r="B67" s="12"/>
      <c r="C67" s="72"/>
      <c r="D67" s="29"/>
      <c r="E67" s="29"/>
      <c r="F67" s="29"/>
      <c r="G67" s="29"/>
      <c r="H67" s="29"/>
      <c r="I67" s="29"/>
      <c r="J67" s="29"/>
      <c r="K67" s="29"/>
      <c r="L67" s="29"/>
      <c r="M67" s="13"/>
    </row>
    <row r="68" spans="1:13" ht="34.5" customHeight="1" x14ac:dyDescent="0.2">
      <c r="A68" s="71"/>
      <c r="B68" s="12"/>
      <c r="C68" s="72"/>
      <c r="D68" s="29"/>
      <c r="E68" s="29"/>
      <c r="F68" s="29"/>
      <c r="G68" s="29"/>
      <c r="H68" s="29"/>
      <c r="I68" s="29"/>
      <c r="J68" s="29"/>
      <c r="K68" s="29"/>
      <c r="L68" s="29"/>
      <c r="M68" s="13"/>
    </row>
    <row r="69" spans="1:13" ht="34.5" customHeight="1" x14ac:dyDescent="0.2">
      <c r="A69" s="71"/>
      <c r="B69" s="12"/>
      <c r="C69" s="72"/>
      <c r="D69" s="29"/>
      <c r="E69" s="29"/>
      <c r="F69" s="29"/>
      <c r="G69" s="29"/>
      <c r="H69" s="29"/>
      <c r="I69" s="29"/>
      <c r="J69" s="29"/>
      <c r="K69" s="29"/>
      <c r="L69" s="29"/>
      <c r="M69" s="13"/>
    </row>
    <row r="70" spans="1:13" ht="34.5" customHeight="1" x14ac:dyDescent="0.2">
      <c r="A70" s="71" t="s">
        <v>3148</v>
      </c>
      <c r="B70" s="12"/>
      <c r="C70" s="72" t="s">
        <v>3149</v>
      </c>
      <c r="D70" s="29"/>
      <c r="E70" s="29"/>
      <c r="F70" s="29"/>
      <c r="G70" s="29"/>
      <c r="H70" s="29"/>
      <c r="I70" s="29"/>
      <c r="J70" s="29"/>
      <c r="K70" s="29"/>
      <c r="L70" s="29"/>
      <c r="M70" s="13"/>
    </row>
    <row r="71" spans="1:13" ht="34.5" customHeight="1" x14ac:dyDescent="0.2">
      <c r="A71" s="71"/>
      <c r="B71" s="12"/>
      <c r="C71" s="72"/>
      <c r="D71" s="29"/>
      <c r="E71" s="29"/>
      <c r="F71" s="29"/>
      <c r="G71" s="29"/>
      <c r="H71" s="29"/>
      <c r="I71" s="29"/>
      <c r="J71" s="29"/>
      <c r="K71" s="29"/>
      <c r="L71" s="29"/>
      <c r="M71" s="13"/>
    </row>
    <row r="72" spans="1:13" ht="34.5" customHeight="1" x14ac:dyDescent="0.2">
      <c r="A72" s="71"/>
      <c r="B72" s="12"/>
      <c r="C72" s="72"/>
      <c r="D72" s="29"/>
      <c r="E72" s="29"/>
      <c r="F72" s="29"/>
      <c r="G72" s="29"/>
      <c r="H72" s="29"/>
      <c r="I72" s="29"/>
      <c r="J72" s="29"/>
      <c r="K72" s="29"/>
      <c r="L72" s="29"/>
      <c r="M72" s="13"/>
    </row>
    <row r="73" spans="1:13" ht="34.5" customHeight="1" x14ac:dyDescent="0.2">
      <c r="A73" s="71"/>
      <c r="B73" s="12"/>
      <c r="C73" s="72"/>
      <c r="D73" s="29"/>
      <c r="E73" s="29"/>
      <c r="F73" s="29"/>
      <c r="G73" s="29"/>
      <c r="H73" s="29"/>
      <c r="I73" s="29"/>
      <c r="J73" s="29"/>
      <c r="K73" s="29"/>
      <c r="L73" s="29"/>
      <c r="M73" s="13"/>
    </row>
    <row r="74" spans="1:13" ht="34.5" customHeight="1" x14ac:dyDescent="0.2">
      <c r="A74" s="71" t="s">
        <v>3150</v>
      </c>
      <c r="B74" s="12"/>
      <c r="C74" s="72" t="s">
        <v>3151</v>
      </c>
      <c r="D74" s="29"/>
      <c r="E74" s="29"/>
      <c r="F74" s="29"/>
      <c r="G74" s="29"/>
      <c r="H74" s="29"/>
      <c r="I74" s="29"/>
      <c r="J74" s="29"/>
      <c r="K74" s="29"/>
      <c r="L74" s="29"/>
      <c r="M74" s="13"/>
    </row>
    <row r="75" spans="1:13" ht="34.5" customHeight="1" x14ac:dyDescent="0.2">
      <c r="A75" s="71"/>
      <c r="B75" s="12"/>
      <c r="C75" s="72"/>
      <c r="D75" s="29"/>
      <c r="E75" s="29"/>
      <c r="F75" s="29"/>
      <c r="G75" s="29"/>
      <c r="H75" s="29"/>
      <c r="I75" s="29"/>
      <c r="J75" s="29"/>
      <c r="K75" s="29"/>
      <c r="L75" s="29"/>
      <c r="M75" s="13"/>
    </row>
    <row r="76" spans="1:13" ht="34.5" customHeight="1" x14ac:dyDescent="0.2">
      <c r="A76" s="71"/>
      <c r="B76" s="12"/>
      <c r="C76" s="72"/>
      <c r="D76" s="29"/>
      <c r="E76" s="29"/>
      <c r="F76" s="29"/>
      <c r="G76" s="29"/>
      <c r="H76" s="29"/>
      <c r="I76" s="29"/>
      <c r="J76" s="29"/>
      <c r="K76" s="29"/>
      <c r="L76" s="29"/>
      <c r="M76" s="13"/>
    </row>
    <row r="77" spans="1:13" ht="34.5" customHeight="1" x14ac:dyDescent="0.2">
      <c r="A77" s="71"/>
      <c r="B77" s="12"/>
      <c r="C77" s="72"/>
      <c r="D77" s="29"/>
      <c r="E77" s="29"/>
      <c r="F77" s="29"/>
      <c r="G77" s="29"/>
      <c r="H77" s="29"/>
      <c r="I77" s="29"/>
      <c r="J77" s="29"/>
      <c r="K77" s="29"/>
      <c r="L77" s="29"/>
      <c r="M77" s="13"/>
    </row>
    <row r="78" spans="1:13" ht="34.5" customHeight="1" x14ac:dyDescent="0.2">
      <c r="A78" s="71" t="s">
        <v>3152</v>
      </c>
      <c r="B78" s="12"/>
      <c r="C78" s="72" t="s">
        <v>3153</v>
      </c>
      <c r="D78" s="29"/>
      <c r="E78" s="29"/>
      <c r="F78" s="29"/>
      <c r="G78" s="29"/>
      <c r="H78" s="29"/>
      <c r="I78" s="29"/>
      <c r="J78" s="29"/>
      <c r="K78" s="29"/>
      <c r="L78" s="29"/>
      <c r="M78" s="13"/>
    </row>
    <row r="79" spans="1:13" ht="34.5" customHeight="1" x14ac:dyDescent="0.2">
      <c r="A79" s="71"/>
      <c r="B79" s="12"/>
      <c r="C79" s="72"/>
      <c r="D79" s="29"/>
      <c r="E79" s="29"/>
      <c r="F79" s="29"/>
      <c r="G79" s="29"/>
      <c r="H79" s="29"/>
      <c r="I79" s="29"/>
      <c r="J79" s="29"/>
      <c r="K79" s="29"/>
      <c r="L79" s="29"/>
      <c r="M79" s="13"/>
    </row>
    <row r="80" spans="1:13" ht="34.5" customHeight="1" x14ac:dyDescent="0.2">
      <c r="A80" s="71"/>
      <c r="B80" s="12"/>
      <c r="C80" s="72"/>
      <c r="D80" s="29"/>
      <c r="E80" s="29"/>
      <c r="F80" s="29"/>
      <c r="G80" s="29"/>
      <c r="H80" s="29"/>
      <c r="I80" s="29"/>
      <c r="J80" s="29"/>
      <c r="K80" s="29"/>
      <c r="L80" s="29"/>
      <c r="M80" s="13"/>
    </row>
    <row r="81" spans="1:13" ht="34.5" customHeight="1" x14ac:dyDescent="0.2">
      <c r="A81" s="71"/>
      <c r="B81" s="12"/>
      <c r="C81" s="72"/>
      <c r="D81" s="29"/>
      <c r="E81" s="29"/>
      <c r="F81" s="29"/>
      <c r="G81" s="29"/>
      <c r="H81" s="29"/>
      <c r="I81" s="29"/>
      <c r="J81" s="29"/>
      <c r="K81" s="29"/>
      <c r="L81" s="29"/>
      <c r="M81" s="13"/>
    </row>
    <row r="82" spans="1:13" ht="34.5" customHeight="1" x14ac:dyDescent="0.2">
      <c r="A82" s="71" t="s">
        <v>3154</v>
      </c>
      <c r="B82" s="12"/>
      <c r="C82" s="72" t="s">
        <v>3155</v>
      </c>
      <c r="D82" s="29"/>
      <c r="E82" s="29"/>
      <c r="F82" s="29"/>
      <c r="G82" s="29"/>
      <c r="H82" s="29"/>
      <c r="I82" s="29"/>
      <c r="J82" s="29"/>
      <c r="K82" s="29"/>
      <c r="L82" s="29"/>
      <c r="M82" s="13"/>
    </row>
    <row r="83" spans="1:13" ht="34.5" customHeight="1" x14ac:dyDescent="0.2">
      <c r="A83" s="71"/>
      <c r="B83" s="12"/>
      <c r="C83" s="72"/>
      <c r="D83" s="29"/>
      <c r="E83" s="29"/>
      <c r="F83" s="29"/>
      <c r="G83" s="29"/>
      <c r="H83" s="29"/>
      <c r="I83" s="29"/>
      <c r="J83" s="29"/>
      <c r="K83" s="29"/>
      <c r="L83" s="29"/>
      <c r="M83" s="13"/>
    </row>
    <row r="84" spans="1:13" ht="34.5" customHeight="1" x14ac:dyDescent="0.2">
      <c r="A84" s="71"/>
      <c r="B84" s="12"/>
      <c r="C84" s="72"/>
      <c r="D84" s="29"/>
      <c r="E84" s="29"/>
      <c r="F84" s="29"/>
      <c r="G84" s="29"/>
      <c r="H84" s="29"/>
      <c r="I84" s="29"/>
      <c r="J84" s="29"/>
      <c r="K84" s="29"/>
      <c r="L84" s="29"/>
      <c r="M84" s="13"/>
    </row>
    <row r="85" spans="1:13" ht="34.5" customHeight="1" x14ac:dyDescent="0.2">
      <c r="A85" s="71"/>
      <c r="B85" s="12"/>
      <c r="C85" s="72"/>
      <c r="D85" s="29"/>
      <c r="E85" s="29"/>
      <c r="F85" s="29"/>
      <c r="G85" s="29"/>
      <c r="H85" s="29"/>
      <c r="I85" s="29"/>
      <c r="J85" s="29"/>
      <c r="K85" s="29"/>
      <c r="L85" s="29"/>
      <c r="M85" s="13"/>
    </row>
    <row r="86" spans="1:13" ht="34.5" customHeight="1" x14ac:dyDescent="0.2">
      <c r="A86" s="71" t="s">
        <v>3156</v>
      </c>
      <c r="B86" s="12"/>
      <c r="C86" s="72" t="s">
        <v>3157</v>
      </c>
      <c r="D86" s="29"/>
      <c r="E86" s="29"/>
      <c r="F86" s="29"/>
      <c r="G86" s="29"/>
      <c r="H86" s="29"/>
      <c r="I86" s="29"/>
      <c r="J86" s="29"/>
      <c r="K86" s="29"/>
      <c r="L86" s="29"/>
      <c r="M86" s="13"/>
    </row>
    <row r="87" spans="1:13" ht="34.5" customHeight="1" x14ac:dyDescent="0.2">
      <c r="A87" s="71"/>
      <c r="B87" s="12"/>
      <c r="C87" s="72"/>
      <c r="D87" s="29"/>
      <c r="E87" s="29"/>
      <c r="F87" s="29"/>
      <c r="G87" s="29"/>
      <c r="H87" s="29"/>
      <c r="I87" s="29"/>
      <c r="J87" s="29"/>
      <c r="K87" s="29"/>
      <c r="L87" s="29"/>
      <c r="M87" s="13"/>
    </row>
    <row r="88" spans="1:13" ht="34.5" customHeight="1" x14ac:dyDescent="0.2">
      <c r="A88" s="71"/>
      <c r="B88" s="12"/>
      <c r="C88" s="72"/>
      <c r="D88" s="29"/>
      <c r="E88" s="29"/>
      <c r="F88" s="29"/>
      <c r="G88" s="29"/>
      <c r="H88" s="29"/>
      <c r="I88" s="29"/>
      <c r="J88" s="29"/>
      <c r="K88" s="29"/>
      <c r="L88" s="29"/>
      <c r="M88" s="13"/>
    </row>
    <row r="89" spans="1:13" ht="34.5" customHeight="1" x14ac:dyDescent="0.2">
      <c r="A89" s="71"/>
      <c r="B89" s="12"/>
      <c r="C89" s="72"/>
      <c r="D89" s="29"/>
      <c r="E89" s="29"/>
      <c r="F89" s="29"/>
      <c r="G89" s="29"/>
      <c r="H89" s="29"/>
      <c r="I89" s="29"/>
      <c r="J89" s="29"/>
      <c r="K89" s="29"/>
      <c r="L89" s="29"/>
      <c r="M89" s="13"/>
    </row>
    <row r="90" spans="1:13" ht="34.5" customHeight="1" x14ac:dyDescent="0.2">
      <c r="A90" s="71" t="s">
        <v>3158</v>
      </c>
      <c r="B90" s="12"/>
      <c r="C90" s="72" t="s">
        <v>3159</v>
      </c>
      <c r="D90" s="29"/>
      <c r="E90" s="29"/>
      <c r="F90" s="29"/>
      <c r="G90" s="29"/>
      <c r="H90" s="29"/>
      <c r="I90" s="29"/>
      <c r="J90" s="29"/>
      <c r="K90" s="29"/>
      <c r="L90" s="29"/>
      <c r="M90" s="13"/>
    </row>
    <row r="91" spans="1:13" ht="34.5" customHeight="1" x14ac:dyDescent="0.2">
      <c r="A91" s="71"/>
      <c r="B91" s="12"/>
      <c r="C91" s="72"/>
      <c r="D91" s="29"/>
      <c r="E91" s="29"/>
      <c r="F91" s="29"/>
      <c r="G91" s="29"/>
      <c r="H91" s="29"/>
      <c r="I91" s="29"/>
      <c r="J91" s="29"/>
      <c r="K91" s="29"/>
      <c r="L91" s="29"/>
      <c r="M91" s="13"/>
    </row>
    <row r="92" spans="1:13" ht="34.5" customHeight="1" x14ac:dyDescent="0.2">
      <c r="A92" s="71"/>
      <c r="B92" s="12"/>
      <c r="C92" s="72"/>
      <c r="D92" s="29"/>
      <c r="E92" s="29"/>
      <c r="F92" s="29"/>
      <c r="G92" s="29"/>
      <c r="H92" s="29"/>
      <c r="I92" s="29"/>
      <c r="J92" s="29"/>
      <c r="K92" s="29"/>
      <c r="L92" s="29"/>
      <c r="M92" s="13"/>
    </row>
    <row r="93" spans="1:13" ht="34.5" customHeight="1" x14ac:dyDescent="0.2">
      <c r="A93" s="71"/>
      <c r="B93" s="12"/>
      <c r="C93" s="72"/>
      <c r="D93" s="29"/>
      <c r="E93" s="29"/>
      <c r="F93" s="29"/>
      <c r="G93" s="29"/>
      <c r="H93" s="29"/>
      <c r="I93" s="29"/>
      <c r="J93" s="29"/>
      <c r="K93" s="29"/>
      <c r="L93" s="29"/>
      <c r="M93" s="13"/>
    </row>
    <row r="94" spans="1:13" ht="34.5" customHeight="1" x14ac:dyDescent="0.2">
      <c r="A94" s="71" t="s">
        <v>3160</v>
      </c>
      <c r="B94" s="12"/>
      <c r="C94" s="72" t="s">
        <v>3161</v>
      </c>
      <c r="D94" s="29"/>
      <c r="E94" s="29"/>
      <c r="F94" s="29"/>
      <c r="G94" s="29"/>
      <c r="H94" s="29"/>
      <c r="I94" s="29"/>
      <c r="J94" s="29"/>
      <c r="K94" s="29"/>
      <c r="L94" s="29"/>
      <c r="M94" s="13"/>
    </row>
    <row r="95" spans="1:13" ht="34.5" customHeight="1" x14ac:dyDescent="0.2">
      <c r="A95" s="71"/>
      <c r="B95" s="12"/>
      <c r="C95" s="72"/>
      <c r="D95" s="29"/>
      <c r="E95" s="29"/>
      <c r="F95" s="29"/>
      <c r="G95" s="29"/>
      <c r="H95" s="29"/>
      <c r="I95" s="29"/>
      <c r="J95" s="29"/>
      <c r="K95" s="29"/>
      <c r="L95" s="29"/>
      <c r="M95" s="13"/>
    </row>
    <row r="96" spans="1:13" ht="34.5" customHeight="1" x14ac:dyDescent="0.2">
      <c r="A96" s="71"/>
      <c r="B96" s="12"/>
      <c r="C96" s="72"/>
      <c r="D96" s="29"/>
      <c r="E96" s="29"/>
      <c r="F96" s="29"/>
      <c r="G96" s="29"/>
      <c r="H96" s="29"/>
      <c r="I96" s="29"/>
      <c r="J96" s="29"/>
      <c r="K96" s="29"/>
      <c r="L96" s="29"/>
      <c r="M96" s="13"/>
    </row>
    <row r="97" spans="1:13" ht="34.5" customHeight="1" x14ac:dyDescent="0.2">
      <c r="A97" s="71"/>
      <c r="B97" s="12"/>
      <c r="C97" s="72"/>
      <c r="D97" s="29"/>
      <c r="E97" s="29"/>
      <c r="F97" s="29"/>
      <c r="G97" s="29"/>
      <c r="H97" s="29"/>
      <c r="I97" s="29"/>
      <c r="J97" s="29"/>
      <c r="K97" s="29"/>
      <c r="L97" s="29"/>
      <c r="M97" s="13"/>
    </row>
    <row r="98" spans="1:13" ht="34.5" customHeight="1" x14ac:dyDescent="0.2">
      <c r="A98" s="71" t="s">
        <v>3162</v>
      </c>
      <c r="B98" s="12"/>
      <c r="C98" s="72" t="s">
        <v>3163</v>
      </c>
      <c r="D98" s="29"/>
      <c r="E98" s="29"/>
      <c r="F98" s="29"/>
      <c r="G98" s="29"/>
      <c r="H98" s="29"/>
      <c r="I98" s="29"/>
      <c r="J98" s="29"/>
      <c r="K98" s="29"/>
      <c r="L98" s="29"/>
      <c r="M98" s="13"/>
    </row>
    <row r="99" spans="1:13" ht="34.5" customHeight="1" x14ac:dyDescent="0.2">
      <c r="A99" s="71"/>
      <c r="B99" s="12"/>
      <c r="C99" s="72"/>
      <c r="D99" s="29"/>
      <c r="E99" s="29"/>
      <c r="F99" s="29"/>
      <c r="G99" s="29"/>
      <c r="H99" s="29"/>
      <c r="I99" s="29"/>
      <c r="J99" s="29"/>
      <c r="K99" s="29"/>
      <c r="L99" s="29"/>
      <c r="M99" s="13"/>
    </row>
    <row r="100" spans="1:13" ht="34.5" customHeight="1" x14ac:dyDescent="0.2">
      <c r="A100" s="71"/>
      <c r="B100" s="12"/>
      <c r="C100" s="72"/>
      <c r="D100" s="29"/>
      <c r="E100" s="29"/>
      <c r="F100" s="29"/>
      <c r="G100" s="29"/>
      <c r="H100" s="29"/>
      <c r="I100" s="29"/>
      <c r="J100" s="29"/>
      <c r="K100" s="29"/>
      <c r="L100" s="29"/>
      <c r="M100" s="13"/>
    </row>
    <row r="101" spans="1:13" ht="34.5" customHeight="1" x14ac:dyDescent="0.2">
      <c r="A101" s="71"/>
      <c r="B101" s="12"/>
      <c r="C101" s="72"/>
      <c r="D101" s="29"/>
      <c r="E101" s="29"/>
      <c r="F101" s="29"/>
      <c r="G101" s="29"/>
      <c r="H101" s="29"/>
      <c r="I101" s="29"/>
      <c r="J101" s="29"/>
      <c r="K101" s="29"/>
      <c r="L101" s="29"/>
      <c r="M101" s="13"/>
    </row>
    <row r="102" spans="1:13" ht="34.5" customHeight="1" x14ac:dyDescent="0.2">
      <c r="A102" s="71" t="s">
        <v>3164</v>
      </c>
      <c r="B102" s="12"/>
      <c r="C102" s="72" t="s">
        <v>3165</v>
      </c>
      <c r="D102" s="29"/>
      <c r="E102" s="29"/>
      <c r="F102" s="29"/>
      <c r="G102" s="29"/>
      <c r="H102" s="29"/>
      <c r="I102" s="29"/>
      <c r="J102" s="29"/>
      <c r="K102" s="29"/>
      <c r="L102" s="29"/>
      <c r="M102" s="13"/>
    </row>
    <row r="103" spans="1:13" ht="34.5" customHeight="1" x14ac:dyDescent="0.2">
      <c r="A103" s="71"/>
      <c r="B103" s="12"/>
      <c r="C103" s="72"/>
      <c r="D103" s="29"/>
      <c r="E103" s="29"/>
      <c r="F103" s="29"/>
      <c r="G103" s="29"/>
      <c r="H103" s="29"/>
      <c r="I103" s="29"/>
      <c r="J103" s="29"/>
      <c r="K103" s="29"/>
      <c r="L103" s="29"/>
      <c r="M103" s="13"/>
    </row>
    <row r="104" spans="1:13" ht="34.5" customHeight="1" x14ac:dyDescent="0.2">
      <c r="A104" s="71"/>
      <c r="B104" s="12"/>
      <c r="C104" s="72"/>
      <c r="D104" s="29"/>
      <c r="E104" s="29"/>
      <c r="F104" s="29"/>
      <c r="G104" s="29"/>
      <c r="H104" s="29"/>
      <c r="I104" s="29"/>
      <c r="J104" s="29"/>
      <c r="K104" s="29"/>
      <c r="L104" s="29"/>
      <c r="M104" s="13"/>
    </row>
    <row r="105" spans="1:13" ht="34.5" customHeight="1" x14ac:dyDescent="0.2">
      <c r="A105" s="71"/>
      <c r="B105" s="12"/>
      <c r="C105" s="72"/>
      <c r="D105" s="29"/>
      <c r="E105" s="29"/>
      <c r="F105" s="29"/>
      <c r="G105" s="29"/>
      <c r="H105" s="29"/>
      <c r="I105" s="29"/>
      <c r="J105" s="29"/>
      <c r="K105" s="29"/>
      <c r="L105" s="29"/>
      <c r="M105" s="13"/>
    </row>
    <row r="106" spans="1:13" ht="34.5" customHeight="1" x14ac:dyDescent="0.2">
      <c r="A106" s="71" t="s">
        <v>3166</v>
      </c>
      <c r="B106" s="12"/>
      <c r="C106" s="72" t="s">
        <v>3167</v>
      </c>
      <c r="D106" s="29"/>
      <c r="E106" s="29"/>
      <c r="F106" s="29"/>
      <c r="G106" s="29"/>
      <c r="H106" s="29"/>
      <c r="I106" s="29"/>
      <c r="J106" s="29"/>
      <c r="K106" s="29"/>
      <c r="L106" s="29"/>
      <c r="M106" s="13"/>
    </row>
    <row r="107" spans="1:13" ht="34.5" customHeight="1" x14ac:dyDescent="0.2">
      <c r="A107" s="71"/>
      <c r="B107" s="12"/>
      <c r="C107" s="72"/>
      <c r="D107" s="29"/>
      <c r="E107" s="29"/>
      <c r="F107" s="29"/>
      <c r="G107" s="29"/>
      <c r="H107" s="29"/>
      <c r="I107" s="29"/>
      <c r="J107" s="29"/>
      <c r="K107" s="29"/>
      <c r="L107" s="29"/>
      <c r="M107" s="13"/>
    </row>
    <row r="108" spans="1:13" ht="34.5" customHeight="1" x14ac:dyDescent="0.2">
      <c r="A108" s="71"/>
      <c r="B108" s="12"/>
      <c r="C108" s="72"/>
      <c r="D108" s="29"/>
      <c r="E108" s="29"/>
      <c r="F108" s="29"/>
      <c r="G108" s="29"/>
      <c r="H108" s="29"/>
      <c r="I108" s="29"/>
      <c r="J108" s="29"/>
      <c r="K108" s="29"/>
      <c r="L108" s="29"/>
      <c r="M108" s="13"/>
    </row>
    <row r="109" spans="1:13" ht="34.5" customHeight="1" x14ac:dyDescent="0.2">
      <c r="A109" s="71"/>
      <c r="B109" s="12"/>
      <c r="C109" s="72"/>
      <c r="D109" s="29"/>
      <c r="E109" s="29"/>
      <c r="F109" s="29"/>
      <c r="G109" s="29"/>
      <c r="H109" s="29"/>
      <c r="I109" s="29"/>
      <c r="J109" s="29"/>
      <c r="K109" s="29"/>
      <c r="L109" s="29"/>
      <c r="M109" s="13"/>
    </row>
    <row r="110" spans="1:13" ht="34.5" customHeight="1" x14ac:dyDescent="0.2">
      <c r="A110" s="71" t="s">
        <v>3168</v>
      </c>
      <c r="B110" s="12"/>
      <c r="C110" s="72" t="s">
        <v>3169</v>
      </c>
      <c r="D110" s="29"/>
      <c r="E110" s="29"/>
      <c r="F110" s="29"/>
      <c r="G110" s="29"/>
      <c r="H110" s="29"/>
      <c r="I110" s="29"/>
      <c r="J110" s="29"/>
      <c r="K110" s="29"/>
      <c r="L110" s="29"/>
      <c r="M110" s="13"/>
    </row>
    <row r="111" spans="1:13" ht="34.5" customHeight="1" x14ac:dyDescent="0.2">
      <c r="A111" s="71"/>
      <c r="B111" s="12"/>
      <c r="C111" s="72"/>
      <c r="D111" s="29"/>
      <c r="E111" s="29"/>
      <c r="F111" s="29"/>
      <c r="G111" s="29"/>
      <c r="H111" s="29"/>
      <c r="I111" s="29"/>
      <c r="J111" s="29"/>
      <c r="K111" s="29"/>
      <c r="L111" s="29"/>
      <c r="M111" s="13"/>
    </row>
    <row r="112" spans="1:13" ht="34.5" customHeight="1" x14ac:dyDescent="0.2">
      <c r="A112" s="71"/>
      <c r="B112" s="12"/>
      <c r="C112" s="72"/>
      <c r="D112" s="29"/>
      <c r="E112" s="29"/>
      <c r="F112" s="29"/>
      <c r="G112" s="29"/>
      <c r="H112" s="29"/>
      <c r="I112" s="29"/>
      <c r="J112" s="29"/>
      <c r="K112" s="29"/>
      <c r="L112" s="29"/>
      <c r="M112" s="13"/>
    </row>
    <row r="113" spans="1:13" ht="34.5" customHeight="1" x14ac:dyDescent="0.2">
      <c r="A113" s="71"/>
      <c r="B113" s="12"/>
      <c r="C113" s="72"/>
      <c r="D113" s="29"/>
      <c r="E113" s="29"/>
      <c r="F113" s="29"/>
      <c r="G113" s="29"/>
      <c r="H113" s="29"/>
      <c r="I113" s="29"/>
      <c r="J113" s="29"/>
      <c r="K113" s="29"/>
      <c r="L113" s="29"/>
      <c r="M113" s="13"/>
    </row>
    <row r="114" spans="1:13" ht="34.5" customHeight="1" x14ac:dyDescent="0.2">
      <c r="A114" s="71" t="s">
        <v>3170</v>
      </c>
      <c r="B114" s="12"/>
      <c r="C114" s="72" t="s">
        <v>3171</v>
      </c>
      <c r="D114" s="29"/>
      <c r="E114" s="29"/>
      <c r="F114" s="29"/>
      <c r="G114" s="29"/>
      <c r="H114" s="29"/>
      <c r="I114" s="29"/>
      <c r="J114" s="29"/>
      <c r="K114" s="29"/>
      <c r="L114" s="29"/>
      <c r="M114" s="13"/>
    </row>
    <row r="115" spans="1:13" ht="34.5" customHeight="1" x14ac:dyDescent="0.2">
      <c r="A115" s="71"/>
      <c r="B115" s="12"/>
      <c r="C115" s="72"/>
      <c r="D115" s="29"/>
      <c r="E115" s="29"/>
      <c r="F115" s="29"/>
      <c r="G115" s="29"/>
      <c r="H115" s="29"/>
      <c r="I115" s="29"/>
      <c r="J115" s="29"/>
      <c r="K115" s="29"/>
      <c r="L115" s="29"/>
      <c r="M115" s="13"/>
    </row>
    <row r="116" spans="1:13" ht="34.5" customHeight="1" x14ac:dyDescent="0.2">
      <c r="A116" s="71"/>
      <c r="B116" s="12"/>
      <c r="C116" s="72"/>
      <c r="D116" s="29"/>
      <c r="E116" s="29"/>
      <c r="F116" s="29"/>
      <c r="G116" s="29"/>
      <c r="H116" s="29"/>
      <c r="I116" s="29"/>
      <c r="J116" s="29"/>
      <c r="K116" s="29"/>
      <c r="L116" s="29"/>
      <c r="M116" s="13"/>
    </row>
    <row r="117" spans="1:13" ht="34.5" customHeight="1" x14ac:dyDescent="0.2">
      <c r="A117" s="71"/>
      <c r="B117" s="12"/>
      <c r="C117" s="72"/>
      <c r="D117" s="29"/>
      <c r="E117" s="29"/>
      <c r="F117" s="29"/>
      <c r="G117" s="29"/>
      <c r="H117" s="29"/>
      <c r="I117" s="29"/>
      <c r="J117" s="29"/>
      <c r="K117" s="29"/>
      <c r="L117" s="29"/>
      <c r="M117" s="13"/>
    </row>
    <row r="118" spans="1:13" ht="34.5" customHeight="1" x14ac:dyDescent="0.2">
      <c r="A118" s="71" t="s">
        <v>3172</v>
      </c>
      <c r="B118" s="12"/>
      <c r="C118" s="72" t="s">
        <v>3173</v>
      </c>
      <c r="D118" s="29"/>
      <c r="E118" s="29"/>
      <c r="F118" s="29"/>
      <c r="G118" s="29"/>
      <c r="H118" s="29"/>
      <c r="I118" s="29"/>
      <c r="J118" s="29"/>
      <c r="K118" s="29"/>
      <c r="L118" s="29"/>
      <c r="M118" s="13"/>
    </row>
    <row r="119" spans="1:13" ht="34.5" customHeight="1" x14ac:dyDescent="0.2">
      <c r="A119" s="71"/>
      <c r="B119" s="12"/>
      <c r="C119" s="72"/>
      <c r="D119" s="29"/>
      <c r="E119" s="29"/>
      <c r="F119" s="29"/>
      <c r="G119" s="29"/>
      <c r="H119" s="29"/>
      <c r="I119" s="29"/>
      <c r="J119" s="29"/>
      <c r="K119" s="29"/>
      <c r="L119" s="29"/>
      <c r="M119" s="13"/>
    </row>
    <row r="120" spans="1:13" ht="34.5" customHeight="1" x14ac:dyDescent="0.2">
      <c r="A120" s="71"/>
      <c r="B120" s="12"/>
      <c r="C120" s="72"/>
      <c r="D120" s="29"/>
      <c r="E120" s="29"/>
      <c r="F120" s="29"/>
      <c r="G120" s="29"/>
      <c r="H120" s="29"/>
      <c r="I120" s="29"/>
      <c r="J120" s="29"/>
      <c r="K120" s="29"/>
      <c r="L120" s="29"/>
      <c r="M120" s="13"/>
    </row>
    <row r="121" spans="1:13" ht="34.5" customHeight="1" x14ac:dyDescent="0.2">
      <c r="A121" s="71"/>
      <c r="B121" s="12"/>
      <c r="C121" s="72"/>
      <c r="D121" s="29"/>
      <c r="E121" s="29"/>
      <c r="F121" s="29"/>
      <c r="G121" s="29"/>
      <c r="H121" s="29"/>
      <c r="I121" s="29"/>
      <c r="J121" s="29"/>
      <c r="K121" s="29"/>
      <c r="L121" s="29"/>
      <c r="M121" s="13"/>
    </row>
    <row r="122" spans="1:13" ht="34.5" customHeight="1" x14ac:dyDescent="0.2">
      <c r="A122" s="71" t="s">
        <v>3174</v>
      </c>
      <c r="B122" s="12"/>
      <c r="C122" s="72" t="s">
        <v>3175</v>
      </c>
      <c r="D122" s="29"/>
      <c r="E122" s="29"/>
      <c r="F122" s="29"/>
      <c r="G122" s="29"/>
      <c r="H122" s="29"/>
      <c r="I122" s="29"/>
      <c r="J122" s="29"/>
      <c r="K122" s="29"/>
      <c r="L122" s="29"/>
      <c r="M122" s="13"/>
    </row>
    <row r="123" spans="1:13" ht="34.5" customHeight="1" x14ac:dyDescent="0.2">
      <c r="A123" s="71"/>
      <c r="B123" s="12"/>
      <c r="C123" s="72"/>
      <c r="D123" s="29"/>
      <c r="E123" s="29"/>
      <c r="F123" s="29"/>
      <c r="G123" s="29"/>
      <c r="H123" s="29"/>
      <c r="I123" s="29"/>
      <c r="J123" s="29"/>
      <c r="K123" s="29"/>
      <c r="L123" s="29"/>
      <c r="M123" s="13"/>
    </row>
    <row r="124" spans="1:13" ht="34.5" customHeight="1" x14ac:dyDescent="0.2">
      <c r="A124" s="71"/>
      <c r="B124" s="12"/>
      <c r="C124" s="72"/>
      <c r="D124" s="29"/>
      <c r="E124" s="29"/>
      <c r="F124" s="29"/>
      <c r="G124" s="29"/>
      <c r="H124" s="29"/>
      <c r="I124" s="29"/>
      <c r="J124" s="29"/>
      <c r="K124" s="29"/>
      <c r="L124" s="29"/>
      <c r="M124" s="13"/>
    </row>
    <row r="125" spans="1:13" ht="34.5" customHeight="1" x14ac:dyDescent="0.2">
      <c r="A125" s="71"/>
      <c r="B125" s="12"/>
      <c r="C125" s="72"/>
      <c r="D125" s="29"/>
      <c r="E125" s="29"/>
      <c r="F125" s="29"/>
      <c r="G125" s="29"/>
      <c r="H125" s="29"/>
      <c r="I125" s="29"/>
      <c r="J125" s="29"/>
      <c r="K125" s="29"/>
      <c r="L125" s="29"/>
      <c r="M125" s="13"/>
    </row>
    <row r="126" spans="1:13" ht="34.5" customHeight="1" x14ac:dyDescent="0.2">
      <c r="A126" s="71" t="s">
        <v>3176</v>
      </c>
      <c r="B126" s="12"/>
      <c r="C126" s="72" t="s">
        <v>3177</v>
      </c>
      <c r="D126" s="29"/>
      <c r="E126" s="29"/>
      <c r="F126" s="29"/>
      <c r="G126" s="29"/>
      <c r="H126" s="29"/>
      <c r="I126" s="29"/>
      <c r="J126" s="29"/>
      <c r="K126" s="29"/>
      <c r="L126" s="29"/>
      <c r="M126" s="13"/>
    </row>
    <row r="127" spans="1:13" ht="34.5" customHeight="1" x14ac:dyDescent="0.2">
      <c r="A127" s="71"/>
      <c r="B127" s="12"/>
      <c r="C127" s="72"/>
      <c r="D127" s="29"/>
      <c r="E127" s="29"/>
      <c r="F127" s="29"/>
      <c r="G127" s="29"/>
      <c r="H127" s="29"/>
      <c r="I127" s="29"/>
      <c r="J127" s="29"/>
      <c r="K127" s="29"/>
      <c r="L127" s="29"/>
      <c r="M127" s="13"/>
    </row>
    <row r="128" spans="1:13" ht="34.5" customHeight="1" x14ac:dyDescent="0.2">
      <c r="A128" s="71"/>
      <c r="B128" s="12"/>
      <c r="C128" s="72"/>
      <c r="D128" s="29"/>
      <c r="E128" s="29"/>
      <c r="F128" s="29"/>
      <c r="G128" s="29"/>
      <c r="H128" s="29"/>
      <c r="I128" s="29"/>
      <c r="J128" s="29"/>
      <c r="K128" s="29"/>
      <c r="L128" s="29"/>
      <c r="M128" s="13"/>
    </row>
    <row r="129" spans="1:13" ht="34.5" customHeight="1" x14ac:dyDescent="0.2">
      <c r="A129" s="71"/>
      <c r="B129" s="12"/>
      <c r="C129" s="72"/>
      <c r="D129" s="29"/>
      <c r="E129" s="29"/>
      <c r="F129" s="29"/>
      <c r="G129" s="29"/>
      <c r="H129" s="29"/>
      <c r="I129" s="29"/>
      <c r="J129" s="29"/>
      <c r="K129" s="29"/>
      <c r="L129" s="29"/>
      <c r="M129" s="13"/>
    </row>
    <row r="130" spans="1:13" ht="34.5" customHeight="1" x14ac:dyDescent="0.2">
      <c r="A130" s="71" t="s">
        <v>3178</v>
      </c>
      <c r="B130" s="12"/>
      <c r="C130" s="72" t="s">
        <v>3179</v>
      </c>
      <c r="D130" s="29"/>
      <c r="E130" s="29"/>
      <c r="F130" s="29"/>
      <c r="G130" s="29"/>
      <c r="H130" s="29"/>
      <c r="I130" s="29"/>
      <c r="J130" s="29"/>
      <c r="K130" s="29"/>
      <c r="L130" s="29"/>
      <c r="M130" s="13"/>
    </row>
    <row r="131" spans="1:13" ht="34.5" customHeight="1" x14ac:dyDescent="0.2">
      <c r="A131" s="71"/>
      <c r="B131" s="12"/>
      <c r="C131" s="72"/>
      <c r="D131" s="29"/>
      <c r="E131" s="29"/>
      <c r="F131" s="29"/>
      <c r="G131" s="29"/>
      <c r="H131" s="29"/>
      <c r="I131" s="29"/>
      <c r="J131" s="29"/>
      <c r="K131" s="29"/>
      <c r="L131" s="29"/>
      <c r="M131" s="13"/>
    </row>
    <row r="132" spans="1:13" ht="34.5" customHeight="1" x14ac:dyDescent="0.2">
      <c r="A132" s="71"/>
      <c r="B132" s="12"/>
      <c r="C132" s="72"/>
      <c r="D132" s="29"/>
      <c r="E132" s="29"/>
      <c r="F132" s="29"/>
      <c r="G132" s="29"/>
      <c r="H132" s="29"/>
      <c r="I132" s="29"/>
      <c r="J132" s="29"/>
      <c r="K132" s="29"/>
      <c r="L132" s="29"/>
      <c r="M132" s="13"/>
    </row>
    <row r="133" spans="1:13" ht="34.5" customHeight="1" x14ac:dyDescent="0.2">
      <c r="A133" s="71"/>
      <c r="B133" s="12"/>
      <c r="C133" s="72"/>
      <c r="D133" s="29"/>
      <c r="E133" s="29"/>
      <c r="F133" s="29"/>
      <c r="G133" s="29"/>
      <c r="H133" s="29"/>
      <c r="I133" s="29"/>
      <c r="J133" s="29"/>
      <c r="K133" s="29"/>
      <c r="L133" s="29"/>
      <c r="M133" s="13"/>
    </row>
    <row r="134" spans="1:13" ht="34.5" customHeight="1" x14ac:dyDescent="0.2">
      <c r="A134" s="71" t="s">
        <v>3180</v>
      </c>
      <c r="B134" s="12"/>
      <c r="C134" s="72" t="s">
        <v>3181</v>
      </c>
      <c r="D134" s="29"/>
      <c r="E134" s="29"/>
      <c r="F134" s="29"/>
      <c r="G134" s="29"/>
      <c r="H134" s="29"/>
      <c r="I134" s="29"/>
      <c r="J134" s="29"/>
      <c r="K134" s="29"/>
      <c r="L134" s="29"/>
      <c r="M134" s="13"/>
    </row>
    <row r="135" spans="1:13" ht="34.5" customHeight="1" x14ac:dyDescent="0.2">
      <c r="A135" s="71"/>
      <c r="B135" s="12"/>
      <c r="C135" s="72"/>
      <c r="D135" s="29"/>
      <c r="E135" s="29"/>
      <c r="F135" s="29"/>
      <c r="G135" s="29"/>
      <c r="H135" s="29"/>
      <c r="I135" s="29"/>
      <c r="J135" s="29"/>
      <c r="K135" s="29"/>
      <c r="L135" s="29"/>
      <c r="M135" s="13"/>
    </row>
    <row r="136" spans="1:13" ht="34.5" customHeight="1" x14ac:dyDescent="0.2">
      <c r="A136" s="71"/>
      <c r="B136" s="12"/>
      <c r="C136" s="72"/>
      <c r="D136" s="29"/>
      <c r="E136" s="29"/>
      <c r="F136" s="29"/>
      <c r="G136" s="29"/>
      <c r="H136" s="29"/>
      <c r="I136" s="29"/>
      <c r="J136" s="29"/>
      <c r="K136" s="29"/>
      <c r="L136" s="29"/>
      <c r="M136" s="13"/>
    </row>
    <row r="137" spans="1:13" ht="34.5" customHeight="1" x14ac:dyDescent="0.2">
      <c r="A137" s="71"/>
      <c r="B137" s="12"/>
      <c r="C137" s="72"/>
      <c r="D137" s="29"/>
      <c r="E137" s="29"/>
      <c r="F137" s="29"/>
      <c r="G137" s="29"/>
      <c r="H137" s="29"/>
      <c r="I137" s="29"/>
      <c r="J137" s="29"/>
      <c r="K137" s="29"/>
      <c r="L137" s="29"/>
      <c r="M137" s="13"/>
    </row>
    <row r="138" spans="1:13" ht="34.5" customHeight="1" x14ac:dyDescent="0.2">
      <c r="A138" s="71" t="s">
        <v>3182</v>
      </c>
      <c r="B138" s="12"/>
      <c r="C138" s="72" t="s">
        <v>3183</v>
      </c>
      <c r="D138" s="29"/>
      <c r="E138" s="29"/>
      <c r="F138" s="29"/>
      <c r="G138" s="29"/>
      <c r="H138" s="29"/>
      <c r="I138" s="29"/>
      <c r="J138" s="29"/>
      <c r="K138" s="29"/>
      <c r="L138" s="29"/>
      <c r="M138" s="13"/>
    </row>
    <row r="139" spans="1:13" ht="34.5" customHeight="1" x14ac:dyDescent="0.2">
      <c r="A139" s="71"/>
      <c r="B139" s="12"/>
      <c r="C139" s="72"/>
      <c r="D139" s="29"/>
      <c r="E139" s="29"/>
      <c r="F139" s="29"/>
      <c r="G139" s="29"/>
      <c r="H139" s="29"/>
      <c r="I139" s="29"/>
      <c r="J139" s="29"/>
      <c r="K139" s="29"/>
      <c r="L139" s="29"/>
      <c r="M139" s="13"/>
    </row>
    <row r="140" spans="1:13" ht="34.5" customHeight="1" x14ac:dyDescent="0.2">
      <c r="A140" s="71"/>
      <c r="B140" s="12"/>
      <c r="C140" s="72"/>
      <c r="D140" s="29"/>
      <c r="E140" s="29"/>
      <c r="F140" s="29"/>
      <c r="G140" s="29"/>
      <c r="H140" s="29"/>
      <c r="I140" s="29"/>
      <c r="J140" s="29"/>
      <c r="K140" s="29"/>
      <c r="L140" s="29"/>
      <c r="M140" s="13"/>
    </row>
    <row r="141" spans="1:13" ht="34.5" customHeight="1" x14ac:dyDescent="0.2">
      <c r="A141" s="71"/>
      <c r="B141" s="12"/>
      <c r="C141" s="72"/>
      <c r="D141" s="29"/>
      <c r="E141" s="29"/>
      <c r="F141" s="29"/>
      <c r="G141" s="29"/>
      <c r="H141" s="29"/>
      <c r="I141" s="29"/>
      <c r="J141" s="29"/>
      <c r="K141" s="29"/>
      <c r="L141" s="29"/>
      <c r="M141" s="13"/>
    </row>
    <row r="142" spans="1:13" ht="34.5" customHeight="1" x14ac:dyDescent="0.2">
      <c r="A142" s="71" t="s">
        <v>3184</v>
      </c>
      <c r="B142" s="12"/>
      <c r="C142" s="72" t="s">
        <v>3185</v>
      </c>
      <c r="D142" s="29"/>
      <c r="E142" s="29"/>
      <c r="F142" s="29"/>
      <c r="G142" s="29"/>
      <c r="H142" s="29"/>
      <c r="I142" s="29"/>
      <c r="J142" s="29"/>
      <c r="K142" s="29"/>
      <c r="L142" s="29"/>
      <c r="M142" s="13"/>
    </row>
    <row r="143" spans="1:13" ht="34.5" customHeight="1" x14ac:dyDescent="0.2">
      <c r="A143" s="71"/>
      <c r="B143" s="12"/>
      <c r="C143" s="72"/>
      <c r="D143" s="29"/>
      <c r="E143" s="29"/>
      <c r="F143" s="29"/>
      <c r="G143" s="29"/>
      <c r="H143" s="29"/>
      <c r="I143" s="29"/>
      <c r="J143" s="29"/>
      <c r="K143" s="29"/>
      <c r="L143" s="29"/>
      <c r="M143" s="13"/>
    </row>
    <row r="144" spans="1:13" ht="34.5" customHeight="1" x14ac:dyDescent="0.2">
      <c r="A144" s="71"/>
      <c r="B144" s="12"/>
      <c r="C144" s="72"/>
      <c r="D144" s="29"/>
      <c r="E144" s="29"/>
      <c r="F144" s="29"/>
      <c r="G144" s="29"/>
      <c r="H144" s="29"/>
      <c r="I144" s="29"/>
      <c r="J144" s="29"/>
      <c r="K144" s="29"/>
      <c r="L144" s="29"/>
      <c r="M144" s="13"/>
    </row>
    <row r="145" spans="1:13" ht="34.5" customHeight="1" thickBot="1" x14ac:dyDescent="0.25">
      <c r="A145" s="73"/>
      <c r="B145" s="14"/>
      <c r="C145" s="74"/>
      <c r="D145" s="30"/>
      <c r="E145" s="30"/>
      <c r="F145" s="30"/>
      <c r="G145" s="30"/>
      <c r="H145" s="30"/>
      <c r="I145" s="30"/>
      <c r="J145" s="30"/>
      <c r="K145" s="30"/>
      <c r="L145" s="30"/>
      <c r="M145" s="15"/>
    </row>
    <row r="146" spans="1:13" ht="34.5" customHeight="1" x14ac:dyDescent="0.2">
      <c r="A146" s="75" t="s">
        <v>3186</v>
      </c>
      <c r="B146" s="10"/>
      <c r="C146" s="76" t="s">
        <v>3187</v>
      </c>
      <c r="D146" s="28"/>
      <c r="E146" s="28"/>
      <c r="F146" s="28"/>
      <c r="G146" s="28"/>
      <c r="H146" s="28"/>
      <c r="I146" s="28"/>
      <c r="J146" s="28"/>
      <c r="K146" s="28"/>
      <c r="L146" s="28"/>
      <c r="M146" s="11"/>
    </row>
    <row r="147" spans="1:13" ht="34.5" customHeight="1" x14ac:dyDescent="0.2">
      <c r="A147" s="71"/>
      <c r="B147" s="12"/>
      <c r="C147" s="72"/>
      <c r="D147" s="29"/>
      <c r="E147" s="29"/>
      <c r="F147" s="29"/>
      <c r="G147" s="29"/>
      <c r="H147" s="29"/>
      <c r="I147" s="29"/>
      <c r="J147" s="29"/>
      <c r="K147" s="29"/>
      <c r="L147" s="29"/>
      <c r="M147" s="13"/>
    </row>
    <row r="148" spans="1:13" ht="34.5" customHeight="1" x14ac:dyDescent="0.2">
      <c r="A148" s="71"/>
      <c r="B148" s="12"/>
      <c r="C148" s="72"/>
      <c r="D148" s="29"/>
      <c r="E148" s="29"/>
      <c r="F148" s="29"/>
      <c r="G148" s="29"/>
      <c r="H148" s="29"/>
      <c r="I148" s="29"/>
      <c r="J148" s="29"/>
      <c r="K148" s="29"/>
      <c r="L148" s="29"/>
      <c r="M148" s="13"/>
    </row>
    <row r="149" spans="1:13" ht="34.5" customHeight="1" x14ac:dyDescent="0.2">
      <c r="A149" s="71"/>
      <c r="B149" s="12"/>
      <c r="C149" s="72"/>
      <c r="D149" s="29"/>
      <c r="E149" s="29"/>
      <c r="F149" s="29"/>
      <c r="G149" s="29"/>
      <c r="H149" s="29"/>
      <c r="I149" s="29"/>
      <c r="J149" s="29"/>
      <c r="K149" s="29"/>
      <c r="L149" s="29"/>
      <c r="M149" s="13"/>
    </row>
    <row r="150" spans="1:13" ht="34.5" customHeight="1" x14ac:dyDescent="0.2">
      <c r="A150" s="71" t="s">
        <v>3188</v>
      </c>
      <c r="B150" s="12"/>
      <c r="C150" s="72" t="s">
        <v>3189</v>
      </c>
      <c r="D150" s="29"/>
      <c r="E150" s="29"/>
      <c r="F150" s="29"/>
      <c r="G150" s="29"/>
      <c r="H150" s="29"/>
      <c r="I150" s="29"/>
      <c r="J150" s="29"/>
      <c r="K150" s="29"/>
      <c r="L150" s="29"/>
      <c r="M150" s="13"/>
    </row>
    <row r="151" spans="1:13" ht="34.5" customHeight="1" x14ac:dyDescent="0.2">
      <c r="A151" s="71"/>
      <c r="B151" s="12"/>
      <c r="C151" s="72"/>
      <c r="D151" s="29"/>
      <c r="E151" s="29"/>
      <c r="F151" s="29"/>
      <c r="G151" s="29"/>
      <c r="H151" s="29"/>
      <c r="I151" s="29"/>
      <c r="J151" s="29"/>
      <c r="K151" s="29"/>
      <c r="L151" s="29"/>
      <c r="M151" s="13"/>
    </row>
    <row r="152" spans="1:13" ht="34.5" customHeight="1" x14ac:dyDescent="0.2">
      <c r="A152" s="71"/>
      <c r="B152" s="12"/>
      <c r="C152" s="72"/>
      <c r="D152" s="29"/>
      <c r="E152" s="29"/>
      <c r="F152" s="29"/>
      <c r="G152" s="29"/>
      <c r="H152" s="29"/>
      <c r="I152" s="29"/>
      <c r="J152" s="29"/>
      <c r="K152" s="29"/>
      <c r="L152" s="29"/>
      <c r="M152" s="13"/>
    </row>
    <row r="153" spans="1:13" ht="34.5" customHeight="1" x14ac:dyDescent="0.2">
      <c r="A153" s="71"/>
      <c r="B153" s="12"/>
      <c r="C153" s="72"/>
      <c r="D153" s="29"/>
      <c r="E153" s="29"/>
      <c r="F153" s="29"/>
      <c r="G153" s="29"/>
      <c r="H153" s="29"/>
      <c r="I153" s="29"/>
      <c r="J153" s="29"/>
      <c r="K153" s="29"/>
      <c r="L153" s="29"/>
      <c r="M153" s="13"/>
    </row>
    <row r="154" spans="1:13" ht="34.5" customHeight="1" x14ac:dyDescent="0.2">
      <c r="A154" s="71" t="s">
        <v>3190</v>
      </c>
      <c r="B154" s="12"/>
      <c r="C154" s="72" t="s">
        <v>3191</v>
      </c>
      <c r="D154" s="29"/>
      <c r="E154" s="29"/>
      <c r="F154" s="29"/>
      <c r="G154" s="29"/>
      <c r="H154" s="29"/>
      <c r="I154" s="29"/>
      <c r="J154" s="29"/>
      <c r="K154" s="29"/>
      <c r="L154" s="29"/>
      <c r="M154" s="13"/>
    </row>
    <row r="155" spans="1:13" ht="34.5" customHeight="1" x14ac:dyDescent="0.2">
      <c r="A155" s="71"/>
      <c r="B155" s="12"/>
      <c r="C155" s="72"/>
      <c r="D155" s="29"/>
      <c r="E155" s="29"/>
      <c r="F155" s="29"/>
      <c r="G155" s="29"/>
      <c r="H155" s="29"/>
      <c r="I155" s="29"/>
      <c r="J155" s="29"/>
      <c r="K155" s="29"/>
      <c r="L155" s="29"/>
      <c r="M155" s="13"/>
    </row>
    <row r="156" spans="1:13" ht="34.5" customHeight="1" x14ac:dyDescent="0.2">
      <c r="A156" s="71"/>
      <c r="B156" s="12"/>
      <c r="C156" s="72"/>
      <c r="D156" s="29"/>
      <c r="E156" s="29"/>
      <c r="F156" s="29"/>
      <c r="G156" s="29"/>
      <c r="H156" s="29"/>
      <c r="I156" s="29"/>
      <c r="J156" s="29"/>
      <c r="K156" s="29"/>
      <c r="L156" s="29"/>
      <c r="M156" s="13"/>
    </row>
    <row r="157" spans="1:13" ht="34.5" customHeight="1" x14ac:dyDescent="0.2">
      <c r="A157" s="71"/>
      <c r="B157" s="12"/>
      <c r="C157" s="72"/>
      <c r="D157" s="29"/>
      <c r="E157" s="29"/>
      <c r="F157" s="29"/>
      <c r="G157" s="29"/>
      <c r="H157" s="29"/>
      <c r="I157" s="29"/>
      <c r="J157" s="29"/>
      <c r="K157" s="29"/>
      <c r="L157" s="29"/>
      <c r="M157" s="13"/>
    </row>
    <row r="158" spans="1:13" ht="34.5" customHeight="1" x14ac:dyDescent="0.2">
      <c r="A158" s="71" t="s">
        <v>3192</v>
      </c>
      <c r="B158" s="12"/>
      <c r="C158" s="72" t="s">
        <v>3193</v>
      </c>
      <c r="D158" s="29"/>
      <c r="E158" s="29"/>
      <c r="F158" s="29"/>
      <c r="G158" s="29"/>
      <c r="H158" s="29"/>
      <c r="I158" s="29"/>
      <c r="J158" s="29"/>
      <c r="K158" s="29"/>
      <c r="L158" s="29"/>
      <c r="M158" s="13"/>
    </row>
    <row r="159" spans="1:13" ht="34.5" customHeight="1" x14ac:dyDescent="0.2">
      <c r="A159" s="71"/>
      <c r="B159" s="12"/>
      <c r="C159" s="72"/>
      <c r="D159" s="29"/>
      <c r="E159" s="29"/>
      <c r="F159" s="29"/>
      <c r="G159" s="29"/>
      <c r="H159" s="29"/>
      <c r="I159" s="29"/>
      <c r="J159" s="29"/>
      <c r="K159" s="29"/>
      <c r="L159" s="29"/>
      <c r="M159" s="13"/>
    </row>
    <row r="160" spans="1:13" ht="34.5" customHeight="1" x14ac:dyDescent="0.2">
      <c r="A160" s="71"/>
      <c r="B160" s="12"/>
      <c r="C160" s="72"/>
      <c r="D160" s="29"/>
      <c r="E160" s="29"/>
      <c r="F160" s="29"/>
      <c r="G160" s="29"/>
      <c r="H160" s="29"/>
      <c r="I160" s="29"/>
      <c r="J160" s="29"/>
      <c r="K160" s="29"/>
      <c r="L160" s="29"/>
      <c r="M160" s="13"/>
    </row>
    <row r="161" spans="1:13" ht="34.5" customHeight="1" x14ac:dyDescent="0.2">
      <c r="A161" s="71"/>
      <c r="B161" s="12"/>
      <c r="C161" s="72"/>
      <c r="D161" s="29"/>
      <c r="E161" s="29"/>
      <c r="F161" s="29"/>
      <c r="G161" s="29"/>
      <c r="H161" s="29"/>
      <c r="I161" s="29"/>
      <c r="J161" s="29"/>
      <c r="K161" s="29"/>
      <c r="L161" s="29"/>
      <c r="M161" s="13"/>
    </row>
    <row r="162" spans="1:13" ht="34.5" customHeight="1" x14ac:dyDescent="0.2">
      <c r="A162" s="71" t="s">
        <v>3194</v>
      </c>
      <c r="B162" s="12"/>
      <c r="C162" s="72" t="s">
        <v>3195</v>
      </c>
      <c r="D162" s="29"/>
      <c r="E162" s="29"/>
      <c r="F162" s="29"/>
      <c r="G162" s="29"/>
      <c r="H162" s="29"/>
      <c r="I162" s="29"/>
      <c r="J162" s="29"/>
      <c r="K162" s="29"/>
      <c r="L162" s="29"/>
      <c r="M162" s="13"/>
    </row>
    <row r="163" spans="1:13" ht="34.5" customHeight="1" x14ac:dyDescent="0.2">
      <c r="A163" s="71"/>
      <c r="B163" s="12"/>
      <c r="C163" s="72"/>
      <c r="D163" s="29"/>
      <c r="E163" s="29"/>
      <c r="F163" s="29"/>
      <c r="G163" s="29"/>
      <c r="H163" s="29"/>
      <c r="I163" s="29"/>
      <c r="J163" s="29"/>
      <c r="K163" s="29"/>
      <c r="L163" s="29"/>
      <c r="M163" s="13"/>
    </row>
    <row r="164" spans="1:13" ht="34.5" customHeight="1" x14ac:dyDescent="0.2">
      <c r="A164" s="71"/>
      <c r="B164" s="12"/>
      <c r="C164" s="72"/>
      <c r="D164" s="29"/>
      <c r="E164" s="29"/>
      <c r="F164" s="29"/>
      <c r="G164" s="29"/>
      <c r="H164" s="29"/>
      <c r="I164" s="29"/>
      <c r="J164" s="29"/>
      <c r="K164" s="29"/>
      <c r="L164" s="29"/>
      <c r="M164" s="13"/>
    </row>
    <row r="165" spans="1:13" ht="34.5" customHeight="1" x14ac:dyDescent="0.2">
      <c r="A165" s="71"/>
      <c r="B165" s="12"/>
      <c r="C165" s="72"/>
      <c r="D165" s="29"/>
      <c r="E165" s="29"/>
      <c r="F165" s="29"/>
      <c r="G165" s="29"/>
      <c r="H165" s="29"/>
      <c r="I165" s="29"/>
      <c r="J165" s="29"/>
      <c r="K165" s="29"/>
      <c r="L165" s="29"/>
      <c r="M165" s="13"/>
    </row>
    <row r="166" spans="1:13" ht="34.5" customHeight="1" x14ac:dyDescent="0.2">
      <c r="A166" s="71" t="s">
        <v>3196</v>
      </c>
      <c r="B166" s="12"/>
      <c r="C166" s="72" t="s">
        <v>3197</v>
      </c>
      <c r="D166" s="29"/>
      <c r="E166" s="29"/>
      <c r="F166" s="29"/>
      <c r="G166" s="29"/>
      <c r="H166" s="29"/>
      <c r="I166" s="29"/>
      <c r="J166" s="29"/>
      <c r="K166" s="29"/>
      <c r="L166" s="29"/>
      <c r="M166" s="13"/>
    </row>
    <row r="167" spans="1:13" ht="34.5" customHeight="1" x14ac:dyDescent="0.2">
      <c r="A167" s="71"/>
      <c r="B167" s="12"/>
      <c r="C167" s="72"/>
      <c r="D167" s="29"/>
      <c r="E167" s="29"/>
      <c r="F167" s="29"/>
      <c r="G167" s="29"/>
      <c r="H167" s="29"/>
      <c r="I167" s="29"/>
      <c r="J167" s="29"/>
      <c r="K167" s="29"/>
      <c r="L167" s="29"/>
      <c r="M167" s="13"/>
    </row>
    <row r="168" spans="1:13" ht="34.5" customHeight="1" x14ac:dyDescent="0.2">
      <c r="A168" s="71"/>
      <c r="B168" s="12"/>
      <c r="C168" s="72"/>
      <c r="D168" s="29"/>
      <c r="E168" s="29"/>
      <c r="F168" s="29"/>
      <c r="G168" s="29"/>
      <c r="H168" s="29"/>
      <c r="I168" s="29"/>
      <c r="J168" s="29"/>
      <c r="K168" s="29"/>
      <c r="L168" s="29"/>
      <c r="M168" s="13"/>
    </row>
    <row r="169" spans="1:13" ht="34.5" customHeight="1" x14ac:dyDescent="0.2">
      <c r="A169" s="71"/>
      <c r="B169" s="12"/>
      <c r="C169" s="72"/>
      <c r="D169" s="29"/>
      <c r="E169" s="29"/>
      <c r="F169" s="29"/>
      <c r="G169" s="29"/>
      <c r="H169" s="29"/>
      <c r="I169" s="29"/>
      <c r="J169" s="29"/>
      <c r="K169" s="29"/>
      <c r="L169" s="29"/>
      <c r="M169" s="13"/>
    </row>
    <row r="170" spans="1:13" ht="34.5" customHeight="1" x14ac:dyDescent="0.2">
      <c r="A170" s="71" t="s">
        <v>3198</v>
      </c>
      <c r="B170" s="12"/>
      <c r="C170" s="72" t="s">
        <v>3199</v>
      </c>
      <c r="D170" s="29"/>
      <c r="E170" s="29"/>
      <c r="F170" s="29"/>
      <c r="G170" s="29"/>
      <c r="H170" s="29"/>
      <c r="I170" s="29"/>
      <c r="J170" s="29"/>
      <c r="K170" s="29"/>
      <c r="L170" s="29"/>
      <c r="M170" s="13"/>
    </row>
    <row r="171" spans="1:13" ht="34.5" customHeight="1" x14ac:dyDescent="0.2">
      <c r="A171" s="71"/>
      <c r="B171" s="12"/>
      <c r="C171" s="72"/>
      <c r="D171" s="29"/>
      <c r="E171" s="29"/>
      <c r="F171" s="29"/>
      <c r="G171" s="29"/>
      <c r="H171" s="29"/>
      <c r="I171" s="29"/>
      <c r="J171" s="29"/>
      <c r="K171" s="29"/>
      <c r="L171" s="29"/>
      <c r="M171" s="13"/>
    </row>
    <row r="172" spans="1:13" ht="34.5" customHeight="1" x14ac:dyDescent="0.2">
      <c r="A172" s="71"/>
      <c r="B172" s="12"/>
      <c r="C172" s="72"/>
      <c r="D172" s="29"/>
      <c r="E172" s="29"/>
      <c r="F172" s="29"/>
      <c r="G172" s="29"/>
      <c r="H172" s="29"/>
      <c r="I172" s="29"/>
      <c r="J172" s="29"/>
      <c r="K172" s="29"/>
      <c r="L172" s="29"/>
      <c r="M172" s="13"/>
    </row>
    <row r="173" spans="1:13" ht="34.5" customHeight="1" x14ac:dyDescent="0.2">
      <c r="A173" s="71"/>
      <c r="B173" s="12"/>
      <c r="C173" s="72"/>
      <c r="D173" s="29"/>
      <c r="E173" s="29"/>
      <c r="F173" s="29"/>
      <c r="G173" s="29"/>
      <c r="H173" s="29"/>
      <c r="I173" s="29"/>
      <c r="J173" s="29"/>
      <c r="K173" s="29"/>
      <c r="L173" s="29"/>
      <c r="M173" s="13"/>
    </row>
    <row r="174" spans="1:13" ht="34.5" customHeight="1" x14ac:dyDescent="0.2">
      <c r="A174" s="71" t="s">
        <v>3200</v>
      </c>
      <c r="B174" s="12"/>
      <c r="C174" s="72" t="s">
        <v>3201</v>
      </c>
      <c r="D174" s="29"/>
      <c r="E174" s="29"/>
      <c r="F174" s="29"/>
      <c r="G174" s="29"/>
      <c r="H174" s="29"/>
      <c r="I174" s="29"/>
      <c r="J174" s="29"/>
      <c r="K174" s="29"/>
      <c r="L174" s="29"/>
      <c r="M174" s="13"/>
    </row>
    <row r="175" spans="1:13" ht="34.5" customHeight="1" x14ac:dyDescent="0.2">
      <c r="A175" s="71"/>
      <c r="B175" s="12"/>
      <c r="C175" s="72"/>
      <c r="D175" s="29"/>
      <c r="E175" s="29"/>
      <c r="F175" s="29"/>
      <c r="G175" s="29"/>
      <c r="H175" s="29"/>
      <c r="I175" s="29"/>
      <c r="J175" s="29"/>
      <c r="K175" s="29"/>
      <c r="L175" s="29"/>
      <c r="M175" s="13"/>
    </row>
    <row r="176" spans="1:13" ht="34.5" customHeight="1" x14ac:dyDescent="0.2">
      <c r="A176" s="71"/>
      <c r="B176" s="12"/>
      <c r="C176" s="72"/>
      <c r="D176" s="29"/>
      <c r="E176" s="29"/>
      <c r="F176" s="29"/>
      <c r="G176" s="29"/>
      <c r="H176" s="29"/>
      <c r="I176" s="29"/>
      <c r="J176" s="29"/>
      <c r="K176" s="29"/>
      <c r="L176" s="29"/>
      <c r="M176" s="13"/>
    </row>
    <row r="177" spans="1:13" ht="34.5" customHeight="1" x14ac:dyDescent="0.2">
      <c r="A177" s="71"/>
      <c r="B177" s="12"/>
      <c r="C177" s="72"/>
      <c r="D177" s="29"/>
      <c r="E177" s="29"/>
      <c r="F177" s="29"/>
      <c r="G177" s="29"/>
      <c r="H177" s="29"/>
      <c r="I177" s="29"/>
      <c r="J177" s="29"/>
      <c r="K177" s="29"/>
      <c r="L177" s="29"/>
      <c r="M177" s="13"/>
    </row>
    <row r="178" spans="1:13" ht="34.5" customHeight="1" x14ac:dyDescent="0.2">
      <c r="A178" s="71" t="s">
        <v>3202</v>
      </c>
      <c r="B178" s="12"/>
      <c r="C178" s="72" t="s">
        <v>3203</v>
      </c>
      <c r="D178" s="29"/>
      <c r="E178" s="29"/>
      <c r="F178" s="29"/>
      <c r="G178" s="29"/>
      <c r="H178" s="29"/>
      <c r="I178" s="29"/>
      <c r="J178" s="29"/>
      <c r="K178" s="29"/>
      <c r="L178" s="29"/>
      <c r="M178" s="13"/>
    </row>
    <row r="179" spans="1:13" ht="34.5" customHeight="1" x14ac:dyDescent="0.2">
      <c r="A179" s="71"/>
      <c r="B179" s="12"/>
      <c r="C179" s="72"/>
      <c r="D179" s="29"/>
      <c r="E179" s="29"/>
      <c r="F179" s="29"/>
      <c r="G179" s="29"/>
      <c r="H179" s="29"/>
      <c r="I179" s="29"/>
      <c r="J179" s="29"/>
      <c r="K179" s="29"/>
      <c r="L179" s="29"/>
      <c r="M179" s="13"/>
    </row>
    <row r="180" spans="1:13" ht="34.5" customHeight="1" x14ac:dyDescent="0.2">
      <c r="A180" s="71"/>
      <c r="B180" s="12"/>
      <c r="C180" s="72"/>
      <c r="D180" s="29"/>
      <c r="E180" s="29"/>
      <c r="F180" s="29"/>
      <c r="G180" s="29"/>
      <c r="H180" s="29"/>
      <c r="I180" s="29"/>
      <c r="J180" s="29"/>
      <c r="K180" s="29"/>
      <c r="L180" s="29"/>
      <c r="M180" s="13"/>
    </row>
    <row r="181" spans="1:13" ht="34.5" customHeight="1" x14ac:dyDescent="0.2">
      <c r="A181" s="71"/>
      <c r="B181" s="12"/>
      <c r="C181" s="72"/>
      <c r="D181" s="29"/>
      <c r="E181" s="29"/>
      <c r="F181" s="29"/>
      <c r="G181" s="29"/>
      <c r="H181" s="29"/>
      <c r="I181" s="29"/>
      <c r="J181" s="29"/>
      <c r="K181" s="29"/>
      <c r="L181" s="29"/>
      <c r="M181" s="13"/>
    </row>
    <row r="182" spans="1:13" ht="34.5" customHeight="1" x14ac:dyDescent="0.2">
      <c r="A182" s="71" t="s">
        <v>3204</v>
      </c>
      <c r="B182" s="12"/>
      <c r="C182" s="72" t="s">
        <v>3205</v>
      </c>
      <c r="D182" s="29"/>
      <c r="E182" s="29"/>
      <c r="F182" s="29"/>
      <c r="G182" s="29"/>
      <c r="H182" s="29"/>
      <c r="I182" s="29"/>
      <c r="J182" s="29"/>
      <c r="K182" s="29"/>
      <c r="L182" s="29"/>
      <c r="M182" s="13"/>
    </row>
    <row r="183" spans="1:13" ht="34.5" customHeight="1" x14ac:dyDescent="0.2">
      <c r="A183" s="71"/>
      <c r="B183" s="12"/>
      <c r="C183" s="72"/>
      <c r="D183" s="29"/>
      <c r="E183" s="29"/>
      <c r="F183" s="29"/>
      <c r="G183" s="29"/>
      <c r="H183" s="29"/>
      <c r="I183" s="29"/>
      <c r="J183" s="29"/>
      <c r="K183" s="29"/>
      <c r="L183" s="29"/>
      <c r="M183" s="13"/>
    </row>
    <row r="184" spans="1:13" ht="34.5" customHeight="1" x14ac:dyDescent="0.2">
      <c r="A184" s="71"/>
      <c r="B184" s="12"/>
      <c r="C184" s="72"/>
      <c r="D184" s="29"/>
      <c r="E184" s="29"/>
      <c r="F184" s="29"/>
      <c r="G184" s="29"/>
      <c r="H184" s="29"/>
      <c r="I184" s="29"/>
      <c r="J184" s="29"/>
      <c r="K184" s="29"/>
      <c r="L184" s="29"/>
      <c r="M184" s="13"/>
    </row>
    <row r="185" spans="1:13" ht="34.5" customHeight="1" x14ac:dyDescent="0.2">
      <c r="A185" s="71"/>
      <c r="B185" s="12"/>
      <c r="C185" s="72"/>
      <c r="D185" s="29"/>
      <c r="E185" s="29"/>
      <c r="F185" s="29"/>
      <c r="G185" s="29"/>
      <c r="H185" s="29"/>
      <c r="I185" s="29"/>
      <c r="J185" s="29"/>
      <c r="K185" s="29"/>
      <c r="L185" s="29"/>
      <c r="M185" s="13"/>
    </row>
    <row r="186" spans="1:13" ht="34.5" customHeight="1" x14ac:dyDescent="0.2">
      <c r="A186" s="71" t="s">
        <v>3206</v>
      </c>
      <c r="B186" s="12"/>
      <c r="C186" s="72" t="s">
        <v>3207</v>
      </c>
      <c r="D186" s="29"/>
      <c r="E186" s="29"/>
      <c r="F186" s="29"/>
      <c r="G186" s="29"/>
      <c r="H186" s="29"/>
      <c r="I186" s="29"/>
      <c r="J186" s="29"/>
      <c r="K186" s="29"/>
      <c r="L186" s="29"/>
      <c r="M186" s="13"/>
    </row>
    <row r="187" spans="1:13" ht="34.5" customHeight="1" x14ac:dyDescent="0.2">
      <c r="A187" s="71"/>
      <c r="B187" s="12"/>
      <c r="C187" s="72"/>
      <c r="D187" s="29"/>
      <c r="E187" s="29"/>
      <c r="F187" s="29"/>
      <c r="G187" s="29"/>
      <c r="H187" s="29"/>
      <c r="I187" s="29"/>
      <c r="J187" s="29"/>
      <c r="K187" s="29"/>
      <c r="L187" s="29"/>
      <c r="M187" s="13"/>
    </row>
    <row r="188" spans="1:13" ht="34.5" customHeight="1" x14ac:dyDescent="0.2">
      <c r="A188" s="71"/>
      <c r="B188" s="12"/>
      <c r="C188" s="72"/>
      <c r="D188" s="29"/>
      <c r="E188" s="29"/>
      <c r="F188" s="29"/>
      <c r="G188" s="29"/>
      <c r="H188" s="29"/>
      <c r="I188" s="29"/>
      <c r="J188" s="29"/>
      <c r="K188" s="29"/>
      <c r="L188" s="29"/>
      <c r="M188" s="13"/>
    </row>
    <row r="189" spans="1:13" ht="34.5" customHeight="1" x14ac:dyDescent="0.2">
      <c r="A189" s="71"/>
      <c r="B189" s="12"/>
      <c r="C189" s="72"/>
      <c r="D189" s="29"/>
      <c r="E189" s="29"/>
      <c r="F189" s="29"/>
      <c r="G189" s="29"/>
      <c r="H189" s="29"/>
      <c r="I189" s="29"/>
      <c r="J189" s="29"/>
      <c r="K189" s="29"/>
      <c r="L189" s="29"/>
      <c r="M189" s="13"/>
    </row>
    <row r="190" spans="1:13" ht="34.5" customHeight="1" x14ac:dyDescent="0.2">
      <c r="A190" s="71" t="s">
        <v>3208</v>
      </c>
      <c r="B190" s="12"/>
      <c r="C190" s="72" t="s">
        <v>3209</v>
      </c>
      <c r="D190" s="29"/>
      <c r="E190" s="29"/>
      <c r="F190" s="29"/>
      <c r="G190" s="29"/>
      <c r="H190" s="29"/>
      <c r="I190" s="29"/>
      <c r="J190" s="29"/>
      <c r="K190" s="29"/>
      <c r="L190" s="29"/>
      <c r="M190" s="13"/>
    </row>
    <row r="191" spans="1:13" ht="34.5" customHeight="1" x14ac:dyDescent="0.2">
      <c r="A191" s="71"/>
      <c r="B191" s="12"/>
      <c r="C191" s="72"/>
      <c r="D191" s="29"/>
      <c r="E191" s="29"/>
      <c r="F191" s="29"/>
      <c r="G191" s="29"/>
      <c r="H191" s="29"/>
      <c r="I191" s="29"/>
      <c r="J191" s="29"/>
      <c r="K191" s="29"/>
      <c r="L191" s="29"/>
      <c r="M191" s="13"/>
    </row>
    <row r="192" spans="1:13" ht="34.5" customHeight="1" x14ac:dyDescent="0.2">
      <c r="A192" s="71"/>
      <c r="B192" s="12"/>
      <c r="C192" s="72"/>
      <c r="D192" s="29"/>
      <c r="E192" s="29"/>
      <c r="F192" s="29"/>
      <c r="G192" s="29"/>
      <c r="H192" s="29"/>
      <c r="I192" s="29"/>
      <c r="J192" s="29"/>
      <c r="K192" s="29"/>
      <c r="L192" s="29"/>
      <c r="M192" s="13"/>
    </row>
    <row r="193" spans="1:13" ht="34.5" customHeight="1" x14ac:dyDescent="0.2">
      <c r="A193" s="71"/>
      <c r="B193" s="12"/>
      <c r="C193" s="72"/>
      <c r="D193" s="29"/>
      <c r="E193" s="29"/>
      <c r="F193" s="29"/>
      <c r="G193" s="29"/>
      <c r="H193" s="29"/>
      <c r="I193" s="29"/>
      <c r="J193" s="29"/>
      <c r="K193" s="29"/>
      <c r="L193" s="29"/>
      <c r="M193" s="13"/>
    </row>
    <row r="194" spans="1:13" ht="34.5" customHeight="1" x14ac:dyDescent="0.2">
      <c r="A194" s="71" t="s">
        <v>3210</v>
      </c>
      <c r="B194" s="12"/>
      <c r="C194" s="72" t="s">
        <v>3211</v>
      </c>
      <c r="D194" s="29"/>
      <c r="E194" s="29"/>
      <c r="F194" s="29"/>
      <c r="G194" s="29"/>
      <c r="H194" s="29"/>
      <c r="I194" s="29"/>
      <c r="J194" s="29"/>
      <c r="K194" s="29"/>
      <c r="L194" s="29"/>
      <c r="M194" s="13"/>
    </row>
    <row r="195" spans="1:13" ht="34.5" customHeight="1" x14ac:dyDescent="0.2">
      <c r="A195" s="71"/>
      <c r="B195" s="12"/>
      <c r="C195" s="72"/>
      <c r="D195" s="29"/>
      <c r="E195" s="29"/>
      <c r="F195" s="29"/>
      <c r="G195" s="29"/>
      <c r="H195" s="29"/>
      <c r="I195" s="29"/>
      <c r="J195" s="29"/>
      <c r="K195" s="29"/>
      <c r="L195" s="29"/>
      <c r="M195" s="13"/>
    </row>
    <row r="196" spans="1:13" ht="34.5" customHeight="1" x14ac:dyDescent="0.2">
      <c r="A196" s="71"/>
      <c r="B196" s="12"/>
      <c r="C196" s="72"/>
      <c r="D196" s="29"/>
      <c r="E196" s="29"/>
      <c r="F196" s="29"/>
      <c r="G196" s="29"/>
      <c r="H196" s="29"/>
      <c r="I196" s="29"/>
      <c r="J196" s="29"/>
      <c r="K196" s="29"/>
      <c r="L196" s="29"/>
      <c r="M196" s="13"/>
    </row>
    <row r="197" spans="1:13" ht="34.5" customHeight="1" x14ac:dyDescent="0.2">
      <c r="A197" s="71"/>
      <c r="B197" s="12"/>
      <c r="C197" s="72"/>
      <c r="D197" s="29"/>
      <c r="E197" s="29"/>
      <c r="F197" s="29"/>
      <c r="G197" s="29"/>
      <c r="H197" s="29"/>
      <c r="I197" s="29"/>
      <c r="J197" s="29"/>
      <c r="K197" s="29"/>
      <c r="L197" s="29"/>
      <c r="M197" s="13"/>
    </row>
    <row r="198" spans="1:13" ht="34.5" customHeight="1" x14ac:dyDescent="0.2">
      <c r="A198" s="71" t="s">
        <v>3212</v>
      </c>
      <c r="B198" s="12"/>
      <c r="C198" s="72" t="s">
        <v>3213</v>
      </c>
      <c r="D198" s="29"/>
      <c r="E198" s="29"/>
      <c r="F198" s="29"/>
      <c r="G198" s="29"/>
      <c r="H198" s="29"/>
      <c r="I198" s="29"/>
      <c r="J198" s="29"/>
      <c r="K198" s="29"/>
      <c r="L198" s="29"/>
      <c r="M198" s="13"/>
    </row>
    <row r="199" spans="1:13" ht="34.5" customHeight="1" x14ac:dyDescent="0.2">
      <c r="A199" s="71"/>
      <c r="B199" s="12"/>
      <c r="C199" s="72"/>
      <c r="D199" s="29"/>
      <c r="E199" s="29"/>
      <c r="F199" s="29"/>
      <c r="G199" s="29"/>
      <c r="H199" s="29"/>
      <c r="I199" s="29"/>
      <c r="J199" s="29"/>
      <c r="K199" s="29"/>
      <c r="L199" s="29"/>
      <c r="M199" s="13"/>
    </row>
    <row r="200" spans="1:13" ht="34.5" customHeight="1" x14ac:dyDescent="0.2">
      <c r="A200" s="71"/>
      <c r="B200" s="12"/>
      <c r="C200" s="72"/>
      <c r="D200" s="29"/>
      <c r="E200" s="29"/>
      <c r="F200" s="29"/>
      <c r="G200" s="29"/>
      <c r="H200" s="29"/>
      <c r="I200" s="29"/>
      <c r="J200" s="29"/>
      <c r="K200" s="29"/>
      <c r="L200" s="29"/>
      <c r="M200" s="13"/>
    </row>
    <row r="201" spans="1:13" ht="34.5" customHeight="1" x14ac:dyDescent="0.2">
      <c r="A201" s="71"/>
      <c r="B201" s="12"/>
      <c r="C201" s="72"/>
      <c r="D201" s="29"/>
      <c r="E201" s="29"/>
      <c r="F201" s="29"/>
      <c r="G201" s="29"/>
      <c r="H201" s="29"/>
      <c r="I201" s="29"/>
      <c r="J201" s="29"/>
      <c r="K201" s="29"/>
      <c r="L201" s="29"/>
      <c r="M201" s="13"/>
    </row>
    <row r="202" spans="1:13" ht="34.5" customHeight="1" x14ac:dyDescent="0.2">
      <c r="A202" s="71" t="s">
        <v>3214</v>
      </c>
      <c r="B202" s="12"/>
      <c r="C202" s="72" t="s">
        <v>3215</v>
      </c>
      <c r="D202" s="29"/>
      <c r="E202" s="29"/>
      <c r="F202" s="29"/>
      <c r="G202" s="29"/>
      <c r="H202" s="29"/>
      <c r="I202" s="29"/>
      <c r="J202" s="29"/>
      <c r="K202" s="29"/>
      <c r="L202" s="29"/>
      <c r="M202" s="13"/>
    </row>
    <row r="203" spans="1:13" ht="34.5" customHeight="1" x14ac:dyDescent="0.2">
      <c r="A203" s="71"/>
      <c r="B203" s="12"/>
      <c r="C203" s="72"/>
      <c r="D203" s="29"/>
      <c r="E203" s="29"/>
      <c r="F203" s="29"/>
      <c r="G203" s="29"/>
      <c r="H203" s="29"/>
      <c r="I203" s="29"/>
      <c r="J203" s="29"/>
      <c r="K203" s="29"/>
      <c r="L203" s="29"/>
      <c r="M203" s="13"/>
    </row>
    <row r="204" spans="1:13" ht="34.5" customHeight="1" x14ac:dyDescent="0.2">
      <c r="A204" s="71"/>
      <c r="B204" s="12"/>
      <c r="C204" s="72"/>
      <c r="D204" s="29"/>
      <c r="E204" s="29"/>
      <c r="F204" s="29"/>
      <c r="G204" s="29"/>
      <c r="H204" s="29"/>
      <c r="I204" s="29"/>
      <c r="J204" s="29"/>
      <c r="K204" s="29"/>
      <c r="L204" s="29"/>
      <c r="M204" s="13"/>
    </row>
    <row r="205" spans="1:13" ht="34.5" customHeight="1" x14ac:dyDescent="0.2">
      <c r="A205" s="71"/>
      <c r="B205" s="12"/>
      <c r="C205" s="72"/>
      <c r="D205" s="29"/>
      <c r="E205" s="29"/>
      <c r="F205" s="29"/>
      <c r="G205" s="29"/>
      <c r="H205" s="29"/>
      <c r="I205" s="29"/>
      <c r="J205" s="29"/>
      <c r="K205" s="29"/>
      <c r="L205" s="29"/>
      <c r="M205" s="13"/>
    </row>
    <row r="206" spans="1:13" ht="34.5" customHeight="1" x14ac:dyDescent="0.2">
      <c r="A206" s="71" t="s">
        <v>3216</v>
      </c>
      <c r="B206" s="12"/>
      <c r="C206" s="72" t="s">
        <v>3217</v>
      </c>
      <c r="D206" s="29"/>
      <c r="E206" s="29"/>
      <c r="F206" s="29"/>
      <c r="G206" s="29"/>
      <c r="H206" s="29"/>
      <c r="I206" s="29"/>
      <c r="J206" s="29"/>
      <c r="K206" s="29"/>
      <c r="L206" s="29"/>
      <c r="M206" s="13"/>
    </row>
    <row r="207" spans="1:13" ht="34.5" customHeight="1" x14ac:dyDescent="0.2">
      <c r="A207" s="71"/>
      <c r="B207" s="12"/>
      <c r="C207" s="72"/>
      <c r="D207" s="29"/>
      <c r="E207" s="29"/>
      <c r="F207" s="29"/>
      <c r="G207" s="29"/>
      <c r="H207" s="29"/>
      <c r="I207" s="29"/>
      <c r="J207" s="29"/>
      <c r="K207" s="29"/>
      <c r="L207" s="29"/>
      <c r="M207" s="13"/>
    </row>
    <row r="208" spans="1:13" ht="34.5" customHeight="1" x14ac:dyDescent="0.2">
      <c r="A208" s="71"/>
      <c r="B208" s="12"/>
      <c r="C208" s="72"/>
      <c r="D208" s="29"/>
      <c r="E208" s="29"/>
      <c r="F208" s="29"/>
      <c r="G208" s="29"/>
      <c r="H208" s="29"/>
      <c r="I208" s="29"/>
      <c r="J208" s="29"/>
      <c r="K208" s="29"/>
      <c r="L208" s="29"/>
      <c r="M208" s="13"/>
    </row>
    <row r="209" spans="1:13" ht="34.5" customHeight="1" x14ac:dyDescent="0.2">
      <c r="A209" s="71"/>
      <c r="B209" s="12"/>
      <c r="C209" s="72"/>
      <c r="D209" s="29"/>
      <c r="E209" s="29"/>
      <c r="F209" s="29"/>
      <c r="G209" s="29"/>
      <c r="H209" s="29"/>
      <c r="I209" s="29"/>
      <c r="J209" s="29"/>
      <c r="K209" s="29"/>
      <c r="L209" s="29"/>
      <c r="M209" s="13"/>
    </row>
    <row r="210" spans="1:13" ht="34.5" customHeight="1" x14ac:dyDescent="0.2">
      <c r="A210" s="71" t="s">
        <v>3218</v>
      </c>
      <c r="B210" s="12"/>
      <c r="C210" s="72" t="s">
        <v>3219</v>
      </c>
      <c r="D210" s="29"/>
      <c r="E210" s="29"/>
      <c r="F210" s="29"/>
      <c r="G210" s="29"/>
      <c r="H210" s="29"/>
      <c r="I210" s="29"/>
      <c r="J210" s="29"/>
      <c r="K210" s="29"/>
      <c r="L210" s="29"/>
      <c r="M210" s="13"/>
    </row>
    <row r="211" spans="1:13" ht="34.5" customHeight="1" x14ac:dyDescent="0.2">
      <c r="A211" s="71"/>
      <c r="B211" s="12"/>
      <c r="C211" s="72"/>
      <c r="D211" s="29"/>
      <c r="E211" s="29"/>
      <c r="F211" s="29"/>
      <c r="G211" s="29"/>
      <c r="H211" s="29"/>
      <c r="I211" s="29"/>
      <c r="J211" s="29"/>
      <c r="K211" s="29"/>
      <c r="L211" s="29"/>
      <c r="M211" s="13"/>
    </row>
    <row r="212" spans="1:13" ht="34.5" customHeight="1" x14ac:dyDescent="0.2">
      <c r="A212" s="71"/>
      <c r="B212" s="12"/>
      <c r="C212" s="72"/>
      <c r="D212" s="29"/>
      <c r="E212" s="29"/>
      <c r="F212" s="29"/>
      <c r="G212" s="29"/>
      <c r="H212" s="29"/>
      <c r="I212" s="29"/>
      <c r="J212" s="29"/>
      <c r="K212" s="29"/>
      <c r="L212" s="29"/>
      <c r="M212" s="13"/>
    </row>
    <row r="213" spans="1:13" ht="34.5" customHeight="1" x14ac:dyDescent="0.2">
      <c r="A213" s="71"/>
      <c r="B213" s="12"/>
      <c r="C213" s="72"/>
      <c r="D213" s="29"/>
      <c r="E213" s="29"/>
      <c r="F213" s="29"/>
      <c r="G213" s="29"/>
      <c r="H213" s="29"/>
      <c r="I213" s="29"/>
      <c r="J213" s="29"/>
      <c r="K213" s="29"/>
      <c r="L213" s="29"/>
      <c r="M213" s="13"/>
    </row>
    <row r="214" spans="1:13" ht="34.5" customHeight="1" x14ac:dyDescent="0.2">
      <c r="A214" s="71" t="s">
        <v>3220</v>
      </c>
      <c r="B214" s="12"/>
      <c r="C214" s="72" t="s">
        <v>3221</v>
      </c>
      <c r="D214" s="29"/>
      <c r="E214" s="29"/>
      <c r="F214" s="29"/>
      <c r="G214" s="29"/>
      <c r="H214" s="29"/>
      <c r="I214" s="29"/>
      <c r="J214" s="29"/>
      <c r="K214" s="29"/>
      <c r="L214" s="29"/>
      <c r="M214" s="13"/>
    </row>
    <row r="215" spans="1:13" ht="34.5" customHeight="1" x14ac:dyDescent="0.2">
      <c r="A215" s="71"/>
      <c r="B215" s="12"/>
      <c r="C215" s="72"/>
      <c r="D215" s="29"/>
      <c r="E215" s="29"/>
      <c r="F215" s="29"/>
      <c r="G215" s="29"/>
      <c r="H215" s="29"/>
      <c r="I215" s="29"/>
      <c r="J215" s="29"/>
      <c r="K215" s="29"/>
      <c r="L215" s="29"/>
      <c r="M215" s="13"/>
    </row>
    <row r="216" spans="1:13" ht="34.5" customHeight="1" x14ac:dyDescent="0.2">
      <c r="A216" s="71"/>
      <c r="B216" s="12"/>
      <c r="C216" s="72"/>
      <c r="D216" s="29"/>
      <c r="E216" s="29"/>
      <c r="F216" s="29"/>
      <c r="G216" s="29"/>
      <c r="H216" s="29"/>
      <c r="I216" s="29"/>
      <c r="J216" s="29"/>
      <c r="K216" s="29"/>
      <c r="L216" s="29"/>
      <c r="M216" s="13"/>
    </row>
    <row r="217" spans="1:13" ht="34.5" customHeight="1" x14ac:dyDescent="0.2">
      <c r="A217" s="71"/>
      <c r="B217" s="12"/>
      <c r="C217" s="72"/>
      <c r="D217" s="29"/>
      <c r="E217" s="29"/>
      <c r="F217" s="29"/>
      <c r="G217" s="29"/>
      <c r="H217" s="29"/>
      <c r="I217" s="29"/>
      <c r="J217" s="29"/>
      <c r="K217" s="29"/>
      <c r="L217" s="29"/>
      <c r="M217" s="13"/>
    </row>
    <row r="218" spans="1:13" ht="34.5" customHeight="1" x14ac:dyDescent="0.2">
      <c r="A218" s="71" t="s">
        <v>3222</v>
      </c>
      <c r="B218" s="12"/>
      <c r="C218" s="72" t="s">
        <v>3223</v>
      </c>
      <c r="D218" s="29"/>
      <c r="E218" s="29"/>
      <c r="F218" s="29"/>
      <c r="G218" s="29"/>
      <c r="H218" s="29"/>
      <c r="I218" s="29"/>
      <c r="J218" s="29"/>
      <c r="K218" s="29"/>
      <c r="L218" s="29"/>
      <c r="M218" s="13"/>
    </row>
    <row r="219" spans="1:13" ht="34.5" customHeight="1" x14ac:dyDescent="0.2">
      <c r="A219" s="71"/>
      <c r="B219" s="12"/>
      <c r="C219" s="72"/>
      <c r="D219" s="29"/>
      <c r="E219" s="29"/>
      <c r="F219" s="29"/>
      <c r="G219" s="29"/>
      <c r="H219" s="29"/>
      <c r="I219" s="29"/>
      <c r="J219" s="29"/>
      <c r="K219" s="29"/>
      <c r="L219" s="29"/>
      <c r="M219" s="13"/>
    </row>
    <row r="220" spans="1:13" ht="34.5" customHeight="1" x14ac:dyDescent="0.2">
      <c r="A220" s="71"/>
      <c r="B220" s="12"/>
      <c r="C220" s="72"/>
      <c r="D220" s="29"/>
      <c r="E220" s="29"/>
      <c r="F220" s="29"/>
      <c r="G220" s="29"/>
      <c r="H220" s="29"/>
      <c r="I220" s="29"/>
      <c r="J220" s="29"/>
      <c r="K220" s="29"/>
      <c r="L220" s="29"/>
      <c r="M220" s="13"/>
    </row>
    <row r="221" spans="1:13" ht="34.5" customHeight="1" x14ac:dyDescent="0.2">
      <c r="A221" s="71"/>
      <c r="B221" s="12"/>
      <c r="C221" s="72"/>
      <c r="D221" s="29"/>
      <c r="E221" s="29"/>
      <c r="F221" s="29"/>
      <c r="G221" s="29"/>
      <c r="H221" s="29"/>
      <c r="I221" s="29"/>
      <c r="J221" s="29"/>
      <c r="K221" s="29"/>
      <c r="L221" s="29"/>
      <c r="M221" s="13"/>
    </row>
    <row r="222" spans="1:13" ht="34.5" customHeight="1" x14ac:dyDescent="0.2">
      <c r="A222" s="71" t="s">
        <v>3224</v>
      </c>
      <c r="B222" s="12"/>
      <c r="C222" s="72" t="s">
        <v>3225</v>
      </c>
      <c r="D222" s="29"/>
      <c r="E222" s="29"/>
      <c r="F222" s="29"/>
      <c r="G222" s="29"/>
      <c r="H222" s="29"/>
      <c r="I222" s="29"/>
      <c r="J222" s="29"/>
      <c r="K222" s="29"/>
      <c r="L222" s="29"/>
      <c r="M222" s="13"/>
    </row>
    <row r="223" spans="1:13" ht="34.5" customHeight="1" x14ac:dyDescent="0.2">
      <c r="A223" s="71"/>
      <c r="B223" s="12"/>
      <c r="C223" s="72"/>
      <c r="D223" s="29"/>
      <c r="E223" s="29"/>
      <c r="F223" s="29"/>
      <c r="G223" s="29"/>
      <c r="H223" s="29"/>
      <c r="I223" s="29"/>
      <c r="J223" s="29"/>
      <c r="K223" s="29"/>
      <c r="L223" s="29"/>
      <c r="M223" s="13"/>
    </row>
    <row r="224" spans="1:13" ht="34.5" customHeight="1" x14ac:dyDescent="0.2">
      <c r="A224" s="71"/>
      <c r="B224" s="12"/>
      <c r="C224" s="72"/>
      <c r="D224" s="29"/>
      <c r="E224" s="29"/>
      <c r="F224" s="29"/>
      <c r="G224" s="29"/>
      <c r="H224" s="29"/>
      <c r="I224" s="29"/>
      <c r="J224" s="29"/>
      <c r="K224" s="29"/>
      <c r="L224" s="29"/>
      <c r="M224" s="13"/>
    </row>
    <row r="225" spans="1:13" ht="34.5" customHeight="1" thickBot="1" x14ac:dyDescent="0.25">
      <c r="A225" s="73"/>
      <c r="B225" s="14"/>
      <c r="C225" s="74"/>
      <c r="D225" s="30"/>
      <c r="E225" s="30"/>
      <c r="F225" s="30"/>
      <c r="G225" s="30"/>
      <c r="H225" s="30"/>
      <c r="I225" s="30"/>
      <c r="J225" s="30"/>
      <c r="K225" s="30"/>
      <c r="L225" s="30"/>
      <c r="M225" s="15"/>
    </row>
    <row r="226" spans="1:13" ht="34.5" customHeight="1" x14ac:dyDescent="0.2">
      <c r="A226" s="75" t="s">
        <v>3226</v>
      </c>
      <c r="B226" s="10"/>
      <c r="C226" s="76" t="s">
        <v>3227</v>
      </c>
      <c r="D226" s="28"/>
      <c r="E226" s="28"/>
      <c r="F226" s="28"/>
      <c r="G226" s="28"/>
      <c r="H226" s="28"/>
      <c r="I226" s="28"/>
      <c r="J226" s="28"/>
      <c r="K226" s="28"/>
      <c r="L226" s="28"/>
      <c r="M226" s="11"/>
    </row>
    <row r="227" spans="1:13" ht="34.5" customHeight="1" x14ac:dyDescent="0.2">
      <c r="A227" s="71"/>
      <c r="B227" s="12"/>
      <c r="C227" s="72"/>
      <c r="D227" s="29"/>
      <c r="E227" s="29"/>
      <c r="F227" s="29"/>
      <c r="G227" s="29"/>
      <c r="H227" s="29"/>
      <c r="I227" s="29"/>
      <c r="J227" s="29"/>
      <c r="K227" s="29"/>
      <c r="L227" s="29"/>
      <c r="M227" s="13"/>
    </row>
    <row r="228" spans="1:13" ht="34.5" customHeight="1" x14ac:dyDescent="0.2">
      <c r="A228" s="71"/>
      <c r="B228" s="12"/>
      <c r="C228" s="72"/>
      <c r="D228" s="29"/>
      <c r="E228" s="29"/>
      <c r="F228" s="29"/>
      <c r="G228" s="29"/>
      <c r="H228" s="29"/>
      <c r="I228" s="29"/>
      <c r="J228" s="29"/>
      <c r="K228" s="29"/>
      <c r="L228" s="29"/>
      <c r="M228" s="13"/>
    </row>
    <row r="229" spans="1:13" ht="34.5" customHeight="1" x14ac:dyDescent="0.2">
      <c r="A229" s="71"/>
      <c r="B229" s="12"/>
      <c r="C229" s="72"/>
      <c r="D229" s="29"/>
      <c r="E229" s="29"/>
      <c r="F229" s="29"/>
      <c r="G229" s="29"/>
      <c r="H229" s="29"/>
      <c r="I229" s="29"/>
      <c r="J229" s="29"/>
      <c r="K229" s="29"/>
      <c r="L229" s="29"/>
      <c r="M229" s="13"/>
    </row>
    <row r="230" spans="1:13" ht="34.5" customHeight="1" x14ac:dyDescent="0.2">
      <c r="A230" s="71" t="s">
        <v>3228</v>
      </c>
      <c r="B230" s="12"/>
      <c r="C230" s="72" t="s">
        <v>3229</v>
      </c>
      <c r="D230" s="29"/>
      <c r="E230" s="29"/>
      <c r="F230" s="29"/>
      <c r="G230" s="29"/>
      <c r="H230" s="29"/>
      <c r="I230" s="29"/>
      <c r="J230" s="29"/>
      <c r="K230" s="29"/>
      <c r="L230" s="29"/>
      <c r="M230" s="13"/>
    </row>
    <row r="231" spans="1:13" ht="34.5" customHeight="1" x14ac:dyDescent="0.2">
      <c r="A231" s="71"/>
      <c r="B231" s="12"/>
      <c r="C231" s="72"/>
      <c r="D231" s="29"/>
      <c r="E231" s="29"/>
      <c r="F231" s="29"/>
      <c r="G231" s="29"/>
      <c r="H231" s="29"/>
      <c r="I231" s="29"/>
      <c r="J231" s="29"/>
      <c r="K231" s="29"/>
      <c r="L231" s="29"/>
      <c r="M231" s="13"/>
    </row>
    <row r="232" spans="1:13" ht="34.5" customHeight="1" x14ac:dyDescent="0.2">
      <c r="A232" s="71"/>
      <c r="B232" s="12"/>
      <c r="C232" s="72"/>
      <c r="D232" s="29"/>
      <c r="E232" s="29"/>
      <c r="F232" s="29"/>
      <c r="G232" s="29"/>
      <c r="H232" s="29"/>
      <c r="I232" s="29"/>
      <c r="J232" s="29"/>
      <c r="K232" s="29"/>
      <c r="L232" s="29"/>
      <c r="M232" s="13"/>
    </row>
    <row r="233" spans="1:13" ht="34.5" customHeight="1" x14ac:dyDescent="0.2">
      <c r="A233" s="71"/>
      <c r="B233" s="12"/>
      <c r="C233" s="72"/>
      <c r="D233" s="29"/>
      <c r="E233" s="29"/>
      <c r="F233" s="29"/>
      <c r="G233" s="29"/>
      <c r="H233" s="29"/>
      <c r="I233" s="29"/>
      <c r="J233" s="29"/>
      <c r="K233" s="29"/>
      <c r="L233" s="29"/>
      <c r="M233" s="13"/>
    </row>
    <row r="234" spans="1:13" ht="34.5" customHeight="1" x14ac:dyDescent="0.2">
      <c r="A234" s="71" t="s">
        <v>3230</v>
      </c>
      <c r="B234" s="12"/>
      <c r="C234" s="72" t="s">
        <v>3231</v>
      </c>
      <c r="D234" s="29"/>
      <c r="E234" s="29"/>
      <c r="F234" s="29"/>
      <c r="G234" s="29"/>
      <c r="H234" s="29"/>
      <c r="I234" s="29"/>
      <c r="J234" s="29"/>
      <c r="K234" s="29"/>
      <c r="L234" s="29"/>
      <c r="M234" s="13"/>
    </row>
    <row r="235" spans="1:13" ht="34.5" customHeight="1" x14ac:dyDescent="0.2">
      <c r="A235" s="71"/>
      <c r="B235" s="12"/>
      <c r="C235" s="72"/>
      <c r="D235" s="29"/>
      <c r="E235" s="29"/>
      <c r="F235" s="29"/>
      <c r="G235" s="29"/>
      <c r="H235" s="29"/>
      <c r="I235" s="29"/>
      <c r="J235" s="29"/>
      <c r="K235" s="29"/>
      <c r="L235" s="29"/>
      <c r="M235" s="13"/>
    </row>
    <row r="236" spans="1:13" ht="34.5" customHeight="1" x14ac:dyDescent="0.2">
      <c r="A236" s="71"/>
      <c r="B236" s="12"/>
      <c r="C236" s="72"/>
      <c r="D236" s="29"/>
      <c r="E236" s="29"/>
      <c r="F236" s="29"/>
      <c r="G236" s="29"/>
      <c r="H236" s="29"/>
      <c r="I236" s="29"/>
      <c r="J236" s="29"/>
      <c r="K236" s="29"/>
      <c r="L236" s="29"/>
      <c r="M236" s="13"/>
    </row>
    <row r="237" spans="1:13" ht="34.5" customHeight="1" x14ac:dyDescent="0.2">
      <c r="A237" s="71"/>
      <c r="B237" s="12"/>
      <c r="C237" s="72"/>
      <c r="D237" s="29"/>
      <c r="E237" s="29"/>
      <c r="F237" s="29"/>
      <c r="G237" s="29"/>
      <c r="H237" s="29"/>
      <c r="I237" s="29"/>
      <c r="J237" s="29"/>
      <c r="K237" s="29"/>
      <c r="L237" s="29"/>
      <c r="M237" s="13"/>
    </row>
    <row r="238" spans="1:13" ht="34.5" customHeight="1" x14ac:dyDescent="0.2">
      <c r="A238" s="71" t="s">
        <v>3232</v>
      </c>
      <c r="B238" s="12"/>
      <c r="C238" s="72" t="s">
        <v>3233</v>
      </c>
      <c r="D238" s="29"/>
      <c r="E238" s="29"/>
      <c r="F238" s="29"/>
      <c r="G238" s="29"/>
      <c r="H238" s="29"/>
      <c r="I238" s="29"/>
      <c r="J238" s="29"/>
      <c r="K238" s="29"/>
      <c r="L238" s="29"/>
      <c r="M238" s="13"/>
    </row>
    <row r="239" spans="1:13" ht="34.5" customHeight="1" x14ac:dyDescent="0.2">
      <c r="A239" s="71"/>
      <c r="B239" s="12"/>
      <c r="C239" s="72"/>
      <c r="D239" s="29"/>
      <c r="E239" s="29"/>
      <c r="F239" s="29"/>
      <c r="G239" s="29"/>
      <c r="H239" s="29"/>
      <c r="I239" s="29"/>
      <c r="J239" s="29"/>
      <c r="K239" s="29"/>
      <c r="L239" s="29"/>
      <c r="M239" s="13"/>
    </row>
    <row r="240" spans="1:13" ht="34.5" customHeight="1" x14ac:dyDescent="0.2">
      <c r="A240" s="71"/>
      <c r="B240" s="12"/>
      <c r="C240" s="72"/>
      <c r="D240" s="29"/>
      <c r="E240" s="29"/>
      <c r="F240" s="29"/>
      <c r="G240" s="29"/>
      <c r="H240" s="29"/>
      <c r="I240" s="29"/>
      <c r="J240" s="29"/>
      <c r="K240" s="29"/>
      <c r="L240" s="29"/>
      <c r="M240" s="13"/>
    </row>
    <row r="241" spans="1:13" ht="34.5" customHeight="1" x14ac:dyDescent="0.2">
      <c r="A241" s="71"/>
      <c r="B241" s="12"/>
      <c r="C241" s="72"/>
      <c r="D241" s="29"/>
      <c r="E241" s="29"/>
      <c r="F241" s="29"/>
      <c r="G241" s="29"/>
      <c r="H241" s="29"/>
      <c r="I241" s="29"/>
      <c r="J241" s="29"/>
      <c r="K241" s="29"/>
      <c r="L241" s="29"/>
      <c r="M241" s="13"/>
    </row>
    <row r="242" spans="1:13" ht="34.5" customHeight="1" x14ac:dyDescent="0.2">
      <c r="A242" s="71" t="s">
        <v>3234</v>
      </c>
      <c r="B242" s="12"/>
      <c r="C242" s="72" t="s">
        <v>3235</v>
      </c>
      <c r="D242" s="29"/>
      <c r="E242" s="29"/>
      <c r="F242" s="29"/>
      <c r="G242" s="29"/>
      <c r="H242" s="29"/>
      <c r="I242" s="29"/>
      <c r="J242" s="29"/>
      <c r="K242" s="29"/>
      <c r="L242" s="29"/>
      <c r="M242" s="13"/>
    </row>
    <row r="243" spans="1:13" ht="34.5" customHeight="1" x14ac:dyDescent="0.2">
      <c r="A243" s="71"/>
      <c r="B243" s="12"/>
      <c r="C243" s="72"/>
      <c r="D243" s="29"/>
      <c r="E243" s="29"/>
      <c r="F243" s="29"/>
      <c r="G243" s="29"/>
      <c r="H243" s="29"/>
      <c r="I243" s="29"/>
      <c r="J243" s="29"/>
      <c r="K243" s="29"/>
      <c r="L243" s="29"/>
      <c r="M243" s="13"/>
    </row>
    <row r="244" spans="1:13" ht="34.5" customHeight="1" x14ac:dyDescent="0.2">
      <c r="A244" s="71"/>
      <c r="B244" s="12"/>
      <c r="C244" s="72"/>
      <c r="D244" s="29"/>
      <c r="E244" s="29"/>
      <c r="F244" s="29"/>
      <c r="G244" s="29"/>
      <c r="H244" s="29"/>
      <c r="I244" s="29"/>
      <c r="J244" s="29"/>
      <c r="K244" s="29"/>
      <c r="L244" s="29"/>
      <c r="M244" s="13"/>
    </row>
    <row r="245" spans="1:13" ht="34.5" customHeight="1" x14ac:dyDescent="0.2">
      <c r="A245" s="71"/>
      <c r="B245" s="12"/>
      <c r="C245" s="72"/>
      <c r="D245" s="29"/>
      <c r="E245" s="29"/>
      <c r="F245" s="29"/>
      <c r="G245" s="29"/>
      <c r="H245" s="29"/>
      <c r="I245" s="29"/>
      <c r="J245" s="29"/>
      <c r="K245" s="29"/>
      <c r="L245" s="29"/>
      <c r="M245" s="13"/>
    </row>
    <row r="246" spans="1:13" ht="34.5" customHeight="1" x14ac:dyDescent="0.2">
      <c r="A246" s="71" t="s">
        <v>3236</v>
      </c>
      <c r="B246" s="12"/>
      <c r="C246" s="72" t="s">
        <v>3237</v>
      </c>
      <c r="D246" s="29"/>
      <c r="E246" s="29"/>
      <c r="F246" s="29"/>
      <c r="G246" s="29"/>
      <c r="H246" s="29"/>
      <c r="I246" s="29"/>
      <c r="J246" s="29"/>
      <c r="K246" s="29"/>
      <c r="L246" s="29"/>
      <c r="M246" s="13"/>
    </row>
    <row r="247" spans="1:13" ht="34.5" customHeight="1" x14ac:dyDescent="0.2">
      <c r="A247" s="71"/>
      <c r="B247" s="12"/>
      <c r="C247" s="72"/>
      <c r="D247" s="29"/>
      <c r="E247" s="29"/>
      <c r="F247" s="29"/>
      <c r="G247" s="29"/>
      <c r="H247" s="29"/>
      <c r="I247" s="29"/>
      <c r="J247" s="29"/>
      <c r="K247" s="29"/>
      <c r="L247" s="29"/>
      <c r="M247" s="13"/>
    </row>
    <row r="248" spans="1:13" ht="34.5" customHeight="1" x14ac:dyDescent="0.2">
      <c r="A248" s="71"/>
      <c r="B248" s="12"/>
      <c r="C248" s="72"/>
      <c r="D248" s="29"/>
      <c r="E248" s="29"/>
      <c r="F248" s="29"/>
      <c r="G248" s="29"/>
      <c r="H248" s="29"/>
      <c r="I248" s="29"/>
      <c r="J248" s="29"/>
      <c r="K248" s="29"/>
      <c r="L248" s="29"/>
      <c r="M248" s="13"/>
    </row>
    <row r="249" spans="1:13" ht="34.5" customHeight="1" x14ac:dyDescent="0.2">
      <c r="A249" s="71"/>
      <c r="B249" s="12"/>
      <c r="C249" s="72"/>
      <c r="D249" s="29"/>
      <c r="E249" s="29"/>
      <c r="F249" s="29"/>
      <c r="G249" s="29"/>
      <c r="H249" s="29"/>
      <c r="I249" s="29"/>
      <c r="J249" s="29"/>
      <c r="K249" s="29"/>
      <c r="L249" s="29"/>
      <c r="M249" s="13"/>
    </row>
    <row r="250" spans="1:13" ht="34.5" customHeight="1" x14ac:dyDescent="0.2">
      <c r="A250" s="71" t="s">
        <v>3238</v>
      </c>
      <c r="B250" s="12"/>
      <c r="C250" s="72" t="s">
        <v>3239</v>
      </c>
      <c r="D250" s="29"/>
      <c r="E250" s="29"/>
      <c r="F250" s="29"/>
      <c r="G250" s="29"/>
      <c r="H250" s="29"/>
      <c r="I250" s="29"/>
      <c r="J250" s="29"/>
      <c r="K250" s="29"/>
      <c r="L250" s="29"/>
      <c r="M250" s="13"/>
    </row>
    <row r="251" spans="1:13" ht="34.5" customHeight="1" x14ac:dyDescent="0.2">
      <c r="A251" s="71"/>
      <c r="B251" s="12"/>
      <c r="C251" s="72"/>
      <c r="D251" s="29"/>
      <c r="E251" s="29"/>
      <c r="F251" s="29"/>
      <c r="G251" s="29"/>
      <c r="H251" s="29"/>
      <c r="I251" s="29"/>
      <c r="J251" s="29"/>
      <c r="K251" s="29"/>
      <c r="L251" s="29"/>
      <c r="M251" s="13"/>
    </row>
    <row r="252" spans="1:13" ht="34.5" customHeight="1" x14ac:dyDescent="0.2">
      <c r="A252" s="71"/>
      <c r="B252" s="12"/>
      <c r="C252" s="72"/>
      <c r="D252" s="29"/>
      <c r="E252" s="29"/>
      <c r="F252" s="29"/>
      <c r="G252" s="29"/>
      <c r="H252" s="29"/>
      <c r="I252" s="29"/>
      <c r="J252" s="29"/>
      <c r="K252" s="29"/>
      <c r="L252" s="29"/>
      <c r="M252" s="13"/>
    </row>
    <row r="253" spans="1:13" ht="34.5" customHeight="1" x14ac:dyDescent="0.2">
      <c r="A253" s="71"/>
      <c r="B253" s="12"/>
      <c r="C253" s="72"/>
      <c r="D253" s="29"/>
      <c r="E253" s="29"/>
      <c r="F253" s="29"/>
      <c r="G253" s="29"/>
      <c r="H253" s="29"/>
      <c r="I253" s="29"/>
      <c r="J253" s="29"/>
      <c r="K253" s="29"/>
      <c r="L253" s="29"/>
      <c r="M253" s="13"/>
    </row>
    <row r="254" spans="1:13" ht="34.5" customHeight="1" x14ac:dyDescent="0.2">
      <c r="A254" s="71" t="s">
        <v>3240</v>
      </c>
      <c r="B254" s="12"/>
      <c r="C254" s="72" t="s">
        <v>3241</v>
      </c>
      <c r="D254" s="29"/>
      <c r="E254" s="29"/>
      <c r="F254" s="29"/>
      <c r="G254" s="29"/>
      <c r="H254" s="29"/>
      <c r="I254" s="29"/>
      <c r="J254" s="29"/>
      <c r="K254" s="29"/>
      <c r="L254" s="29"/>
      <c r="M254" s="13"/>
    </row>
    <row r="255" spans="1:13" ht="34.5" customHeight="1" x14ac:dyDescent="0.2">
      <c r="A255" s="71"/>
      <c r="B255" s="12"/>
      <c r="C255" s="72"/>
      <c r="D255" s="29"/>
      <c r="E255" s="29"/>
      <c r="F255" s="29"/>
      <c r="G255" s="29"/>
      <c r="H255" s="29"/>
      <c r="I255" s="29"/>
      <c r="J255" s="29"/>
      <c r="K255" s="29"/>
      <c r="L255" s="29"/>
      <c r="M255" s="13"/>
    </row>
    <row r="256" spans="1:13" ht="34.5" customHeight="1" x14ac:dyDescent="0.2">
      <c r="A256" s="71"/>
      <c r="B256" s="12"/>
      <c r="C256" s="72"/>
      <c r="D256" s="29"/>
      <c r="E256" s="29"/>
      <c r="F256" s="29"/>
      <c r="G256" s="29"/>
      <c r="H256" s="29"/>
      <c r="I256" s="29"/>
      <c r="J256" s="29"/>
      <c r="K256" s="29"/>
      <c r="L256" s="29"/>
      <c r="M256" s="13"/>
    </row>
    <row r="257" spans="1:13" ht="34.5" customHeight="1" x14ac:dyDescent="0.2">
      <c r="A257" s="71"/>
      <c r="B257" s="12"/>
      <c r="C257" s="72"/>
      <c r="D257" s="29"/>
      <c r="E257" s="29"/>
      <c r="F257" s="29"/>
      <c r="G257" s="29"/>
      <c r="H257" s="29"/>
      <c r="I257" s="29"/>
      <c r="J257" s="29"/>
      <c r="K257" s="29"/>
      <c r="L257" s="29"/>
      <c r="M257" s="13"/>
    </row>
    <row r="258" spans="1:13" ht="34.5" customHeight="1" x14ac:dyDescent="0.2">
      <c r="A258" s="71" t="s">
        <v>3242</v>
      </c>
      <c r="B258" s="12"/>
      <c r="C258" s="72" t="s">
        <v>3243</v>
      </c>
      <c r="D258" s="29"/>
      <c r="E258" s="29"/>
      <c r="F258" s="29"/>
      <c r="G258" s="29"/>
      <c r="H258" s="29"/>
      <c r="I258" s="29"/>
      <c r="J258" s="29"/>
      <c r="K258" s="29"/>
      <c r="L258" s="29"/>
      <c r="M258" s="13"/>
    </row>
    <row r="259" spans="1:13" ht="34.5" customHeight="1" x14ac:dyDescent="0.2">
      <c r="A259" s="71"/>
      <c r="B259" s="12"/>
      <c r="C259" s="72"/>
      <c r="D259" s="29"/>
      <c r="E259" s="29"/>
      <c r="F259" s="29"/>
      <c r="G259" s="29"/>
      <c r="H259" s="29"/>
      <c r="I259" s="29"/>
      <c r="J259" s="29"/>
      <c r="K259" s="29"/>
      <c r="L259" s="29"/>
      <c r="M259" s="13"/>
    </row>
    <row r="260" spans="1:13" ht="34.5" customHeight="1" x14ac:dyDescent="0.2">
      <c r="A260" s="71"/>
      <c r="B260" s="12"/>
      <c r="C260" s="72"/>
      <c r="D260" s="29"/>
      <c r="E260" s="29"/>
      <c r="F260" s="29"/>
      <c r="G260" s="29"/>
      <c r="H260" s="29"/>
      <c r="I260" s="29"/>
      <c r="J260" s="29"/>
      <c r="K260" s="29"/>
      <c r="L260" s="29"/>
      <c r="M260" s="13"/>
    </row>
    <row r="261" spans="1:13" ht="34.5" customHeight="1" x14ac:dyDescent="0.2">
      <c r="A261" s="71"/>
      <c r="B261" s="12"/>
      <c r="C261" s="72"/>
      <c r="D261" s="29"/>
      <c r="E261" s="29"/>
      <c r="F261" s="29"/>
      <c r="G261" s="29"/>
      <c r="H261" s="29"/>
      <c r="I261" s="29"/>
      <c r="J261" s="29"/>
      <c r="K261" s="29"/>
      <c r="L261" s="29"/>
      <c r="M261" s="13"/>
    </row>
    <row r="262" spans="1:13" ht="34.5" customHeight="1" x14ac:dyDescent="0.2">
      <c r="A262" s="71" t="s">
        <v>3244</v>
      </c>
      <c r="B262" s="12"/>
      <c r="C262" s="72" t="s">
        <v>3245</v>
      </c>
      <c r="D262" s="29"/>
      <c r="E262" s="29"/>
      <c r="F262" s="29"/>
      <c r="G262" s="29"/>
      <c r="H262" s="29"/>
      <c r="I262" s="29"/>
      <c r="J262" s="29"/>
      <c r="K262" s="29"/>
      <c r="L262" s="29"/>
      <c r="M262" s="13"/>
    </row>
    <row r="263" spans="1:13" ht="34.5" customHeight="1" x14ac:dyDescent="0.2">
      <c r="A263" s="71"/>
      <c r="B263" s="12"/>
      <c r="C263" s="72"/>
      <c r="D263" s="29"/>
      <c r="E263" s="29"/>
      <c r="F263" s="29"/>
      <c r="G263" s="29"/>
      <c r="H263" s="29"/>
      <c r="I263" s="29"/>
      <c r="J263" s="29"/>
      <c r="K263" s="29"/>
      <c r="L263" s="29"/>
      <c r="M263" s="13"/>
    </row>
    <row r="264" spans="1:13" ht="34.5" customHeight="1" x14ac:dyDescent="0.2">
      <c r="A264" s="71"/>
      <c r="B264" s="12"/>
      <c r="C264" s="72"/>
      <c r="D264" s="29"/>
      <c r="E264" s="29"/>
      <c r="F264" s="29"/>
      <c r="G264" s="29"/>
      <c r="H264" s="29"/>
      <c r="I264" s="29"/>
      <c r="J264" s="29"/>
      <c r="K264" s="29"/>
      <c r="L264" s="29"/>
      <c r="M264" s="13"/>
    </row>
    <row r="265" spans="1:13" ht="34.5" customHeight="1" x14ac:dyDescent="0.2">
      <c r="A265" s="71"/>
      <c r="B265" s="12"/>
      <c r="C265" s="72"/>
      <c r="D265" s="29"/>
      <c r="E265" s="29"/>
      <c r="F265" s="29"/>
      <c r="G265" s="29"/>
      <c r="H265" s="29"/>
      <c r="I265" s="29"/>
      <c r="J265" s="29"/>
      <c r="K265" s="29"/>
      <c r="L265" s="29"/>
      <c r="M265" s="13"/>
    </row>
    <row r="266" spans="1:13" ht="34.5" customHeight="1" x14ac:dyDescent="0.2">
      <c r="A266" s="71" t="s">
        <v>3246</v>
      </c>
      <c r="B266" s="12"/>
      <c r="C266" s="72" t="s">
        <v>3247</v>
      </c>
      <c r="D266" s="29"/>
      <c r="E266" s="29"/>
      <c r="F266" s="29"/>
      <c r="G266" s="29"/>
      <c r="H266" s="29"/>
      <c r="I266" s="29"/>
      <c r="J266" s="29"/>
      <c r="K266" s="29"/>
      <c r="L266" s="29"/>
      <c r="M266" s="13"/>
    </row>
    <row r="267" spans="1:13" ht="34.5" customHeight="1" x14ac:dyDescent="0.2">
      <c r="A267" s="71"/>
      <c r="B267" s="12"/>
      <c r="C267" s="72"/>
      <c r="D267" s="29"/>
      <c r="E267" s="29"/>
      <c r="F267" s="29"/>
      <c r="G267" s="29"/>
      <c r="H267" s="29"/>
      <c r="I267" s="29"/>
      <c r="J267" s="29"/>
      <c r="K267" s="29"/>
      <c r="L267" s="29"/>
      <c r="M267" s="13"/>
    </row>
    <row r="268" spans="1:13" ht="34.5" customHeight="1" x14ac:dyDescent="0.2">
      <c r="A268" s="71"/>
      <c r="B268" s="12"/>
      <c r="C268" s="72"/>
      <c r="D268" s="29"/>
      <c r="E268" s="29"/>
      <c r="F268" s="29"/>
      <c r="G268" s="29"/>
      <c r="H268" s="29"/>
      <c r="I268" s="29"/>
      <c r="J268" s="29"/>
      <c r="K268" s="29"/>
      <c r="L268" s="29"/>
      <c r="M268" s="13"/>
    </row>
    <row r="269" spans="1:13" ht="34.5" customHeight="1" x14ac:dyDescent="0.2">
      <c r="A269" s="71"/>
      <c r="B269" s="12"/>
      <c r="C269" s="72"/>
      <c r="D269" s="29"/>
      <c r="E269" s="29"/>
      <c r="F269" s="29"/>
      <c r="G269" s="29"/>
      <c r="H269" s="29"/>
      <c r="I269" s="29"/>
      <c r="J269" s="29"/>
      <c r="K269" s="29"/>
      <c r="L269" s="29"/>
      <c r="M269" s="13"/>
    </row>
    <row r="270" spans="1:13" ht="34.5" customHeight="1" x14ac:dyDescent="0.2">
      <c r="A270" s="71" t="s">
        <v>3248</v>
      </c>
      <c r="B270" s="12"/>
      <c r="C270" s="72" t="s">
        <v>3249</v>
      </c>
      <c r="D270" s="29"/>
      <c r="E270" s="29"/>
      <c r="F270" s="29"/>
      <c r="G270" s="29"/>
      <c r="H270" s="29"/>
      <c r="I270" s="29"/>
      <c r="J270" s="29"/>
      <c r="K270" s="29"/>
      <c r="L270" s="29"/>
      <c r="M270" s="13"/>
    </row>
    <row r="271" spans="1:13" ht="34.5" customHeight="1" x14ac:dyDescent="0.2">
      <c r="A271" s="71"/>
      <c r="B271" s="12"/>
      <c r="C271" s="72"/>
      <c r="D271" s="29"/>
      <c r="E271" s="29"/>
      <c r="F271" s="29"/>
      <c r="G271" s="29"/>
      <c r="H271" s="29"/>
      <c r="I271" s="29"/>
      <c r="J271" s="29"/>
      <c r="K271" s="29"/>
      <c r="L271" s="29"/>
      <c r="M271" s="13"/>
    </row>
    <row r="272" spans="1:13" ht="34.5" customHeight="1" x14ac:dyDescent="0.2">
      <c r="A272" s="71"/>
      <c r="B272" s="12"/>
      <c r="C272" s="72"/>
      <c r="D272" s="29"/>
      <c r="E272" s="29"/>
      <c r="F272" s="29"/>
      <c r="G272" s="29"/>
      <c r="H272" s="29"/>
      <c r="I272" s="29"/>
      <c r="J272" s="29"/>
      <c r="K272" s="29"/>
      <c r="L272" s="29"/>
      <c r="M272" s="13"/>
    </row>
    <row r="273" spans="1:13" ht="34.5" customHeight="1" x14ac:dyDescent="0.2">
      <c r="A273" s="71"/>
      <c r="B273" s="12"/>
      <c r="C273" s="72"/>
      <c r="D273" s="29"/>
      <c r="E273" s="29"/>
      <c r="F273" s="29"/>
      <c r="G273" s="29"/>
      <c r="H273" s="29"/>
      <c r="I273" s="29"/>
      <c r="J273" s="29"/>
      <c r="K273" s="29"/>
      <c r="L273" s="29"/>
      <c r="M273" s="13"/>
    </row>
    <row r="274" spans="1:13" ht="34.5" customHeight="1" x14ac:dyDescent="0.2">
      <c r="A274" s="71" t="s">
        <v>3250</v>
      </c>
      <c r="B274" s="12"/>
      <c r="C274" s="72" t="s">
        <v>3251</v>
      </c>
      <c r="D274" s="29"/>
      <c r="E274" s="29"/>
      <c r="F274" s="29"/>
      <c r="G274" s="29"/>
      <c r="H274" s="29"/>
      <c r="I274" s="29"/>
      <c r="J274" s="29"/>
      <c r="K274" s="29"/>
      <c r="L274" s="29"/>
      <c r="M274" s="13"/>
    </row>
    <row r="275" spans="1:13" ht="34.5" customHeight="1" x14ac:dyDescent="0.2">
      <c r="A275" s="71"/>
      <c r="B275" s="12"/>
      <c r="C275" s="72"/>
      <c r="D275" s="29"/>
      <c r="E275" s="29"/>
      <c r="F275" s="29"/>
      <c r="G275" s="29"/>
      <c r="H275" s="29"/>
      <c r="I275" s="29"/>
      <c r="J275" s="29"/>
      <c r="K275" s="29"/>
      <c r="L275" s="29"/>
      <c r="M275" s="13"/>
    </row>
    <row r="276" spans="1:13" ht="34.5" customHeight="1" x14ac:dyDescent="0.2">
      <c r="A276" s="71"/>
      <c r="B276" s="12"/>
      <c r="C276" s="72"/>
      <c r="D276" s="29"/>
      <c r="E276" s="29"/>
      <c r="F276" s="29"/>
      <c r="G276" s="29"/>
      <c r="H276" s="29"/>
      <c r="I276" s="29"/>
      <c r="J276" s="29"/>
      <c r="K276" s="29"/>
      <c r="L276" s="29"/>
      <c r="M276" s="13"/>
    </row>
    <row r="277" spans="1:13" ht="34.5" customHeight="1" x14ac:dyDescent="0.2">
      <c r="A277" s="71"/>
      <c r="B277" s="12"/>
      <c r="C277" s="72"/>
      <c r="D277" s="29"/>
      <c r="E277" s="29"/>
      <c r="F277" s="29"/>
      <c r="G277" s="29"/>
      <c r="H277" s="29"/>
      <c r="I277" s="29"/>
      <c r="J277" s="29"/>
      <c r="K277" s="29"/>
      <c r="L277" s="29"/>
      <c r="M277" s="13"/>
    </row>
    <row r="278" spans="1:13" ht="34.5" customHeight="1" x14ac:dyDescent="0.2">
      <c r="A278" s="71" t="s">
        <v>3252</v>
      </c>
      <c r="B278" s="12"/>
      <c r="C278" s="72" t="s">
        <v>3253</v>
      </c>
      <c r="D278" s="29"/>
      <c r="E278" s="29"/>
      <c r="F278" s="29"/>
      <c r="G278" s="29"/>
      <c r="H278" s="29"/>
      <c r="I278" s="29"/>
      <c r="J278" s="29"/>
      <c r="K278" s="29"/>
      <c r="L278" s="29"/>
      <c r="M278" s="13"/>
    </row>
    <row r="279" spans="1:13" ht="34.5" customHeight="1" x14ac:dyDescent="0.2">
      <c r="A279" s="71"/>
      <c r="B279" s="12"/>
      <c r="C279" s="72"/>
      <c r="D279" s="29"/>
      <c r="E279" s="29"/>
      <c r="F279" s="29"/>
      <c r="G279" s="29"/>
      <c r="H279" s="29"/>
      <c r="I279" s="29"/>
      <c r="J279" s="29"/>
      <c r="K279" s="29"/>
      <c r="L279" s="29"/>
      <c r="M279" s="13"/>
    </row>
    <row r="280" spans="1:13" ht="34.5" customHeight="1" x14ac:dyDescent="0.2">
      <c r="A280" s="71"/>
      <c r="B280" s="12"/>
      <c r="C280" s="72"/>
      <c r="D280" s="29"/>
      <c r="E280" s="29"/>
      <c r="F280" s="29"/>
      <c r="G280" s="29"/>
      <c r="H280" s="29"/>
      <c r="I280" s="29"/>
      <c r="J280" s="29"/>
      <c r="K280" s="29"/>
      <c r="L280" s="29"/>
      <c r="M280" s="13"/>
    </row>
    <row r="281" spans="1:13" ht="34.5" customHeight="1" x14ac:dyDescent="0.2">
      <c r="A281" s="71"/>
      <c r="B281" s="12"/>
      <c r="C281" s="72"/>
      <c r="D281" s="29"/>
      <c r="E281" s="29"/>
      <c r="F281" s="29"/>
      <c r="G281" s="29"/>
      <c r="H281" s="29"/>
      <c r="I281" s="29"/>
      <c r="J281" s="29"/>
      <c r="K281" s="29"/>
      <c r="L281" s="29"/>
      <c r="M281" s="13"/>
    </row>
    <row r="282" spans="1:13" ht="34.5" customHeight="1" x14ac:dyDescent="0.2">
      <c r="A282" s="71" t="s">
        <v>3254</v>
      </c>
      <c r="B282" s="12"/>
      <c r="C282" s="72" t="s">
        <v>3255</v>
      </c>
      <c r="D282" s="29"/>
      <c r="E282" s="29"/>
      <c r="F282" s="29"/>
      <c r="G282" s="29"/>
      <c r="H282" s="29"/>
      <c r="I282" s="29"/>
      <c r="J282" s="29"/>
      <c r="K282" s="29"/>
      <c r="L282" s="29"/>
      <c r="M282" s="13"/>
    </row>
    <row r="283" spans="1:13" ht="34.5" customHeight="1" x14ac:dyDescent="0.2">
      <c r="A283" s="71"/>
      <c r="B283" s="12"/>
      <c r="C283" s="72"/>
      <c r="D283" s="29"/>
      <c r="E283" s="29"/>
      <c r="F283" s="29"/>
      <c r="G283" s="29"/>
      <c r="H283" s="29"/>
      <c r="I283" s="29"/>
      <c r="J283" s="29"/>
      <c r="K283" s="29"/>
      <c r="L283" s="29"/>
      <c r="M283" s="13"/>
    </row>
    <row r="284" spans="1:13" ht="34.5" customHeight="1" x14ac:dyDescent="0.2">
      <c r="A284" s="71"/>
      <c r="B284" s="12"/>
      <c r="C284" s="72"/>
      <c r="D284" s="29"/>
      <c r="E284" s="29"/>
      <c r="F284" s="29"/>
      <c r="G284" s="29"/>
      <c r="H284" s="29"/>
      <c r="I284" s="29"/>
      <c r="J284" s="29"/>
      <c r="K284" s="29"/>
      <c r="L284" s="29"/>
      <c r="M284" s="13"/>
    </row>
    <row r="285" spans="1:13" ht="34.5" customHeight="1" x14ac:dyDescent="0.2">
      <c r="A285" s="71"/>
      <c r="B285" s="12"/>
      <c r="C285" s="72"/>
      <c r="D285" s="29"/>
      <c r="E285" s="29"/>
      <c r="F285" s="29"/>
      <c r="G285" s="29"/>
      <c r="H285" s="29"/>
      <c r="I285" s="29"/>
      <c r="J285" s="29"/>
      <c r="K285" s="29"/>
      <c r="L285" s="29"/>
      <c r="M285" s="13"/>
    </row>
    <row r="286" spans="1:13" ht="34.5" customHeight="1" x14ac:dyDescent="0.2">
      <c r="A286" s="71" t="s">
        <v>3256</v>
      </c>
      <c r="B286" s="12"/>
      <c r="C286" s="72" t="s">
        <v>3257</v>
      </c>
      <c r="D286" s="29"/>
      <c r="E286" s="29"/>
      <c r="F286" s="29"/>
      <c r="G286" s="29"/>
      <c r="H286" s="29"/>
      <c r="I286" s="29"/>
      <c r="J286" s="29"/>
      <c r="K286" s="29"/>
      <c r="L286" s="29"/>
      <c r="M286" s="13"/>
    </row>
    <row r="287" spans="1:13" ht="34.5" customHeight="1" x14ac:dyDescent="0.2">
      <c r="A287" s="71"/>
      <c r="B287" s="12"/>
      <c r="C287" s="72"/>
      <c r="D287" s="29"/>
      <c r="E287" s="29"/>
      <c r="F287" s="29"/>
      <c r="G287" s="29"/>
      <c r="H287" s="29"/>
      <c r="I287" s="29"/>
      <c r="J287" s="29"/>
      <c r="K287" s="29"/>
      <c r="L287" s="29"/>
      <c r="M287" s="13"/>
    </row>
    <row r="288" spans="1:13" ht="34.5" customHeight="1" x14ac:dyDescent="0.2">
      <c r="A288" s="71"/>
      <c r="B288" s="12"/>
      <c r="C288" s="72"/>
      <c r="D288" s="29"/>
      <c r="E288" s="29"/>
      <c r="F288" s="29"/>
      <c r="G288" s="29"/>
      <c r="H288" s="29"/>
      <c r="I288" s="29"/>
      <c r="J288" s="29"/>
      <c r="K288" s="29"/>
      <c r="L288" s="29"/>
      <c r="M288" s="13"/>
    </row>
    <row r="289" spans="1:13" ht="34.5" customHeight="1" x14ac:dyDescent="0.2">
      <c r="A289" s="71"/>
      <c r="B289" s="12"/>
      <c r="C289" s="72"/>
      <c r="D289" s="29"/>
      <c r="E289" s="29"/>
      <c r="F289" s="29"/>
      <c r="G289" s="29"/>
      <c r="H289" s="29"/>
      <c r="I289" s="29"/>
      <c r="J289" s="29"/>
      <c r="K289" s="29"/>
      <c r="L289" s="29"/>
      <c r="M289" s="13"/>
    </row>
    <row r="290" spans="1:13" ht="34.5" customHeight="1" x14ac:dyDescent="0.2">
      <c r="A290" s="71" t="s">
        <v>3258</v>
      </c>
      <c r="B290" s="12"/>
      <c r="C290" s="72" t="s">
        <v>3259</v>
      </c>
      <c r="D290" s="29"/>
      <c r="E290" s="29"/>
      <c r="F290" s="29"/>
      <c r="G290" s="29"/>
      <c r="H290" s="29"/>
      <c r="I290" s="29"/>
      <c r="J290" s="29"/>
      <c r="K290" s="29"/>
      <c r="L290" s="29"/>
      <c r="M290" s="13"/>
    </row>
    <row r="291" spans="1:13" ht="34.5" customHeight="1" x14ac:dyDescent="0.2">
      <c r="A291" s="71"/>
      <c r="B291" s="12"/>
      <c r="C291" s="72"/>
      <c r="D291" s="29"/>
      <c r="E291" s="29"/>
      <c r="F291" s="29"/>
      <c r="G291" s="29"/>
      <c r="H291" s="29"/>
      <c r="I291" s="29"/>
      <c r="J291" s="29"/>
      <c r="K291" s="29"/>
      <c r="L291" s="29"/>
      <c r="M291" s="13"/>
    </row>
    <row r="292" spans="1:13" ht="34.5" customHeight="1" x14ac:dyDescent="0.2">
      <c r="A292" s="71"/>
      <c r="B292" s="12"/>
      <c r="C292" s="72"/>
      <c r="D292" s="29"/>
      <c r="E292" s="29"/>
      <c r="F292" s="29"/>
      <c r="G292" s="29"/>
      <c r="H292" s="29"/>
      <c r="I292" s="29"/>
      <c r="J292" s="29"/>
      <c r="K292" s="29"/>
      <c r="L292" s="29"/>
      <c r="M292" s="13"/>
    </row>
    <row r="293" spans="1:13" ht="34.5" customHeight="1" x14ac:dyDescent="0.2">
      <c r="A293" s="71"/>
      <c r="B293" s="12"/>
      <c r="C293" s="72"/>
      <c r="D293" s="29"/>
      <c r="E293" s="29"/>
      <c r="F293" s="29"/>
      <c r="G293" s="29"/>
      <c r="H293" s="29"/>
      <c r="I293" s="29"/>
      <c r="J293" s="29"/>
      <c r="K293" s="29"/>
      <c r="L293" s="29"/>
      <c r="M293" s="13"/>
    </row>
    <row r="294" spans="1:13" ht="34.5" customHeight="1" x14ac:dyDescent="0.2">
      <c r="A294" s="71" t="s">
        <v>3260</v>
      </c>
      <c r="B294" s="12"/>
      <c r="C294" s="72" t="s">
        <v>3261</v>
      </c>
      <c r="D294" s="29"/>
      <c r="E294" s="29"/>
      <c r="F294" s="29"/>
      <c r="G294" s="29"/>
      <c r="H294" s="29"/>
      <c r="I294" s="29"/>
      <c r="J294" s="29"/>
      <c r="K294" s="29"/>
      <c r="L294" s="29"/>
      <c r="M294" s="13"/>
    </row>
    <row r="295" spans="1:13" ht="34.5" customHeight="1" x14ac:dyDescent="0.2">
      <c r="A295" s="71"/>
      <c r="B295" s="12"/>
      <c r="C295" s="72"/>
      <c r="D295" s="29"/>
      <c r="E295" s="29"/>
      <c r="F295" s="29"/>
      <c r="G295" s="29"/>
      <c r="H295" s="29"/>
      <c r="I295" s="29"/>
      <c r="J295" s="29"/>
      <c r="K295" s="29"/>
      <c r="L295" s="29"/>
      <c r="M295" s="13"/>
    </row>
    <row r="296" spans="1:13" ht="34.5" customHeight="1" x14ac:dyDescent="0.2">
      <c r="A296" s="71"/>
      <c r="B296" s="12"/>
      <c r="C296" s="72"/>
      <c r="D296" s="29"/>
      <c r="E296" s="29"/>
      <c r="F296" s="29"/>
      <c r="G296" s="29"/>
      <c r="H296" s="29"/>
      <c r="I296" s="29"/>
      <c r="J296" s="29"/>
      <c r="K296" s="29"/>
      <c r="L296" s="29"/>
      <c r="M296" s="13"/>
    </row>
    <row r="297" spans="1:13" ht="34.5" customHeight="1" x14ac:dyDescent="0.2">
      <c r="A297" s="71"/>
      <c r="B297" s="12"/>
      <c r="C297" s="72"/>
      <c r="D297" s="29"/>
      <c r="E297" s="29"/>
      <c r="F297" s="29"/>
      <c r="G297" s="29"/>
      <c r="H297" s="29"/>
      <c r="I297" s="29"/>
      <c r="J297" s="29"/>
      <c r="K297" s="29"/>
      <c r="L297" s="29"/>
      <c r="M297" s="13"/>
    </row>
    <row r="298" spans="1:13" ht="34.5" customHeight="1" x14ac:dyDescent="0.2">
      <c r="A298" s="71" t="s">
        <v>3262</v>
      </c>
      <c r="B298" s="12"/>
      <c r="C298" s="72" t="s">
        <v>3263</v>
      </c>
      <c r="D298" s="29"/>
      <c r="E298" s="29"/>
      <c r="F298" s="29"/>
      <c r="G298" s="29"/>
      <c r="H298" s="29"/>
      <c r="I298" s="29"/>
      <c r="J298" s="29"/>
      <c r="K298" s="29"/>
      <c r="L298" s="29"/>
      <c r="M298" s="13"/>
    </row>
    <row r="299" spans="1:13" ht="34.5" customHeight="1" x14ac:dyDescent="0.2">
      <c r="A299" s="71"/>
      <c r="B299" s="12"/>
      <c r="C299" s="72"/>
      <c r="D299" s="29"/>
      <c r="E299" s="29"/>
      <c r="F299" s="29"/>
      <c r="G299" s="29"/>
      <c r="H299" s="29"/>
      <c r="I299" s="29"/>
      <c r="J299" s="29"/>
      <c r="K299" s="29"/>
      <c r="L299" s="29"/>
      <c r="M299" s="13"/>
    </row>
    <row r="300" spans="1:13" ht="34.5" customHeight="1" x14ac:dyDescent="0.2">
      <c r="A300" s="71"/>
      <c r="B300" s="12"/>
      <c r="C300" s="72"/>
      <c r="D300" s="29"/>
      <c r="E300" s="29"/>
      <c r="F300" s="29"/>
      <c r="G300" s="29"/>
      <c r="H300" s="29"/>
      <c r="I300" s="29"/>
      <c r="J300" s="29"/>
      <c r="K300" s="29"/>
      <c r="L300" s="29"/>
      <c r="M300" s="13"/>
    </row>
    <row r="301" spans="1:13" ht="34.5" customHeight="1" x14ac:dyDescent="0.2">
      <c r="A301" s="71"/>
      <c r="B301" s="12"/>
      <c r="C301" s="72"/>
      <c r="D301" s="29"/>
      <c r="E301" s="29"/>
      <c r="F301" s="29"/>
      <c r="G301" s="29"/>
      <c r="H301" s="29"/>
      <c r="I301" s="29"/>
      <c r="J301" s="29"/>
      <c r="K301" s="29"/>
      <c r="L301" s="29"/>
      <c r="M301" s="13"/>
    </row>
    <row r="302" spans="1:13" ht="34.5" customHeight="1" x14ac:dyDescent="0.2">
      <c r="A302" s="71" t="s">
        <v>3264</v>
      </c>
      <c r="B302" s="12"/>
      <c r="C302" s="72" t="s">
        <v>3265</v>
      </c>
      <c r="D302" s="29"/>
      <c r="E302" s="29"/>
      <c r="F302" s="29"/>
      <c r="G302" s="29"/>
      <c r="H302" s="29"/>
      <c r="I302" s="29"/>
      <c r="J302" s="29"/>
      <c r="K302" s="29"/>
      <c r="L302" s="29"/>
      <c r="M302" s="13"/>
    </row>
    <row r="303" spans="1:13" ht="34.5" customHeight="1" x14ac:dyDescent="0.2">
      <c r="A303" s="71"/>
      <c r="B303" s="12"/>
      <c r="C303" s="72"/>
      <c r="D303" s="29"/>
      <c r="E303" s="29"/>
      <c r="F303" s="29"/>
      <c r="G303" s="29"/>
      <c r="H303" s="29"/>
      <c r="I303" s="29"/>
      <c r="J303" s="29"/>
      <c r="K303" s="29"/>
      <c r="L303" s="29"/>
      <c r="M303" s="13"/>
    </row>
    <row r="304" spans="1:13" ht="34.5" customHeight="1" x14ac:dyDescent="0.2">
      <c r="A304" s="71"/>
      <c r="B304" s="12"/>
      <c r="C304" s="72"/>
      <c r="D304" s="29"/>
      <c r="E304" s="29"/>
      <c r="F304" s="29"/>
      <c r="G304" s="29"/>
      <c r="H304" s="29"/>
      <c r="I304" s="29"/>
      <c r="J304" s="29"/>
      <c r="K304" s="29"/>
      <c r="L304" s="29"/>
      <c r="M304" s="13"/>
    </row>
    <row r="305" spans="1:13" ht="34.5" customHeight="1" thickBot="1" x14ac:dyDescent="0.25">
      <c r="A305" s="73"/>
      <c r="B305" s="14"/>
      <c r="C305" s="74"/>
      <c r="D305" s="30"/>
      <c r="E305" s="30"/>
      <c r="F305" s="30"/>
      <c r="G305" s="30"/>
      <c r="H305" s="30"/>
      <c r="I305" s="30"/>
      <c r="J305" s="30"/>
      <c r="K305" s="30"/>
      <c r="L305" s="30"/>
      <c r="M305" s="15"/>
    </row>
  </sheetData>
  <mergeCells count="151">
    <mergeCell ref="A290:A293"/>
    <mergeCell ref="C290:C293"/>
    <mergeCell ref="A278:A281"/>
    <mergeCell ref="C278:C281"/>
    <mergeCell ref="A282:A285"/>
    <mergeCell ref="C282:C285"/>
    <mergeCell ref="A302:A305"/>
    <mergeCell ref="C302:C305"/>
    <mergeCell ref="A294:A297"/>
    <mergeCell ref="C294:C297"/>
    <mergeCell ref="A298:A301"/>
    <mergeCell ref="C298:C301"/>
    <mergeCell ref="A270:A273"/>
    <mergeCell ref="C270:C273"/>
    <mergeCell ref="A274:A277"/>
    <mergeCell ref="C274:C277"/>
    <mergeCell ref="A262:A265"/>
    <mergeCell ref="C262:C265"/>
    <mergeCell ref="A266:A269"/>
    <mergeCell ref="C266:C269"/>
    <mergeCell ref="A286:A289"/>
    <mergeCell ref="C286:C289"/>
    <mergeCell ref="A242:A245"/>
    <mergeCell ref="C242:C245"/>
    <mergeCell ref="A230:A233"/>
    <mergeCell ref="C230:C233"/>
    <mergeCell ref="A234:A237"/>
    <mergeCell ref="C234:C237"/>
    <mergeCell ref="A254:A257"/>
    <mergeCell ref="C254:C257"/>
    <mergeCell ref="A258:A261"/>
    <mergeCell ref="C258:C261"/>
    <mergeCell ref="A246:A249"/>
    <mergeCell ref="C246:C249"/>
    <mergeCell ref="A250:A253"/>
    <mergeCell ref="C250:C253"/>
    <mergeCell ref="A222:A225"/>
    <mergeCell ref="C222:C225"/>
    <mergeCell ref="A226:A229"/>
    <mergeCell ref="C226:C229"/>
    <mergeCell ref="A214:A217"/>
    <mergeCell ref="C214:C217"/>
    <mergeCell ref="A218:A221"/>
    <mergeCell ref="C218:C221"/>
    <mergeCell ref="A238:A241"/>
    <mergeCell ref="C238:C241"/>
    <mergeCell ref="A194:A197"/>
    <mergeCell ref="C194:C197"/>
    <mergeCell ref="A182:A185"/>
    <mergeCell ref="C182:C185"/>
    <mergeCell ref="A186:A189"/>
    <mergeCell ref="C186:C189"/>
    <mergeCell ref="A206:A209"/>
    <mergeCell ref="C206:C209"/>
    <mergeCell ref="A210:A213"/>
    <mergeCell ref="C210:C213"/>
    <mergeCell ref="A198:A201"/>
    <mergeCell ref="C198:C201"/>
    <mergeCell ref="A202:A205"/>
    <mergeCell ref="C202:C205"/>
    <mergeCell ref="A174:A177"/>
    <mergeCell ref="C174:C177"/>
    <mergeCell ref="A178:A181"/>
    <mergeCell ref="C178:C181"/>
    <mergeCell ref="A166:A169"/>
    <mergeCell ref="C166:C169"/>
    <mergeCell ref="A170:A173"/>
    <mergeCell ref="C170:C173"/>
    <mergeCell ref="A190:A193"/>
    <mergeCell ref="C190:C193"/>
    <mergeCell ref="A146:A149"/>
    <mergeCell ref="C146:C149"/>
    <mergeCell ref="A134:A137"/>
    <mergeCell ref="C134:C137"/>
    <mergeCell ref="A138:A141"/>
    <mergeCell ref="C138:C141"/>
    <mergeCell ref="A158:A161"/>
    <mergeCell ref="C158:C161"/>
    <mergeCell ref="A162:A165"/>
    <mergeCell ref="C162:C165"/>
    <mergeCell ref="A150:A153"/>
    <mergeCell ref="C150:C153"/>
    <mergeCell ref="A154:A157"/>
    <mergeCell ref="C154:C157"/>
    <mergeCell ref="A126:A129"/>
    <mergeCell ref="C126:C129"/>
    <mergeCell ref="A130:A133"/>
    <mergeCell ref="C130:C133"/>
    <mergeCell ref="A118:A121"/>
    <mergeCell ref="C118:C121"/>
    <mergeCell ref="A122:A125"/>
    <mergeCell ref="C122:C125"/>
    <mergeCell ref="A142:A145"/>
    <mergeCell ref="C142:C145"/>
    <mergeCell ref="A98:A101"/>
    <mergeCell ref="C98:C101"/>
    <mergeCell ref="A86:A89"/>
    <mergeCell ref="C86:C89"/>
    <mergeCell ref="A90:A93"/>
    <mergeCell ref="C90:C93"/>
    <mergeCell ref="A110:A113"/>
    <mergeCell ref="C110:C113"/>
    <mergeCell ref="A114:A117"/>
    <mergeCell ref="C114:C117"/>
    <mergeCell ref="A102:A105"/>
    <mergeCell ref="C102:C105"/>
    <mergeCell ref="A106:A109"/>
    <mergeCell ref="C106:C109"/>
    <mergeCell ref="A78:A81"/>
    <mergeCell ref="C78:C81"/>
    <mergeCell ref="A82:A85"/>
    <mergeCell ref="C82:C85"/>
    <mergeCell ref="A70:A73"/>
    <mergeCell ref="C70:C73"/>
    <mergeCell ref="A74:A77"/>
    <mergeCell ref="C74:C77"/>
    <mergeCell ref="A94:A97"/>
    <mergeCell ref="C94:C97"/>
    <mergeCell ref="A50:A53"/>
    <mergeCell ref="C50:C53"/>
    <mergeCell ref="A38:A41"/>
    <mergeCell ref="C38:C41"/>
    <mergeCell ref="A42:A45"/>
    <mergeCell ref="C42:C45"/>
    <mergeCell ref="A62:A65"/>
    <mergeCell ref="C62:C65"/>
    <mergeCell ref="A66:A69"/>
    <mergeCell ref="C66:C69"/>
    <mergeCell ref="A54:A57"/>
    <mergeCell ref="C54:C57"/>
    <mergeCell ref="A58:A61"/>
    <mergeCell ref="C58:C61"/>
    <mergeCell ref="A30:A33"/>
    <mergeCell ref="C30:C33"/>
    <mergeCell ref="A34:A37"/>
    <mergeCell ref="C34:C37"/>
    <mergeCell ref="A22:A25"/>
    <mergeCell ref="C22:C25"/>
    <mergeCell ref="A26:A29"/>
    <mergeCell ref="C26:C29"/>
    <mergeCell ref="A46:A49"/>
    <mergeCell ref="C46:C49"/>
    <mergeCell ref="B2:N2"/>
    <mergeCell ref="A14:A17"/>
    <mergeCell ref="C14:C17"/>
    <mergeCell ref="A18:A21"/>
    <mergeCell ref="C18:C21"/>
    <mergeCell ref="A6:A9"/>
    <mergeCell ref="C6:C9"/>
    <mergeCell ref="A10:A13"/>
    <mergeCell ref="C10:C1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47"/>
  <sheetViews>
    <sheetView view="pageBreakPreview" zoomScale="60" zoomScaleNormal="70" workbookViewId="0">
      <pane ySplit="4" topLeftCell="A425" activePane="bottomLeft" state="frozen"/>
      <selection pane="bottomLeft" activeCell="P446" sqref="P446"/>
    </sheetView>
  </sheetViews>
  <sheetFormatPr defaultRowHeight="12.75" x14ac:dyDescent="0.2"/>
  <cols>
    <col min="1" max="1" width="15.5703125" style="16" customWidth="1"/>
    <col min="2" max="2" width="33.140625" style="16" customWidth="1"/>
    <col min="3" max="3" width="42.85546875" style="16" customWidth="1"/>
    <col min="4" max="12" width="18.140625" style="16" customWidth="1"/>
    <col min="13" max="13" width="23.42578125" style="16" customWidth="1"/>
    <col min="14" max="16384" width="9.140625" style="16"/>
  </cols>
  <sheetData>
    <row r="2" spans="1:13" ht="52.5" customHeight="1" x14ac:dyDescent="0.2">
      <c r="B2" s="70" t="s">
        <v>3518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</row>
    <row r="3" spans="1:13" ht="13.5" thickBot="1" x14ac:dyDescent="0.25"/>
    <row r="4" spans="1:13" ht="130.5" customHeight="1" thickBot="1" x14ac:dyDescent="0.25">
      <c r="A4" s="20" t="s">
        <v>3506</v>
      </c>
      <c r="B4" s="20" t="s">
        <v>3507</v>
      </c>
      <c r="C4" s="32" t="s">
        <v>3508</v>
      </c>
      <c r="D4" s="32" t="s">
        <v>3511</v>
      </c>
      <c r="E4" s="32" t="s">
        <v>3512</v>
      </c>
      <c r="F4" s="32" t="s">
        <v>3520</v>
      </c>
      <c r="G4" s="32" t="s">
        <v>3523</v>
      </c>
      <c r="H4" s="32" t="s">
        <v>3524</v>
      </c>
      <c r="I4" s="32" t="s">
        <v>3526</v>
      </c>
      <c r="J4" s="32" t="s">
        <v>3525</v>
      </c>
      <c r="K4" s="32" t="s">
        <v>3527</v>
      </c>
      <c r="L4" s="32" t="s">
        <v>3528</v>
      </c>
      <c r="M4" s="32" t="s">
        <v>3517</v>
      </c>
    </row>
    <row r="5" spans="1:13" ht="13.5" thickBot="1" x14ac:dyDescent="0.25">
      <c r="A5" s="21">
        <v>1</v>
      </c>
      <c r="B5" s="21">
        <v>2</v>
      </c>
      <c r="C5" s="34">
        <v>3</v>
      </c>
      <c r="D5" s="34">
        <v>4</v>
      </c>
      <c r="E5" s="34">
        <v>5</v>
      </c>
      <c r="F5" s="34">
        <v>6</v>
      </c>
      <c r="G5" s="34">
        <v>7</v>
      </c>
      <c r="H5" s="34">
        <v>8</v>
      </c>
      <c r="I5" s="34">
        <v>9</v>
      </c>
      <c r="J5" s="34">
        <v>10</v>
      </c>
      <c r="K5" s="34">
        <v>11</v>
      </c>
      <c r="L5" s="34">
        <v>12</v>
      </c>
      <c r="M5" s="34">
        <v>13</v>
      </c>
    </row>
    <row r="6" spans="1:13" ht="39" customHeight="1" x14ac:dyDescent="0.2">
      <c r="A6" s="75" t="s">
        <v>3266</v>
      </c>
      <c r="B6" s="10"/>
      <c r="C6" s="76" t="s">
        <v>3267</v>
      </c>
      <c r="D6" s="55"/>
      <c r="E6" s="55"/>
      <c r="F6" s="55"/>
      <c r="G6" s="55"/>
      <c r="H6" s="55"/>
      <c r="I6" s="55"/>
      <c r="J6" s="55"/>
      <c r="K6" s="55"/>
      <c r="L6" s="55"/>
      <c r="M6" s="11"/>
    </row>
    <row r="7" spans="1:13" ht="39" customHeight="1" x14ac:dyDescent="0.2">
      <c r="A7" s="71"/>
      <c r="B7" s="12"/>
      <c r="C7" s="72"/>
      <c r="D7" s="56"/>
      <c r="E7" s="56"/>
      <c r="F7" s="56"/>
      <c r="G7" s="56"/>
      <c r="H7" s="56"/>
      <c r="I7" s="56"/>
      <c r="J7" s="56"/>
      <c r="K7" s="56"/>
      <c r="L7" s="56"/>
      <c r="M7" s="13"/>
    </row>
    <row r="8" spans="1:13" ht="39" customHeight="1" x14ac:dyDescent="0.2">
      <c r="A8" s="71"/>
      <c r="B8" s="12"/>
      <c r="C8" s="72"/>
      <c r="D8" s="56"/>
      <c r="E8" s="56"/>
      <c r="F8" s="56"/>
      <c r="G8" s="56"/>
      <c r="H8" s="56"/>
      <c r="I8" s="56"/>
      <c r="J8" s="56"/>
      <c r="K8" s="56"/>
      <c r="L8" s="56"/>
      <c r="M8" s="13"/>
    </row>
    <row r="9" spans="1:13" ht="39" customHeight="1" x14ac:dyDescent="0.2">
      <c r="A9" s="71"/>
      <c r="B9" s="12"/>
      <c r="C9" s="72"/>
      <c r="D9" s="56"/>
      <c r="E9" s="56"/>
      <c r="F9" s="56"/>
      <c r="G9" s="56"/>
      <c r="H9" s="56"/>
      <c r="I9" s="56"/>
      <c r="J9" s="56"/>
      <c r="K9" s="56"/>
      <c r="L9" s="56"/>
      <c r="M9" s="13"/>
    </row>
    <row r="10" spans="1:13" ht="39" customHeight="1" x14ac:dyDescent="0.2">
      <c r="A10" s="71"/>
      <c r="B10" s="12"/>
      <c r="C10" s="72"/>
      <c r="D10" s="56"/>
      <c r="E10" s="56"/>
      <c r="F10" s="56"/>
      <c r="G10" s="56"/>
      <c r="H10" s="56"/>
      <c r="I10" s="56"/>
      <c r="J10" s="56"/>
      <c r="K10" s="56"/>
      <c r="L10" s="56"/>
      <c r="M10" s="13"/>
    </row>
    <row r="11" spans="1:13" ht="39" customHeight="1" thickBot="1" x14ac:dyDescent="0.25">
      <c r="A11" s="71"/>
      <c r="B11" s="12"/>
      <c r="C11" s="72"/>
      <c r="D11" s="58"/>
      <c r="E11" s="58"/>
      <c r="F11" s="58"/>
      <c r="G11" s="58"/>
      <c r="H11" s="58"/>
      <c r="I11" s="58"/>
      <c r="J11" s="58"/>
      <c r="K11" s="58"/>
      <c r="L11" s="58"/>
      <c r="M11" s="13"/>
    </row>
    <row r="12" spans="1:13" ht="39" customHeight="1" thickBot="1" x14ac:dyDescent="0.25">
      <c r="A12" s="71" t="s">
        <v>3268</v>
      </c>
      <c r="B12" s="12"/>
      <c r="C12" s="72" t="s">
        <v>3269</v>
      </c>
      <c r="D12" s="25"/>
      <c r="E12" s="25"/>
      <c r="F12" s="25"/>
      <c r="G12" s="25"/>
      <c r="H12" s="25"/>
      <c r="I12" s="25"/>
      <c r="J12" s="25"/>
      <c r="K12" s="25"/>
      <c r="L12" s="25"/>
      <c r="M12" s="27"/>
    </row>
    <row r="13" spans="1:13" ht="39" customHeight="1" thickBot="1" x14ac:dyDescent="0.25">
      <c r="A13" s="71"/>
      <c r="B13" s="12"/>
      <c r="C13" s="72"/>
      <c r="D13" s="43">
        <f>125*0.89</f>
        <v>111.25</v>
      </c>
      <c r="E13" s="43">
        <f>125*0.93</f>
        <v>116.25</v>
      </c>
      <c r="F13" s="43">
        <v>46.5</v>
      </c>
      <c r="G13" s="48">
        <v>5</v>
      </c>
      <c r="H13" s="48">
        <f>5</f>
        <v>5</v>
      </c>
      <c r="I13" s="48">
        <v>2</v>
      </c>
      <c r="J13" s="43">
        <f>3579.87194</f>
        <v>3579.87194</v>
      </c>
      <c r="K13" s="43">
        <f>2783.45141+874.90362</f>
        <v>3658.3550300000002</v>
      </c>
      <c r="L13" s="43">
        <v>1319.158032</v>
      </c>
      <c r="M13" s="26" t="s">
        <v>3529</v>
      </c>
    </row>
    <row r="14" spans="1:13" ht="39" customHeight="1" thickBot="1" x14ac:dyDescent="0.25">
      <c r="A14" s="71"/>
      <c r="B14" s="12"/>
      <c r="C14" s="72"/>
      <c r="D14" s="56"/>
      <c r="E14" s="56"/>
      <c r="F14" s="56"/>
      <c r="G14" s="56"/>
      <c r="H14" s="56"/>
      <c r="I14" s="56"/>
      <c r="J14" s="56"/>
      <c r="K14" s="56"/>
      <c r="L14" s="56"/>
      <c r="M14" s="26"/>
    </row>
    <row r="15" spans="1:13" ht="39" customHeight="1" thickBot="1" x14ac:dyDescent="0.25">
      <c r="A15" s="71"/>
      <c r="B15" s="12"/>
      <c r="C15" s="72"/>
      <c r="D15" s="56"/>
      <c r="E15" s="56"/>
      <c r="F15" s="56"/>
      <c r="G15" s="56"/>
      <c r="H15" s="56"/>
      <c r="I15" s="56"/>
      <c r="J15" s="56"/>
      <c r="K15" s="56"/>
      <c r="L15" s="56"/>
      <c r="M15" s="26"/>
    </row>
    <row r="16" spans="1:13" ht="39" customHeight="1" thickBot="1" x14ac:dyDescent="0.25">
      <c r="A16" s="71"/>
      <c r="B16" s="12"/>
      <c r="C16" s="72"/>
      <c r="D16" s="56"/>
      <c r="E16" s="56"/>
      <c r="F16" s="56"/>
      <c r="G16" s="56"/>
      <c r="H16" s="56"/>
      <c r="I16" s="56"/>
      <c r="J16" s="56"/>
      <c r="K16" s="56"/>
      <c r="L16" s="56"/>
      <c r="M16" s="26"/>
    </row>
    <row r="17" spans="1:13" ht="39" customHeight="1" thickBot="1" x14ac:dyDescent="0.25">
      <c r="A17" s="71"/>
      <c r="B17" s="12"/>
      <c r="C17" s="72"/>
      <c r="D17" s="58"/>
      <c r="E17" s="58"/>
      <c r="F17" s="58"/>
      <c r="G17" s="58"/>
      <c r="H17" s="58"/>
      <c r="I17" s="58"/>
      <c r="J17" s="58"/>
      <c r="K17" s="58"/>
      <c r="L17" s="58"/>
      <c r="M17" s="26"/>
    </row>
    <row r="18" spans="1:13" ht="39" customHeight="1" thickBot="1" x14ac:dyDescent="0.25">
      <c r="A18" s="71" t="s">
        <v>3270</v>
      </c>
      <c r="B18" s="12"/>
      <c r="C18" s="72" t="s">
        <v>3271</v>
      </c>
      <c r="D18" s="25"/>
      <c r="E18" s="25"/>
      <c r="F18" s="25"/>
      <c r="G18" s="25"/>
      <c r="H18" s="25"/>
      <c r="I18" s="25"/>
      <c r="J18" s="25"/>
      <c r="K18" s="25"/>
      <c r="L18" s="25"/>
      <c r="M18" s="27"/>
    </row>
    <row r="19" spans="1:13" ht="39" customHeight="1" thickBot="1" x14ac:dyDescent="0.25">
      <c r="A19" s="71"/>
      <c r="B19" s="12"/>
      <c r="C19" s="72"/>
      <c r="D19" s="25"/>
      <c r="E19" s="25"/>
      <c r="F19" s="25"/>
      <c r="G19" s="25"/>
      <c r="H19" s="25"/>
      <c r="I19" s="25"/>
      <c r="J19" s="25"/>
      <c r="K19" s="25"/>
      <c r="L19" s="25"/>
      <c r="M19" s="26"/>
    </row>
    <row r="20" spans="1:13" ht="39" customHeight="1" thickBot="1" x14ac:dyDescent="0.25">
      <c r="A20" s="71"/>
      <c r="B20" s="12"/>
      <c r="C20" s="72"/>
      <c r="D20" s="56"/>
      <c r="E20" s="56"/>
      <c r="F20" s="56"/>
      <c r="G20" s="56"/>
      <c r="H20" s="56"/>
      <c r="I20" s="56"/>
      <c r="J20" s="56"/>
      <c r="K20" s="56"/>
      <c r="L20" s="56"/>
      <c r="M20" s="26"/>
    </row>
    <row r="21" spans="1:13" ht="39" customHeight="1" thickBot="1" x14ac:dyDescent="0.25">
      <c r="A21" s="71"/>
      <c r="B21" s="12"/>
      <c r="C21" s="72"/>
      <c r="D21" s="56"/>
      <c r="E21" s="56"/>
      <c r="F21" s="56"/>
      <c r="G21" s="56"/>
      <c r="H21" s="56"/>
      <c r="I21" s="56"/>
      <c r="J21" s="56"/>
      <c r="K21" s="56"/>
      <c r="L21" s="56"/>
      <c r="M21" s="26"/>
    </row>
    <row r="22" spans="1:13" ht="39" customHeight="1" thickBot="1" x14ac:dyDescent="0.25">
      <c r="A22" s="71"/>
      <c r="B22" s="12"/>
      <c r="C22" s="72"/>
      <c r="D22" s="56"/>
      <c r="E22" s="56"/>
      <c r="F22" s="56"/>
      <c r="G22" s="56"/>
      <c r="H22" s="56"/>
      <c r="I22" s="56"/>
      <c r="J22" s="56"/>
      <c r="K22" s="56"/>
      <c r="L22" s="56"/>
      <c r="M22" s="26"/>
    </row>
    <row r="23" spans="1:13" ht="39" customHeight="1" thickBot="1" x14ac:dyDescent="0.25">
      <c r="A23" s="73"/>
      <c r="B23" s="14"/>
      <c r="C23" s="74"/>
      <c r="D23" s="57"/>
      <c r="E23" s="57"/>
      <c r="F23" s="57"/>
      <c r="G23" s="57"/>
      <c r="H23" s="57"/>
      <c r="I23" s="57"/>
      <c r="J23" s="57"/>
      <c r="K23" s="57"/>
      <c r="L23" s="57"/>
      <c r="M23" s="26"/>
    </row>
    <row r="24" spans="1:13" ht="39" customHeight="1" x14ac:dyDescent="0.2">
      <c r="A24" s="75" t="s">
        <v>3272</v>
      </c>
      <c r="B24" s="10"/>
      <c r="C24" s="76" t="s">
        <v>3273</v>
      </c>
      <c r="D24" s="55"/>
      <c r="E24" s="55"/>
      <c r="F24" s="55"/>
      <c r="G24" s="55"/>
      <c r="H24" s="55"/>
      <c r="I24" s="55"/>
      <c r="J24" s="55"/>
      <c r="K24" s="55"/>
      <c r="L24" s="55"/>
      <c r="M24" s="11"/>
    </row>
    <row r="25" spans="1:13" ht="39" customHeight="1" x14ac:dyDescent="0.2">
      <c r="A25" s="71"/>
      <c r="B25" s="12"/>
      <c r="C25" s="72"/>
      <c r="D25" s="56"/>
      <c r="E25" s="56"/>
      <c r="F25" s="56"/>
      <c r="G25" s="56"/>
      <c r="H25" s="56"/>
      <c r="I25" s="56"/>
      <c r="J25" s="56"/>
      <c r="K25" s="56"/>
      <c r="L25" s="56"/>
      <c r="M25" s="13"/>
    </row>
    <row r="26" spans="1:13" ht="39" customHeight="1" x14ac:dyDescent="0.2">
      <c r="A26" s="71"/>
      <c r="B26" s="12"/>
      <c r="C26" s="72"/>
      <c r="D26" s="56"/>
      <c r="E26" s="56"/>
      <c r="F26" s="56"/>
      <c r="G26" s="56"/>
      <c r="H26" s="56"/>
      <c r="I26" s="56"/>
      <c r="J26" s="56"/>
      <c r="K26" s="56"/>
      <c r="L26" s="56"/>
      <c r="M26" s="13"/>
    </row>
    <row r="27" spans="1:13" ht="39" customHeight="1" x14ac:dyDescent="0.2">
      <c r="A27" s="71"/>
      <c r="B27" s="12"/>
      <c r="C27" s="72"/>
      <c r="D27" s="56"/>
      <c r="E27" s="56"/>
      <c r="F27" s="56"/>
      <c r="G27" s="56"/>
      <c r="H27" s="56"/>
      <c r="I27" s="56"/>
      <c r="J27" s="56"/>
      <c r="K27" s="56"/>
      <c r="L27" s="56"/>
      <c r="M27" s="13"/>
    </row>
    <row r="28" spans="1:13" ht="39" customHeight="1" x14ac:dyDescent="0.2">
      <c r="A28" s="71"/>
      <c r="B28" s="12"/>
      <c r="C28" s="72"/>
      <c r="D28" s="56"/>
      <c r="E28" s="56"/>
      <c r="F28" s="56"/>
      <c r="G28" s="56"/>
      <c r="H28" s="56"/>
      <c r="I28" s="56"/>
      <c r="J28" s="56"/>
      <c r="K28" s="56"/>
      <c r="L28" s="56"/>
      <c r="M28" s="13"/>
    </row>
    <row r="29" spans="1:13" ht="39" customHeight="1" thickBot="1" x14ac:dyDescent="0.25">
      <c r="A29" s="71"/>
      <c r="B29" s="12"/>
      <c r="C29" s="72"/>
      <c r="D29" s="56"/>
      <c r="E29" s="56"/>
      <c r="F29" s="56"/>
      <c r="G29" s="56"/>
      <c r="H29" s="56"/>
      <c r="I29" s="56"/>
      <c r="J29" s="56"/>
      <c r="K29" s="56"/>
      <c r="L29" s="56"/>
      <c r="M29" s="13"/>
    </row>
    <row r="30" spans="1:13" ht="39" customHeight="1" thickBot="1" x14ac:dyDescent="0.25">
      <c r="A30" s="71" t="s">
        <v>3274</v>
      </c>
      <c r="B30" s="12"/>
      <c r="C30" s="72" t="s">
        <v>3275</v>
      </c>
      <c r="D30" s="41">
        <f>(252+240+567+400+1700+380)*0.89</f>
        <v>3149.71</v>
      </c>
      <c r="E30" s="41">
        <f>(126+441+900+100)*0.93</f>
        <v>1457.3100000000002</v>
      </c>
      <c r="F30" s="47">
        <v>677.97</v>
      </c>
      <c r="G30" s="49">
        <f>4+6+9+4+17</f>
        <v>40</v>
      </c>
      <c r="H30" s="49">
        <f>2+7+1+9</f>
        <v>19</v>
      </c>
      <c r="I30" s="50">
        <v>9</v>
      </c>
      <c r="J30" s="44">
        <f>714.91248+6190.82718+7926.51818+12207.48031+16746.79803</f>
        <v>43786.536180000003</v>
      </c>
      <c r="K30" s="44">
        <f>3604.9845+6536.3571+15142.82797+765.6699</f>
        <v>26049.839469999999</v>
      </c>
      <c r="L30" s="43">
        <v>11646.339570933333</v>
      </c>
      <c r="M30" s="26" t="s">
        <v>3529</v>
      </c>
    </row>
    <row r="31" spans="1:13" ht="39" customHeight="1" thickBot="1" x14ac:dyDescent="0.25">
      <c r="A31" s="71"/>
      <c r="B31" s="12"/>
      <c r="C31" s="72"/>
      <c r="D31" s="47"/>
      <c r="E31" s="47"/>
      <c r="F31" s="47">
        <v>943.95</v>
      </c>
      <c r="G31" s="50"/>
      <c r="H31" s="50"/>
      <c r="I31" s="50">
        <v>12</v>
      </c>
      <c r="J31" s="47"/>
      <c r="K31" s="47"/>
      <c r="L31" s="43">
        <v>15643.998358333334</v>
      </c>
      <c r="M31" s="26" t="s">
        <v>3529</v>
      </c>
    </row>
    <row r="32" spans="1:13" ht="39" customHeight="1" thickBot="1" x14ac:dyDescent="0.25">
      <c r="A32" s="71"/>
      <c r="B32" s="12"/>
      <c r="C32" s="72"/>
      <c r="D32" s="56"/>
      <c r="E32" s="56"/>
      <c r="F32" s="56"/>
      <c r="G32" s="56"/>
      <c r="H32" s="56"/>
      <c r="I32" s="56"/>
      <c r="J32" s="56"/>
      <c r="K32" s="56"/>
      <c r="L32" s="43"/>
      <c r="M32" s="26"/>
    </row>
    <row r="33" spans="1:13" ht="39" customHeight="1" thickBot="1" x14ac:dyDescent="0.25">
      <c r="A33" s="71"/>
      <c r="B33" s="12"/>
      <c r="C33" s="72"/>
      <c r="D33" s="56"/>
      <c r="E33" s="56"/>
      <c r="F33" s="56"/>
      <c r="G33" s="56"/>
      <c r="H33" s="56"/>
      <c r="I33" s="56"/>
      <c r="J33" s="56"/>
      <c r="K33" s="56"/>
      <c r="L33" s="43"/>
      <c r="M33" s="26"/>
    </row>
    <row r="34" spans="1:13" ht="39" customHeight="1" thickBot="1" x14ac:dyDescent="0.25">
      <c r="A34" s="71"/>
      <c r="B34" s="12"/>
      <c r="C34" s="72"/>
      <c r="D34" s="56"/>
      <c r="E34" s="56"/>
      <c r="F34" s="56"/>
      <c r="G34" s="56"/>
      <c r="H34" s="56"/>
      <c r="I34" s="56"/>
      <c r="J34" s="56"/>
      <c r="K34" s="56"/>
      <c r="L34" s="43"/>
      <c r="M34" s="26"/>
    </row>
    <row r="35" spans="1:13" ht="39" customHeight="1" thickBot="1" x14ac:dyDescent="0.25">
      <c r="A35" s="71"/>
      <c r="B35" s="12"/>
      <c r="C35" s="72"/>
      <c r="D35" s="56"/>
      <c r="E35" s="56"/>
      <c r="F35" s="56"/>
      <c r="G35" s="56"/>
      <c r="H35" s="56"/>
      <c r="I35" s="56"/>
      <c r="J35" s="56"/>
      <c r="K35" s="56"/>
      <c r="L35" s="43"/>
      <c r="M35" s="26"/>
    </row>
    <row r="36" spans="1:13" ht="39" customHeight="1" thickBot="1" x14ac:dyDescent="0.25">
      <c r="A36" s="71" t="s">
        <v>3276</v>
      </c>
      <c r="B36" s="12"/>
      <c r="C36" s="72" t="s">
        <v>3277</v>
      </c>
      <c r="D36" s="25"/>
      <c r="E36" s="25"/>
      <c r="F36" s="25"/>
      <c r="G36" s="25"/>
      <c r="H36" s="25"/>
      <c r="I36" s="25"/>
      <c r="J36" s="25"/>
      <c r="K36" s="25"/>
      <c r="L36" s="43"/>
      <c r="M36" s="26"/>
    </row>
    <row r="37" spans="1:13" ht="39" customHeight="1" thickBot="1" x14ac:dyDescent="0.25">
      <c r="A37" s="71"/>
      <c r="B37" s="12"/>
      <c r="C37" s="72"/>
      <c r="D37" s="47"/>
      <c r="E37" s="47"/>
      <c r="F37" s="47">
        <v>279</v>
      </c>
      <c r="G37" s="50"/>
      <c r="H37" s="50"/>
      <c r="I37" s="50">
        <v>3</v>
      </c>
      <c r="J37" s="47"/>
      <c r="K37" s="47"/>
      <c r="L37" s="43">
        <v>6442.7024230000006</v>
      </c>
      <c r="M37" s="26" t="s">
        <v>3529</v>
      </c>
    </row>
    <row r="38" spans="1:13" ht="39" customHeight="1" thickBot="1" x14ac:dyDescent="0.25">
      <c r="A38" s="71"/>
      <c r="B38" s="12"/>
      <c r="C38" s="72"/>
      <c r="D38" s="56"/>
      <c r="E38" s="56"/>
      <c r="F38" s="56"/>
      <c r="G38" s="56"/>
      <c r="H38" s="56"/>
      <c r="I38" s="56"/>
      <c r="J38" s="56"/>
      <c r="K38" s="56"/>
      <c r="L38" s="43"/>
      <c r="M38" s="26"/>
    </row>
    <row r="39" spans="1:13" ht="39" customHeight="1" thickBot="1" x14ac:dyDescent="0.25">
      <c r="A39" s="71"/>
      <c r="B39" s="12"/>
      <c r="C39" s="72"/>
      <c r="D39" s="56"/>
      <c r="E39" s="56"/>
      <c r="F39" s="56"/>
      <c r="G39" s="56"/>
      <c r="H39" s="56"/>
      <c r="I39" s="56"/>
      <c r="J39" s="56"/>
      <c r="K39" s="56"/>
      <c r="L39" s="43"/>
      <c r="M39" s="26"/>
    </row>
    <row r="40" spans="1:13" ht="39" customHeight="1" thickBot="1" x14ac:dyDescent="0.25">
      <c r="A40" s="71"/>
      <c r="B40" s="12"/>
      <c r="C40" s="72"/>
      <c r="D40" s="56"/>
      <c r="E40" s="56"/>
      <c r="F40" s="56"/>
      <c r="G40" s="56"/>
      <c r="H40" s="56"/>
      <c r="I40" s="56"/>
      <c r="J40" s="56"/>
      <c r="K40" s="56"/>
      <c r="L40" s="43"/>
      <c r="M40" s="26"/>
    </row>
    <row r="41" spans="1:13" ht="39" customHeight="1" thickBot="1" x14ac:dyDescent="0.25">
      <c r="A41" s="73"/>
      <c r="B41" s="14"/>
      <c r="C41" s="74"/>
      <c r="D41" s="57"/>
      <c r="E41" s="57"/>
      <c r="F41" s="57"/>
      <c r="G41" s="57"/>
      <c r="H41" s="57"/>
      <c r="I41" s="57"/>
      <c r="J41" s="57"/>
      <c r="K41" s="57"/>
      <c r="L41" s="43"/>
      <c r="M41" s="26"/>
    </row>
    <row r="42" spans="1:13" ht="39" customHeight="1" thickBot="1" x14ac:dyDescent="0.25">
      <c r="A42" s="75" t="s">
        <v>3278</v>
      </c>
      <c r="B42" s="10"/>
      <c r="C42" s="76" t="s">
        <v>3279</v>
      </c>
      <c r="D42" s="55"/>
      <c r="E42" s="55"/>
      <c r="F42" s="55"/>
      <c r="G42" s="55"/>
      <c r="H42" s="55"/>
      <c r="I42" s="55"/>
      <c r="J42" s="55"/>
      <c r="K42" s="55"/>
      <c r="L42" s="43"/>
      <c r="M42" s="11"/>
    </row>
    <row r="43" spans="1:13" ht="39" customHeight="1" thickBot="1" x14ac:dyDescent="0.25">
      <c r="A43" s="71"/>
      <c r="B43" s="12"/>
      <c r="C43" s="72"/>
      <c r="D43" s="56"/>
      <c r="E43" s="56"/>
      <c r="F43" s="56"/>
      <c r="G43" s="56"/>
      <c r="H43" s="56"/>
      <c r="I43" s="56"/>
      <c r="J43" s="56"/>
      <c r="K43" s="56"/>
      <c r="L43" s="43"/>
      <c r="M43" s="13"/>
    </row>
    <row r="44" spans="1:13" ht="39" customHeight="1" thickBot="1" x14ac:dyDescent="0.25">
      <c r="A44" s="71"/>
      <c r="B44" s="12"/>
      <c r="C44" s="72"/>
      <c r="D44" s="56"/>
      <c r="E44" s="56"/>
      <c r="F44" s="56"/>
      <c r="G44" s="56"/>
      <c r="H44" s="56"/>
      <c r="I44" s="56"/>
      <c r="J44" s="56"/>
      <c r="K44" s="56"/>
      <c r="L44" s="43"/>
      <c r="M44" s="13"/>
    </row>
    <row r="45" spans="1:13" ht="39" customHeight="1" thickBot="1" x14ac:dyDescent="0.25">
      <c r="A45" s="71"/>
      <c r="B45" s="12"/>
      <c r="C45" s="72"/>
      <c r="D45" s="56"/>
      <c r="E45" s="56"/>
      <c r="F45" s="56"/>
      <c r="G45" s="56"/>
      <c r="H45" s="56"/>
      <c r="I45" s="56"/>
      <c r="J45" s="56"/>
      <c r="K45" s="56"/>
      <c r="L45" s="43"/>
      <c r="M45" s="13"/>
    </row>
    <row r="46" spans="1:13" ht="39" customHeight="1" thickBot="1" x14ac:dyDescent="0.25">
      <c r="A46" s="71"/>
      <c r="B46" s="12"/>
      <c r="C46" s="72"/>
      <c r="D46" s="56"/>
      <c r="E46" s="56"/>
      <c r="F46" s="56"/>
      <c r="G46" s="56"/>
      <c r="H46" s="56"/>
      <c r="I46" s="56"/>
      <c r="J46" s="56"/>
      <c r="K46" s="56"/>
      <c r="L46" s="43"/>
      <c r="M46" s="13"/>
    </row>
    <row r="47" spans="1:13" ht="39" customHeight="1" thickBot="1" x14ac:dyDescent="0.25">
      <c r="A47" s="71"/>
      <c r="B47" s="12"/>
      <c r="C47" s="72"/>
      <c r="D47" s="56"/>
      <c r="E47" s="56"/>
      <c r="F47" s="56"/>
      <c r="G47" s="56"/>
      <c r="H47" s="56"/>
      <c r="I47" s="56"/>
      <c r="J47" s="56"/>
      <c r="K47" s="56"/>
      <c r="L47" s="43"/>
      <c r="M47" s="13"/>
    </row>
    <row r="48" spans="1:13" ht="39" customHeight="1" thickBot="1" x14ac:dyDescent="0.25">
      <c r="A48" s="71" t="s">
        <v>3280</v>
      </c>
      <c r="B48" s="12"/>
      <c r="C48" s="72" t="s">
        <v>3281</v>
      </c>
      <c r="D48" s="41">
        <f>(1600+5600)*0.89</f>
        <v>6408</v>
      </c>
      <c r="E48" s="41">
        <f>(3840+480)*0.93</f>
        <v>4017.6000000000004</v>
      </c>
      <c r="F48" s="47">
        <v>6203.1000000000013</v>
      </c>
      <c r="G48" s="49">
        <f>10+35</f>
        <v>45</v>
      </c>
      <c r="H48" s="49">
        <f>3+24</f>
        <v>27</v>
      </c>
      <c r="I48" s="50">
        <v>31</v>
      </c>
      <c r="J48" s="44">
        <f>21429.52724+30635.47641</f>
        <v>52065.003649999999</v>
      </c>
      <c r="K48" s="44">
        <f>29539.03959+2882.29729</f>
        <v>32421.336879999999</v>
      </c>
      <c r="L48" s="43">
        <v>43271.842172121702</v>
      </c>
      <c r="M48" s="26" t="s">
        <v>3529</v>
      </c>
    </row>
    <row r="49" spans="1:13" ht="39" customHeight="1" thickBot="1" x14ac:dyDescent="0.25">
      <c r="A49" s="71"/>
      <c r="B49" s="12"/>
      <c r="C49" s="72"/>
      <c r="D49" s="47"/>
      <c r="E49" s="47"/>
      <c r="F49" s="47">
        <v>13987.199999999995</v>
      </c>
      <c r="G49" s="50"/>
      <c r="H49" s="50"/>
      <c r="I49" s="50">
        <v>67</v>
      </c>
      <c r="J49" s="47"/>
      <c r="K49" s="47"/>
      <c r="L49" s="43">
        <v>99647.705613516169</v>
      </c>
      <c r="M49" s="26" t="s">
        <v>3529</v>
      </c>
    </row>
    <row r="50" spans="1:13" ht="39" customHeight="1" thickBot="1" x14ac:dyDescent="0.25">
      <c r="A50" s="71"/>
      <c r="B50" s="12"/>
      <c r="C50" s="72"/>
      <c r="D50" s="56"/>
      <c r="E50" s="56"/>
      <c r="F50" s="56"/>
      <c r="G50" s="56"/>
      <c r="H50" s="56"/>
      <c r="I50" s="56"/>
      <c r="J50" s="56"/>
      <c r="K50" s="56"/>
      <c r="L50" s="43"/>
      <c r="M50" s="26"/>
    </row>
    <row r="51" spans="1:13" ht="39" customHeight="1" thickBot="1" x14ac:dyDescent="0.25">
      <c r="A51" s="71"/>
      <c r="B51" s="12"/>
      <c r="C51" s="72"/>
      <c r="D51" s="56"/>
      <c r="E51" s="56"/>
      <c r="F51" s="56"/>
      <c r="G51" s="56"/>
      <c r="H51" s="56"/>
      <c r="I51" s="56"/>
      <c r="J51" s="56"/>
      <c r="K51" s="56"/>
      <c r="L51" s="43"/>
      <c r="M51" s="26"/>
    </row>
    <row r="52" spans="1:13" ht="39" customHeight="1" thickBot="1" x14ac:dyDescent="0.25">
      <c r="A52" s="71"/>
      <c r="B52" s="12"/>
      <c r="C52" s="72"/>
      <c r="D52" s="56"/>
      <c r="E52" s="56"/>
      <c r="F52" s="56"/>
      <c r="G52" s="56"/>
      <c r="H52" s="56"/>
      <c r="I52" s="56"/>
      <c r="J52" s="56"/>
      <c r="K52" s="56"/>
      <c r="L52" s="43"/>
      <c r="M52" s="26"/>
    </row>
    <row r="53" spans="1:13" ht="39" customHeight="1" thickBot="1" x14ac:dyDescent="0.25">
      <c r="A53" s="71"/>
      <c r="B53" s="12"/>
      <c r="C53" s="72"/>
      <c r="D53" s="56"/>
      <c r="E53" s="56"/>
      <c r="F53" s="56"/>
      <c r="G53" s="56"/>
      <c r="H53" s="56"/>
      <c r="I53" s="56"/>
      <c r="J53" s="56"/>
      <c r="K53" s="56"/>
      <c r="L53" s="43"/>
      <c r="M53" s="26"/>
    </row>
    <row r="54" spans="1:13" ht="39" customHeight="1" thickBot="1" x14ac:dyDescent="0.25">
      <c r="A54" s="71" t="s">
        <v>3282</v>
      </c>
      <c r="B54" s="12"/>
      <c r="C54" s="72" t="s">
        <v>3283</v>
      </c>
      <c r="D54" s="47"/>
      <c r="E54" s="47"/>
      <c r="F54" s="47">
        <f>148.8+930</f>
        <v>1078.8</v>
      </c>
      <c r="G54" s="50"/>
      <c r="H54" s="50"/>
      <c r="I54" s="50">
        <f>1+4</f>
        <v>5</v>
      </c>
      <c r="J54" s="47"/>
      <c r="K54" s="47"/>
      <c r="L54" s="43">
        <v>15143.630562120001</v>
      </c>
      <c r="M54" s="26" t="s">
        <v>3529</v>
      </c>
    </row>
    <row r="55" spans="1:13" ht="39" customHeight="1" thickBot="1" x14ac:dyDescent="0.25">
      <c r="A55" s="71"/>
      <c r="B55" s="12"/>
      <c r="C55" s="72"/>
      <c r="D55" s="47"/>
      <c r="E55" s="47"/>
      <c r="F55" s="47">
        <f>446.4+232.5</f>
        <v>678.9</v>
      </c>
      <c r="G55" s="50"/>
      <c r="H55" s="50"/>
      <c r="I55" s="50">
        <f>3+1</f>
        <v>4</v>
      </c>
      <c r="J55" s="47"/>
      <c r="K55" s="47"/>
      <c r="L55" s="43">
        <v>15860.889143999993</v>
      </c>
      <c r="M55" s="26" t="s">
        <v>3529</v>
      </c>
    </row>
    <row r="56" spans="1:13" ht="39" customHeight="1" thickBot="1" x14ac:dyDescent="0.25">
      <c r="A56" s="71"/>
      <c r="B56" s="12"/>
      <c r="C56" s="72"/>
      <c r="D56" s="56"/>
      <c r="E56" s="56"/>
      <c r="F56" s="56"/>
      <c r="G56" s="56"/>
      <c r="H56" s="56"/>
      <c r="I56" s="56"/>
      <c r="J56" s="56"/>
      <c r="K56" s="56"/>
      <c r="L56" s="43"/>
      <c r="M56" s="26"/>
    </row>
    <row r="57" spans="1:13" ht="39" customHeight="1" thickBot="1" x14ac:dyDescent="0.25">
      <c r="A57" s="71"/>
      <c r="B57" s="12"/>
      <c r="C57" s="72"/>
      <c r="D57" s="56"/>
      <c r="E57" s="56"/>
      <c r="F57" s="56"/>
      <c r="G57" s="56"/>
      <c r="H57" s="56"/>
      <c r="I57" s="56"/>
      <c r="J57" s="56"/>
      <c r="K57" s="56"/>
      <c r="L57" s="43"/>
      <c r="M57" s="26"/>
    </row>
    <row r="58" spans="1:13" ht="39" customHeight="1" thickBot="1" x14ac:dyDescent="0.25">
      <c r="A58" s="71"/>
      <c r="B58" s="12"/>
      <c r="C58" s="72"/>
      <c r="D58" s="56"/>
      <c r="E58" s="56"/>
      <c r="F58" s="56"/>
      <c r="G58" s="56"/>
      <c r="H58" s="56"/>
      <c r="I58" s="56"/>
      <c r="J58" s="56"/>
      <c r="K58" s="56"/>
      <c r="L58" s="43"/>
      <c r="M58" s="26"/>
    </row>
    <row r="59" spans="1:13" ht="39" customHeight="1" thickBot="1" x14ac:dyDescent="0.25">
      <c r="A59" s="73"/>
      <c r="B59" s="14"/>
      <c r="C59" s="74"/>
      <c r="D59" s="57"/>
      <c r="E59" s="57"/>
      <c r="F59" s="57"/>
      <c r="G59" s="57"/>
      <c r="H59" s="57"/>
      <c r="I59" s="57"/>
      <c r="J59" s="57"/>
      <c r="K59" s="57"/>
      <c r="L59" s="43"/>
      <c r="M59" s="26"/>
    </row>
    <row r="60" spans="1:13" ht="39" customHeight="1" thickBot="1" x14ac:dyDescent="0.25">
      <c r="A60" s="75" t="s">
        <v>3284</v>
      </c>
      <c r="B60" s="10"/>
      <c r="C60" s="76" t="s">
        <v>3285</v>
      </c>
      <c r="D60" s="55"/>
      <c r="E60" s="55"/>
      <c r="F60" s="55"/>
      <c r="G60" s="55"/>
      <c r="H60" s="55"/>
      <c r="I60" s="55"/>
      <c r="J60" s="55"/>
      <c r="K60" s="55"/>
      <c r="L60" s="43"/>
      <c r="M60" s="11"/>
    </row>
    <row r="61" spans="1:13" ht="39" customHeight="1" thickBot="1" x14ac:dyDescent="0.25">
      <c r="A61" s="71"/>
      <c r="B61" s="12"/>
      <c r="C61" s="72"/>
      <c r="D61" s="56"/>
      <c r="E61" s="56"/>
      <c r="F61" s="56"/>
      <c r="G61" s="56"/>
      <c r="H61" s="56"/>
      <c r="I61" s="56"/>
      <c r="J61" s="56"/>
      <c r="K61" s="56"/>
      <c r="L61" s="43"/>
      <c r="M61" s="13"/>
    </row>
    <row r="62" spans="1:13" ht="39" customHeight="1" thickBot="1" x14ac:dyDescent="0.25">
      <c r="A62" s="71"/>
      <c r="B62" s="12"/>
      <c r="C62" s="72"/>
      <c r="D62" s="56"/>
      <c r="E62" s="56"/>
      <c r="F62" s="56"/>
      <c r="G62" s="56"/>
      <c r="H62" s="56"/>
      <c r="I62" s="56"/>
      <c r="J62" s="56"/>
      <c r="K62" s="56"/>
      <c r="L62" s="43"/>
      <c r="M62" s="13"/>
    </row>
    <row r="63" spans="1:13" ht="39" customHeight="1" thickBot="1" x14ac:dyDescent="0.25">
      <c r="A63" s="71"/>
      <c r="B63" s="12"/>
      <c r="C63" s="72"/>
      <c r="D63" s="56"/>
      <c r="E63" s="56"/>
      <c r="F63" s="56"/>
      <c r="G63" s="56"/>
      <c r="H63" s="56"/>
      <c r="I63" s="56"/>
      <c r="J63" s="56"/>
      <c r="K63" s="56"/>
      <c r="L63" s="43"/>
      <c r="M63" s="13"/>
    </row>
    <row r="64" spans="1:13" ht="39" customHeight="1" thickBot="1" x14ac:dyDescent="0.25">
      <c r="A64" s="71"/>
      <c r="B64" s="12"/>
      <c r="C64" s="72"/>
      <c r="D64" s="56"/>
      <c r="E64" s="56"/>
      <c r="F64" s="56"/>
      <c r="G64" s="56"/>
      <c r="H64" s="56"/>
      <c r="I64" s="56"/>
      <c r="J64" s="56"/>
      <c r="K64" s="56"/>
      <c r="L64" s="43"/>
      <c r="M64" s="13"/>
    </row>
    <row r="65" spans="1:13" ht="39" customHeight="1" thickBot="1" x14ac:dyDescent="0.25">
      <c r="A65" s="71"/>
      <c r="B65" s="12"/>
      <c r="C65" s="72"/>
      <c r="D65" s="56"/>
      <c r="E65" s="56"/>
      <c r="F65" s="56"/>
      <c r="G65" s="56"/>
      <c r="H65" s="56"/>
      <c r="I65" s="56"/>
      <c r="J65" s="56"/>
      <c r="K65" s="56"/>
      <c r="L65" s="43"/>
      <c r="M65" s="13"/>
    </row>
    <row r="66" spans="1:13" ht="39" customHeight="1" thickBot="1" x14ac:dyDescent="0.25">
      <c r="A66" s="71" t="s">
        <v>3286</v>
      </c>
      <c r="B66" s="12"/>
      <c r="C66" s="72" t="s">
        <v>3287</v>
      </c>
      <c r="D66" s="41">
        <f>(250+1600+10000+8000)*0.89</f>
        <v>17666.5</v>
      </c>
      <c r="E66" s="41">
        <f>(2250+8750+8000+10800+500)*0.93</f>
        <v>28179</v>
      </c>
      <c r="F66" s="47">
        <v>6333.3</v>
      </c>
      <c r="G66" s="49">
        <f>1+4+40+20</f>
        <v>65</v>
      </c>
      <c r="H66" s="49">
        <f>9+20+35+27+2</f>
        <v>93</v>
      </c>
      <c r="I66" s="50">
        <v>18</v>
      </c>
      <c r="J66" s="44">
        <f>2606.16173+13693.87242+43548.48107+22856.56953</f>
        <v>82705.084750000009</v>
      </c>
      <c r="K66" s="44">
        <f>11089.49372+45268.1745+31575.03533+35849.72205+414.79955</f>
        <v>124197.22515</v>
      </c>
      <c r="L66" s="43">
        <v>41170.91437378354</v>
      </c>
      <c r="M66" s="26" t="s">
        <v>3529</v>
      </c>
    </row>
    <row r="67" spans="1:13" ht="39" customHeight="1" thickBot="1" x14ac:dyDescent="0.25">
      <c r="A67" s="71"/>
      <c r="B67" s="12"/>
      <c r="C67" s="72"/>
      <c r="D67" s="47"/>
      <c r="E67" s="47"/>
      <c r="F67" s="47">
        <v>21064.5</v>
      </c>
      <c r="G67" s="50"/>
      <c r="H67" s="50"/>
      <c r="I67" s="50">
        <v>57</v>
      </c>
      <c r="J67" s="47"/>
      <c r="K67" s="47"/>
      <c r="L67" s="43">
        <v>60668.173004862831</v>
      </c>
      <c r="M67" s="26" t="s">
        <v>3529</v>
      </c>
    </row>
    <row r="68" spans="1:13" ht="39" customHeight="1" thickBot="1" x14ac:dyDescent="0.25">
      <c r="A68" s="71"/>
      <c r="B68" s="12"/>
      <c r="C68" s="72"/>
      <c r="D68" s="56"/>
      <c r="E68" s="56"/>
      <c r="F68" s="56"/>
      <c r="G68" s="56"/>
      <c r="H68" s="56"/>
      <c r="I68" s="56"/>
      <c r="J68" s="56"/>
      <c r="K68" s="56"/>
      <c r="L68" s="43"/>
      <c r="M68" s="26"/>
    </row>
    <row r="69" spans="1:13" ht="39" customHeight="1" thickBot="1" x14ac:dyDescent="0.25">
      <c r="A69" s="71"/>
      <c r="B69" s="12"/>
      <c r="C69" s="72"/>
      <c r="D69" s="56"/>
      <c r="E69" s="56"/>
      <c r="F69" s="56"/>
      <c r="G69" s="56"/>
      <c r="H69" s="56"/>
      <c r="I69" s="56"/>
      <c r="J69" s="56"/>
      <c r="K69" s="56"/>
      <c r="L69" s="43"/>
      <c r="M69" s="26"/>
    </row>
    <row r="70" spans="1:13" ht="39" customHeight="1" thickBot="1" x14ac:dyDescent="0.25">
      <c r="A70" s="71"/>
      <c r="B70" s="12"/>
      <c r="C70" s="72"/>
      <c r="D70" s="56"/>
      <c r="E70" s="56"/>
      <c r="F70" s="56"/>
      <c r="G70" s="56"/>
      <c r="H70" s="56"/>
      <c r="I70" s="56"/>
      <c r="J70" s="56"/>
      <c r="K70" s="56"/>
      <c r="L70" s="43"/>
      <c r="M70" s="26"/>
    </row>
    <row r="71" spans="1:13" ht="39" customHeight="1" thickBot="1" x14ac:dyDescent="0.25">
      <c r="A71" s="71"/>
      <c r="B71" s="12"/>
      <c r="C71" s="72"/>
      <c r="D71" s="56"/>
      <c r="E71" s="56"/>
      <c r="F71" s="56"/>
      <c r="G71" s="56"/>
      <c r="H71" s="56"/>
      <c r="I71" s="56"/>
      <c r="J71" s="56"/>
      <c r="K71" s="56"/>
      <c r="L71" s="43"/>
      <c r="M71" s="26"/>
    </row>
    <row r="72" spans="1:13" ht="39" customHeight="1" thickBot="1" x14ac:dyDescent="0.25">
      <c r="A72" s="71" t="s">
        <v>3288</v>
      </c>
      <c r="B72" s="12"/>
      <c r="C72" s="72" t="s">
        <v>3289</v>
      </c>
      <c r="D72" s="47"/>
      <c r="E72" s="47"/>
      <c r="F72" s="47">
        <v>372</v>
      </c>
      <c r="G72" s="50"/>
      <c r="H72" s="50"/>
      <c r="I72" s="50">
        <v>1</v>
      </c>
      <c r="J72" s="47"/>
      <c r="K72" s="47"/>
      <c r="L72" s="43">
        <v>4126.112165999999</v>
      </c>
      <c r="M72" s="26" t="s">
        <v>3529</v>
      </c>
    </row>
    <row r="73" spans="1:13" ht="39" customHeight="1" thickBot="1" x14ac:dyDescent="0.25">
      <c r="A73" s="71"/>
      <c r="B73" s="12"/>
      <c r="C73" s="72"/>
      <c r="D73" s="47"/>
      <c r="E73" s="47"/>
      <c r="F73" s="47">
        <v>2604</v>
      </c>
      <c r="G73" s="50"/>
      <c r="H73" s="50"/>
      <c r="I73" s="50">
        <v>7</v>
      </c>
      <c r="J73" s="47"/>
      <c r="K73" s="47"/>
      <c r="L73" s="43">
        <v>29170.309483333334</v>
      </c>
      <c r="M73" s="26" t="s">
        <v>3529</v>
      </c>
    </row>
    <row r="74" spans="1:13" ht="39" customHeight="1" thickBot="1" x14ac:dyDescent="0.25">
      <c r="A74" s="71"/>
      <c r="B74" s="12"/>
      <c r="C74" s="72"/>
      <c r="D74" s="56"/>
      <c r="E74" s="56"/>
      <c r="F74" s="56"/>
      <c r="G74" s="56"/>
      <c r="H74" s="56"/>
      <c r="I74" s="56"/>
      <c r="J74" s="56"/>
      <c r="K74" s="56"/>
      <c r="L74" s="43"/>
      <c r="M74" s="26"/>
    </row>
    <row r="75" spans="1:13" ht="39" customHeight="1" thickBot="1" x14ac:dyDescent="0.25">
      <c r="A75" s="71"/>
      <c r="B75" s="12"/>
      <c r="C75" s="72"/>
      <c r="D75" s="56"/>
      <c r="E75" s="56"/>
      <c r="F75" s="56"/>
      <c r="G75" s="56"/>
      <c r="H75" s="56"/>
      <c r="I75" s="56"/>
      <c r="J75" s="56"/>
      <c r="K75" s="56"/>
      <c r="L75" s="43"/>
      <c r="M75" s="26"/>
    </row>
    <row r="76" spans="1:13" ht="39" customHeight="1" thickBot="1" x14ac:dyDescent="0.25">
      <c r="A76" s="71"/>
      <c r="B76" s="12"/>
      <c r="C76" s="72"/>
      <c r="D76" s="56"/>
      <c r="E76" s="56"/>
      <c r="F76" s="56"/>
      <c r="G76" s="56"/>
      <c r="H76" s="56"/>
      <c r="I76" s="56"/>
      <c r="J76" s="56"/>
      <c r="K76" s="56"/>
      <c r="L76" s="43"/>
      <c r="M76" s="26"/>
    </row>
    <row r="77" spans="1:13" ht="39" customHeight="1" thickBot="1" x14ac:dyDescent="0.25">
      <c r="A77" s="73"/>
      <c r="B77" s="14"/>
      <c r="C77" s="74"/>
      <c r="D77" s="57"/>
      <c r="E77" s="57"/>
      <c r="F77" s="57"/>
      <c r="G77" s="57"/>
      <c r="H77" s="57"/>
      <c r="I77" s="57"/>
      <c r="J77" s="57"/>
      <c r="K77" s="57"/>
      <c r="L77" s="43"/>
      <c r="M77" s="26"/>
    </row>
    <row r="78" spans="1:13" ht="39" customHeight="1" thickBot="1" x14ac:dyDescent="0.25">
      <c r="A78" s="75" t="s">
        <v>3290</v>
      </c>
      <c r="B78" s="10"/>
      <c r="C78" s="76" t="s">
        <v>3291</v>
      </c>
      <c r="D78" s="55"/>
      <c r="E78" s="55"/>
      <c r="F78" s="55"/>
      <c r="G78" s="55"/>
      <c r="H78" s="55"/>
      <c r="I78" s="55"/>
      <c r="J78" s="55"/>
      <c r="K78" s="55"/>
      <c r="L78" s="43"/>
      <c r="M78" s="11"/>
    </row>
    <row r="79" spans="1:13" ht="39" customHeight="1" thickBot="1" x14ac:dyDescent="0.25">
      <c r="A79" s="71"/>
      <c r="B79" s="12"/>
      <c r="C79" s="72"/>
      <c r="D79" s="56"/>
      <c r="E79" s="56"/>
      <c r="F79" s="56"/>
      <c r="G79" s="56"/>
      <c r="H79" s="56"/>
      <c r="I79" s="56"/>
      <c r="J79" s="56"/>
      <c r="K79" s="56"/>
      <c r="L79" s="43"/>
      <c r="M79" s="13"/>
    </row>
    <row r="80" spans="1:13" ht="39" customHeight="1" thickBot="1" x14ac:dyDescent="0.25">
      <c r="A80" s="71"/>
      <c r="B80" s="12"/>
      <c r="C80" s="72"/>
      <c r="D80" s="56"/>
      <c r="E80" s="56"/>
      <c r="F80" s="56"/>
      <c r="G80" s="56"/>
      <c r="H80" s="56"/>
      <c r="I80" s="56"/>
      <c r="J80" s="56"/>
      <c r="K80" s="56"/>
      <c r="L80" s="43"/>
      <c r="M80" s="13"/>
    </row>
    <row r="81" spans="1:13" ht="39" customHeight="1" thickBot="1" x14ac:dyDescent="0.25">
      <c r="A81" s="71"/>
      <c r="B81" s="12"/>
      <c r="C81" s="72"/>
      <c r="D81" s="56"/>
      <c r="E81" s="56"/>
      <c r="F81" s="56"/>
      <c r="G81" s="56"/>
      <c r="H81" s="56"/>
      <c r="I81" s="56"/>
      <c r="J81" s="56"/>
      <c r="K81" s="56"/>
      <c r="L81" s="43"/>
      <c r="M81" s="13"/>
    </row>
    <row r="82" spans="1:13" ht="39" customHeight="1" thickBot="1" x14ac:dyDescent="0.25">
      <c r="A82" s="71"/>
      <c r="B82" s="12"/>
      <c r="C82" s="72"/>
      <c r="D82" s="56"/>
      <c r="E82" s="56"/>
      <c r="F82" s="56"/>
      <c r="G82" s="56"/>
      <c r="H82" s="56"/>
      <c r="I82" s="56"/>
      <c r="J82" s="56"/>
      <c r="K82" s="56"/>
      <c r="L82" s="43"/>
      <c r="M82" s="13"/>
    </row>
    <row r="83" spans="1:13" ht="39" customHeight="1" thickBot="1" x14ac:dyDescent="0.25">
      <c r="A83" s="71"/>
      <c r="B83" s="12"/>
      <c r="C83" s="72"/>
      <c r="D83" s="56"/>
      <c r="E83" s="56"/>
      <c r="F83" s="56"/>
      <c r="G83" s="56"/>
      <c r="H83" s="56"/>
      <c r="I83" s="56"/>
      <c r="J83" s="56"/>
      <c r="K83" s="56"/>
      <c r="L83" s="43"/>
      <c r="M83" s="13"/>
    </row>
    <row r="84" spans="1:13" ht="39" customHeight="1" thickBot="1" x14ac:dyDescent="0.25">
      <c r="A84" s="71" t="s">
        <v>3292</v>
      </c>
      <c r="B84" s="12"/>
      <c r="C84" s="72" t="s">
        <v>3293</v>
      </c>
      <c r="D84" s="41">
        <f>(1890+34020+1000)*0.89</f>
        <v>32849.9</v>
      </c>
      <c r="E84" s="41">
        <f>(16380+3000+20790+1000)*0.93</f>
        <v>38288.1</v>
      </c>
      <c r="F84" s="47">
        <v>8202.5999999999985</v>
      </c>
      <c r="G84" s="49">
        <f>3+54+1</f>
        <v>58</v>
      </c>
      <c r="H84" s="49">
        <f>26+3+33+1</f>
        <v>63</v>
      </c>
      <c r="I84" s="50">
        <v>14</v>
      </c>
      <c r="J84" s="44">
        <f>7440.21792+2861.67153+53514.44509+26019.6786+681.42324+3678.82919</f>
        <v>94196.265570000003</v>
      </c>
      <c r="K84" s="44">
        <f>31037.56819+6881.83958+52284.273+775.7403+291.17771+792.92654</f>
        <v>92063.525320000015</v>
      </c>
      <c r="L84" s="43">
        <v>33818.457783733335</v>
      </c>
      <c r="M84" s="26" t="s">
        <v>3529</v>
      </c>
    </row>
    <row r="85" spans="1:13" ht="39" customHeight="1" thickBot="1" x14ac:dyDescent="0.25">
      <c r="A85" s="71"/>
      <c r="B85" s="12"/>
      <c r="C85" s="72"/>
      <c r="D85" s="47"/>
      <c r="E85" s="47"/>
      <c r="F85" s="47">
        <v>43217.100000000042</v>
      </c>
      <c r="G85" s="50"/>
      <c r="H85" s="50"/>
      <c r="I85" s="50">
        <v>72</v>
      </c>
      <c r="J85" s="47"/>
      <c r="K85" s="47"/>
      <c r="L85" s="43">
        <v>91343.584768875138</v>
      </c>
      <c r="M85" s="26" t="s">
        <v>3529</v>
      </c>
    </row>
    <row r="86" spans="1:13" ht="39" customHeight="1" thickBot="1" x14ac:dyDescent="0.25">
      <c r="A86" s="71"/>
      <c r="B86" s="12"/>
      <c r="C86" s="72"/>
      <c r="D86" s="56"/>
      <c r="E86" s="56"/>
      <c r="F86" s="56"/>
      <c r="G86" s="56"/>
      <c r="H86" s="56"/>
      <c r="I86" s="56"/>
      <c r="J86" s="56"/>
      <c r="K86" s="56"/>
      <c r="L86" s="43"/>
      <c r="M86" s="26"/>
    </row>
    <row r="87" spans="1:13" ht="39" customHeight="1" thickBot="1" x14ac:dyDescent="0.25">
      <c r="A87" s="71"/>
      <c r="B87" s="12"/>
      <c r="C87" s="72"/>
      <c r="D87" s="56"/>
      <c r="E87" s="56"/>
      <c r="F87" s="56"/>
      <c r="G87" s="56"/>
      <c r="H87" s="56"/>
      <c r="I87" s="56"/>
      <c r="J87" s="56"/>
      <c r="K87" s="56"/>
      <c r="L87" s="43"/>
      <c r="M87" s="26"/>
    </row>
    <row r="88" spans="1:13" ht="39" customHeight="1" thickBot="1" x14ac:dyDescent="0.25">
      <c r="A88" s="71"/>
      <c r="B88" s="12"/>
      <c r="C88" s="72"/>
      <c r="D88" s="56"/>
      <c r="E88" s="56"/>
      <c r="F88" s="56"/>
      <c r="G88" s="56"/>
      <c r="H88" s="56"/>
      <c r="I88" s="56"/>
      <c r="J88" s="56"/>
      <c r="K88" s="56"/>
      <c r="L88" s="43"/>
      <c r="M88" s="26"/>
    </row>
    <row r="89" spans="1:13" ht="39" customHeight="1" thickBot="1" x14ac:dyDescent="0.25">
      <c r="A89" s="71"/>
      <c r="B89" s="12"/>
      <c r="C89" s="72"/>
      <c r="D89" s="56"/>
      <c r="E89" s="56"/>
      <c r="F89" s="56"/>
      <c r="G89" s="56"/>
      <c r="H89" s="56"/>
      <c r="I89" s="56"/>
      <c r="J89" s="56"/>
      <c r="K89" s="56"/>
      <c r="L89" s="43"/>
      <c r="M89" s="26"/>
    </row>
    <row r="90" spans="1:13" ht="39" customHeight="1" thickBot="1" x14ac:dyDescent="0.25">
      <c r="A90" s="71" t="s">
        <v>3294</v>
      </c>
      <c r="B90" s="12"/>
      <c r="C90" s="72" t="s">
        <v>3295</v>
      </c>
      <c r="D90" s="47"/>
      <c r="E90" s="47"/>
      <c r="F90" s="47">
        <v>585.9</v>
      </c>
      <c r="G90" s="50"/>
      <c r="H90" s="50"/>
      <c r="I90" s="50">
        <v>1</v>
      </c>
      <c r="J90" s="47"/>
      <c r="K90" s="47"/>
      <c r="L90" s="43">
        <v>3587.44911</v>
      </c>
      <c r="M90" s="26" t="s">
        <v>3529</v>
      </c>
    </row>
    <row r="91" spans="1:13" ht="39" customHeight="1" thickBot="1" x14ac:dyDescent="0.25">
      <c r="A91" s="71"/>
      <c r="B91" s="12"/>
      <c r="C91" s="72"/>
      <c r="D91" s="47"/>
      <c r="E91" s="47"/>
      <c r="F91" s="47">
        <v>3515.4</v>
      </c>
      <c r="G91" s="50"/>
      <c r="H91" s="50"/>
      <c r="I91" s="50">
        <v>6</v>
      </c>
      <c r="J91" s="47"/>
      <c r="K91" s="47"/>
      <c r="L91" s="43">
        <v>23876.659239999997</v>
      </c>
      <c r="M91" s="26" t="s">
        <v>3529</v>
      </c>
    </row>
    <row r="92" spans="1:13" ht="39" customHeight="1" thickBot="1" x14ac:dyDescent="0.25">
      <c r="A92" s="71"/>
      <c r="B92" s="12"/>
      <c r="C92" s="72"/>
      <c r="D92" s="56"/>
      <c r="E92" s="56"/>
      <c r="F92" s="56"/>
      <c r="G92" s="56"/>
      <c r="H92" s="56"/>
      <c r="I92" s="56"/>
      <c r="J92" s="56"/>
      <c r="K92" s="56"/>
      <c r="L92" s="43"/>
      <c r="M92" s="26"/>
    </row>
    <row r="93" spans="1:13" ht="39" customHeight="1" thickBot="1" x14ac:dyDescent="0.25">
      <c r="A93" s="71"/>
      <c r="B93" s="12"/>
      <c r="C93" s="72"/>
      <c r="D93" s="56"/>
      <c r="E93" s="56"/>
      <c r="F93" s="56"/>
      <c r="G93" s="56"/>
      <c r="H93" s="56"/>
      <c r="I93" s="56"/>
      <c r="J93" s="56"/>
      <c r="K93" s="56"/>
      <c r="L93" s="43"/>
      <c r="M93" s="26"/>
    </row>
    <row r="94" spans="1:13" ht="39" customHeight="1" thickBot="1" x14ac:dyDescent="0.25">
      <c r="A94" s="71"/>
      <c r="B94" s="12"/>
      <c r="C94" s="72"/>
      <c r="D94" s="56"/>
      <c r="E94" s="56"/>
      <c r="F94" s="56"/>
      <c r="G94" s="56"/>
      <c r="H94" s="56"/>
      <c r="I94" s="56"/>
      <c r="J94" s="56"/>
      <c r="K94" s="56"/>
      <c r="L94" s="43"/>
      <c r="M94" s="26"/>
    </row>
    <row r="95" spans="1:13" ht="39" customHeight="1" thickBot="1" x14ac:dyDescent="0.25">
      <c r="A95" s="73"/>
      <c r="B95" s="14"/>
      <c r="C95" s="74"/>
      <c r="D95" s="57"/>
      <c r="E95" s="57"/>
      <c r="F95" s="57"/>
      <c r="G95" s="57"/>
      <c r="H95" s="57"/>
      <c r="I95" s="57"/>
      <c r="J95" s="57"/>
      <c r="K95" s="57"/>
      <c r="L95" s="43"/>
      <c r="M95" s="26"/>
    </row>
    <row r="96" spans="1:13" ht="39" customHeight="1" thickBot="1" x14ac:dyDescent="0.25">
      <c r="A96" s="75" t="s">
        <v>3296</v>
      </c>
      <c r="B96" s="10"/>
      <c r="C96" s="76" t="s">
        <v>3297</v>
      </c>
      <c r="D96" s="55"/>
      <c r="E96" s="55"/>
      <c r="F96" s="55"/>
      <c r="G96" s="55"/>
      <c r="H96" s="55"/>
      <c r="I96" s="55"/>
      <c r="J96" s="55"/>
      <c r="K96" s="55"/>
      <c r="L96" s="43"/>
      <c r="M96" s="11"/>
    </row>
    <row r="97" spans="1:13" ht="39" customHeight="1" thickBot="1" x14ac:dyDescent="0.25">
      <c r="A97" s="71"/>
      <c r="B97" s="12"/>
      <c r="C97" s="72"/>
      <c r="D97" s="56"/>
      <c r="E97" s="56"/>
      <c r="F97" s="56"/>
      <c r="G97" s="56"/>
      <c r="H97" s="56"/>
      <c r="I97" s="56"/>
      <c r="J97" s="56"/>
      <c r="K97" s="56"/>
      <c r="L97" s="43"/>
      <c r="M97" s="13"/>
    </row>
    <row r="98" spans="1:13" ht="39" customHeight="1" thickBot="1" x14ac:dyDescent="0.25">
      <c r="A98" s="71"/>
      <c r="B98" s="12"/>
      <c r="C98" s="72"/>
      <c r="D98" s="56"/>
      <c r="E98" s="56"/>
      <c r="F98" s="56"/>
      <c r="G98" s="56"/>
      <c r="H98" s="56"/>
      <c r="I98" s="56"/>
      <c r="J98" s="56"/>
      <c r="K98" s="56"/>
      <c r="L98" s="43"/>
      <c r="M98" s="13"/>
    </row>
    <row r="99" spans="1:13" ht="39" customHeight="1" thickBot="1" x14ac:dyDescent="0.25">
      <c r="A99" s="71"/>
      <c r="B99" s="12"/>
      <c r="C99" s="72"/>
      <c r="D99" s="56"/>
      <c r="E99" s="56"/>
      <c r="F99" s="56"/>
      <c r="G99" s="56"/>
      <c r="H99" s="56"/>
      <c r="I99" s="56"/>
      <c r="J99" s="56"/>
      <c r="K99" s="56"/>
      <c r="L99" s="43"/>
      <c r="M99" s="13"/>
    </row>
    <row r="100" spans="1:13" ht="39" customHeight="1" thickBot="1" x14ac:dyDescent="0.25">
      <c r="A100" s="71"/>
      <c r="B100" s="12"/>
      <c r="C100" s="72"/>
      <c r="D100" s="56"/>
      <c r="E100" s="56"/>
      <c r="F100" s="56"/>
      <c r="G100" s="56"/>
      <c r="H100" s="56"/>
      <c r="I100" s="56"/>
      <c r="J100" s="56"/>
      <c r="K100" s="56"/>
      <c r="L100" s="43"/>
      <c r="M100" s="13"/>
    </row>
    <row r="101" spans="1:13" ht="39" customHeight="1" thickBot="1" x14ac:dyDescent="0.25">
      <c r="A101" s="71"/>
      <c r="B101" s="12"/>
      <c r="C101" s="72"/>
      <c r="D101" s="56"/>
      <c r="E101" s="56"/>
      <c r="F101" s="56"/>
      <c r="G101" s="56"/>
      <c r="H101" s="56"/>
      <c r="I101" s="56"/>
      <c r="J101" s="56"/>
      <c r="K101" s="56"/>
      <c r="L101" s="43"/>
      <c r="M101" s="13"/>
    </row>
    <row r="102" spans="1:13" ht="39" customHeight="1" thickBot="1" x14ac:dyDescent="0.25">
      <c r="A102" s="71" t="s">
        <v>3298</v>
      </c>
      <c r="B102" s="12"/>
      <c r="C102" s="72" t="s">
        <v>3299</v>
      </c>
      <c r="D102" s="41">
        <f>20000*0.89</f>
        <v>17800</v>
      </c>
      <c r="E102" s="41">
        <f>(1250+2500)*0.93</f>
        <v>3487.5</v>
      </c>
      <c r="F102" s="41"/>
      <c r="G102" s="49">
        <v>2</v>
      </c>
      <c r="H102" s="49">
        <f>1+1</f>
        <v>2</v>
      </c>
      <c r="I102" s="49"/>
      <c r="J102" s="44">
        <v>79767.5</v>
      </c>
      <c r="K102" s="44">
        <f>3651.41933+4775.47086</f>
        <v>8426.8901900000001</v>
      </c>
      <c r="L102" s="43"/>
      <c r="M102" s="45" t="s">
        <v>3529</v>
      </c>
    </row>
    <row r="103" spans="1:13" ht="39" customHeight="1" thickBot="1" x14ac:dyDescent="0.25">
      <c r="A103" s="71"/>
      <c r="B103" s="12"/>
      <c r="C103" s="72"/>
      <c r="D103" s="25"/>
      <c r="E103" s="25"/>
      <c r="F103" s="25"/>
      <c r="G103" s="25"/>
      <c r="H103" s="25"/>
      <c r="I103" s="25"/>
      <c r="J103" s="25"/>
      <c r="K103" s="25"/>
      <c r="L103" s="43"/>
      <c r="M103" s="26"/>
    </row>
    <row r="104" spans="1:13" ht="39" customHeight="1" thickBot="1" x14ac:dyDescent="0.25">
      <c r="A104" s="71"/>
      <c r="B104" s="12"/>
      <c r="C104" s="72"/>
      <c r="D104" s="56"/>
      <c r="E104" s="56"/>
      <c r="F104" s="56"/>
      <c r="G104" s="56"/>
      <c r="H104" s="56"/>
      <c r="I104" s="56"/>
      <c r="J104" s="56"/>
      <c r="K104" s="56"/>
      <c r="L104" s="43"/>
      <c r="M104" s="26"/>
    </row>
    <row r="105" spans="1:13" ht="39" customHeight="1" thickBot="1" x14ac:dyDescent="0.25">
      <c r="A105" s="71"/>
      <c r="B105" s="12"/>
      <c r="C105" s="72"/>
      <c r="D105" s="56"/>
      <c r="E105" s="56"/>
      <c r="F105" s="56"/>
      <c r="G105" s="56"/>
      <c r="H105" s="56"/>
      <c r="I105" s="56"/>
      <c r="J105" s="56"/>
      <c r="K105" s="56"/>
      <c r="L105" s="43"/>
      <c r="M105" s="26"/>
    </row>
    <row r="106" spans="1:13" ht="39" customHeight="1" thickBot="1" x14ac:dyDescent="0.25">
      <c r="A106" s="71"/>
      <c r="B106" s="12"/>
      <c r="C106" s="72"/>
      <c r="D106" s="56"/>
      <c r="E106" s="56"/>
      <c r="F106" s="56"/>
      <c r="G106" s="56"/>
      <c r="H106" s="56"/>
      <c r="I106" s="56"/>
      <c r="J106" s="56"/>
      <c r="K106" s="56"/>
      <c r="L106" s="43"/>
      <c r="M106" s="26"/>
    </row>
    <row r="107" spans="1:13" ht="39" customHeight="1" thickBot="1" x14ac:dyDescent="0.25">
      <c r="A107" s="71"/>
      <c r="B107" s="12"/>
      <c r="C107" s="72"/>
      <c r="D107" s="56"/>
      <c r="E107" s="56"/>
      <c r="F107" s="56"/>
      <c r="G107" s="56"/>
      <c r="H107" s="56"/>
      <c r="I107" s="56"/>
      <c r="J107" s="56"/>
      <c r="K107" s="56"/>
      <c r="L107" s="43"/>
      <c r="M107" s="26"/>
    </row>
    <row r="108" spans="1:13" ht="39" customHeight="1" thickBot="1" x14ac:dyDescent="0.25">
      <c r="A108" s="71" t="s">
        <v>3300</v>
      </c>
      <c r="B108" s="12"/>
      <c r="C108" s="72" t="s">
        <v>3301</v>
      </c>
      <c r="D108" s="25"/>
      <c r="E108" s="25"/>
      <c r="F108" s="25"/>
      <c r="G108" s="25"/>
      <c r="H108" s="25"/>
      <c r="I108" s="25"/>
      <c r="J108" s="25"/>
      <c r="K108" s="25"/>
      <c r="L108" s="43"/>
      <c r="M108" s="26"/>
    </row>
    <row r="109" spans="1:13" ht="39" customHeight="1" thickBot="1" x14ac:dyDescent="0.25">
      <c r="A109" s="71"/>
      <c r="B109" s="12"/>
      <c r="C109" s="72"/>
      <c r="D109" s="25"/>
      <c r="E109" s="25"/>
      <c r="F109" s="25"/>
      <c r="G109" s="25"/>
      <c r="H109" s="25"/>
      <c r="I109" s="25"/>
      <c r="J109" s="25"/>
      <c r="K109" s="25"/>
      <c r="L109" s="43"/>
      <c r="M109" s="26"/>
    </row>
    <row r="110" spans="1:13" ht="39" customHeight="1" thickBot="1" x14ac:dyDescent="0.25">
      <c r="A110" s="71"/>
      <c r="B110" s="12"/>
      <c r="C110" s="72"/>
      <c r="D110" s="56"/>
      <c r="E110" s="56"/>
      <c r="F110" s="56"/>
      <c r="G110" s="56"/>
      <c r="H110" s="56"/>
      <c r="I110" s="56"/>
      <c r="J110" s="56"/>
      <c r="K110" s="56"/>
      <c r="L110" s="43"/>
      <c r="M110" s="26"/>
    </row>
    <row r="111" spans="1:13" ht="39" customHeight="1" thickBot="1" x14ac:dyDescent="0.25">
      <c r="A111" s="71"/>
      <c r="B111" s="12"/>
      <c r="C111" s="72"/>
      <c r="D111" s="56"/>
      <c r="E111" s="56"/>
      <c r="F111" s="56"/>
      <c r="G111" s="56"/>
      <c r="H111" s="56"/>
      <c r="I111" s="56"/>
      <c r="J111" s="56"/>
      <c r="K111" s="56"/>
      <c r="L111" s="43"/>
      <c r="M111" s="26"/>
    </row>
    <row r="112" spans="1:13" ht="39" customHeight="1" thickBot="1" x14ac:dyDescent="0.25">
      <c r="A112" s="71"/>
      <c r="B112" s="12"/>
      <c r="C112" s="72"/>
      <c r="D112" s="56"/>
      <c r="E112" s="56"/>
      <c r="F112" s="56"/>
      <c r="G112" s="56"/>
      <c r="H112" s="56"/>
      <c r="I112" s="56"/>
      <c r="J112" s="56"/>
      <c r="K112" s="56"/>
      <c r="L112" s="43"/>
      <c r="M112" s="26"/>
    </row>
    <row r="113" spans="1:13" ht="39" customHeight="1" thickBot="1" x14ac:dyDescent="0.25">
      <c r="A113" s="73"/>
      <c r="B113" s="14"/>
      <c r="C113" s="74"/>
      <c r="D113" s="57"/>
      <c r="E113" s="57"/>
      <c r="F113" s="57"/>
      <c r="G113" s="57"/>
      <c r="H113" s="57"/>
      <c r="I113" s="57"/>
      <c r="J113" s="57"/>
      <c r="K113" s="57"/>
      <c r="L113" s="43"/>
      <c r="M113" s="26"/>
    </row>
    <row r="114" spans="1:13" ht="39" customHeight="1" thickBot="1" x14ac:dyDescent="0.25">
      <c r="A114" s="75" t="s">
        <v>3302</v>
      </c>
      <c r="B114" s="10"/>
      <c r="C114" s="76" t="s">
        <v>3303</v>
      </c>
      <c r="D114" s="55"/>
      <c r="E114" s="55"/>
      <c r="F114" s="55"/>
      <c r="G114" s="55"/>
      <c r="H114" s="55"/>
      <c r="I114" s="55"/>
      <c r="J114" s="55"/>
      <c r="K114" s="55"/>
      <c r="L114" s="43"/>
      <c r="M114" s="11"/>
    </row>
    <row r="115" spans="1:13" ht="39" customHeight="1" thickBot="1" x14ac:dyDescent="0.25">
      <c r="A115" s="71"/>
      <c r="B115" s="12"/>
      <c r="C115" s="72"/>
      <c r="D115" s="56"/>
      <c r="E115" s="56"/>
      <c r="F115" s="56"/>
      <c r="G115" s="56"/>
      <c r="H115" s="56"/>
      <c r="I115" s="56"/>
      <c r="J115" s="56"/>
      <c r="K115" s="56"/>
      <c r="L115" s="43"/>
      <c r="M115" s="13"/>
    </row>
    <row r="116" spans="1:13" ht="39" customHeight="1" thickBot="1" x14ac:dyDescent="0.25">
      <c r="A116" s="71"/>
      <c r="B116" s="12"/>
      <c r="C116" s="72"/>
      <c r="D116" s="56"/>
      <c r="E116" s="56"/>
      <c r="F116" s="56"/>
      <c r="G116" s="56"/>
      <c r="H116" s="56"/>
      <c r="I116" s="56"/>
      <c r="J116" s="56"/>
      <c r="K116" s="56"/>
      <c r="L116" s="43"/>
      <c r="M116" s="13"/>
    </row>
    <row r="117" spans="1:13" ht="39" customHeight="1" thickBot="1" x14ac:dyDescent="0.25">
      <c r="A117" s="71"/>
      <c r="B117" s="12"/>
      <c r="C117" s="72"/>
      <c r="D117" s="56"/>
      <c r="E117" s="56"/>
      <c r="F117" s="56"/>
      <c r="G117" s="56"/>
      <c r="H117" s="56"/>
      <c r="I117" s="56"/>
      <c r="J117" s="56"/>
      <c r="K117" s="56"/>
      <c r="L117" s="43"/>
      <c r="M117" s="13"/>
    </row>
    <row r="118" spans="1:13" ht="39" customHeight="1" thickBot="1" x14ac:dyDescent="0.25">
      <c r="A118" s="71"/>
      <c r="B118" s="12"/>
      <c r="C118" s="72"/>
      <c r="D118" s="56"/>
      <c r="E118" s="56"/>
      <c r="F118" s="56"/>
      <c r="G118" s="56"/>
      <c r="H118" s="56"/>
      <c r="I118" s="56"/>
      <c r="J118" s="56"/>
      <c r="K118" s="56"/>
      <c r="L118" s="43"/>
      <c r="M118" s="13"/>
    </row>
    <row r="119" spans="1:13" ht="39" customHeight="1" thickBot="1" x14ac:dyDescent="0.25">
      <c r="A119" s="71"/>
      <c r="B119" s="12"/>
      <c r="C119" s="72"/>
      <c r="D119" s="56"/>
      <c r="E119" s="56"/>
      <c r="F119" s="56"/>
      <c r="G119" s="56"/>
      <c r="H119" s="56"/>
      <c r="I119" s="56"/>
      <c r="J119" s="56"/>
      <c r="K119" s="56"/>
      <c r="L119" s="43"/>
      <c r="M119" s="13"/>
    </row>
    <row r="120" spans="1:13" ht="39" customHeight="1" thickBot="1" x14ac:dyDescent="0.25">
      <c r="A120" s="71" t="s">
        <v>3304</v>
      </c>
      <c r="B120" s="12"/>
      <c r="C120" s="72" t="s">
        <v>3305</v>
      </c>
      <c r="D120" s="25"/>
      <c r="E120" s="25"/>
      <c r="F120" s="25"/>
      <c r="G120" s="25"/>
      <c r="H120" s="25"/>
      <c r="I120" s="25"/>
      <c r="J120" s="25"/>
      <c r="K120" s="25"/>
      <c r="L120" s="43"/>
      <c r="M120" s="26"/>
    </row>
    <row r="121" spans="1:13" ht="39" customHeight="1" thickBot="1" x14ac:dyDescent="0.25">
      <c r="A121" s="71"/>
      <c r="B121" s="12"/>
      <c r="C121" s="72"/>
      <c r="D121" s="25"/>
      <c r="E121" s="25"/>
      <c r="F121" s="25"/>
      <c r="G121" s="25"/>
      <c r="H121" s="25"/>
      <c r="I121" s="25"/>
      <c r="J121" s="25"/>
      <c r="K121" s="25"/>
      <c r="L121" s="43"/>
      <c r="M121" s="26"/>
    </row>
    <row r="122" spans="1:13" ht="39" customHeight="1" thickBot="1" x14ac:dyDescent="0.25">
      <c r="A122" s="71"/>
      <c r="B122" s="12"/>
      <c r="C122" s="72"/>
      <c r="D122" s="56"/>
      <c r="E122" s="56"/>
      <c r="F122" s="56"/>
      <c r="G122" s="56"/>
      <c r="H122" s="56"/>
      <c r="I122" s="56"/>
      <c r="J122" s="56"/>
      <c r="K122" s="56"/>
      <c r="L122" s="43"/>
      <c r="M122" s="26"/>
    </row>
    <row r="123" spans="1:13" ht="39" customHeight="1" thickBot="1" x14ac:dyDescent="0.25">
      <c r="A123" s="71"/>
      <c r="B123" s="12"/>
      <c r="C123" s="72"/>
      <c r="D123" s="56"/>
      <c r="E123" s="56"/>
      <c r="F123" s="56"/>
      <c r="G123" s="56"/>
      <c r="H123" s="56"/>
      <c r="I123" s="56"/>
      <c r="J123" s="56"/>
      <c r="K123" s="56"/>
      <c r="L123" s="43"/>
      <c r="M123" s="26"/>
    </row>
    <row r="124" spans="1:13" ht="39" customHeight="1" thickBot="1" x14ac:dyDescent="0.25">
      <c r="A124" s="71"/>
      <c r="B124" s="12"/>
      <c r="C124" s="72"/>
      <c r="D124" s="56"/>
      <c r="E124" s="56"/>
      <c r="F124" s="56"/>
      <c r="G124" s="56"/>
      <c r="H124" s="56"/>
      <c r="I124" s="56"/>
      <c r="J124" s="56"/>
      <c r="K124" s="56"/>
      <c r="L124" s="43"/>
      <c r="M124" s="26"/>
    </row>
    <row r="125" spans="1:13" ht="39" customHeight="1" thickBot="1" x14ac:dyDescent="0.25">
      <c r="A125" s="71"/>
      <c r="B125" s="12"/>
      <c r="C125" s="72"/>
      <c r="D125" s="56"/>
      <c r="E125" s="56"/>
      <c r="F125" s="56"/>
      <c r="G125" s="56"/>
      <c r="H125" s="56"/>
      <c r="I125" s="56"/>
      <c r="J125" s="56"/>
      <c r="K125" s="56"/>
      <c r="L125" s="43"/>
      <c r="M125" s="26"/>
    </row>
    <row r="126" spans="1:13" ht="39" customHeight="1" thickBot="1" x14ac:dyDescent="0.25">
      <c r="A126" s="71" t="s">
        <v>3306</v>
      </c>
      <c r="B126" s="12"/>
      <c r="C126" s="72" t="s">
        <v>3307</v>
      </c>
      <c r="D126" s="25"/>
      <c r="E126" s="25"/>
      <c r="F126" s="25"/>
      <c r="G126" s="25"/>
      <c r="H126" s="25"/>
      <c r="I126" s="25"/>
      <c r="J126" s="25"/>
      <c r="K126" s="25"/>
      <c r="L126" s="43"/>
      <c r="M126" s="26"/>
    </row>
    <row r="127" spans="1:13" ht="39" customHeight="1" thickBot="1" x14ac:dyDescent="0.25">
      <c r="A127" s="71"/>
      <c r="B127" s="12"/>
      <c r="C127" s="72"/>
      <c r="D127" s="25"/>
      <c r="E127" s="25"/>
      <c r="F127" s="25"/>
      <c r="G127" s="25"/>
      <c r="H127" s="25"/>
      <c r="I127" s="25"/>
      <c r="J127" s="25"/>
      <c r="K127" s="25"/>
      <c r="L127" s="43"/>
      <c r="M127" s="26"/>
    </row>
    <row r="128" spans="1:13" ht="39" customHeight="1" thickBot="1" x14ac:dyDescent="0.25">
      <c r="A128" s="71"/>
      <c r="B128" s="12"/>
      <c r="C128" s="72"/>
      <c r="D128" s="56"/>
      <c r="E128" s="56"/>
      <c r="F128" s="56"/>
      <c r="G128" s="56"/>
      <c r="H128" s="56"/>
      <c r="I128" s="56"/>
      <c r="J128" s="56"/>
      <c r="K128" s="56"/>
      <c r="L128" s="43"/>
      <c r="M128" s="26"/>
    </row>
    <row r="129" spans="1:13" ht="39" customHeight="1" thickBot="1" x14ac:dyDescent="0.25">
      <c r="A129" s="71"/>
      <c r="B129" s="12"/>
      <c r="C129" s="72"/>
      <c r="D129" s="56"/>
      <c r="E129" s="56"/>
      <c r="F129" s="56"/>
      <c r="G129" s="56"/>
      <c r="H129" s="56"/>
      <c r="I129" s="56"/>
      <c r="J129" s="56"/>
      <c r="K129" s="56"/>
      <c r="L129" s="43"/>
      <c r="M129" s="26"/>
    </row>
    <row r="130" spans="1:13" ht="39" customHeight="1" thickBot="1" x14ac:dyDescent="0.25">
      <c r="A130" s="71"/>
      <c r="B130" s="12"/>
      <c r="C130" s="72"/>
      <c r="D130" s="56"/>
      <c r="E130" s="56"/>
      <c r="F130" s="56"/>
      <c r="G130" s="56"/>
      <c r="H130" s="56"/>
      <c r="I130" s="56"/>
      <c r="J130" s="56"/>
      <c r="K130" s="56"/>
      <c r="L130" s="43"/>
      <c r="M130" s="26"/>
    </row>
    <row r="131" spans="1:13" ht="39" customHeight="1" thickBot="1" x14ac:dyDescent="0.25">
      <c r="A131" s="73"/>
      <c r="B131" s="14"/>
      <c r="C131" s="74"/>
      <c r="D131" s="57"/>
      <c r="E131" s="57"/>
      <c r="F131" s="57"/>
      <c r="G131" s="57"/>
      <c r="H131" s="57"/>
      <c r="I131" s="57"/>
      <c r="J131" s="57"/>
      <c r="K131" s="57"/>
      <c r="L131" s="43"/>
      <c r="M131" s="26"/>
    </row>
    <row r="132" spans="1:13" ht="39" customHeight="1" thickBot="1" x14ac:dyDescent="0.25">
      <c r="A132" s="75" t="s">
        <v>3308</v>
      </c>
      <c r="B132" s="10"/>
      <c r="C132" s="76" t="s">
        <v>3309</v>
      </c>
      <c r="D132" s="55"/>
      <c r="E132" s="55"/>
      <c r="F132" s="55"/>
      <c r="G132" s="55"/>
      <c r="H132" s="55"/>
      <c r="I132" s="55"/>
      <c r="J132" s="55"/>
      <c r="K132" s="55"/>
      <c r="L132" s="43"/>
      <c r="M132" s="11"/>
    </row>
    <row r="133" spans="1:13" ht="39" customHeight="1" thickBot="1" x14ac:dyDescent="0.25">
      <c r="A133" s="71"/>
      <c r="B133" s="12"/>
      <c r="C133" s="72"/>
      <c r="D133" s="56"/>
      <c r="E133" s="56"/>
      <c r="F133" s="56"/>
      <c r="G133" s="56"/>
      <c r="H133" s="56"/>
      <c r="I133" s="56"/>
      <c r="J133" s="56"/>
      <c r="K133" s="56"/>
      <c r="L133" s="43"/>
      <c r="M133" s="13"/>
    </row>
    <row r="134" spans="1:13" ht="39" customHeight="1" thickBot="1" x14ac:dyDescent="0.25">
      <c r="A134" s="71"/>
      <c r="B134" s="12"/>
      <c r="C134" s="72"/>
      <c r="D134" s="56"/>
      <c r="E134" s="56"/>
      <c r="F134" s="56"/>
      <c r="G134" s="56"/>
      <c r="H134" s="56"/>
      <c r="I134" s="56"/>
      <c r="J134" s="56"/>
      <c r="K134" s="56"/>
      <c r="L134" s="43"/>
      <c r="M134" s="13"/>
    </row>
    <row r="135" spans="1:13" ht="39" customHeight="1" thickBot="1" x14ac:dyDescent="0.25">
      <c r="A135" s="71"/>
      <c r="B135" s="12"/>
      <c r="C135" s="72"/>
      <c r="D135" s="56"/>
      <c r="E135" s="56"/>
      <c r="F135" s="56"/>
      <c r="G135" s="56"/>
      <c r="H135" s="56"/>
      <c r="I135" s="56"/>
      <c r="J135" s="56"/>
      <c r="K135" s="56"/>
      <c r="L135" s="43"/>
      <c r="M135" s="13"/>
    </row>
    <row r="136" spans="1:13" ht="39" customHeight="1" thickBot="1" x14ac:dyDescent="0.25">
      <c r="A136" s="71"/>
      <c r="B136" s="12"/>
      <c r="C136" s="72"/>
      <c r="D136" s="56"/>
      <c r="E136" s="56"/>
      <c r="F136" s="56"/>
      <c r="G136" s="56"/>
      <c r="H136" s="56"/>
      <c r="I136" s="56"/>
      <c r="J136" s="56"/>
      <c r="K136" s="56"/>
      <c r="L136" s="43"/>
      <c r="M136" s="13"/>
    </row>
    <row r="137" spans="1:13" ht="39" customHeight="1" thickBot="1" x14ac:dyDescent="0.25">
      <c r="A137" s="71"/>
      <c r="B137" s="12"/>
      <c r="C137" s="72"/>
      <c r="D137" s="56"/>
      <c r="E137" s="56"/>
      <c r="F137" s="56"/>
      <c r="G137" s="56"/>
      <c r="H137" s="56"/>
      <c r="I137" s="56"/>
      <c r="J137" s="56"/>
      <c r="K137" s="56"/>
      <c r="L137" s="43"/>
      <c r="M137" s="13"/>
    </row>
    <row r="138" spans="1:13" ht="39" customHeight="1" thickBot="1" x14ac:dyDescent="0.25">
      <c r="A138" s="71" t="s">
        <v>3310</v>
      </c>
      <c r="B138" s="12"/>
      <c r="C138" s="72" t="s">
        <v>3311</v>
      </c>
      <c r="D138" s="25"/>
      <c r="E138" s="25"/>
      <c r="F138" s="25"/>
      <c r="G138" s="25"/>
      <c r="H138" s="25"/>
      <c r="I138" s="25"/>
      <c r="J138" s="25"/>
      <c r="K138" s="25"/>
      <c r="L138" s="43"/>
      <c r="M138" s="26"/>
    </row>
    <row r="139" spans="1:13" ht="39" customHeight="1" thickBot="1" x14ac:dyDescent="0.25">
      <c r="A139" s="71"/>
      <c r="B139" s="12"/>
      <c r="C139" s="72"/>
      <c r="D139" s="25"/>
      <c r="E139" s="25"/>
      <c r="F139" s="25"/>
      <c r="G139" s="25"/>
      <c r="H139" s="25"/>
      <c r="I139" s="25"/>
      <c r="J139" s="25"/>
      <c r="K139" s="25"/>
      <c r="L139" s="43"/>
      <c r="M139" s="26"/>
    </row>
    <row r="140" spans="1:13" ht="39" customHeight="1" thickBot="1" x14ac:dyDescent="0.25">
      <c r="A140" s="71"/>
      <c r="B140" s="12"/>
      <c r="C140" s="72"/>
      <c r="D140" s="56"/>
      <c r="E140" s="56"/>
      <c r="F140" s="56"/>
      <c r="G140" s="56"/>
      <c r="H140" s="56"/>
      <c r="I140" s="56"/>
      <c r="J140" s="56"/>
      <c r="K140" s="56"/>
      <c r="L140" s="43"/>
      <c r="M140" s="26"/>
    </row>
    <row r="141" spans="1:13" ht="39" customHeight="1" thickBot="1" x14ac:dyDescent="0.25">
      <c r="A141" s="71"/>
      <c r="B141" s="12"/>
      <c r="C141" s="72"/>
      <c r="D141" s="56"/>
      <c r="E141" s="56"/>
      <c r="F141" s="56"/>
      <c r="G141" s="56"/>
      <c r="H141" s="56"/>
      <c r="I141" s="56"/>
      <c r="J141" s="56"/>
      <c r="K141" s="56"/>
      <c r="L141" s="43"/>
      <c r="M141" s="26"/>
    </row>
    <row r="142" spans="1:13" ht="39" customHeight="1" thickBot="1" x14ac:dyDescent="0.25">
      <c r="A142" s="71"/>
      <c r="B142" s="12"/>
      <c r="C142" s="72"/>
      <c r="D142" s="56"/>
      <c r="E142" s="56"/>
      <c r="F142" s="56"/>
      <c r="G142" s="56"/>
      <c r="H142" s="56"/>
      <c r="I142" s="56"/>
      <c r="J142" s="56"/>
      <c r="K142" s="56"/>
      <c r="L142" s="43"/>
      <c r="M142" s="26"/>
    </row>
    <row r="143" spans="1:13" ht="39" customHeight="1" thickBot="1" x14ac:dyDescent="0.25">
      <c r="A143" s="71"/>
      <c r="B143" s="12"/>
      <c r="C143" s="72"/>
      <c r="D143" s="56"/>
      <c r="E143" s="56"/>
      <c r="F143" s="56"/>
      <c r="G143" s="56"/>
      <c r="H143" s="56"/>
      <c r="I143" s="56"/>
      <c r="J143" s="56"/>
      <c r="K143" s="56"/>
      <c r="L143" s="43"/>
      <c r="M143" s="26"/>
    </row>
    <row r="144" spans="1:13" ht="39" customHeight="1" thickBot="1" x14ac:dyDescent="0.25">
      <c r="A144" s="71" t="s">
        <v>3312</v>
      </c>
      <c r="B144" s="12"/>
      <c r="C144" s="72" t="s">
        <v>3313</v>
      </c>
      <c r="D144" s="25"/>
      <c r="E144" s="25"/>
      <c r="F144" s="25"/>
      <c r="G144" s="25"/>
      <c r="H144" s="25"/>
      <c r="I144" s="25"/>
      <c r="J144" s="25"/>
      <c r="K144" s="25"/>
      <c r="L144" s="43"/>
      <c r="M144" s="26"/>
    </row>
    <row r="145" spans="1:13" ht="39" customHeight="1" thickBot="1" x14ac:dyDescent="0.25">
      <c r="A145" s="71"/>
      <c r="B145" s="12"/>
      <c r="C145" s="72"/>
      <c r="D145" s="25"/>
      <c r="E145" s="25"/>
      <c r="F145" s="25"/>
      <c r="G145" s="25"/>
      <c r="H145" s="25"/>
      <c r="I145" s="25"/>
      <c r="J145" s="25"/>
      <c r="K145" s="25"/>
      <c r="L145" s="43"/>
      <c r="M145" s="26"/>
    </row>
    <row r="146" spans="1:13" ht="39" customHeight="1" thickBot="1" x14ac:dyDescent="0.25">
      <c r="A146" s="71"/>
      <c r="B146" s="12"/>
      <c r="C146" s="72"/>
      <c r="D146" s="56"/>
      <c r="E146" s="56"/>
      <c r="F146" s="56"/>
      <c r="G146" s="56"/>
      <c r="H146" s="56"/>
      <c r="I146" s="56"/>
      <c r="J146" s="56"/>
      <c r="K146" s="56"/>
      <c r="L146" s="43"/>
      <c r="M146" s="26"/>
    </row>
    <row r="147" spans="1:13" ht="39" customHeight="1" thickBot="1" x14ac:dyDescent="0.25">
      <c r="A147" s="71"/>
      <c r="B147" s="12"/>
      <c r="C147" s="72"/>
      <c r="D147" s="56"/>
      <c r="E147" s="56"/>
      <c r="F147" s="56"/>
      <c r="G147" s="56"/>
      <c r="H147" s="56"/>
      <c r="I147" s="56"/>
      <c r="J147" s="56"/>
      <c r="K147" s="56"/>
      <c r="L147" s="43"/>
      <c r="M147" s="26"/>
    </row>
    <row r="148" spans="1:13" ht="39" customHeight="1" thickBot="1" x14ac:dyDescent="0.25">
      <c r="A148" s="71"/>
      <c r="B148" s="12"/>
      <c r="C148" s="72"/>
      <c r="D148" s="56"/>
      <c r="E148" s="56"/>
      <c r="F148" s="56"/>
      <c r="G148" s="56"/>
      <c r="H148" s="56"/>
      <c r="I148" s="56"/>
      <c r="J148" s="56"/>
      <c r="K148" s="56"/>
      <c r="L148" s="43"/>
      <c r="M148" s="26"/>
    </row>
    <row r="149" spans="1:13" ht="39" customHeight="1" thickBot="1" x14ac:dyDescent="0.25">
      <c r="A149" s="73"/>
      <c r="B149" s="14"/>
      <c r="C149" s="74"/>
      <c r="D149" s="57"/>
      <c r="E149" s="57"/>
      <c r="F149" s="57"/>
      <c r="G149" s="57"/>
      <c r="H149" s="57"/>
      <c r="I149" s="57"/>
      <c r="J149" s="57"/>
      <c r="K149" s="57"/>
      <c r="L149" s="43"/>
      <c r="M149" s="26"/>
    </row>
    <row r="150" spans="1:13" ht="39" customHeight="1" thickBot="1" x14ac:dyDescent="0.25">
      <c r="A150" s="75" t="s">
        <v>3314</v>
      </c>
      <c r="B150" s="10"/>
      <c r="C150" s="76" t="s">
        <v>3315</v>
      </c>
      <c r="D150" s="55"/>
      <c r="E150" s="55"/>
      <c r="F150" s="55"/>
      <c r="G150" s="55"/>
      <c r="H150" s="55"/>
      <c r="I150" s="55"/>
      <c r="J150" s="55"/>
      <c r="K150" s="55"/>
      <c r="L150" s="43"/>
      <c r="M150" s="11"/>
    </row>
    <row r="151" spans="1:13" ht="39" customHeight="1" thickBot="1" x14ac:dyDescent="0.25">
      <c r="A151" s="71"/>
      <c r="B151" s="12"/>
      <c r="C151" s="72"/>
      <c r="D151" s="56"/>
      <c r="E151" s="56"/>
      <c r="F151" s="56"/>
      <c r="G151" s="56"/>
      <c r="H151" s="56"/>
      <c r="I151" s="56"/>
      <c r="J151" s="56"/>
      <c r="K151" s="56"/>
      <c r="L151" s="43"/>
      <c r="M151" s="13"/>
    </row>
    <row r="152" spans="1:13" ht="39" customHeight="1" thickBot="1" x14ac:dyDescent="0.25">
      <c r="A152" s="71"/>
      <c r="B152" s="12"/>
      <c r="C152" s="72"/>
      <c r="D152" s="56"/>
      <c r="E152" s="56"/>
      <c r="F152" s="56"/>
      <c r="G152" s="56"/>
      <c r="H152" s="56"/>
      <c r="I152" s="56"/>
      <c r="J152" s="56"/>
      <c r="K152" s="56"/>
      <c r="L152" s="43"/>
      <c r="M152" s="13"/>
    </row>
    <row r="153" spans="1:13" ht="39" customHeight="1" thickBot="1" x14ac:dyDescent="0.25">
      <c r="A153" s="71"/>
      <c r="B153" s="12"/>
      <c r="C153" s="72"/>
      <c r="D153" s="56"/>
      <c r="E153" s="56"/>
      <c r="F153" s="56"/>
      <c r="G153" s="56"/>
      <c r="H153" s="56"/>
      <c r="I153" s="56"/>
      <c r="J153" s="56"/>
      <c r="K153" s="56"/>
      <c r="L153" s="43"/>
      <c r="M153" s="13"/>
    </row>
    <row r="154" spans="1:13" ht="39" customHeight="1" thickBot="1" x14ac:dyDescent="0.25">
      <c r="A154" s="71"/>
      <c r="B154" s="12"/>
      <c r="C154" s="72"/>
      <c r="D154" s="56"/>
      <c r="E154" s="56"/>
      <c r="F154" s="56"/>
      <c r="G154" s="56"/>
      <c r="H154" s="56"/>
      <c r="I154" s="56"/>
      <c r="J154" s="56"/>
      <c r="K154" s="56"/>
      <c r="L154" s="43"/>
      <c r="M154" s="13"/>
    </row>
    <row r="155" spans="1:13" ht="39" customHeight="1" thickBot="1" x14ac:dyDescent="0.25">
      <c r="A155" s="71"/>
      <c r="B155" s="12"/>
      <c r="C155" s="72"/>
      <c r="D155" s="56"/>
      <c r="E155" s="56"/>
      <c r="F155" s="56"/>
      <c r="G155" s="56"/>
      <c r="H155" s="56"/>
      <c r="I155" s="56"/>
      <c r="J155" s="56"/>
      <c r="K155" s="56"/>
      <c r="L155" s="43"/>
      <c r="M155" s="13"/>
    </row>
    <row r="156" spans="1:13" ht="39" customHeight="1" thickBot="1" x14ac:dyDescent="0.25">
      <c r="A156" s="71" t="s">
        <v>3316</v>
      </c>
      <c r="B156" s="12"/>
      <c r="C156" s="72" t="s">
        <v>3317</v>
      </c>
      <c r="D156" s="25"/>
      <c r="E156" s="25"/>
      <c r="F156" s="25"/>
      <c r="G156" s="25"/>
      <c r="H156" s="25"/>
      <c r="I156" s="25"/>
      <c r="J156" s="25"/>
      <c r="K156" s="25"/>
      <c r="L156" s="43"/>
      <c r="M156" s="26"/>
    </row>
    <row r="157" spans="1:13" ht="39" customHeight="1" thickBot="1" x14ac:dyDescent="0.25">
      <c r="A157" s="71"/>
      <c r="B157" s="12"/>
      <c r="C157" s="72"/>
      <c r="D157" s="25"/>
      <c r="E157" s="25"/>
      <c r="F157" s="25"/>
      <c r="G157" s="25"/>
      <c r="H157" s="25"/>
      <c r="I157" s="25"/>
      <c r="J157" s="25"/>
      <c r="K157" s="25"/>
      <c r="L157" s="43"/>
      <c r="M157" s="26"/>
    </row>
    <row r="158" spans="1:13" ht="39" customHeight="1" thickBot="1" x14ac:dyDescent="0.25">
      <c r="A158" s="71"/>
      <c r="B158" s="12"/>
      <c r="C158" s="72"/>
      <c r="D158" s="56"/>
      <c r="E158" s="56"/>
      <c r="F158" s="56"/>
      <c r="G158" s="56"/>
      <c r="H158" s="56"/>
      <c r="I158" s="56"/>
      <c r="J158" s="56"/>
      <c r="K158" s="56"/>
      <c r="L158" s="43"/>
      <c r="M158" s="26"/>
    </row>
    <row r="159" spans="1:13" ht="39" customHeight="1" thickBot="1" x14ac:dyDescent="0.25">
      <c r="A159" s="71"/>
      <c r="B159" s="12"/>
      <c r="C159" s="72"/>
      <c r="D159" s="56"/>
      <c r="E159" s="56"/>
      <c r="F159" s="56"/>
      <c r="G159" s="56"/>
      <c r="H159" s="56"/>
      <c r="I159" s="56"/>
      <c r="J159" s="56"/>
      <c r="K159" s="56"/>
      <c r="L159" s="43"/>
      <c r="M159" s="26"/>
    </row>
    <row r="160" spans="1:13" ht="39" customHeight="1" thickBot="1" x14ac:dyDescent="0.25">
      <c r="A160" s="71"/>
      <c r="B160" s="12"/>
      <c r="C160" s="72"/>
      <c r="D160" s="56"/>
      <c r="E160" s="56"/>
      <c r="F160" s="56"/>
      <c r="G160" s="56"/>
      <c r="H160" s="56"/>
      <c r="I160" s="56"/>
      <c r="J160" s="56"/>
      <c r="K160" s="56"/>
      <c r="L160" s="43"/>
      <c r="M160" s="26"/>
    </row>
    <row r="161" spans="1:13" ht="39" customHeight="1" thickBot="1" x14ac:dyDescent="0.25">
      <c r="A161" s="71"/>
      <c r="B161" s="12"/>
      <c r="C161" s="72"/>
      <c r="D161" s="56"/>
      <c r="E161" s="56"/>
      <c r="F161" s="56"/>
      <c r="G161" s="56"/>
      <c r="H161" s="56"/>
      <c r="I161" s="56"/>
      <c r="J161" s="56"/>
      <c r="K161" s="56"/>
      <c r="L161" s="43"/>
      <c r="M161" s="26"/>
    </row>
    <row r="162" spans="1:13" ht="39" customHeight="1" thickBot="1" x14ac:dyDescent="0.25">
      <c r="A162" s="71" t="s">
        <v>3318</v>
      </c>
      <c r="B162" s="12"/>
      <c r="C162" s="72" t="s">
        <v>3319</v>
      </c>
      <c r="D162" s="25"/>
      <c r="E162" s="25"/>
      <c r="F162" s="25"/>
      <c r="G162" s="25"/>
      <c r="H162" s="25"/>
      <c r="I162" s="25"/>
      <c r="J162" s="25"/>
      <c r="K162" s="25"/>
      <c r="L162" s="43"/>
      <c r="M162" s="26"/>
    </row>
    <row r="163" spans="1:13" ht="39" customHeight="1" thickBot="1" x14ac:dyDescent="0.25">
      <c r="A163" s="71"/>
      <c r="B163" s="12"/>
      <c r="C163" s="72"/>
      <c r="D163" s="25"/>
      <c r="E163" s="25"/>
      <c r="F163" s="25"/>
      <c r="G163" s="25"/>
      <c r="H163" s="25"/>
      <c r="I163" s="25"/>
      <c r="J163" s="25"/>
      <c r="K163" s="25"/>
      <c r="L163" s="43"/>
      <c r="M163" s="26"/>
    </row>
    <row r="164" spans="1:13" ht="39" customHeight="1" thickBot="1" x14ac:dyDescent="0.25">
      <c r="A164" s="71"/>
      <c r="B164" s="12"/>
      <c r="C164" s="72"/>
      <c r="D164" s="56"/>
      <c r="E164" s="56"/>
      <c r="F164" s="56"/>
      <c r="G164" s="56"/>
      <c r="H164" s="56"/>
      <c r="I164" s="56"/>
      <c r="J164" s="56"/>
      <c r="K164" s="56"/>
      <c r="L164" s="43"/>
      <c r="M164" s="26"/>
    </row>
    <row r="165" spans="1:13" ht="39" customHeight="1" thickBot="1" x14ac:dyDescent="0.25">
      <c r="A165" s="71"/>
      <c r="B165" s="12"/>
      <c r="C165" s="72"/>
      <c r="D165" s="56"/>
      <c r="E165" s="56"/>
      <c r="F165" s="56"/>
      <c r="G165" s="56"/>
      <c r="H165" s="56"/>
      <c r="I165" s="56"/>
      <c r="J165" s="56"/>
      <c r="K165" s="56"/>
      <c r="L165" s="43"/>
      <c r="M165" s="26"/>
    </row>
    <row r="166" spans="1:13" ht="39" customHeight="1" thickBot="1" x14ac:dyDescent="0.25">
      <c r="A166" s="71"/>
      <c r="B166" s="12"/>
      <c r="C166" s="72"/>
      <c r="D166" s="56"/>
      <c r="E166" s="56"/>
      <c r="F166" s="56"/>
      <c r="G166" s="56"/>
      <c r="H166" s="56"/>
      <c r="I166" s="56"/>
      <c r="J166" s="56"/>
      <c r="K166" s="56"/>
      <c r="L166" s="43"/>
      <c r="M166" s="26"/>
    </row>
    <row r="167" spans="1:13" ht="39" customHeight="1" thickBot="1" x14ac:dyDescent="0.25">
      <c r="A167" s="81"/>
      <c r="B167" s="40"/>
      <c r="C167" s="78"/>
      <c r="D167" s="58"/>
      <c r="E167" s="58"/>
      <c r="F167" s="58"/>
      <c r="G167" s="58"/>
      <c r="H167" s="58"/>
      <c r="I167" s="58"/>
      <c r="J167" s="58"/>
      <c r="K167" s="58"/>
      <c r="L167" s="43"/>
      <c r="M167" s="26"/>
    </row>
    <row r="168" spans="1:13" ht="39" customHeight="1" thickBot="1" x14ac:dyDescent="0.25">
      <c r="A168" s="75" t="s">
        <v>3320</v>
      </c>
      <c r="B168" s="10"/>
      <c r="C168" s="76" t="s">
        <v>3321</v>
      </c>
      <c r="D168" s="55"/>
      <c r="E168" s="55"/>
      <c r="F168" s="55"/>
      <c r="G168" s="55"/>
      <c r="H168" s="55"/>
      <c r="I168" s="55"/>
      <c r="J168" s="55"/>
      <c r="K168" s="55"/>
      <c r="L168" s="43"/>
      <c r="M168" s="11"/>
    </row>
    <row r="169" spans="1:13" ht="39" customHeight="1" thickBot="1" x14ac:dyDescent="0.25">
      <c r="A169" s="71"/>
      <c r="B169" s="12"/>
      <c r="C169" s="72"/>
      <c r="D169" s="56"/>
      <c r="E169" s="56"/>
      <c r="F169" s="56"/>
      <c r="G169" s="56"/>
      <c r="H169" s="56"/>
      <c r="I169" s="56"/>
      <c r="J169" s="56"/>
      <c r="K169" s="56"/>
      <c r="L169" s="43"/>
      <c r="M169" s="13"/>
    </row>
    <row r="170" spans="1:13" ht="39" customHeight="1" thickBot="1" x14ac:dyDescent="0.25">
      <c r="A170" s="71"/>
      <c r="B170" s="12"/>
      <c r="C170" s="72"/>
      <c r="D170" s="56"/>
      <c r="E170" s="56"/>
      <c r="F170" s="56"/>
      <c r="G170" s="56"/>
      <c r="H170" s="56"/>
      <c r="I170" s="56"/>
      <c r="J170" s="56"/>
      <c r="K170" s="56"/>
      <c r="L170" s="43"/>
      <c r="M170" s="13"/>
    </row>
    <row r="171" spans="1:13" ht="39" customHeight="1" thickBot="1" x14ac:dyDescent="0.25">
      <c r="A171" s="71"/>
      <c r="B171" s="12"/>
      <c r="C171" s="72"/>
      <c r="D171" s="56"/>
      <c r="E171" s="56"/>
      <c r="F171" s="56"/>
      <c r="G171" s="56"/>
      <c r="H171" s="56"/>
      <c r="I171" s="56"/>
      <c r="J171" s="56"/>
      <c r="K171" s="56"/>
      <c r="L171" s="43"/>
      <c r="M171" s="13"/>
    </row>
    <row r="172" spans="1:13" ht="39" customHeight="1" thickBot="1" x14ac:dyDescent="0.25">
      <c r="A172" s="71"/>
      <c r="B172" s="12"/>
      <c r="C172" s="72"/>
      <c r="D172" s="56"/>
      <c r="E172" s="56"/>
      <c r="F172" s="56"/>
      <c r="G172" s="56"/>
      <c r="H172" s="56"/>
      <c r="I172" s="56"/>
      <c r="J172" s="56"/>
      <c r="K172" s="56"/>
      <c r="L172" s="43"/>
      <c r="M172" s="13"/>
    </row>
    <row r="173" spans="1:13" ht="39" customHeight="1" thickBot="1" x14ac:dyDescent="0.25">
      <c r="A173" s="71"/>
      <c r="B173" s="12"/>
      <c r="C173" s="72"/>
      <c r="D173" s="56"/>
      <c r="E173" s="56"/>
      <c r="F173" s="56"/>
      <c r="G173" s="56"/>
      <c r="H173" s="56"/>
      <c r="I173" s="56"/>
      <c r="J173" s="56"/>
      <c r="K173" s="56"/>
      <c r="L173" s="43"/>
      <c r="M173" s="13"/>
    </row>
    <row r="174" spans="1:13" ht="39" customHeight="1" thickBot="1" x14ac:dyDescent="0.25">
      <c r="A174" s="72" t="s">
        <v>3322</v>
      </c>
      <c r="B174" s="12"/>
      <c r="C174" s="72" t="s">
        <v>3323</v>
      </c>
      <c r="D174" s="25"/>
      <c r="E174" s="25"/>
      <c r="F174" s="25"/>
      <c r="G174" s="25"/>
      <c r="H174" s="25"/>
      <c r="I174" s="25"/>
      <c r="J174" s="25"/>
      <c r="K174" s="25"/>
      <c r="L174" s="43"/>
      <c r="M174" s="26"/>
    </row>
    <row r="175" spans="1:13" ht="39" customHeight="1" thickBot="1" x14ac:dyDescent="0.25">
      <c r="A175" s="72"/>
      <c r="B175" s="12"/>
      <c r="C175" s="72"/>
      <c r="D175" s="25"/>
      <c r="E175" s="25"/>
      <c r="F175" s="25"/>
      <c r="G175" s="25"/>
      <c r="H175" s="25"/>
      <c r="I175" s="25"/>
      <c r="J175" s="25"/>
      <c r="K175" s="25"/>
      <c r="L175" s="43"/>
      <c r="M175" s="26"/>
    </row>
    <row r="176" spans="1:13" ht="39" customHeight="1" thickBot="1" x14ac:dyDescent="0.25">
      <c r="A176" s="72"/>
      <c r="B176" s="12"/>
      <c r="C176" s="72"/>
      <c r="D176" s="56"/>
      <c r="E176" s="56"/>
      <c r="F176" s="56"/>
      <c r="G176" s="56"/>
      <c r="H176" s="56"/>
      <c r="I176" s="56"/>
      <c r="J176" s="56"/>
      <c r="K176" s="56"/>
      <c r="L176" s="43"/>
      <c r="M176" s="26"/>
    </row>
    <row r="177" spans="1:13" ht="39" customHeight="1" thickBot="1" x14ac:dyDescent="0.25">
      <c r="A177" s="72"/>
      <c r="B177" s="12"/>
      <c r="C177" s="72"/>
      <c r="D177" s="56"/>
      <c r="E177" s="56"/>
      <c r="F177" s="56"/>
      <c r="G177" s="56"/>
      <c r="H177" s="56"/>
      <c r="I177" s="56"/>
      <c r="J177" s="56"/>
      <c r="K177" s="56"/>
      <c r="L177" s="43"/>
      <c r="M177" s="26"/>
    </row>
    <row r="178" spans="1:13" ht="39" customHeight="1" thickBot="1" x14ac:dyDescent="0.25">
      <c r="A178" s="72"/>
      <c r="B178" s="12"/>
      <c r="C178" s="72"/>
      <c r="D178" s="56"/>
      <c r="E178" s="56"/>
      <c r="F178" s="56"/>
      <c r="G178" s="56"/>
      <c r="H178" s="56"/>
      <c r="I178" s="56"/>
      <c r="J178" s="56"/>
      <c r="K178" s="56"/>
      <c r="L178" s="43"/>
      <c r="M178" s="26"/>
    </row>
    <row r="179" spans="1:13" ht="39" customHeight="1" thickBot="1" x14ac:dyDescent="0.25">
      <c r="A179" s="72"/>
      <c r="B179" s="12"/>
      <c r="C179" s="72"/>
      <c r="D179" s="56"/>
      <c r="E179" s="56"/>
      <c r="F179" s="56"/>
      <c r="G179" s="56"/>
      <c r="H179" s="56"/>
      <c r="I179" s="56"/>
      <c r="J179" s="56"/>
      <c r="K179" s="56"/>
      <c r="L179" s="43"/>
      <c r="M179" s="26"/>
    </row>
    <row r="180" spans="1:13" ht="39" customHeight="1" thickBot="1" x14ac:dyDescent="0.25">
      <c r="A180" s="71" t="s">
        <v>3324</v>
      </c>
      <c r="B180" s="12"/>
      <c r="C180" s="72" t="s">
        <v>3325</v>
      </c>
      <c r="D180" s="25"/>
      <c r="E180" s="25"/>
      <c r="F180" s="25"/>
      <c r="G180" s="25"/>
      <c r="H180" s="25"/>
      <c r="I180" s="25"/>
      <c r="J180" s="25"/>
      <c r="K180" s="25"/>
      <c r="L180" s="43"/>
      <c r="M180" s="26"/>
    </row>
    <row r="181" spans="1:13" ht="39" customHeight="1" thickBot="1" x14ac:dyDescent="0.25">
      <c r="A181" s="71"/>
      <c r="B181" s="12"/>
      <c r="C181" s="72"/>
      <c r="D181" s="25"/>
      <c r="E181" s="25"/>
      <c r="F181" s="25"/>
      <c r="G181" s="25"/>
      <c r="H181" s="25"/>
      <c r="I181" s="25"/>
      <c r="J181" s="25"/>
      <c r="K181" s="25"/>
      <c r="L181" s="43"/>
      <c r="M181" s="26"/>
    </row>
    <row r="182" spans="1:13" ht="39" customHeight="1" thickBot="1" x14ac:dyDescent="0.25">
      <c r="A182" s="71"/>
      <c r="B182" s="12"/>
      <c r="C182" s="72"/>
      <c r="D182" s="56"/>
      <c r="E182" s="56"/>
      <c r="F182" s="56"/>
      <c r="G182" s="56"/>
      <c r="H182" s="56"/>
      <c r="I182" s="56"/>
      <c r="J182" s="56"/>
      <c r="K182" s="56"/>
      <c r="L182" s="43"/>
      <c r="M182" s="26"/>
    </row>
    <row r="183" spans="1:13" ht="39" customHeight="1" thickBot="1" x14ac:dyDescent="0.25">
      <c r="A183" s="71"/>
      <c r="B183" s="12"/>
      <c r="C183" s="72"/>
      <c r="D183" s="56"/>
      <c r="E183" s="56"/>
      <c r="F183" s="56"/>
      <c r="G183" s="56"/>
      <c r="H183" s="56"/>
      <c r="I183" s="56"/>
      <c r="J183" s="56"/>
      <c r="K183" s="56"/>
      <c r="L183" s="43"/>
      <c r="M183" s="26"/>
    </row>
    <row r="184" spans="1:13" ht="39" customHeight="1" thickBot="1" x14ac:dyDescent="0.25">
      <c r="A184" s="71"/>
      <c r="B184" s="12"/>
      <c r="C184" s="72"/>
      <c r="D184" s="56"/>
      <c r="E184" s="56"/>
      <c r="F184" s="56"/>
      <c r="G184" s="56"/>
      <c r="H184" s="56"/>
      <c r="I184" s="56"/>
      <c r="J184" s="56"/>
      <c r="K184" s="56"/>
      <c r="L184" s="43"/>
      <c r="M184" s="26"/>
    </row>
    <row r="185" spans="1:13" ht="39" customHeight="1" thickBot="1" x14ac:dyDescent="0.25">
      <c r="A185" s="73"/>
      <c r="B185" s="14"/>
      <c r="C185" s="74"/>
      <c r="D185" s="57"/>
      <c r="E185" s="57"/>
      <c r="F185" s="57"/>
      <c r="G185" s="57"/>
      <c r="H185" s="57"/>
      <c r="I185" s="57"/>
      <c r="J185" s="57"/>
      <c r="K185" s="57"/>
      <c r="L185" s="43"/>
      <c r="M185" s="26"/>
    </row>
    <row r="186" spans="1:13" ht="39" customHeight="1" thickBot="1" x14ac:dyDescent="0.25">
      <c r="A186" s="75" t="s">
        <v>3326</v>
      </c>
      <c r="B186" s="10"/>
      <c r="C186" s="76" t="s">
        <v>3327</v>
      </c>
      <c r="D186" s="55"/>
      <c r="E186" s="55"/>
      <c r="F186" s="55"/>
      <c r="G186" s="55"/>
      <c r="H186" s="55"/>
      <c r="I186" s="55"/>
      <c r="J186" s="55"/>
      <c r="K186" s="55"/>
      <c r="L186" s="43"/>
      <c r="M186" s="11"/>
    </row>
    <row r="187" spans="1:13" ht="39" customHeight="1" thickBot="1" x14ac:dyDescent="0.25">
      <c r="A187" s="71"/>
      <c r="B187" s="12"/>
      <c r="C187" s="72"/>
      <c r="D187" s="56"/>
      <c r="E187" s="56"/>
      <c r="F187" s="56"/>
      <c r="G187" s="56"/>
      <c r="H187" s="56"/>
      <c r="I187" s="56"/>
      <c r="J187" s="56"/>
      <c r="K187" s="56"/>
      <c r="L187" s="43"/>
      <c r="M187" s="13"/>
    </row>
    <row r="188" spans="1:13" ht="39" customHeight="1" thickBot="1" x14ac:dyDescent="0.25">
      <c r="A188" s="71"/>
      <c r="B188" s="12"/>
      <c r="C188" s="72"/>
      <c r="D188" s="56"/>
      <c r="E188" s="56"/>
      <c r="F188" s="56"/>
      <c r="G188" s="56"/>
      <c r="H188" s="56"/>
      <c r="I188" s="56"/>
      <c r="J188" s="56"/>
      <c r="K188" s="56"/>
      <c r="L188" s="43"/>
      <c r="M188" s="13"/>
    </row>
    <row r="189" spans="1:13" ht="39" customHeight="1" thickBot="1" x14ac:dyDescent="0.25">
      <c r="A189" s="71"/>
      <c r="B189" s="12"/>
      <c r="C189" s="72"/>
      <c r="D189" s="56"/>
      <c r="E189" s="56"/>
      <c r="F189" s="56"/>
      <c r="G189" s="56"/>
      <c r="H189" s="56"/>
      <c r="I189" s="56"/>
      <c r="J189" s="56"/>
      <c r="K189" s="56"/>
      <c r="L189" s="43"/>
      <c r="M189" s="13"/>
    </row>
    <row r="190" spans="1:13" ht="39" customHeight="1" thickBot="1" x14ac:dyDescent="0.25">
      <c r="A190" s="71"/>
      <c r="B190" s="12"/>
      <c r="C190" s="72"/>
      <c r="D190" s="56"/>
      <c r="E190" s="56"/>
      <c r="F190" s="56"/>
      <c r="G190" s="56"/>
      <c r="H190" s="56"/>
      <c r="I190" s="56"/>
      <c r="J190" s="56"/>
      <c r="K190" s="56"/>
      <c r="L190" s="43"/>
      <c r="M190" s="13"/>
    </row>
    <row r="191" spans="1:13" ht="39" customHeight="1" thickBot="1" x14ac:dyDescent="0.25">
      <c r="A191" s="71"/>
      <c r="B191" s="12"/>
      <c r="C191" s="72"/>
      <c r="D191" s="56"/>
      <c r="E191" s="56"/>
      <c r="F191" s="56"/>
      <c r="G191" s="56"/>
      <c r="H191" s="56"/>
      <c r="I191" s="56"/>
      <c r="J191" s="56"/>
      <c r="K191" s="56"/>
      <c r="L191" s="43"/>
      <c r="M191" s="13"/>
    </row>
    <row r="192" spans="1:13" ht="39" customHeight="1" thickBot="1" x14ac:dyDescent="0.25">
      <c r="A192" s="71" t="s">
        <v>3328</v>
      </c>
      <c r="B192" s="12"/>
      <c r="C192" s="72" t="s">
        <v>3329</v>
      </c>
      <c r="D192" s="25"/>
      <c r="E192" s="25"/>
      <c r="F192" s="25"/>
      <c r="G192" s="25"/>
      <c r="H192" s="25"/>
      <c r="I192" s="25"/>
      <c r="J192" s="25"/>
      <c r="K192" s="25"/>
      <c r="L192" s="43"/>
      <c r="M192" s="26"/>
    </row>
    <row r="193" spans="1:13" ht="39" customHeight="1" thickBot="1" x14ac:dyDescent="0.25">
      <c r="A193" s="71"/>
      <c r="B193" s="12"/>
      <c r="C193" s="72"/>
      <c r="D193" s="25"/>
      <c r="E193" s="25"/>
      <c r="F193" s="25"/>
      <c r="G193" s="25"/>
      <c r="H193" s="25"/>
      <c r="I193" s="25"/>
      <c r="J193" s="25"/>
      <c r="K193" s="25"/>
      <c r="L193" s="43"/>
      <c r="M193" s="26"/>
    </row>
    <row r="194" spans="1:13" ht="39" customHeight="1" thickBot="1" x14ac:dyDescent="0.25">
      <c r="A194" s="71"/>
      <c r="B194" s="12"/>
      <c r="C194" s="72"/>
      <c r="D194" s="56"/>
      <c r="E194" s="56"/>
      <c r="F194" s="56"/>
      <c r="G194" s="56"/>
      <c r="H194" s="56"/>
      <c r="I194" s="56"/>
      <c r="J194" s="56"/>
      <c r="K194" s="56"/>
      <c r="L194" s="43"/>
      <c r="M194" s="26"/>
    </row>
    <row r="195" spans="1:13" ht="39" customHeight="1" thickBot="1" x14ac:dyDescent="0.25">
      <c r="A195" s="71"/>
      <c r="B195" s="12"/>
      <c r="C195" s="72"/>
      <c r="D195" s="56"/>
      <c r="E195" s="56"/>
      <c r="F195" s="56"/>
      <c r="G195" s="56"/>
      <c r="H195" s="56"/>
      <c r="I195" s="56"/>
      <c r="J195" s="56"/>
      <c r="K195" s="56"/>
      <c r="L195" s="43"/>
      <c r="M195" s="26"/>
    </row>
    <row r="196" spans="1:13" ht="39" customHeight="1" thickBot="1" x14ac:dyDescent="0.25">
      <c r="A196" s="71"/>
      <c r="B196" s="12"/>
      <c r="C196" s="72"/>
      <c r="D196" s="56"/>
      <c r="E196" s="56"/>
      <c r="F196" s="56"/>
      <c r="G196" s="56"/>
      <c r="H196" s="56"/>
      <c r="I196" s="56"/>
      <c r="J196" s="56"/>
      <c r="K196" s="56"/>
      <c r="L196" s="43"/>
      <c r="M196" s="26"/>
    </row>
    <row r="197" spans="1:13" ht="39" customHeight="1" thickBot="1" x14ac:dyDescent="0.25">
      <c r="A197" s="71"/>
      <c r="B197" s="12"/>
      <c r="C197" s="72"/>
      <c r="D197" s="56"/>
      <c r="E197" s="56"/>
      <c r="F197" s="56"/>
      <c r="G197" s="56"/>
      <c r="H197" s="56"/>
      <c r="I197" s="56"/>
      <c r="J197" s="56"/>
      <c r="K197" s="56"/>
      <c r="L197" s="43"/>
      <c r="M197" s="26"/>
    </row>
    <row r="198" spans="1:13" ht="39" customHeight="1" thickBot="1" x14ac:dyDescent="0.25">
      <c r="A198" s="71" t="s">
        <v>3330</v>
      </c>
      <c r="B198" s="12"/>
      <c r="C198" s="72" t="s">
        <v>3331</v>
      </c>
      <c r="D198" s="25"/>
      <c r="E198" s="25"/>
      <c r="F198" s="25"/>
      <c r="G198" s="25"/>
      <c r="H198" s="25"/>
      <c r="I198" s="25"/>
      <c r="J198" s="25"/>
      <c r="K198" s="25"/>
      <c r="L198" s="43"/>
      <c r="M198" s="26"/>
    </row>
    <row r="199" spans="1:13" ht="39" customHeight="1" thickBot="1" x14ac:dyDescent="0.25">
      <c r="A199" s="71"/>
      <c r="B199" s="12"/>
      <c r="C199" s="72"/>
      <c r="D199" s="25"/>
      <c r="E199" s="25"/>
      <c r="F199" s="25"/>
      <c r="G199" s="25"/>
      <c r="H199" s="25"/>
      <c r="I199" s="25"/>
      <c r="J199" s="25"/>
      <c r="K199" s="25"/>
      <c r="L199" s="43"/>
      <c r="M199" s="26"/>
    </row>
    <row r="200" spans="1:13" ht="39" customHeight="1" thickBot="1" x14ac:dyDescent="0.25">
      <c r="A200" s="71"/>
      <c r="B200" s="12"/>
      <c r="C200" s="72"/>
      <c r="D200" s="56"/>
      <c r="E200" s="56"/>
      <c r="F200" s="56"/>
      <c r="G200" s="56"/>
      <c r="H200" s="56"/>
      <c r="I200" s="56"/>
      <c r="J200" s="56"/>
      <c r="K200" s="56"/>
      <c r="L200" s="43"/>
      <c r="M200" s="26"/>
    </row>
    <row r="201" spans="1:13" ht="39" customHeight="1" thickBot="1" x14ac:dyDescent="0.25">
      <c r="A201" s="71"/>
      <c r="B201" s="12"/>
      <c r="C201" s="72"/>
      <c r="D201" s="56"/>
      <c r="E201" s="56"/>
      <c r="F201" s="56"/>
      <c r="G201" s="56"/>
      <c r="H201" s="56"/>
      <c r="I201" s="56"/>
      <c r="J201" s="56"/>
      <c r="K201" s="56"/>
      <c r="L201" s="43"/>
      <c r="M201" s="26"/>
    </row>
    <row r="202" spans="1:13" ht="39" customHeight="1" thickBot="1" x14ac:dyDescent="0.25">
      <c r="A202" s="71"/>
      <c r="B202" s="12"/>
      <c r="C202" s="72"/>
      <c r="D202" s="56"/>
      <c r="E202" s="56"/>
      <c r="F202" s="56"/>
      <c r="G202" s="56"/>
      <c r="H202" s="56"/>
      <c r="I202" s="56"/>
      <c r="J202" s="56"/>
      <c r="K202" s="56"/>
      <c r="L202" s="43"/>
      <c r="M202" s="26"/>
    </row>
    <row r="203" spans="1:13" ht="39" customHeight="1" thickBot="1" x14ac:dyDescent="0.25">
      <c r="A203" s="73"/>
      <c r="B203" s="14"/>
      <c r="C203" s="74"/>
      <c r="D203" s="57"/>
      <c r="E203" s="57"/>
      <c r="F203" s="57"/>
      <c r="G203" s="57"/>
      <c r="H203" s="57"/>
      <c r="I203" s="57"/>
      <c r="J203" s="57"/>
      <c r="K203" s="57"/>
      <c r="L203" s="43"/>
      <c r="M203" s="26"/>
    </row>
    <row r="204" spans="1:13" ht="39" customHeight="1" thickBot="1" x14ac:dyDescent="0.25">
      <c r="A204" s="75" t="s">
        <v>3332</v>
      </c>
      <c r="B204" s="10"/>
      <c r="C204" s="76" t="s">
        <v>3333</v>
      </c>
      <c r="D204" s="55"/>
      <c r="E204" s="55"/>
      <c r="F204" s="55"/>
      <c r="G204" s="55"/>
      <c r="H204" s="55"/>
      <c r="I204" s="55"/>
      <c r="J204" s="55"/>
      <c r="K204" s="55"/>
      <c r="L204" s="43"/>
      <c r="M204" s="11"/>
    </row>
    <row r="205" spans="1:13" ht="39" customHeight="1" thickBot="1" x14ac:dyDescent="0.25">
      <c r="A205" s="71"/>
      <c r="B205" s="12"/>
      <c r="C205" s="72"/>
      <c r="D205" s="56"/>
      <c r="E205" s="56"/>
      <c r="F205" s="56"/>
      <c r="G205" s="56"/>
      <c r="H205" s="56"/>
      <c r="I205" s="56"/>
      <c r="J205" s="56"/>
      <c r="K205" s="56"/>
      <c r="L205" s="43"/>
      <c r="M205" s="13"/>
    </row>
    <row r="206" spans="1:13" ht="39" customHeight="1" thickBot="1" x14ac:dyDescent="0.25">
      <c r="A206" s="71"/>
      <c r="B206" s="12"/>
      <c r="C206" s="72"/>
      <c r="D206" s="56"/>
      <c r="E206" s="56"/>
      <c r="F206" s="56"/>
      <c r="G206" s="56"/>
      <c r="H206" s="56"/>
      <c r="I206" s="56"/>
      <c r="J206" s="56"/>
      <c r="K206" s="56"/>
      <c r="L206" s="43"/>
      <c r="M206" s="13"/>
    </row>
    <row r="207" spans="1:13" ht="39" customHeight="1" thickBot="1" x14ac:dyDescent="0.25">
      <c r="A207" s="71"/>
      <c r="B207" s="12"/>
      <c r="C207" s="72"/>
      <c r="D207" s="56"/>
      <c r="E207" s="56"/>
      <c r="F207" s="56"/>
      <c r="G207" s="56"/>
      <c r="H207" s="56"/>
      <c r="I207" s="56"/>
      <c r="J207" s="56"/>
      <c r="K207" s="56"/>
      <c r="L207" s="43"/>
      <c r="M207" s="13"/>
    </row>
    <row r="208" spans="1:13" ht="39" customHeight="1" thickBot="1" x14ac:dyDescent="0.25">
      <c r="A208" s="71"/>
      <c r="B208" s="12"/>
      <c r="C208" s="72"/>
      <c r="D208" s="56"/>
      <c r="E208" s="56"/>
      <c r="F208" s="56"/>
      <c r="G208" s="56"/>
      <c r="H208" s="56"/>
      <c r="I208" s="56"/>
      <c r="J208" s="56"/>
      <c r="K208" s="56"/>
      <c r="L208" s="43"/>
      <c r="M208" s="13"/>
    </row>
    <row r="209" spans="1:13" ht="39" customHeight="1" thickBot="1" x14ac:dyDescent="0.25">
      <c r="A209" s="71"/>
      <c r="B209" s="12"/>
      <c r="C209" s="72"/>
      <c r="D209" s="56"/>
      <c r="E209" s="56"/>
      <c r="F209" s="56"/>
      <c r="G209" s="56"/>
      <c r="H209" s="56"/>
      <c r="I209" s="56"/>
      <c r="J209" s="56"/>
      <c r="K209" s="56"/>
      <c r="L209" s="43"/>
      <c r="M209" s="13"/>
    </row>
    <row r="210" spans="1:13" ht="39" customHeight="1" thickBot="1" x14ac:dyDescent="0.25">
      <c r="A210" s="71" t="s">
        <v>3334</v>
      </c>
      <c r="B210" s="12"/>
      <c r="C210" s="78" t="s">
        <v>3335</v>
      </c>
      <c r="D210" s="25"/>
      <c r="E210" s="25"/>
      <c r="F210" s="25"/>
      <c r="G210" s="25"/>
      <c r="H210" s="25"/>
      <c r="I210" s="25"/>
      <c r="J210" s="25"/>
      <c r="K210" s="25"/>
      <c r="L210" s="43"/>
      <c r="M210" s="26"/>
    </row>
    <row r="211" spans="1:13" ht="39" customHeight="1" thickBot="1" x14ac:dyDescent="0.25">
      <c r="A211" s="71"/>
      <c r="B211" s="12"/>
      <c r="C211" s="79"/>
      <c r="D211" s="25"/>
      <c r="E211" s="25"/>
      <c r="F211" s="25"/>
      <c r="G211" s="25"/>
      <c r="H211" s="25"/>
      <c r="I211" s="25"/>
      <c r="J211" s="25"/>
      <c r="K211" s="25"/>
      <c r="L211" s="43"/>
      <c r="M211" s="26"/>
    </row>
    <row r="212" spans="1:13" ht="39" customHeight="1" thickBot="1" x14ac:dyDescent="0.25">
      <c r="A212" s="71"/>
      <c r="B212" s="12"/>
      <c r="C212" s="79"/>
      <c r="D212" s="56"/>
      <c r="E212" s="56"/>
      <c r="F212" s="56"/>
      <c r="G212" s="56"/>
      <c r="H212" s="56"/>
      <c r="I212" s="56"/>
      <c r="J212" s="56"/>
      <c r="K212" s="56"/>
      <c r="L212" s="43"/>
      <c r="M212" s="26"/>
    </row>
    <row r="213" spans="1:13" ht="39" customHeight="1" thickBot="1" x14ac:dyDescent="0.25">
      <c r="A213" s="71"/>
      <c r="B213" s="12"/>
      <c r="C213" s="79"/>
      <c r="D213" s="56"/>
      <c r="E213" s="56"/>
      <c r="F213" s="56"/>
      <c r="G213" s="56"/>
      <c r="H213" s="56"/>
      <c r="I213" s="56"/>
      <c r="J213" s="56"/>
      <c r="K213" s="56"/>
      <c r="L213" s="43"/>
      <c r="M213" s="26"/>
    </row>
    <row r="214" spans="1:13" ht="39" customHeight="1" thickBot="1" x14ac:dyDescent="0.25">
      <c r="A214" s="71"/>
      <c r="B214" s="12"/>
      <c r="C214" s="79"/>
      <c r="D214" s="56"/>
      <c r="E214" s="56"/>
      <c r="F214" s="56"/>
      <c r="G214" s="56"/>
      <c r="H214" s="56"/>
      <c r="I214" s="56"/>
      <c r="J214" s="56"/>
      <c r="K214" s="56"/>
      <c r="L214" s="43"/>
      <c r="M214" s="26"/>
    </row>
    <row r="215" spans="1:13" ht="39" customHeight="1" thickBot="1" x14ac:dyDescent="0.25">
      <c r="A215" s="71"/>
      <c r="B215" s="12"/>
      <c r="C215" s="80"/>
      <c r="D215" s="56"/>
      <c r="E215" s="56"/>
      <c r="F215" s="56"/>
      <c r="G215" s="56"/>
      <c r="H215" s="56"/>
      <c r="I215" s="56"/>
      <c r="J215" s="56"/>
      <c r="K215" s="56"/>
      <c r="L215" s="43"/>
      <c r="M215" s="26"/>
    </row>
    <row r="216" spans="1:13" ht="39" customHeight="1" thickBot="1" x14ac:dyDescent="0.25">
      <c r="A216" s="71" t="s">
        <v>3336</v>
      </c>
      <c r="B216" s="12"/>
      <c r="C216" s="72" t="s">
        <v>3337</v>
      </c>
      <c r="D216" s="25"/>
      <c r="E216" s="25"/>
      <c r="F216" s="25"/>
      <c r="G216" s="25"/>
      <c r="H216" s="25"/>
      <c r="I216" s="25"/>
      <c r="J216" s="25"/>
      <c r="K216" s="25"/>
      <c r="L216" s="43"/>
      <c r="M216" s="26"/>
    </row>
    <row r="217" spans="1:13" ht="39" customHeight="1" thickBot="1" x14ac:dyDescent="0.25">
      <c r="A217" s="71"/>
      <c r="B217" s="12"/>
      <c r="C217" s="72"/>
      <c r="D217" s="25"/>
      <c r="E217" s="25"/>
      <c r="F217" s="25"/>
      <c r="G217" s="25"/>
      <c r="H217" s="25"/>
      <c r="I217" s="25"/>
      <c r="J217" s="25"/>
      <c r="K217" s="25"/>
      <c r="L217" s="43"/>
      <c r="M217" s="26"/>
    </row>
    <row r="218" spans="1:13" ht="39" customHeight="1" thickBot="1" x14ac:dyDescent="0.25">
      <c r="A218" s="71"/>
      <c r="B218" s="12"/>
      <c r="C218" s="72"/>
      <c r="D218" s="56"/>
      <c r="E218" s="56"/>
      <c r="F218" s="56"/>
      <c r="G218" s="56"/>
      <c r="H218" s="56"/>
      <c r="I218" s="56"/>
      <c r="J218" s="56"/>
      <c r="K218" s="56"/>
      <c r="L218" s="43"/>
      <c r="M218" s="26"/>
    </row>
    <row r="219" spans="1:13" ht="39" customHeight="1" thickBot="1" x14ac:dyDescent="0.25">
      <c r="A219" s="71"/>
      <c r="B219" s="12"/>
      <c r="C219" s="72"/>
      <c r="D219" s="56"/>
      <c r="E219" s="56"/>
      <c r="F219" s="56"/>
      <c r="G219" s="56"/>
      <c r="H219" s="56"/>
      <c r="I219" s="56"/>
      <c r="J219" s="56"/>
      <c r="K219" s="56"/>
      <c r="L219" s="43"/>
      <c r="M219" s="26"/>
    </row>
    <row r="220" spans="1:13" ht="39" customHeight="1" thickBot="1" x14ac:dyDescent="0.25">
      <c r="A220" s="71"/>
      <c r="B220" s="12"/>
      <c r="C220" s="72"/>
      <c r="D220" s="56"/>
      <c r="E220" s="56"/>
      <c r="F220" s="56"/>
      <c r="G220" s="56"/>
      <c r="H220" s="56"/>
      <c r="I220" s="56"/>
      <c r="J220" s="56"/>
      <c r="K220" s="56"/>
      <c r="L220" s="43"/>
      <c r="M220" s="26"/>
    </row>
    <row r="221" spans="1:13" ht="39" customHeight="1" thickBot="1" x14ac:dyDescent="0.25">
      <c r="A221" s="73"/>
      <c r="B221" s="14"/>
      <c r="C221" s="74"/>
      <c r="D221" s="57"/>
      <c r="E221" s="57"/>
      <c r="F221" s="57"/>
      <c r="G221" s="57"/>
      <c r="H221" s="57"/>
      <c r="I221" s="57"/>
      <c r="J221" s="57"/>
      <c r="K221" s="57"/>
      <c r="L221" s="43"/>
      <c r="M221" s="26"/>
    </row>
    <row r="222" spans="1:13" ht="39" customHeight="1" thickBot="1" x14ac:dyDescent="0.25">
      <c r="A222" s="75" t="s">
        <v>3338</v>
      </c>
      <c r="B222" s="10"/>
      <c r="C222" s="76" t="s">
        <v>3339</v>
      </c>
      <c r="D222" s="55"/>
      <c r="E222" s="55"/>
      <c r="F222" s="55"/>
      <c r="G222" s="55"/>
      <c r="H222" s="55"/>
      <c r="I222" s="55"/>
      <c r="J222" s="55"/>
      <c r="K222" s="55"/>
      <c r="L222" s="43"/>
      <c r="M222" s="11"/>
    </row>
    <row r="223" spans="1:13" ht="39" customHeight="1" thickBot="1" x14ac:dyDescent="0.25">
      <c r="A223" s="71"/>
      <c r="B223" s="12"/>
      <c r="C223" s="72"/>
      <c r="D223" s="56"/>
      <c r="E223" s="56"/>
      <c r="F223" s="56"/>
      <c r="G223" s="56"/>
      <c r="H223" s="56"/>
      <c r="I223" s="56"/>
      <c r="J223" s="56"/>
      <c r="K223" s="56"/>
      <c r="L223" s="43"/>
      <c r="M223" s="13"/>
    </row>
    <row r="224" spans="1:13" ht="39" customHeight="1" thickBot="1" x14ac:dyDescent="0.25">
      <c r="A224" s="71"/>
      <c r="B224" s="12"/>
      <c r="C224" s="72"/>
      <c r="D224" s="56"/>
      <c r="E224" s="56"/>
      <c r="F224" s="56"/>
      <c r="G224" s="56"/>
      <c r="H224" s="56"/>
      <c r="I224" s="56"/>
      <c r="J224" s="56"/>
      <c r="K224" s="56"/>
      <c r="L224" s="43"/>
      <c r="M224" s="13"/>
    </row>
    <row r="225" spans="1:13" ht="39" customHeight="1" thickBot="1" x14ac:dyDescent="0.25">
      <c r="A225" s="71"/>
      <c r="B225" s="12"/>
      <c r="C225" s="72"/>
      <c r="D225" s="56"/>
      <c r="E225" s="56"/>
      <c r="F225" s="56"/>
      <c r="G225" s="56"/>
      <c r="H225" s="56"/>
      <c r="I225" s="56"/>
      <c r="J225" s="56"/>
      <c r="K225" s="56"/>
      <c r="L225" s="43"/>
      <c r="M225" s="13"/>
    </row>
    <row r="226" spans="1:13" ht="39" customHeight="1" thickBot="1" x14ac:dyDescent="0.25">
      <c r="A226" s="71"/>
      <c r="B226" s="12"/>
      <c r="C226" s="72"/>
      <c r="D226" s="56"/>
      <c r="E226" s="56"/>
      <c r="F226" s="56"/>
      <c r="G226" s="56"/>
      <c r="H226" s="56"/>
      <c r="I226" s="56"/>
      <c r="J226" s="56"/>
      <c r="K226" s="56"/>
      <c r="L226" s="43"/>
      <c r="M226" s="13"/>
    </row>
    <row r="227" spans="1:13" ht="39" customHeight="1" thickBot="1" x14ac:dyDescent="0.25">
      <c r="A227" s="71"/>
      <c r="B227" s="12"/>
      <c r="C227" s="72"/>
      <c r="D227" s="56"/>
      <c r="E227" s="56"/>
      <c r="F227" s="56"/>
      <c r="G227" s="56"/>
      <c r="H227" s="56"/>
      <c r="I227" s="56"/>
      <c r="J227" s="56"/>
      <c r="K227" s="56"/>
      <c r="L227" s="43"/>
      <c r="M227" s="13"/>
    </row>
    <row r="228" spans="1:13" ht="39" customHeight="1" thickBot="1" x14ac:dyDescent="0.25">
      <c r="A228" s="71" t="s">
        <v>3340</v>
      </c>
      <c r="B228" s="12"/>
      <c r="C228" s="72" t="s">
        <v>3341</v>
      </c>
      <c r="D228" s="47">
        <v>178</v>
      </c>
      <c r="E228" s="47"/>
      <c r="F228" s="47">
        <v>46.5</v>
      </c>
      <c r="G228" s="50">
        <v>2</v>
      </c>
      <c r="H228" s="50"/>
      <c r="I228" s="50">
        <v>2</v>
      </c>
      <c r="J228" s="47">
        <v>14250.22</v>
      </c>
      <c r="K228" s="47"/>
      <c r="L228" s="43">
        <v>2460.5265800000002</v>
      </c>
      <c r="M228" s="26" t="s">
        <v>3529</v>
      </c>
    </row>
    <row r="229" spans="1:13" ht="39" customHeight="1" thickBot="1" x14ac:dyDescent="0.25">
      <c r="A229" s="71"/>
      <c r="B229" s="12"/>
      <c r="C229" s="72"/>
      <c r="D229" s="25"/>
      <c r="E229" s="25"/>
      <c r="F229" s="25"/>
      <c r="G229" s="25"/>
      <c r="H229" s="25"/>
      <c r="I229" s="25"/>
      <c r="J229" s="25"/>
      <c r="K229" s="25"/>
      <c r="L229" s="43"/>
      <c r="M229" s="26"/>
    </row>
    <row r="230" spans="1:13" ht="39" customHeight="1" thickBot="1" x14ac:dyDescent="0.25">
      <c r="A230" s="71"/>
      <c r="B230" s="12"/>
      <c r="C230" s="72"/>
      <c r="D230" s="56"/>
      <c r="E230" s="56"/>
      <c r="F230" s="56"/>
      <c r="G230" s="56"/>
      <c r="H230" s="56"/>
      <c r="I230" s="56"/>
      <c r="J230" s="56"/>
      <c r="K230" s="56"/>
      <c r="L230" s="43"/>
      <c r="M230" s="26"/>
    </row>
    <row r="231" spans="1:13" ht="39" customHeight="1" thickBot="1" x14ac:dyDescent="0.25">
      <c r="A231" s="71"/>
      <c r="B231" s="12"/>
      <c r="C231" s="72"/>
      <c r="D231" s="56"/>
      <c r="E231" s="56"/>
      <c r="F231" s="56"/>
      <c r="G231" s="56"/>
      <c r="H231" s="56"/>
      <c r="I231" s="56"/>
      <c r="J231" s="56"/>
      <c r="K231" s="56"/>
      <c r="L231" s="43"/>
      <c r="M231" s="26"/>
    </row>
    <row r="232" spans="1:13" ht="39" customHeight="1" thickBot="1" x14ac:dyDescent="0.25">
      <c r="A232" s="71"/>
      <c r="B232" s="12"/>
      <c r="C232" s="72"/>
      <c r="D232" s="56"/>
      <c r="E232" s="56"/>
      <c r="F232" s="56"/>
      <c r="G232" s="56"/>
      <c r="H232" s="56"/>
      <c r="I232" s="56"/>
      <c r="J232" s="56"/>
      <c r="K232" s="56"/>
      <c r="L232" s="43"/>
      <c r="M232" s="26"/>
    </row>
    <row r="233" spans="1:13" ht="39" customHeight="1" thickBot="1" x14ac:dyDescent="0.25">
      <c r="A233" s="71"/>
      <c r="B233" s="12"/>
      <c r="C233" s="72"/>
      <c r="D233" s="56"/>
      <c r="E233" s="56"/>
      <c r="F233" s="56"/>
      <c r="G233" s="56"/>
      <c r="H233" s="56"/>
      <c r="I233" s="56"/>
      <c r="J233" s="56"/>
      <c r="K233" s="56"/>
      <c r="L233" s="43"/>
      <c r="M233" s="26"/>
    </row>
    <row r="234" spans="1:13" ht="39" customHeight="1" thickBot="1" x14ac:dyDescent="0.25">
      <c r="A234" s="71" t="s">
        <v>3342</v>
      </c>
      <c r="B234" s="12"/>
      <c r="C234" s="72" t="s">
        <v>3343</v>
      </c>
      <c r="D234" s="25"/>
      <c r="E234" s="25"/>
      <c r="F234" s="25"/>
      <c r="G234" s="25"/>
      <c r="H234" s="25"/>
      <c r="I234" s="25"/>
      <c r="J234" s="25"/>
      <c r="K234" s="25"/>
      <c r="L234" s="43"/>
      <c r="M234" s="26"/>
    </row>
    <row r="235" spans="1:13" ht="39" customHeight="1" thickBot="1" x14ac:dyDescent="0.25">
      <c r="A235" s="71"/>
      <c r="B235" s="12"/>
      <c r="C235" s="72"/>
      <c r="D235" s="25"/>
      <c r="E235" s="25"/>
      <c r="F235" s="25"/>
      <c r="G235" s="25"/>
      <c r="H235" s="25"/>
      <c r="I235" s="25"/>
      <c r="J235" s="25"/>
      <c r="K235" s="25"/>
      <c r="L235" s="43"/>
      <c r="M235" s="26"/>
    </row>
    <row r="236" spans="1:13" ht="39" customHeight="1" thickBot="1" x14ac:dyDescent="0.25">
      <c r="A236" s="71"/>
      <c r="B236" s="12"/>
      <c r="C236" s="72"/>
      <c r="D236" s="56"/>
      <c r="E236" s="56"/>
      <c r="F236" s="56"/>
      <c r="G236" s="56"/>
      <c r="H236" s="56"/>
      <c r="I236" s="56"/>
      <c r="J236" s="56"/>
      <c r="K236" s="56"/>
      <c r="L236" s="43"/>
      <c r="M236" s="26"/>
    </row>
    <row r="237" spans="1:13" ht="39" customHeight="1" thickBot="1" x14ac:dyDescent="0.25">
      <c r="A237" s="71"/>
      <c r="B237" s="12"/>
      <c r="C237" s="72"/>
      <c r="D237" s="56"/>
      <c r="E237" s="56"/>
      <c r="F237" s="56"/>
      <c r="G237" s="56"/>
      <c r="H237" s="56"/>
      <c r="I237" s="56"/>
      <c r="J237" s="56"/>
      <c r="K237" s="56"/>
      <c r="L237" s="43"/>
      <c r="M237" s="26"/>
    </row>
    <row r="238" spans="1:13" ht="39" customHeight="1" thickBot="1" x14ac:dyDescent="0.25">
      <c r="A238" s="71"/>
      <c r="B238" s="12"/>
      <c r="C238" s="72"/>
      <c r="D238" s="56"/>
      <c r="E238" s="56"/>
      <c r="F238" s="56"/>
      <c r="G238" s="56"/>
      <c r="H238" s="56"/>
      <c r="I238" s="56"/>
      <c r="J238" s="56"/>
      <c r="K238" s="56"/>
      <c r="L238" s="43"/>
      <c r="M238" s="26"/>
    </row>
    <row r="239" spans="1:13" ht="39" customHeight="1" thickBot="1" x14ac:dyDescent="0.25">
      <c r="A239" s="73"/>
      <c r="B239" s="14"/>
      <c r="C239" s="74"/>
      <c r="D239" s="57"/>
      <c r="E239" s="57"/>
      <c r="F239" s="57"/>
      <c r="G239" s="57"/>
      <c r="H239" s="57"/>
      <c r="I239" s="57"/>
      <c r="J239" s="57"/>
      <c r="K239" s="57"/>
      <c r="L239" s="43"/>
      <c r="M239" s="26"/>
    </row>
    <row r="240" spans="1:13" ht="39" customHeight="1" thickBot="1" x14ac:dyDescent="0.25">
      <c r="A240" s="75" t="s">
        <v>3344</v>
      </c>
      <c r="B240" s="10"/>
      <c r="C240" s="76" t="s">
        <v>3345</v>
      </c>
      <c r="D240" s="55"/>
      <c r="E240" s="55"/>
      <c r="F240" s="55"/>
      <c r="G240" s="55"/>
      <c r="H240" s="55"/>
      <c r="I240" s="55"/>
      <c r="J240" s="55"/>
      <c r="K240" s="55"/>
      <c r="L240" s="43"/>
      <c r="M240" s="11"/>
    </row>
    <row r="241" spans="1:13" ht="39" customHeight="1" thickBot="1" x14ac:dyDescent="0.25">
      <c r="A241" s="71"/>
      <c r="B241" s="12"/>
      <c r="C241" s="72"/>
      <c r="D241" s="56"/>
      <c r="E241" s="56"/>
      <c r="F241" s="56"/>
      <c r="G241" s="56"/>
      <c r="H241" s="56"/>
      <c r="I241" s="56"/>
      <c r="J241" s="56"/>
      <c r="K241" s="56"/>
      <c r="L241" s="43"/>
      <c r="M241" s="13"/>
    </row>
    <row r="242" spans="1:13" ht="39" customHeight="1" thickBot="1" x14ac:dyDescent="0.25">
      <c r="A242" s="71"/>
      <c r="B242" s="12"/>
      <c r="C242" s="72"/>
      <c r="D242" s="56"/>
      <c r="E242" s="56"/>
      <c r="F242" s="56"/>
      <c r="G242" s="56"/>
      <c r="H242" s="56"/>
      <c r="I242" s="56"/>
      <c r="J242" s="56"/>
      <c r="K242" s="56"/>
      <c r="L242" s="43"/>
      <c r="M242" s="13"/>
    </row>
    <row r="243" spans="1:13" ht="39" customHeight="1" thickBot="1" x14ac:dyDescent="0.25">
      <c r="A243" s="71"/>
      <c r="B243" s="12"/>
      <c r="C243" s="72"/>
      <c r="D243" s="56"/>
      <c r="E243" s="56"/>
      <c r="F243" s="56"/>
      <c r="G243" s="56"/>
      <c r="H243" s="56"/>
      <c r="I243" s="56"/>
      <c r="J243" s="56"/>
      <c r="K243" s="56"/>
      <c r="L243" s="43"/>
      <c r="M243" s="13"/>
    </row>
    <row r="244" spans="1:13" ht="39" customHeight="1" thickBot="1" x14ac:dyDescent="0.25">
      <c r="A244" s="71"/>
      <c r="B244" s="12"/>
      <c r="C244" s="72"/>
      <c r="D244" s="56"/>
      <c r="E244" s="56"/>
      <c r="F244" s="56"/>
      <c r="G244" s="56"/>
      <c r="H244" s="56"/>
      <c r="I244" s="56"/>
      <c r="J244" s="56"/>
      <c r="K244" s="56"/>
      <c r="L244" s="43"/>
      <c r="M244" s="13"/>
    </row>
    <row r="245" spans="1:13" ht="39" customHeight="1" thickBot="1" x14ac:dyDescent="0.25">
      <c r="A245" s="71"/>
      <c r="B245" s="12"/>
      <c r="C245" s="72"/>
      <c r="D245" s="56"/>
      <c r="E245" s="56"/>
      <c r="F245" s="56"/>
      <c r="G245" s="56"/>
      <c r="H245" s="56"/>
      <c r="I245" s="56"/>
      <c r="J245" s="56"/>
      <c r="K245" s="56"/>
      <c r="L245" s="43"/>
      <c r="M245" s="13"/>
    </row>
    <row r="246" spans="1:13" ht="42" customHeight="1" thickBot="1" x14ac:dyDescent="0.25">
      <c r="A246" s="71" t="s">
        <v>3346</v>
      </c>
      <c r="B246" s="12"/>
      <c r="C246" s="72" t="s">
        <v>3347</v>
      </c>
      <c r="D246" s="25"/>
      <c r="E246" s="25"/>
      <c r="F246" s="25"/>
      <c r="G246" s="25"/>
      <c r="H246" s="25"/>
      <c r="I246" s="25"/>
      <c r="J246" s="25"/>
      <c r="K246" s="25"/>
      <c r="L246" s="43"/>
      <c r="M246" s="26"/>
    </row>
    <row r="247" spans="1:13" ht="38.25" customHeight="1" thickBot="1" x14ac:dyDescent="0.25">
      <c r="A247" s="71"/>
      <c r="B247" s="12"/>
      <c r="C247" s="72"/>
      <c r="D247" s="25"/>
      <c r="E247" s="25"/>
      <c r="F247" s="25"/>
      <c r="G247" s="25"/>
      <c r="H247" s="25"/>
      <c r="I247" s="25"/>
      <c r="J247" s="25"/>
      <c r="K247" s="25"/>
      <c r="L247" s="43"/>
      <c r="M247" s="26"/>
    </row>
    <row r="248" spans="1:13" ht="38.25" customHeight="1" thickBot="1" x14ac:dyDescent="0.25">
      <c r="A248" s="71"/>
      <c r="B248" s="12"/>
      <c r="C248" s="72"/>
      <c r="D248" s="56"/>
      <c r="E248" s="56"/>
      <c r="F248" s="56"/>
      <c r="G248" s="56"/>
      <c r="H248" s="56"/>
      <c r="I248" s="56"/>
      <c r="J248" s="56"/>
      <c r="K248" s="56"/>
      <c r="L248" s="43"/>
      <c r="M248" s="26"/>
    </row>
    <row r="249" spans="1:13" ht="38.25" customHeight="1" thickBot="1" x14ac:dyDescent="0.25">
      <c r="A249" s="71"/>
      <c r="B249" s="12"/>
      <c r="C249" s="72"/>
      <c r="D249" s="56"/>
      <c r="E249" s="56"/>
      <c r="F249" s="56"/>
      <c r="G249" s="56"/>
      <c r="H249" s="56"/>
      <c r="I249" s="56"/>
      <c r="J249" s="56"/>
      <c r="K249" s="56"/>
      <c r="L249" s="43"/>
      <c r="M249" s="26"/>
    </row>
    <row r="250" spans="1:13" ht="38.25" customHeight="1" thickBot="1" x14ac:dyDescent="0.25">
      <c r="A250" s="71"/>
      <c r="B250" s="12"/>
      <c r="C250" s="72"/>
      <c r="D250" s="56"/>
      <c r="E250" s="56"/>
      <c r="F250" s="56"/>
      <c r="G250" s="56"/>
      <c r="H250" s="56"/>
      <c r="I250" s="56"/>
      <c r="J250" s="56"/>
      <c r="K250" s="56"/>
      <c r="L250" s="43"/>
      <c r="M250" s="26"/>
    </row>
    <row r="251" spans="1:13" ht="38.25" customHeight="1" thickBot="1" x14ac:dyDescent="0.25">
      <c r="A251" s="71"/>
      <c r="B251" s="12"/>
      <c r="C251" s="72"/>
      <c r="D251" s="56"/>
      <c r="E251" s="56"/>
      <c r="F251" s="56"/>
      <c r="G251" s="56"/>
      <c r="H251" s="56"/>
      <c r="I251" s="56"/>
      <c r="J251" s="56"/>
      <c r="K251" s="56"/>
      <c r="L251" s="43"/>
      <c r="M251" s="26"/>
    </row>
    <row r="252" spans="1:13" ht="38.25" customHeight="1" thickBot="1" x14ac:dyDescent="0.25">
      <c r="A252" s="71" t="s">
        <v>3348</v>
      </c>
      <c r="B252" s="12"/>
      <c r="C252" s="72" t="s">
        <v>3349</v>
      </c>
      <c r="D252" s="47"/>
      <c r="E252" s="47"/>
      <c r="F252" s="47">
        <v>372</v>
      </c>
      <c r="G252" s="50"/>
      <c r="H252" s="50"/>
      <c r="I252" s="50">
        <v>4</v>
      </c>
      <c r="J252" s="47"/>
      <c r="K252" s="47"/>
      <c r="L252" s="43">
        <v>8373.895724</v>
      </c>
      <c r="M252" s="26" t="s">
        <v>3529</v>
      </c>
    </row>
    <row r="253" spans="1:13" ht="38.25" customHeight="1" thickBot="1" x14ac:dyDescent="0.25">
      <c r="A253" s="71"/>
      <c r="B253" s="12"/>
      <c r="C253" s="72"/>
      <c r="D253" s="25"/>
      <c r="E253" s="25"/>
      <c r="F253" s="25"/>
      <c r="G253" s="25"/>
      <c r="H253" s="25"/>
      <c r="I253" s="25"/>
      <c r="J253" s="25"/>
      <c r="K253" s="25"/>
      <c r="L253" s="43"/>
      <c r="M253" s="26"/>
    </row>
    <row r="254" spans="1:13" ht="38.25" customHeight="1" thickBot="1" x14ac:dyDescent="0.25">
      <c r="A254" s="71"/>
      <c r="B254" s="12"/>
      <c r="C254" s="72"/>
      <c r="D254" s="56"/>
      <c r="E254" s="56"/>
      <c r="F254" s="56"/>
      <c r="G254" s="56"/>
      <c r="H254" s="56"/>
      <c r="I254" s="56"/>
      <c r="J254" s="56"/>
      <c r="K254" s="56"/>
      <c r="L254" s="43"/>
      <c r="M254" s="26"/>
    </row>
    <row r="255" spans="1:13" ht="38.25" customHeight="1" thickBot="1" x14ac:dyDescent="0.25">
      <c r="A255" s="71"/>
      <c r="B255" s="12"/>
      <c r="C255" s="72"/>
      <c r="D255" s="56"/>
      <c r="E255" s="56"/>
      <c r="F255" s="56"/>
      <c r="G255" s="56"/>
      <c r="H255" s="56"/>
      <c r="I255" s="56"/>
      <c r="J255" s="56"/>
      <c r="K255" s="56"/>
      <c r="L255" s="43"/>
      <c r="M255" s="26"/>
    </row>
    <row r="256" spans="1:13" ht="38.25" customHeight="1" thickBot="1" x14ac:dyDescent="0.25">
      <c r="A256" s="71"/>
      <c r="B256" s="12"/>
      <c r="C256" s="72"/>
      <c r="D256" s="56"/>
      <c r="E256" s="56"/>
      <c r="F256" s="56"/>
      <c r="G256" s="56"/>
      <c r="H256" s="56"/>
      <c r="I256" s="56"/>
      <c r="J256" s="56"/>
      <c r="K256" s="56"/>
      <c r="L256" s="43"/>
      <c r="M256" s="26"/>
    </row>
    <row r="257" spans="1:13" ht="38.25" customHeight="1" thickBot="1" x14ac:dyDescent="0.25">
      <c r="A257" s="73"/>
      <c r="B257" s="14"/>
      <c r="C257" s="74"/>
      <c r="D257" s="57"/>
      <c r="E257" s="57"/>
      <c r="F257" s="57"/>
      <c r="G257" s="57"/>
      <c r="H257" s="57"/>
      <c r="I257" s="57"/>
      <c r="J257" s="57"/>
      <c r="K257" s="57"/>
      <c r="L257" s="43"/>
      <c r="M257" s="26"/>
    </row>
    <row r="258" spans="1:13" ht="38.25" customHeight="1" thickBot="1" x14ac:dyDescent="0.25">
      <c r="A258" s="75" t="s">
        <v>3350</v>
      </c>
      <c r="B258" s="10"/>
      <c r="C258" s="76" t="s">
        <v>3351</v>
      </c>
      <c r="D258" s="55"/>
      <c r="E258" s="55"/>
      <c r="F258" s="55"/>
      <c r="G258" s="55"/>
      <c r="H258" s="55"/>
      <c r="I258" s="55"/>
      <c r="J258" s="55"/>
      <c r="K258" s="55"/>
      <c r="L258" s="43"/>
      <c r="M258" s="11"/>
    </row>
    <row r="259" spans="1:13" ht="38.25" customHeight="1" thickBot="1" x14ac:dyDescent="0.25">
      <c r="A259" s="71"/>
      <c r="B259" s="12"/>
      <c r="C259" s="72"/>
      <c r="D259" s="56"/>
      <c r="E259" s="56"/>
      <c r="F259" s="56"/>
      <c r="G259" s="56"/>
      <c r="H259" s="56"/>
      <c r="I259" s="56"/>
      <c r="J259" s="56"/>
      <c r="K259" s="56"/>
      <c r="L259" s="43"/>
      <c r="M259" s="13"/>
    </row>
    <row r="260" spans="1:13" ht="38.25" customHeight="1" thickBot="1" x14ac:dyDescent="0.25">
      <c r="A260" s="71"/>
      <c r="B260" s="12"/>
      <c r="C260" s="72"/>
      <c r="D260" s="56"/>
      <c r="E260" s="56"/>
      <c r="F260" s="56"/>
      <c r="G260" s="56"/>
      <c r="H260" s="56"/>
      <c r="I260" s="56"/>
      <c r="J260" s="56"/>
      <c r="K260" s="56"/>
      <c r="L260" s="43"/>
      <c r="M260" s="13"/>
    </row>
    <row r="261" spans="1:13" ht="38.25" customHeight="1" thickBot="1" x14ac:dyDescent="0.25">
      <c r="A261" s="71"/>
      <c r="B261" s="12"/>
      <c r="C261" s="72"/>
      <c r="D261" s="56"/>
      <c r="E261" s="56"/>
      <c r="F261" s="56"/>
      <c r="G261" s="56"/>
      <c r="H261" s="56"/>
      <c r="I261" s="56"/>
      <c r="J261" s="56"/>
      <c r="K261" s="56"/>
      <c r="L261" s="43"/>
      <c r="M261" s="13"/>
    </row>
    <row r="262" spans="1:13" ht="38.25" customHeight="1" thickBot="1" x14ac:dyDescent="0.25">
      <c r="A262" s="71"/>
      <c r="B262" s="12"/>
      <c r="C262" s="72"/>
      <c r="D262" s="56"/>
      <c r="E262" s="56"/>
      <c r="F262" s="56"/>
      <c r="G262" s="56"/>
      <c r="H262" s="56"/>
      <c r="I262" s="56"/>
      <c r="J262" s="56"/>
      <c r="K262" s="56"/>
      <c r="L262" s="43"/>
      <c r="M262" s="13"/>
    </row>
    <row r="263" spans="1:13" ht="38.25" customHeight="1" thickBot="1" x14ac:dyDescent="0.25">
      <c r="A263" s="71"/>
      <c r="B263" s="12"/>
      <c r="C263" s="72"/>
      <c r="D263" s="56"/>
      <c r="E263" s="56"/>
      <c r="F263" s="56"/>
      <c r="G263" s="56"/>
      <c r="H263" s="56"/>
      <c r="I263" s="56"/>
      <c r="J263" s="56"/>
      <c r="K263" s="56"/>
      <c r="L263" s="43"/>
      <c r="M263" s="13"/>
    </row>
    <row r="264" spans="1:13" ht="38.25" customHeight="1" thickBot="1" x14ac:dyDescent="0.25">
      <c r="A264" s="71" t="s">
        <v>3352</v>
      </c>
      <c r="B264" s="12"/>
      <c r="C264" s="72" t="s">
        <v>3353</v>
      </c>
      <c r="D264" s="25"/>
      <c r="E264" s="25"/>
      <c r="F264" s="25"/>
      <c r="G264" s="25"/>
      <c r="H264" s="25"/>
      <c r="I264" s="25"/>
      <c r="J264" s="25"/>
      <c r="K264" s="25"/>
      <c r="L264" s="43"/>
      <c r="M264" s="26"/>
    </row>
    <row r="265" spans="1:13" ht="38.25" customHeight="1" thickBot="1" x14ac:dyDescent="0.25">
      <c r="A265" s="71"/>
      <c r="B265" s="12"/>
      <c r="C265" s="72"/>
      <c r="D265" s="25"/>
      <c r="E265" s="25"/>
      <c r="F265" s="25"/>
      <c r="G265" s="25"/>
      <c r="H265" s="25"/>
      <c r="I265" s="25"/>
      <c r="J265" s="25"/>
      <c r="K265" s="25"/>
      <c r="L265" s="43"/>
      <c r="M265" s="26"/>
    </row>
    <row r="266" spans="1:13" ht="38.25" customHeight="1" thickBot="1" x14ac:dyDescent="0.25">
      <c r="A266" s="71"/>
      <c r="B266" s="12"/>
      <c r="C266" s="72"/>
      <c r="D266" s="56"/>
      <c r="E266" s="56"/>
      <c r="F266" s="56"/>
      <c r="G266" s="56"/>
      <c r="H266" s="56"/>
      <c r="I266" s="56"/>
      <c r="J266" s="56"/>
      <c r="K266" s="56"/>
      <c r="L266" s="43"/>
      <c r="M266" s="26"/>
    </row>
    <row r="267" spans="1:13" ht="38.25" customHeight="1" thickBot="1" x14ac:dyDescent="0.25">
      <c r="A267" s="71"/>
      <c r="B267" s="12"/>
      <c r="C267" s="72"/>
      <c r="D267" s="56"/>
      <c r="E267" s="56"/>
      <c r="F267" s="56"/>
      <c r="G267" s="56"/>
      <c r="H267" s="56"/>
      <c r="I267" s="56"/>
      <c r="J267" s="56"/>
      <c r="K267" s="56"/>
      <c r="L267" s="43"/>
      <c r="M267" s="26"/>
    </row>
    <row r="268" spans="1:13" ht="38.25" customHeight="1" thickBot="1" x14ac:dyDescent="0.25">
      <c r="A268" s="71"/>
      <c r="B268" s="12"/>
      <c r="C268" s="72"/>
      <c r="D268" s="56"/>
      <c r="E268" s="56"/>
      <c r="F268" s="56"/>
      <c r="G268" s="56"/>
      <c r="H268" s="56"/>
      <c r="I268" s="56"/>
      <c r="J268" s="56"/>
      <c r="K268" s="56"/>
      <c r="L268" s="43"/>
      <c r="M268" s="26"/>
    </row>
    <row r="269" spans="1:13" ht="38.25" customHeight="1" thickBot="1" x14ac:dyDescent="0.25">
      <c r="A269" s="71"/>
      <c r="B269" s="12"/>
      <c r="C269" s="72"/>
      <c r="D269" s="56"/>
      <c r="E269" s="56"/>
      <c r="F269" s="56"/>
      <c r="G269" s="56"/>
      <c r="H269" s="56"/>
      <c r="I269" s="56"/>
      <c r="J269" s="56"/>
      <c r="K269" s="56"/>
      <c r="L269" s="43"/>
      <c r="M269" s="26"/>
    </row>
    <row r="270" spans="1:13" ht="38.25" customHeight="1" thickBot="1" x14ac:dyDescent="0.25">
      <c r="A270" s="71" t="s">
        <v>3354</v>
      </c>
      <c r="B270" s="12"/>
      <c r="C270" s="72" t="s">
        <v>3355</v>
      </c>
      <c r="D270" s="47">
        <v>1619.8</v>
      </c>
      <c r="E270" s="47">
        <v>1227.5999999999999</v>
      </c>
      <c r="F270" s="47">
        <v>465</v>
      </c>
      <c r="G270" s="49">
        <f>2+6</f>
        <v>8</v>
      </c>
      <c r="H270" s="49">
        <f>2+4</f>
        <v>6</v>
      </c>
      <c r="I270" s="50">
        <f>2</f>
        <v>2</v>
      </c>
      <c r="J270" s="42">
        <f>3340.00607+33811.76024</f>
        <v>37151.766310000006</v>
      </c>
      <c r="K270" s="42">
        <f>6875.06793+12452.23545</f>
        <v>19327.303380000001</v>
      </c>
      <c r="L270" s="43">
        <v>9619.6350606666674</v>
      </c>
      <c r="M270" s="26" t="s">
        <v>3529</v>
      </c>
    </row>
    <row r="271" spans="1:13" ht="38.25" customHeight="1" thickBot="1" x14ac:dyDescent="0.25">
      <c r="A271" s="71"/>
      <c r="B271" s="12"/>
      <c r="C271" s="72"/>
      <c r="D271" s="47"/>
      <c r="E271" s="47"/>
      <c r="F271" s="47">
        <f>595.2+1395</f>
        <v>1990.2</v>
      </c>
      <c r="G271" s="50"/>
      <c r="H271" s="50"/>
      <c r="I271" s="50">
        <f>4+6</f>
        <v>10</v>
      </c>
      <c r="J271" s="47"/>
      <c r="K271" s="47"/>
      <c r="L271" s="43">
        <v>31698.123368</v>
      </c>
      <c r="M271" s="26" t="s">
        <v>3529</v>
      </c>
    </row>
    <row r="272" spans="1:13" ht="38.25" customHeight="1" thickBot="1" x14ac:dyDescent="0.25">
      <c r="A272" s="71"/>
      <c r="B272" s="12"/>
      <c r="C272" s="72"/>
      <c r="D272" s="56"/>
      <c r="E272" s="56"/>
      <c r="F272" s="56"/>
      <c r="G272" s="56"/>
      <c r="H272" s="56"/>
      <c r="I272" s="56"/>
      <c r="J272" s="56"/>
      <c r="K272" s="56"/>
      <c r="L272" s="43"/>
      <c r="M272" s="26"/>
    </row>
    <row r="273" spans="1:13" ht="38.25" customHeight="1" thickBot="1" x14ac:dyDescent="0.25">
      <c r="A273" s="71"/>
      <c r="B273" s="12"/>
      <c r="C273" s="72"/>
      <c r="D273" s="56"/>
      <c r="E273" s="56"/>
      <c r="F273" s="56"/>
      <c r="G273" s="56"/>
      <c r="H273" s="56"/>
      <c r="I273" s="56"/>
      <c r="J273" s="56"/>
      <c r="K273" s="56"/>
      <c r="L273" s="43"/>
      <c r="M273" s="26"/>
    </row>
    <row r="274" spans="1:13" ht="38.25" customHeight="1" thickBot="1" x14ac:dyDescent="0.25">
      <c r="A274" s="71"/>
      <c r="B274" s="12"/>
      <c r="C274" s="72"/>
      <c r="D274" s="56"/>
      <c r="E274" s="56"/>
      <c r="F274" s="56"/>
      <c r="G274" s="56"/>
      <c r="H274" s="56"/>
      <c r="I274" s="56"/>
      <c r="J274" s="56"/>
      <c r="K274" s="56"/>
      <c r="L274" s="43"/>
      <c r="M274" s="26"/>
    </row>
    <row r="275" spans="1:13" ht="38.25" customHeight="1" thickBot="1" x14ac:dyDescent="0.25">
      <c r="A275" s="73"/>
      <c r="B275" s="14"/>
      <c r="C275" s="74"/>
      <c r="D275" s="57"/>
      <c r="E275" s="57"/>
      <c r="F275" s="57"/>
      <c r="G275" s="57"/>
      <c r="H275" s="57"/>
      <c r="I275" s="57"/>
      <c r="J275" s="57"/>
      <c r="K275" s="57"/>
      <c r="L275" s="43"/>
      <c r="M275" s="26"/>
    </row>
    <row r="276" spans="1:13" ht="38.25" customHeight="1" thickBot="1" x14ac:dyDescent="0.25">
      <c r="A276" s="75" t="s">
        <v>3356</v>
      </c>
      <c r="B276" s="10"/>
      <c r="C276" s="76" t="s">
        <v>3357</v>
      </c>
      <c r="D276" s="55"/>
      <c r="E276" s="55"/>
      <c r="F276" s="55"/>
      <c r="G276" s="55"/>
      <c r="H276" s="55"/>
      <c r="I276" s="55"/>
      <c r="J276" s="55"/>
      <c r="K276" s="55"/>
      <c r="L276" s="43"/>
      <c r="M276" s="11"/>
    </row>
    <row r="277" spans="1:13" ht="38.25" customHeight="1" thickBot="1" x14ac:dyDescent="0.25">
      <c r="A277" s="71"/>
      <c r="B277" s="12"/>
      <c r="C277" s="72"/>
      <c r="D277" s="56"/>
      <c r="E277" s="56"/>
      <c r="F277" s="56"/>
      <c r="G277" s="56"/>
      <c r="H277" s="56"/>
      <c r="I277" s="56"/>
      <c r="J277" s="56"/>
      <c r="K277" s="56"/>
      <c r="L277" s="43"/>
      <c r="M277" s="13"/>
    </row>
    <row r="278" spans="1:13" ht="38.25" customHeight="1" thickBot="1" x14ac:dyDescent="0.25">
      <c r="A278" s="71"/>
      <c r="B278" s="12"/>
      <c r="C278" s="72"/>
      <c r="D278" s="56"/>
      <c r="E278" s="56"/>
      <c r="F278" s="56"/>
      <c r="G278" s="56"/>
      <c r="H278" s="56"/>
      <c r="I278" s="56"/>
      <c r="J278" s="56"/>
      <c r="K278" s="56"/>
      <c r="L278" s="43"/>
      <c r="M278" s="13"/>
    </row>
    <row r="279" spans="1:13" ht="38.25" customHeight="1" thickBot="1" x14ac:dyDescent="0.25">
      <c r="A279" s="71"/>
      <c r="B279" s="12"/>
      <c r="C279" s="72"/>
      <c r="D279" s="56"/>
      <c r="E279" s="56"/>
      <c r="F279" s="56"/>
      <c r="G279" s="56"/>
      <c r="H279" s="56"/>
      <c r="I279" s="56"/>
      <c r="J279" s="56"/>
      <c r="K279" s="56"/>
      <c r="L279" s="43"/>
      <c r="M279" s="13"/>
    </row>
    <row r="280" spans="1:13" ht="38.25" customHeight="1" thickBot="1" x14ac:dyDescent="0.25">
      <c r="A280" s="71"/>
      <c r="B280" s="12"/>
      <c r="C280" s="72"/>
      <c r="D280" s="56"/>
      <c r="E280" s="56"/>
      <c r="F280" s="56"/>
      <c r="G280" s="56"/>
      <c r="H280" s="56"/>
      <c r="I280" s="56"/>
      <c r="J280" s="56"/>
      <c r="K280" s="56"/>
      <c r="L280" s="43"/>
      <c r="M280" s="13"/>
    </row>
    <row r="281" spans="1:13" ht="38.25" customHeight="1" thickBot="1" x14ac:dyDescent="0.25">
      <c r="A281" s="71"/>
      <c r="B281" s="12"/>
      <c r="C281" s="72"/>
      <c r="D281" s="56"/>
      <c r="E281" s="56"/>
      <c r="F281" s="56"/>
      <c r="G281" s="56"/>
      <c r="H281" s="56"/>
      <c r="I281" s="56"/>
      <c r="J281" s="56"/>
      <c r="K281" s="56"/>
      <c r="L281" s="43"/>
      <c r="M281" s="13"/>
    </row>
    <row r="282" spans="1:13" ht="38.25" customHeight="1" thickBot="1" x14ac:dyDescent="0.25">
      <c r="A282" s="71" t="s">
        <v>3358</v>
      </c>
      <c r="B282" s="12"/>
      <c r="C282" s="72" t="s">
        <v>3359</v>
      </c>
      <c r="D282" s="41">
        <f>3200*0.89</f>
        <v>2848</v>
      </c>
      <c r="E282" s="41"/>
      <c r="F282" s="47"/>
      <c r="G282" s="49">
        <f>8</f>
        <v>8</v>
      </c>
      <c r="H282" s="49"/>
      <c r="I282" s="50"/>
      <c r="J282" s="42">
        <f>49828.30184</f>
        <v>49828.30184</v>
      </c>
      <c r="K282" s="42"/>
      <c r="L282" s="43"/>
      <c r="M282" s="26" t="s">
        <v>3529</v>
      </c>
    </row>
    <row r="283" spans="1:13" ht="38.25" customHeight="1" thickBot="1" x14ac:dyDescent="0.25">
      <c r="A283" s="71"/>
      <c r="B283" s="12"/>
      <c r="C283" s="72"/>
      <c r="D283" s="25"/>
      <c r="E283" s="25"/>
      <c r="F283" s="25"/>
      <c r="G283" s="25"/>
      <c r="H283" s="25"/>
      <c r="I283" s="25"/>
      <c r="J283" s="25"/>
      <c r="K283" s="25"/>
      <c r="L283" s="43"/>
      <c r="M283" s="26"/>
    </row>
    <row r="284" spans="1:13" ht="38.25" customHeight="1" thickBot="1" x14ac:dyDescent="0.25">
      <c r="A284" s="71"/>
      <c r="B284" s="12"/>
      <c r="C284" s="72"/>
      <c r="D284" s="56"/>
      <c r="E284" s="56"/>
      <c r="F284" s="56"/>
      <c r="G284" s="56"/>
      <c r="H284" s="56"/>
      <c r="I284" s="56"/>
      <c r="J284" s="56"/>
      <c r="K284" s="56"/>
      <c r="L284" s="43"/>
      <c r="M284" s="26"/>
    </row>
    <row r="285" spans="1:13" ht="38.25" customHeight="1" thickBot="1" x14ac:dyDescent="0.25">
      <c r="A285" s="71"/>
      <c r="B285" s="12"/>
      <c r="C285" s="72"/>
      <c r="D285" s="56"/>
      <c r="E285" s="56"/>
      <c r="F285" s="56"/>
      <c r="G285" s="56"/>
      <c r="H285" s="56"/>
      <c r="I285" s="56"/>
      <c r="J285" s="56"/>
      <c r="K285" s="56"/>
      <c r="L285" s="43"/>
      <c r="M285" s="26"/>
    </row>
    <row r="286" spans="1:13" ht="38.25" customHeight="1" thickBot="1" x14ac:dyDescent="0.25">
      <c r="A286" s="71"/>
      <c r="B286" s="12"/>
      <c r="C286" s="72"/>
      <c r="D286" s="56"/>
      <c r="E286" s="56"/>
      <c r="F286" s="56"/>
      <c r="G286" s="56"/>
      <c r="H286" s="56"/>
      <c r="I286" s="56"/>
      <c r="J286" s="56"/>
      <c r="K286" s="56"/>
      <c r="L286" s="43"/>
      <c r="M286" s="26"/>
    </row>
    <row r="287" spans="1:13" ht="38.25" customHeight="1" thickBot="1" x14ac:dyDescent="0.25">
      <c r="A287" s="71"/>
      <c r="B287" s="12"/>
      <c r="C287" s="72"/>
      <c r="D287" s="56"/>
      <c r="E287" s="56"/>
      <c r="F287" s="56"/>
      <c r="G287" s="56"/>
      <c r="H287" s="56"/>
      <c r="I287" s="56"/>
      <c r="J287" s="56"/>
      <c r="K287" s="56"/>
      <c r="L287" s="43"/>
      <c r="M287" s="26"/>
    </row>
    <row r="288" spans="1:13" ht="38.25" customHeight="1" thickBot="1" x14ac:dyDescent="0.25">
      <c r="A288" s="71" t="s">
        <v>3360</v>
      </c>
      <c r="B288" s="12"/>
      <c r="C288" s="72" t="s">
        <v>3361</v>
      </c>
      <c r="D288" s="25"/>
      <c r="E288" s="25"/>
      <c r="F288" s="25"/>
      <c r="G288" s="25"/>
      <c r="H288" s="25"/>
      <c r="I288" s="25"/>
      <c r="J288" s="25"/>
      <c r="K288" s="25"/>
      <c r="L288" s="43"/>
      <c r="M288" s="26"/>
    </row>
    <row r="289" spans="1:13" ht="38.25" customHeight="1" thickBot="1" x14ac:dyDescent="0.25">
      <c r="A289" s="71"/>
      <c r="B289" s="12"/>
      <c r="C289" s="72"/>
      <c r="D289" s="25"/>
      <c r="E289" s="25"/>
      <c r="F289" s="25"/>
      <c r="G289" s="25"/>
      <c r="H289" s="25"/>
      <c r="I289" s="25"/>
      <c r="J289" s="25"/>
      <c r="K289" s="25"/>
      <c r="L289" s="43"/>
      <c r="M289" s="26"/>
    </row>
    <row r="290" spans="1:13" ht="38.25" customHeight="1" thickBot="1" x14ac:dyDescent="0.25">
      <c r="A290" s="71"/>
      <c r="B290" s="12"/>
      <c r="C290" s="72"/>
      <c r="D290" s="56"/>
      <c r="E290" s="56"/>
      <c r="F290" s="56"/>
      <c r="G290" s="56"/>
      <c r="H290" s="56"/>
      <c r="I290" s="56"/>
      <c r="J290" s="56"/>
      <c r="K290" s="56"/>
      <c r="L290" s="43"/>
      <c r="M290" s="26"/>
    </row>
    <row r="291" spans="1:13" ht="38.25" customHeight="1" thickBot="1" x14ac:dyDescent="0.25">
      <c r="A291" s="71"/>
      <c r="B291" s="12"/>
      <c r="C291" s="72"/>
      <c r="D291" s="56"/>
      <c r="E291" s="56"/>
      <c r="F291" s="56"/>
      <c r="G291" s="56"/>
      <c r="H291" s="56"/>
      <c r="I291" s="56"/>
      <c r="J291" s="56"/>
      <c r="K291" s="56"/>
      <c r="L291" s="43"/>
      <c r="M291" s="26"/>
    </row>
    <row r="292" spans="1:13" ht="38.25" customHeight="1" thickBot="1" x14ac:dyDescent="0.25">
      <c r="A292" s="71"/>
      <c r="B292" s="12"/>
      <c r="C292" s="72"/>
      <c r="D292" s="56"/>
      <c r="E292" s="56"/>
      <c r="F292" s="56"/>
      <c r="G292" s="56"/>
      <c r="H292" s="56"/>
      <c r="I292" s="56"/>
      <c r="J292" s="56"/>
      <c r="K292" s="56"/>
      <c r="L292" s="43"/>
      <c r="M292" s="26"/>
    </row>
    <row r="293" spans="1:13" ht="38.25" customHeight="1" thickBot="1" x14ac:dyDescent="0.25">
      <c r="A293" s="73"/>
      <c r="B293" s="14"/>
      <c r="C293" s="74"/>
      <c r="D293" s="57"/>
      <c r="E293" s="57"/>
      <c r="F293" s="57"/>
      <c r="G293" s="57"/>
      <c r="H293" s="57"/>
      <c r="I293" s="57"/>
      <c r="J293" s="57"/>
      <c r="K293" s="57"/>
      <c r="L293" s="43"/>
      <c r="M293" s="26"/>
    </row>
    <row r="294" spans="1:13" ht="38.25" customHeight="1" thickBot="1" x14ac:dyDescent="0.25">
      <c r="A294" s="75" t="s">
        <v>3362</v>
      </c>
      <c r="B294" s="10"/>
      <c r="C294" s="76" t="s">
        <v>3363</v>
      </c>
      <c r="D294" s="55"/>
      <c r="E294" s="55"/>
      <c r="F294" s="55"/>
      <c r="G294" s="55"/>
      <c r="H294" s="55"/>
      <c r="I294" s="55"/>
      <c r="J294" s="55"/>
      <c r="K294" s="55"/>
      <c r="L294" s="43"/>
      <c r="M294" s="11"/>
    </row>
    <row r="295" spans="1:13" ht="38.25" customHeight="1" thickBot="1" x14ac:dyDescent="0.25">
      <c r="A295" s="71"/>
      <c r="B295" s="12"/>
      <c r="C295" s="72"/>
      <c r="D295" s="56"/>
      <c r="E295" s="56"/>
      <c r="F295" s="56"/>
      <c r="G295" s="56"/>
      <c r="H295" s="56"/>
      <c r="I295" s="56"/>
      <c r="J295" s="56"/>
      <c r="K295" s="56"/>
      <c r="L295" s="43"/>
      <c r="M295" s="13"/>
    </row>
    <row r="296" spans="1:13" ht="38.25" customHeight="1" thickBot="1" x14ac:dyDescent="0.25">
      <c r="A296" s="71"/>
      <c r="B296" s="12"/>
      <c r="C296" s="72"/>
      <c r="D296" s="56"/>
      <c r="E296" s="56"/>
      <c r="F296" s="56"/>
      <c r="G296" s="56"/>
      <c r="H296" s="56"/>
      <c r="I296" s="56"/>
      <c r="J296" s="56"/>
      <c r="K296" s="56"/>
      <c r="L296" s="43"/>
      <c r="M296" s="13"/>
    </row>
    <row r="297" spans="1:13" ht="38.25" customHeight="1" thickBot="1" x14ac:dyDescent="0.25">
      <c r="A297" s="71"/>
      <c r="B297" s="12"/>
      <c r="C297" s="72"/>
      <c r="D297" s="56"/>
      <c r="E297" s="56"/>
      <c r="F297" s="56"/>
      <c r="G297" s="56"/>
      <c r="H297" s="56"/>
      <c r="I297" s="56"/>
      <c r="J297" s="56"/>
      <c r="K297" s="56"/>
      <c r="L297" s="43"/>
      <c r="M297" s="13"/>
    </row>
    <row r="298" spans="1:13" ht="38.25" customHeight="1" thickBot="1" x14ac:dyDescent="0.25">
      <c r="A298" s="71"/>
      <c r="B298" s="12"/>
      <c r="C298" s="72"/>
      <c r="D298" s="56"/>
      <c r="E298" s="56"/>
      <c r="F298" s="56"/>
      <c r="G298" s="56"/>
      <c r="H298" s="56"/>
      <c r="I298" s="56"/>
      <c r="J298" s="56"/>
      <c r="K298" s="56"/>
      <c r="L298" s="43"/>
      <c r="M298" s="13"/>
    </row>
    <row r="299" spans="1:13" ht="38.25" customHeight="1" thickBot="1" x14ac:dyDescent="0.25">
      <c r="A299" s="71"/>
      <c r="B299" s="12"/>
      <c r="C299" s="72"/>
      <c r="D299" s="56"/>
      <c r="E299" s="56"/>
      <c r="F299" s="56"/>
      <c r="G299" s="56"/>
      <c r="H299" s="56"/>
      <c r="I299" s="56"/>
      <c r="J299" s="56"/>
      <c r="K299" s="56"/>
      <c r="L299" s="43"/>
      <c r="M299" s="13"/>
    </row>
    <row r="300" spans="1:13" ht="38.25" customHeight="1" thickBot="1" x14ac:dyDescent="0.25">
      <c r="A300" s="71" t="s">
        <v>3364</v>
      </c>
      <c r="B300" s="12"/>
      <c r="C300" s="72" t="s">
        <v>3365</v>
      </c>
      <c r="D300" s="25"/>
      <c r="E300" s="25"/>
      <c r="F300" s="25"/>
      <c r="G300" s="25"/>
      <c r="H300" s="25"/>
      <c r="I300" s="25"/>
      <c r="J300" s="25"/>
      <c r="K300" s="25"/>
      <c r="L300" s="43"/>
      <c r="M300" s="26"/>
    </row>
    <row r="301" spans="1:13" ht="38.25" customHeight="1" thickBot="1" x14ac:dyDescent="0.25">
      <c r="A301" s="71"/>
      <c r="B301" s="12"/>
      <c r="C301" s="72"/>
      <c r="D301" s="41"/>
      <c r="E301" s="41"/>
      <c r="F301" s="47">
        <v>2343.6</v>
      </c>
      <c r="G301" s="49"/>
      <c r="H301" s="49"/>
      <c r="I301" s="50">
        <v>4</v>
      </c>
      <c r="J301" s="42"/>
      <c r="K301" s="42"/>
      <c r="L301" s="43">
        <v>6901.7570290399999</v>
      </c>
      <c r="M301" s="26" t="s">
        <v>3529</v>
      </c>
    </row>
    <row r="302" spans="1:13" ht="38.25" customHeight="1" thickBot="1" x14ac:dyDescent="0.25">
      <c r="A302" s="71"/>
      <c r="B302" s="12"/>
      <c r="C302" s="72"/>
      <c r="D302" s="56"/>
      <c r="E302" s="56"/>
      <c r="F302" s="56"/>
      <c r="G302" s="56"/>
      <c r="H302" s="56"/>
      <c r="I302" s="56"/>
      <c r="J302" s="56"/>
      <c r="K302" s="56"/>
      <c r="L302" s="43"/>
      <c r="M302" s="26"/>
    </row>
    <row r="303" spans="1:13" ht="38.25" customHeight="1" thickBot="1" x14ac:dyDescent="0.25">
      <c r="A303" s="71"/>
      <c r="B303" s="12"/>
      <c r="C303" s="72"/>
      <c r="D303" s="56"/>
      <c r="E303" s="56"/>
      <c r="F303" s="56"/>
      <c r="G303" s="56"/>
      <c r="H303" s="56"/>
      <c r="I303" s="56"/>
      <c r="J303" s="56"/>
      <c r="K303" s="56"/>
      <c r="L303" s="43"/>
      <c r="M303" s="26"/>
    </row>
    <row r="304" spans="1:13" ht="38.25" customHeight="1" thickBot="1" x14ac:dyDescent="0.25">
      <c r="A304" s="71"/>
      <c r="B304" s="12"/>
      <c r="C304" s="72"/>
      <c r="D304" s="56"/>
      <c r="E304" s="56"/>
      <c r="F304" s="56"/>
      <c r="G304" s="56"/>
      <c r="H304" s="56"/>
      <c r="I304" s="56"/>
      <c r="J304" s="56"/>
      <c r="K304" s="56"/>
      <c r="L304" s="43"/>
      <c r="M304" s="26"/>
    </row>
    <row r="305" spans="1:13" ht="38.25" customHeight="1" thickBot="1" x14ac:dyDescent="0.25">
      <c r="A305" s="71"/>
      <c r="B305" s="12"/>
      <c r="C305" s="72"/>
      <c r="D305" s="56"/>
      <c r="E305" s="56"/>
      <c r="F305" s="56"/>
      <c r="G305" s="56"/>
      <c r="H305" s="56"/>
      <c r="I305" s="56"/>
      <c r="J305" s="56"/>
      <c r="K305" s="56"/>
      <c r="L305" s="43"/>
      <c r="M305" s="26"/>
    </row>
    <row r="306" spans="1:13" ht="38.25" customHeight="1" thickBot="1" x14ac:dyDescent="0.25">
      <c r="A306" s="71" t="s">
        <v>3366</v>
      </c>
      <c r="B306" s="12"/>
      <c r="C306" s="72" t="s">
        <v>3367</v>
      </c>
      <c r="D306" s="47">
        <v>13091.9</v>
      </c>
      <c r="E306" s="47">
        <v>9095.4</v>
      </c>
      <c r="F306" s="47">
        <v>1860</v>
      </c>
      <c r="G306" s="49">
        <f>17+2</f>
        <v>19</v>
      </c>
      <c r="H306" s="49">
        <f>6+6</f>
        <v>12</v>
      </c>
      <c r="I306" s="50">
        <f>2</f>
        <v>2</v>
      </c>
      <c r="J306" s="42">
        <f>6671.10807+71429.17055+5425.21908</f>
        <v>83525.497699999993</v>
      </c>
      <c r="K306" s="42">
        <f>13247.10844+23305.64409+9997.81557+5278.22587</f>
        <v>51828.793969999999</v>
      </c>
      <c r="L306" s="43">
        <v>7914.1402500000004</v>
      </c>
      <c r="M306" s="26" t="s">
        <v>3529</v>
      </c>
    </row>
    <row r="307" spans="1:13" ht="38.25" customHeight="1" thickBot="1" x14ac:dyDescent="0.25">
      <c r="A307" s="71"/>
      <c r="B307" s="12"/>
      <c r="C307" s="72"/>
      <c r="D307" s="47"/>
      <c r="E307" s="47"/>
      <c r="F307" s="47">
        <v>5133.6000000000004</v>
      </c>
      <c r="G307" s="50"/>
      <c r="H307" s="50"/>
      <c r="I307" s="50">
        <f>4+3</f>
        <v>7</v>
      </c>
      <c r="J307" s="47"/>
      <c r="K307" s="47"/>
      <c r="L307" s="43">
        <v>45062.074669999995</v>
      </c>
      <c r="M307" s="26" t="s">
        <v>3529</v>
      </c>
    </row>
    <row r="308" spans="1:13" ht="38.25" customHeight="1" thickBot="1" x14ac:dyDescent="0.25">
      <c r="A308" s="71"/>
      <c r="B308" s="12"/>
      <c r="C308" s="72"/>
      <c r="D308" s="56"/>
      <c r="E308" s="56"/>
      <c r="F308" s="56"/>
      <c r="G308" s="56"/>
      <c r="H308" s="56"/>
      <c r="I308" s="56"/>
      <c r="J308" s="56"/>
      <c r="K308" s="56"/>
      <c r="L308" s="43"/>
      <c r="M308" s="26"/>
    </row>
    <row r="309" spans="1:13" ht="38.25" customHeight="1" thickBot="1" x14ac:dyDescent="0.25">
      <c r="A309" s="71"/>
      <c r="B309" s="12"/>
      <c r="C309" s="72"/>
      <c r="D309" s="56"/>
      <c r="E309" s="56"/>
      <c r="F309" s="56"/>
      <c r="G309" s="56"/>
      <c r="H309" s="56"/>
      <c r="I309" s="56"/>
      <c r="J309" s="56"/>
      <c r="K309" s="56"/>
      <c r="L309" s="43"/>
      <c r="M309" s="26"/>
    </row>
    <row r="310" spans="1:13" ht="38.25" customHeight="1" thickBot="1" x14ac:dyDescent="0.25">
      <c r="A310" s="71"/>
      <c r="B310" s="12"/>
      <c r="C310" s="72"/>
      <c r="D310" s="56"/>
      <c r="E310" s="56"/>
      <c r="F310" s="56"/>
      <c r="G310" s="56"/>
      <c r="H310" s="56"/>
      <c r="I310" s="56"/>
      <c r="J310" s="56"/>
      <c r="K310" s="56"/>
      <c r="L310" s="43"/>
      <c r="M310" s="26"/>
    </row>
    <row r="311" spans="1:13" ht="38.25" customHeight="1" thickBot="1" x14ac:dyDescent="0.25">
      <c r="A311" s="73"/>
      <c r="B311" s="14"/>
      <c r="C311" s="74"/>
      <c r="D311" s="57"/>
      <c r="E311" s="57"/>
      <c r="F311" s="57"/>
      <c r="G311" s="57"/>
      <c r="H311" s="57"/>
      <c r="I311" s="57"/>
      <c r="J311" s="57"/>
      <c r="K311" s="57"/>
      <c r="L311" s="43"/>
      <c r="M311" s="26"/>
    </row>
    <row r="312" spans="1:13" ht="38.25" customHeight="1" thickBot="1" x14ac:dyDescent="0.25">
      <c r="A312" s="75" t="s">
        <v>3368</v>
      </c>
      <c r="B312" s="10"/>
      <c r="C312" s="76" t="s">
        <v>3369</v>
      </c>
      <c r="D312" s="55"/>
      <c r="E312" s="55"/>
      <c r="F312" s="55"/>
      <c r="G312" s="55"/>
      <c r="H312" s="55"/>
      <c r="I312" s="55"/>
      <c r="J312" s="55"/>
      <c r="K312" s="55"/>
      <c r="L312" s="43"/>
      <c r="M312" s="11"/>
    </row>
    <row r="313" spans="1:13" ht="38.25" customHeight="1" thickBot="1" x14ac:dyDescent="0.25">
      <c r="A313" s="71"/>
      <c r="B313" s="12"/>
      <c r="C313" s="72"/>
      <c r="D313" s="56"/>
      <c r="E313" s="56"/>
      <c r="F313" s="56"/>
      <c r="G313" s="56"/>
      <c r="H313" s="56"/>
      <c r="I313" s="56"/>
      <c r="J313" s="56"/>
      <c r="K313" s="56"/>
      <c r="L313" s="43"/>
      <c r="M313" s="13"/>
    </row>
    <row r="314" spans="1:13" ht="38.25" customHeight="1" thickBot="1" x14ac:dyDescent="0.25">
      <c r="A314" s="71"/>
      <c r="B314" s="12"/>
      <c r="C314" s="72"/>
      <c r="D314" s="56"/>
      <c r="E314" s="56"/>
      <c r="F314" s="56"/>
      <c r="G314" s="56"/>
      <c r="H314" s="56"/>
      <c r="I314" s="56"/>
      <c r="J314" s="56"/>
      <c r="K314" s="56"/>
      <c r="L314" s="43"/>
      <c r="M314" s="13"/>
    </row>
    <row r="315" spans="1:13" ht="38.25" customHeight="1" thickBot="1" x14ac:dyDescent="0.25">
      <c r="A315" s="71"/>
      <c r="B315" s="12"/>
      <c r="C315" s="72"/>
      <c r="D315" s="56"/>
      <c r="E315" s="56"/>
      <c r="F315" s="56"/>
      <c r="G315" s="56"/>
      <c r="H315" s="56"/>
      <c r="I315" s="56"/>
      <c r="J315" s="56"/>
      <c r="K315" s="56"/>
      <c r="L315" s="43"/>
      <c r="M315" s="13"/>
    </row>
    <row r="316" spans="1:13" ht="38.25" customHeight="1" thickBot="1" x14ac:dyDescent="0.25">
      <c r="A316" s="71"/>
      <c r="B316" s="12"/>
      <c r="C316" s="72"/>
      <c r="D316" s="56"/>
      <c r="E316" s="56"/>
      <c r="F316" s="56"/>
      <c r="G316" s="56"/>
      <c r="H316" s="56"/>
      <c r="I316" s="56"/>
      <c r="J316" s="56"/>
      <c r="K316" s="56"/>
      <c r="L316" s="43"/>
      <c r="M316" s="13"/>
    </row>
    <row r="317" spans="1:13" ht="38.25" customHeight="1" thickBot="1" x14ac:dyDescent="0.25">
      <c r="A317" s="71"/>
      <c r="B317" s="12"/>
      <c r="C317" s="72"/>
      <c r="D317" s="56"/>
      <c r="E317" s="56"/>
      <c r="F317" s="56"/>
      <c r="G317" s="56"/>
      <c r="H317" s="56"/>
      <c r="I317" s="56"/>
      <c r="J317" s="56"/>
      <c r="K317" s="56"/>
      <c r="L317" s="43"/>
      <c r="M317" s="13"/>
    </row>
    <row r="318" spans="1:13" ht="38.25" customHeight="1" thickBot="1" x14ac:dyDescent="0.25">
      <c r="A318" s="71" t="s">
        <v>3370</v>
      </c>
      <c r="B318" s="12"/>
      <c r="C318" s="72" t="s">
        <v>3371</v>
      </c>
      <c r="D318" s="25"/>
      <c r="E318" s="25"/>
      <c r="F318" s="25"/>
      <c r="G318" s="25"/>
      <c r="H318" s="25"/>
      <c r="I318" s="25"/>
      <c r="J318" s="25"/>
      <c r="K318" s="25"/>
      <c r="L318" s="43"/>
      <c r="M318" s="26"/>
    </row>
    <row r="319" spans="1:13" ht="38.25" customHeight="1" thickBot="1" x14ac:dyDescent="0.25">
      <c r="A319" s="71"/>
      <c r="B319" s="12"/>
      <c r="C319" s="72"/>
      <c r="D319" s="25"/>
      <c r="E319" s="25"/>
      <c r="F319" s="25"/>
      <c r="G319" s="25"/>
      <c r="H319" s="25"/>
      <c r="I319" s="25"/>
      <c r="J319" s="25"/>
      <c r="K319" s="25"/>
      <c r="L319" s="43"/>
      <c r="M319" s="26"/>
    </row>
    <row r="320" spans="1:13" ht="38.25" customHeight="1" thickBot="1" x14ac:dyDescent="0.25">
      <c r="A320" s="71"/>
      <c r="B320" s="12"/>
      <c r="C320" s="72"/>
      <c r="D320" s="56"/>
      <c r="E320" s="56"/>
      <c r="F320" s="56"/>
      <c r="G320" s="56"/>
      <c r="H320" s="56"/>
      <c r="I320" s="56"/>
      <c r="J320" s="56"/>
      <c r="K320" s="56"/>
      <c r="L320" s="43"/>
      <c r="M320" s="26"/>
    </row>
    <row r="321" spans="1:13" ht="38.25" customHeight="1" thickBot="1" x14ac:dyDescent="0.25">
      <c r="A321" s="71"/>
      <c r="B321" s="12"/>
      <c r="C321" s="72"/>
      <c r="D321" s="56"/>
      <c r="E321" s="56"/>
      <c r="F321" s="56"/>
      <c r="G321" s="56"/>
      <c r="H321" s="56"/>
      <c r="I321" s="56"/>
      <c r="J321" s="56"/>
      <c r="K321" s="56"/>
      <c r="L321" s="43"/>
      <c r="M321" s="26"/>
    </row>
    <row r="322" spans="1:13" ht="38.25" customHeight="1" thickBot="1" x14ac:dyDescent="0.25">
      <c r="A322" s="71"/>
      <c r="B322" s="12"/>
      <c r="C322" s="72"/>
      <c r="D322" s="56"/>
      <c r="E322" s="56"/>
      <c r="F322" s="56"/>
      <c r="G322" s="56"/>
      <c r="H322" s="56"/>
      <c r="I322" s="56"/>
      <c r="J322" s="56"/>
      <c r="K322" s="56"/>
      <c r="L322" s="43"/>
      <c r="M322" s="26"/>
    </row>
    <row r="323" spans="1:13" ht="38.25" customHeight="1" thickBot="1" x14ac:dyDescent="0.25">
      <c r="A323" s="71"/>
      <c r="B323" s="12"/>
      <c r="C323" s="72"/>
      <c r="D323" s="56"/>
      <c r="E323" s="56"/>
      <c r="F323" s="56"/>
      <c r="G323" s="56"/>
      <c r="H323" s="56"/>
      <c r="I323" s="56"/>
      <c r="J323" s="56"/>
      <c r="K323" s="56"/>
      <c r="L323" s="43"/>
      <c r="M323" s="26"/>
    </row>
    <row r="324" spans="1:13" ht="38.25" customHeight="1" thickBot="1" x14ac:dyDescent="0.25">
      <c r="A324" s="71" t="s">
        <v>3372</v>
      </c>
      <c r="B324" s="12"/>
      <c r="C324" s="72" t="s">
        <v>3373</v>
      </c>
      <c r="D324" s="25"/>
      <c r="E324" s="25"/>
      <c r="F324" s="25"/>
      <c r="G324" s="25"/>
      <c r="H324" s="25"/>
      <c r="I324" s="25"/>
      <c r="J324" s="25"/>
      <c r="K324" s="25"/>
      <c r="L324" s="43"/>
      <c r="M324" s="26"/>
    </row>
    <row r="325" spans="1:13" ht="38.25" customHeight="1" thickBot="1" x14ac:dyDescent="0.25">
      <c r="A325" s="71"/>
      <c r="B325" s="12"/>
      <c r="C325" s="72"/>
      <c r="D325" s="41"/>
      <c r="E325" s="41">
        <v>2325</v>
      </c>
      <c r="F325" s="47">
        <v>2325</v>
      </c>
      <c r="G325" s="49"/>
      <c r="H325" s="49">
        <v>2</v>
      </c>
      <c r="I325" s="50">
        <f>2</f>
        <v>2</v>
      </c>
      <c r="J325" s="47"/>
      <c r="K325" s="47">
        <v>6041.67</v>
      </c>
      <c r="L325" s="43">
        <v>12172.744921090909</v>
      </c>
      <c r="M325" s="26" t="s">
        <v>3529</v>
      </c>
    </row>
    <row r="326" spans="1:13" ht="38.25" customHeight="1" thickBot="1" x14ac:dyDescent="0.25">
      <c r="A326" s="71"/>
      <c r="B326" s="12"/>
      <c r="C326" s="72"/>
      <c r="D326" s="56"/>
      <c r="E326" s="56"/>
      <c r="F326" s="56"/>
      <c r="G326" s="56"/>
      <c r="H326" s="56"/>
      <c r="I326" s="56"/>
      <c r="J326" s="56"/>
      <c r="K326" s="56"/>
      <c r="L326" s="43"/>
      <c r="M326" s="26"/>
    </row>
    <row r="327" spans="1:13" ht="38.25" customHeight="1" thickBot="1" x14ac:dyDescent="0.25">
      <c r="A327" s="71"/>
      <c r="B327" s="12"/>
      <c r="C327" s="72"/>
      <c r="D327" s="56"/>
      <c r="E327" s="56"/>
      <c r="F327" s="56"/>
      <c r="G327" s="56"/>
      <c r="H327" s="56"/>
      <c r="I327" s="56"/>
      <c r="J327" s="56"/>
      <c r="K327" s="56"/>
      <c r="L327" s="43"/>
      <c r="M327" s="26"/>
    </row>
    <row r="328" spans="1:13" ht="38.25" customHeight="1" thickBot="1" x14ac:dyDescent="0.25">
      <c r="A328" s="71"/>
      <c r="B328" s="12"/>
      <c r="C328" s="72"/>
      <c r="D328" s="56"/>
      <c r="E328" s="56"/>
      <c r="F328" s="56"/>
      <c r="G328" s="56"/>
      <c r="H328" s="56"/>
      <c r="I328" s="56"/>
      <c r="J328" s="56"/>
      <c r="K328" s="56"/>
      <c r="L328" s="43"/>
      <c r="M328" s="26"/>
    </row>
    <row r="329" spans="1:13" ht="38.25" customHeight="1" thickBot="1" x14ac:dyDescent="0.25">
      <c r="A329" s="73"/>
      <c r="B329" s="14"/>
      <c r="C329" s="74"/>
      <c r="D329" s="57"/>
      <c r="E329" s="57"/>
      <c r="F329" s="57"/>
      <c r="G329" s="57"/>
      <c r="H329" s="57"/>
      <c r="I329" s="57"/>
      <c r="J329" s="57"/>
      <c r="K329" s="57"/>
      <c r="L329" s="43"/>
      <c r="M329" s="26"/>
    </row>
    <row r="330" spans="1:13" ht="38.25" customHeight="1" thickBot="1" x14ac:dyDescent="0.25">
      <c r="A330" s="75" t="s">
        <v>3374</v>
      </c>
      <c r="B330" s="10"/>
      <c r="C330" s="76" t="s">
        <v>3375</v>
      </c>
      <c r="D330" s="55"/>
      <c r="E330" s="55"/>
      <c r="F330" s="55"/>
      <c r="G330" s="55"/>
      <c r="H330" s="55"/>
      <c r="I330" s="55"/>
      <c r="J330" s="55"/>
      <c r="K330" s="55"/>
      <c r="L330" s="43"/>
      <c r="M330" s="11"/>
    </row>
    <row r="331" spans="1:13" ht="38.25" customHeight="1" thickBot="1" x14ac:dyDescent="0.25">
      <c r="A331" s="71"/>
      <c r="B331" s="12"/>
      <c r="C331" s="72"/>
      <c r="D331" s="56"/>
      <c r="E331" s="56"/>
      <c r="F331" s="56"/>
      <c r="G331" s="56"/>
      <c r="H331" s="56"/>
      <c r="I331" s="56"/>
      <c r="J331" s="56"/>
      <c r="K331" s="56"/>
      <c r="L331" s="43"/>
      <c r="M331" s="13"/>
    </row>
    <row r="332" spans="1:13" ht="38.25" customHeight="1" thickBot="1" x14ac:dyDescent="0.25">
      <c r="A332" s="71"/>
      <c r="B332" s="12"/>
      <c r="C332" s="72"/>
      <c r="D332" s="56"/>
      <c r="E332" s="56"/>
      <c r="F332" s="56"/>
      <c r="G332" s="56"/>
      <c r="H332" s="56"/>
      <c r="I332" s="56"/>
      <c r="J332" s="56"/>
      <c r="K332" s="56"/>
      <c r="L332" s="43"/>
      <c r="M332" s="13"/>
    </row>
    <row r="333" spans="1:13" ht="38.25" customHeight="1" thickBot="1" x14ac:dyDescent="0.25">
      <c r="A333" s="71"/>
      <c r="B333" s="12"/>
      <c r="C333" s="72"/>
      <c r="D333" s="56"/>
      <c r="E333" s="56"/>
      <c r="F333" s="56"/>
      <c r="G333" s="56"/>
      <c r="H333" s="56"/>
      <c r="I333" s="56"/>
      <c r="J333" s="56"/>
      <c r="K333" s="56"/>
      <c r="L333" s="43"/>
      <c r="M333" s="13"/>
    </row>
    <row r="334" spans="1:13" ht="38.25" customHeight="1" thickBot="1" x14ac:dyDescent="0.25">
      <c r="A334" s="71"/>
      <c r="B334" s="12"/>
      <c r="C334" s="72"/>
      <c r="D334" s="56"/>
      <c r="E334" s="56"/>
      <c r="F334" s="56"/>
      <c r="G334" s="56"/>
      <c r="H334" s="56"/>
      <c r="I334" s="56"/>
      <c r="J334" s="56"/>
      <c r="K334" s="56"/>
      <c r="L334" s="43"/>
      <c r="M334" s="13"/>
    </row>
    <row r="335" spans="1:13" ht="38.25" customHeight="1" thickBot="1" x14ac:dyDescent="0.25">
      <c r="A335" s="71"/>
      <c r="B335" s="12"/>
      <c r="C335" s="72"/>
      <c r="D335" s="56"/>
      <c r="E335" s="56"/>
      <c r="F335" s="56"/>
      <c r="G335" s="56"/>
      <c r="H335" s="56"/>
      <c r="I335" s="56"/>
      <c r="J335" s="56"/>
      <c r="K335" s="56"/>
      <c r="L335" s="43"/>
      <c r="M335" s="13"/>
    </row>
    <row r="336" spans="1:13" ht="38.25" customHeight="1" thickBot="1" x14ac:dyDescent="0.25">
      <c r="A336" s="71" t="s">
        <v>3376</v>
      </c>
      <c r="B336" s="12"/>
      <c r="C336" s="72" t="s">
        <v>3377</v>
      </c>
      <c r="D336" s="25"/>
      <c r="E336" s="25"/>
      <c r="F336" s="25"/>
      <c r="G336" s="25"/>
      <c r="H336" s="25"/>
      <c r="I336" s="25"/>
      <c r="J336" s="25"/>
      <c r="K336" s="25"/>
      <c r="L336" s="43"/>
      <c r="M336" s="26"/>
    </row>
    <row r="337" spans="1:13" ht="38.25" customHeight="1" thickBot="1" x14ac:dyDescent="0.25">
      <c r="A337" s="71"/>
      <c r="B337" s="12"/>
      <c r="C337" s="72"/>
      <c r="D337" s="25"/>
      <c r="E337" s="25"/>
      <c r="F337" s="25"/>
      <c r="G337" s="25"/>
      <c r="H337" s="25"/>
      <c r="I337" s="25"/>
      <c r="J337" s="25"/>
      <c r="K337" s="25"/>
      <c r="L337" s="43"/>
      <c r="M337" s="26"/>
    </row>
    <row r="338" spans="1:13" ht="38.25" customHeight="1" thickBot="1" x14ac:dyDescent="0.25">
      <c r="A338" s="71"/>
      <c r="B338" s="12"/>
      <c r="C338" s="72"/>
      <c r="D338" s="56"/>
      <c r="E338" s="56"/>
      <c r="F338" s="56"/>
      <c r="G338" s="56"/>
      <c r="H338" s="56"/>
      <c r="I338" s="56"/>
      <c r="J338" s="56"/>
      <c r="K338" s="56"/>
      <c r="L338" s="43"/>
      <c r="M338" s="26"/>
    </row>
    <row r="339" spans="1:13" ht="38.25" customHeight="1" thickBot="1" x14ac:dyDescent="0.25">
      <c r="A339" s="71"/>
      <c r="B339" s="12"/>
      <c r="C339" s="72"/>
      <c r="D339" s="56"/>
      <c r="E339" s="56"/>
      <c r="F339" s="56"/>
      <c r="G339" s="56"/>
      <c r="H339" s="56"/>
      <c r="I339" s="56"/>
      <c r="J339" s="56"/>
      <c r="K339" s="56"/>
      <c r="L339" s="43"/>
      <c r="M339" s="26"/>
    </row>
    <row r="340" spans="1:13" ht="38.25" customHeight="1" thickBot="1" x14ac:dyDescent="0.25">
      <c r="A340" s="71"/>
      <c r="B340" s="12"/>
      <c r="C340" s="72"/>
      <c r="D340" s="56"/>
      <c r="E340" s="56"/>
      <c r="F340" s="56"/>
      <c r="G340" s="56"/>
      <c r="H340" s="56"/>
      <c r="I340" s="56"/>
      <c r="J340" s="56"/>
      <c r="K340" s="56"/>
      <c r="L340" s="43"/>
      <c r="M340" s="26"/>
    </row>
    <row r="341" spans="1:13" ht="38.25" customHeight="1" thickBot="1" x14ac:dyDescent="0.25">
      <c r="A341" s="71"/>
      <c r="B341" s="12"/>
      <c r="C341" s="72"/>
      <c r="D341" s="56"/>
      <c r="E341" s="56"/>
      <c r="F341" s="56"/>
      <c r="G341" s="56"/>
      <c r="H341" s="56"/>
      <c r="I341" s="56"/>
      <c r="J341" s="56"/>
      <c r="K341" s="56"/>
      <c r="L341" s="43"/>
      <c r="M341" s="26"/>
    </row>
    <row r="342" spans="1:13" ht="38.25" customHeight="1" thickBot="1" x14ac:dyDescent="0.25">
      <c r="A342" s="71" t="s">
        <v>3378</v>
      </c>
      <c r="B342" s="12"/>
      <c r="C342" s="72" t="s">
        <v>3379</v>
      </c>
      <c r="D342" s="25"/>
      <c r="E342" s="25"/>
      <c r="F342" s="25"/>
      <c r="G342" s="25"/>
      <c r="H342" s="25"/>
      <c r="I342" s="25"/>
      <c r="J342" s="25"/>
      <c r="K342" s="25"/>
      <c r="L342" s="43"/>
      <c r="M342" s="26"/>
    </row>
    <row r="343" spans="1:13" ht="38.25" customHeight="1" thickBot="1" x14ac:dyDescent="0.25">
      <c r="A343" s="71"/>
      <c r="B343" s="12"/>
      <c r="C343" s="72"/>
      <c r="D343" s="25"/>
      <c r="E343" s="25"/>
      <c r="F343" s="25"/>
      <c r="G343" s="25"/>
      <c r="H343" s="25"/>
      <c r="I343" s="25"/>
      <c r="J343" s="25"/>
      <c r="K343" s="25"/>
      <c r="L343" s="43"/>
      <c r="M343" s="26"/>
    </row>
    <row r="344" spans="1:13" ht="38.25" customHeight="1" thickBot="1" x14ac:dyDescent="0.25">
      <c r="A344" s="71"/>
      <c r="B344" s="12"/>
      <c r="C344" s="72"/>
      <c r="D344" s="56"/>
      <c r="E344" s="56"/>
      <c r="F344" s="56"/>
      <c r="G344" s="56"/>
      <c r="H344" s="56"/>
      <c r="I344" s="56"/>
      <c r="J344" s="56"/>
      <c r="K344" s="56"/>
      <c r="L344" s="43"/>
      <c r="M344" s="26"/>
    </row>
    <row r="345" spans="1:13" ht="38.25" customHeight="1" thickBot="1" x14ac:dyDescent="0.25">
      <c r="A345" s="71"/>
      <c r="B345" s="12"/>
      <c r="C345" s="72"/>
      <c r="D345" s="56"/>
      <c r="E345" s="56"/>
      <c r="F345" s="56"/>
      <c r="G345" s="56"/>
      <c r="H345" s="56"/>
      <c r="I345" s="56"/>
      <c r="J345" s="56"/>
      <c r="K345" s="56"/>
      <c r="L345" s="43"/>
      <c r="M345" s="26"/>
    </row>
    <row r="346" spans="1:13" ht="38.25" customHeight="1" thickBot="1" x14ac:dyDescent="0.25">
      <c r="A346" s="71"/>
      <c r="B346" s="12"/>
      <c r="C346" s="72"/>
      <c r="D346" s="56"/>
      <c r="E346" s="56"/>
      <c r="F346" s="56"/>
      <c r="G346" s="56"/>
      <c r="H346" s="56"/>
      <c r="I346" s="56"/>
      <c r="J346" s="56"/>
      <c r="K346" s="56"/>
      <c r="L346" s="43"/>
      <c r="M346" s="26"/>
    </row>
    <row r="347" spans="1:13" ht="38.25" customHeight="1" thickBot="1" x14ac:dyDescent="0.25">
      <c r="A347" s="73"/>
      <c r="B347" s="14"/>
      <c r="C347" s="74"/>
      <c r="D347" s="57"/>
      <c r="E347" s="57"/>
      <c r="F347" s="57"/>
      <c r="G347" s="57"/>
      <c r="H347" s="57"/>
      <c r="I347" s="57"/>
      <c r="J347" s="57"/>
      <c r="K347" s="57"/>
      <c r="L347" s="43"/>
      <c r="M347" s="26"/>
    </row>
    <row r="348" spans="1:13" ht="38.25" customHeight="1" thickBot="1" x14ac:dyDescent="0.25">
      <c r="A348" s="75" t="s">
        <v>3380</v>
      </c>
      <c r="B348" s="10"/>
      <c r="C348" s="76" t="s">
        <v>3381</v>
      </c>
      <c r="D348" s="55"/>
      <c r="E348" s="55"/>
      <c r="F348" s="55"/>
      <c r="G348" s="55"/>
      <c r="H348" s="55"/>
      <c r="I348" s="55"/>
      <c r="J348" s="55"/>
      <c r="K348" s="55"/>
      <c r="L348" s="43"/>
      <c r="M348" s="11"/>
    </row>
    <row r="349" spans="1:13" ht="38.25" customHeight="1" thickBot="1" x14ac:dyDescent="0.25">
      <c r="A349" s="71"/>
      <c r="B349" s="12"/>
      <c r="C349" s="72"/>
      <c r="D349" s="56"/>
      <c r="E349" s="56"/>
      <c r="F349" s="56"/>
      <c r="G349" s="56"/>
      <c r="H349" s="56"/>
      <c r="I349" s="56"/>
      <c r="J349" s="56"/>
      <c r="K349" s="56"/>
      <c r="L349" s="43"/>
      <c r="M349" s="13"/>
    </row>
    <row r="350" spans="1:13" ht="38.25" customHeight="1" thickBot="1" x14ac:dyDescent="0.25">
      <c r="A350" s="71"/>
      <c r="B350" s="12"/>
      <c r="C350" s="72"/>
      <c r="D350" s="56"/>
      <c r="E350" s="56"/>
      <c r="F350" s="56"/>
      <c r="G350" s="56"/>
      <c r="H350" s="56"/>
      <c r="I350" s="56"/>
      <c r="J350" s="56"/>
      <c r="K350" s="56"/>
      <c r="L350" s="43"/>
      <c r="M350" s="13"/>
    </row>
    <row r="351" spans="1:13" ht="38.25" customHeight="1" thickBot="1" x14ac:dyDescent="0.25">
      <c r="A351" s="71"/>
      <c r="B351" s="12"/>
      <c r="C351" s="72"/>
      <c r="D351" s="56"/>
      <c r="E351" s="56"/>
      <c r="F351" s="56"/>
      <c r="G351" s="56"/>
      <c r="H351" s="56"/>
      <c r="I351" s="56"/>
      <c r="J351" s="56"/>
      <c r="K351" s="56"/>
      <c r="L351" s="43"/>
      <c r="M351" s="13"/>
    </row>
    <row r="352" spans="1:13" ht="38.25" customHeight="1" thickBot="1" x14ac:dyDescent="0.25">
      <c r="A352" s="71"/>
      <c r="B352" s="12"/>
      <c r="C352" s="72"/>
      <c r="D352" s="56"/>
      <c r="E352" s="56"/>
      <c r="F352" s="56"/>
      <c r="G352" s="56"/>
      <c r="H352" s="56"/>
      <c r="I352" s="56"/>
      <c r="J352" s="56"/>
      <c r="K352" s="56"/>
      <c r="L352" s="43"/>
      <c r="M352" s="13"/>
    </row>
    <row r="353" spans="1:13" ht="38.25" customHeight="1" thickBot="1" x14ac:dyDescent="0.25">
      <c r="A353" s="71"/>
      <c r="B353" s="12"/>
      <c r="C353" s="72"/>
      <c r="D353" s="56"/>
      <c r="E353" s="56"/>
      <c r="F353" s="56"/>
      <c r="G353" s="56"/>
      <c r="H353" s="56"/>
      <c r="I353" s="56"/>
      <c r="J353" s="56"/>
      <c r="K353" s="56"/>
      <c r="L353" s="43"/>
      <c r="M353" s="13"/>
    </row>
    <row r="354" spans="1:13" ht="38.25" customHeight="1" thickBot="1" x14ac:dyDescent="0.25">
      <c r="A354" s="71" t="s">
        <v>3382</v>
      </c>
      <c r="B354" s="12"/>
      <c r="C354" s="72" t="s">
        <v>3383</v>
      </c>
      <c r="D354" s="25"/>
      <c r="E354" s="25"/>
      <c r="F354" s="25"/>
      <c r="G354" s="25"/>
      <c r="H354" s="25"/>
      <c r="I354" s="25"/>
      <c r="J354" s="25"/>
      <c r="K354" s="25"/>
      <c r="L354" s="43"/>
      <c r="M354" s="26"/>
    </row>
    <row r="355" spans="1:13" ht="38.25" customHeight="1" thickBot="1" x14ac:dyDescent="0.25">
      <c r="A355" s="71"/>
      <c r="B355" s="12"/>
      <c r="C355" s="72"/>
      <c r="D355" s="25"/>
      <c r="E355" s="25"/>
      <c r="F355" s="25"/>
      <c r="G355" s="25"/>
      <c r="H355" s="25"/>
      <c r="I355" s="25"/>
      <c r="J355" s="25"/>
      <c r="K355" s="25"/>
      <c r="L355" s="43"/>
      <c r="M355" s="26"/>
    </row>
    <row r="356" spans="1:13" ht="38.25" customHeight="1" thickBot="1" x14ac:dyDescent="0.25">
      <c r="A356" s="71"/>
      <c r="B356" s="12"/>
      <c r="C356" s="72"/>
      <c r="D356" s="56"/>
      <c r="E356" s="56"/>
      <c r="F356" s="56"/>
      <c r="G356" s="56"/>
      <c r="H356" s="56"/>
      <c r="I356" s="56"/>
      <c r="J356" s="56"/>
      <c r="K356" s="56"/>
      <c r="L356" s="43"/>
      <c r="M356" s="26"/>
    </row>
    <row r="357" spans="1:13" ht="38.25" customHeight="1" thickBot="1" x14ac:dyDescent="0.25">
      <c r="A357" s="71"/>
      <c r="B357" s="12"/>
      <c r="C357" s="72"/>
      <c r="D357" s="56"/>
      <c r="E357" s="56"/>
      <c r="F357" s="56"/>
      <c r="G357" s="56"/>
      <c r="H357" s="56"/>
      <c r="I357" s="56"/>
      <c r="J357" s="56"/>
      <c r="K357" s="56"/>
      <c r="L357" s="43"/>
      <c r="M357" s="26"/>
    </row>
    <row r="358" spans="1:13" ht="38.25" customHeight="1" thickBot="1" x14ac:dyDescent="0.25">
      <c r="A358" s="71"/>
      <c r="B358" s="12"/>
      <c r="C358" s="72"/>
      <c r="D358" s="56"/>
      <c r="E358" s="56"/>
      <c r="F358" s="56"/>
      <c r="G358" s="56"/>
      <c r="H358" s="56"/>
      <c r="I358" s="56"/>
      <c r="J358" s="56"/>
      <c r="K358" s="56"/>
      <c r="L358" s="43"/>
      <c r="M358" s="26"/>
    </row>
    <row r="359" spans="1:13" ht="38.25" customHeight="1" thickBot="1" x14ac:dyDescent="0.25">
      <c r="A359" s="71"/>
      <c r="B359" s="12"/>
      <c r="C359" s="72"/>
      <c r="D359" s="56"/>
      <c r="E359" s="56"/>
      <c r="F359" s="56"/>
      <c r="G359" s="56"/>
      <c r="H359" s="56"/>
      <c r="I359" s="56"/>
      <c r="J359" s="56"/>
      <c r="K359" s="56"/>
      <c r="L359" s="43"/>
      <c r="M359" s="26"/>
    </row>
    <row r="360" spans="1:13" ht="38.25" customHeight="1" thickBot="1" x14ac:dyDescent="0.25">
      <c r="A360" s="71" t="s">
        <v>3384</v>
      </c>
      <c r="B360" s="12"/>
      <c r="C360" s="72" t="s">
        <v>3385</v>
      </c>
      <c r="D360" s="25"/>
      <c r="E360" s="25"/>
      <c r="F360" s="25"/>
      <c r="G360" s="25"/>
      <c r="H360" s="25"/>
      <c r="I360" s="25"/>
      <c r="J360" s="25"/>
      <c r="K360" s="25"/>
      <c r="L360" s="43"/>
      <c r="M360" s="26"/>
    </row>
    <row r="361" spans="1:13" ht="38.25" customHeight="1" thickBot="1" x14ac:dyDescent="0.25">
      <c r="A361" s="71"/>
      <c r="B361" s="12"/>
      <c r="C361" s="72"/>
      <c r="D361" s="47"/>
      <c r="E361" s="47"/>
      <c r="F361" s="47">
        <v>3720</v>
      </c>
      <c r="G361" s="50"/>
      <c r="H361" s="50"/>
      <c r="I361" s="50">
        <f>2</f>
        <v>2</v>
      </c>
      <c r="J361" s="47"/>
      <c r="K361" s="47"/>
      <c r="L361" s="43">
        <v>28361.236958000005</v>
      </c>
      <c r="M361" s="26" t="s">
        <v>3529</v>
      </c>
    </row>
    <row r="362" spans="1:13" ht="38.25" customHeight="1" thickBot="1" x14ac:dyDescent="0.25">
      <c r="A362" s="71"/>
      <c r="B362" s="12"/>
      <c r="C362" s="72"/>
      <c r="D362" s="56"/>
      <c r="E362" s="56"/>
      <c r="F362" s="56"/>
      <c r="G362" s="56"/>
      <c r="H362" s="56"/>
      <c r="I362" s="56"/>
      <c r="J362" s="56"/>
      <c r="K362" s="56"/>
      <c r="L362" s="56"/>
      <c r="M362" s="26"/>
    </row>
    <row r="363" spans="1:13" ht="38.25" customHeight="1" thickBot="1" x14ac:dyDescent="0.25">
      <c r="A363" s="71"/>
      <c r="B363" s="12"/>
      <c r="C363" s="72"/>
      <c r="D363" s="56"/>
      <c r="E363" s="56"/>
      <c r="F363" s="56"/>
      <c r="G363" s="56"/>
      <c r="H363" s="56"/>
      <c r="I363" s="56"/>
      <c r="J363" s="56"/>
      <c r="K363" s="56"/>
      <c r="L363" s="56"/>
      <c r="M363" s="26"/>
    </row>
    <row r="364" spans="1:13" ht="38.25" customHeight="1" thickBot="1" x14ac:dyDescent="0.25">
      <c r="A364" s="71"/>
      <c r="B364" s="12"/>
      <c r="C364" s="72"/>
      <c r="D364" s="56"/>
      <c r="E364" s="56"/>
      <c r="F364" s="56"/>
      <c r="G364" s="56"/>
      <c r="H364" s="56"/>
      <c r="I364" s="56"/>
      <c r="J364" s="56"/>
      <c r="K364" s="56"/>
      <c r="L364" s="56"/>
      <c r="M364" s="26"/>
    </row>
    <row r="365" spans="1:13" ht="38.25" customHeight="1" thickBot="1" x14ac:dyDescent="0.25">
      <c r="A365" s="73"/>
      <c r="B365" s="14"/>
      <c r="C365" s="74"/>
      <c r="D365" s="56"/>
      <c r="E365" s="57"/>
      <c r="F365" s="57"/>
      <c r="G365" s="57"/>
      <c r="H365" s="57"/>
      <c r="I365" s="57"/>
      <c r="J365" s="57"/>
      <c r="K365" s="57"/>
      <c r="L365" s="57"/>
      <c r="M365" s="26"/>
    </row>
    <row r="366" spans="1:13" ht="38.25" customHeight="1" x14ac:dyDescent="0.2">
      <c r="A366" s="75" t="s">
        <v>3386</v>
      </c>
      <c r="B366" s="10"/>
      <c r="C366" s="76" t="s">
        <v>3387</v>
      </c>
      <c r="D366" s="55"/>
      <c r="E366" s="55"/>
      <c r="F366" s="55"/>
      <c r="G366" s="55"/>
      <c r="H366" s="55"/>
      <c r="I366" s="55"/>
      <c r="J366" s="55"/>
      <c r="K366" s="55"/>
      <c r="L366" s="55"/>
      <c r="M366" s="11"/>
    </row>
    <row r="367" spans="1:13" ht="38.25" customHeight="1" x14ac:dyDescent="0.2">
      <c r="A367" s="71"/>
      <c r="B367" s="12"/>
      <c r="C367" s="72"/>
      <c r="D367" s="56"/>
      <c r="E367" s="56"/>
      <c r="F367" s="56"/>
      <c r="G367" s="56"/>
      <c r="H367" s="56"/>
      <c r="I367" s="56"/>
      <c r="J367" s="56"/>
      <c r="K367" s="56"/>
      <c r="L367" s="56"/>
      <c r="M367" s="13"/>
    </row>
    <row r="368" spans="1:13" ht="38.25" customHeight="1" x14ac:dyDescent="0.2">
      <c r="A368" s="71"/>
      <c r="B368" s="12"/>
      <c r="C368" s="72"/>
      <c r="D368" s="56"/>
      <c r="E368" s="56"/>
      <c r="F368" s="56"/>
      <c r="G368" s="56"/>
      <c r="H368" s="56"/>
      <c r="I368" s="56"/>
      <c r="J368" s="56"/>
      <c r="K368" s="56"/>
      <c r="L368" s="56"/>
      <c r="M368" s="13"/>
    </row>
    <row r="369" spans="1:13" ht="38.25" customHeight="1" x14ac:dyDescent="0.2">
      <c r="A369" s="71"/>
      <c r="B369" s="12"/>
      <c r="C369" s="72"/>
      <c r="D369" s="56"/>
      <c r="E369" s="56"/>
      <c r="F369" s="56"/>
      <c r="G369" s="56"/>
      <c r="H369" s="56"/>
      <c r="I369" s="56"/>
      <c r="J369" s="56"/>
      <c r="K369" s="56"/>
      <c r="L369" s="56"/>
      <c r="M369" s="13"/>
    </row>
    <row r="370" spans="1:13" ht="38.25" customHeight="1" x14ac:dyDescent="0.2">
      <c r="A370" s="71"/>
      <c r="B370" s="12"/>
      <c r="C370" s="72"/>
      <c r="D370" s="56"/>
      <c r="E370" s="56"/>
      <c r="F370" s="56"/>
      <c r="G370" s="56"/>
      <c r="H370" s="56"/>
      <c r="I370" s="56"/>
      <c r="J370" s="56"/>
      <c r="K370" s="56"/>
      <c r="L370" s="56"/>
      <c r="M370" s="13"/>
    </row>
    <row r="371" spans="1:13" ht="38.25" customHeight="1" thickBot="1" x14ac:dyDescent="0.25">
      <c r="A371" s="71"/>
      <c r="B371" s="12"/>
      <c r="C371" s="72"/>
      <c r="D371" s="56"/>
      <c r="E371" s="56"/>
      <c r="F371" s="56"/>
      <c r="G371" s="56"/>
      <c r="H371" s="56"/>
      <c r="I371" s="56"/>
      <c r="J371" s="56"/>
      <c r="K371" s="56"/>
      <c r="L371" s="56"/>
      <c r="M371" s="13"/>
    </row>
    <row r="372" spans="1:13" ht="38.25" customHeight="1" thickBot="1" x14ac:dyDescent="0.25">
      <c r="A372" s="71" t="s">
        <v>3388</v>
      </c>
      <c r="B372" s="12"/>
      <c r="C372" s="72" t="s">
        <v>3389</v>
      </c>
      <c r="D372" s="25"/>
      <c r="E372" s="25"/>
      <c r="F372" s="25"/>
      <c r="G372" s="25"/>
      <c r="H372" s="25"/>
      <c r="I372" s="25"/>
      <c r="J372" s="25"/>
      <c r="K372" s="25"/>
      <c r="L372" s="25"/>
      <c r="M372" s="26"/>
    </row>
    <row r="373" spans="1:13" ht="38.25" customHeight="1" thickBot="1" x14ac:dyDescent="0.25">
      <c r="A373" s="71"/>
      <c r="B373" s="12"/>
      <c r="C373" s="72"/>
      <c r="D373" s="25"/>
      <c r="E373" s="25"/>
      <c r="F373" s="25"/>
      <c r="G373" s="25"/>
      <c r="H373" s="25"/>
      <c r="I373" s="25"/>
      <c r="J373" s="25"/>
      <c r="K373" s="25"/>
      <c r="L373" s="25"/>
      <c r="M373" s="26"/>
    </row>
    <row r="374" spans="1:13" ht="38.25" customHeight="1" thickBot="1" x14ac:dyDescent="0.25">
      <c r="A374" s="71"/>
      <c r="B374" s="12"/>
      <c r="C374" s="72"/>
      <c r="D374" s="56"/>
      <c r="E374" s="56"/>
      <c r="F374" s="56"/>
      <c r="G374" s="56"/>
      <c r="H374" s="56"/>
      <c r="I374" s="56"/>
      <c r="J374" s="56"/>
      <c r="K374" s="56"/>
      <c r="L374" s="56"/>
      <c r="M374" s="26"/>
    </row>
    <row r="375" spans="1:13" ht="38.25" customHeight="1" thickBot="1" x14ac:dyDescent="0.25">
      <c r="A375" s="71"/>
      <c r="B375" s="12"/>
      <c r="C375" s="72"/>
      <c r="D375" s="56"/>
      <c r="E375" s="56"/>
      <c r="F375" s="56"/>
      <c r="G375" s="56"/>
      <c r="H375" s="56"/>
      <c r="I375" s="56"/>
      <c r="J375" s="56"/>
      <c r="K375" s="56"/>
      <c r="L375" s="56"/>
      <c r="M375" s="26"/>
    </row>
    <row r="376" spans="1:13" ht="38.25" customHeight="1" thickBot="1" x14ac:dyDescent="0.25">
      <c r="A376" s="71"/>
      <c r="B376" s="12"/>
      <c r="C376" s="72"/>
      <c r="D376" s="56"/>
      <c r="E376" s="56"/>
      <c r="F376" s="56"/>
      <c r="G376" s="56"/>
      <c r="H376" s="56"/>
      <c r="I376" s="56"/>
      <c r="J376" s="56"/>
      <c r="K376" s="56"/>
      <c r="L376" s="56"/>
      <c r="M376" s="26"/>
    </row>
    <row r="377" spans="1:13" ht="37.5" customHeight="1" thickBot="1" x14ac:dyDescent="0.25">
      <c r="A377" s="71"/>
      <c r="B377" s="12"/>
      <c r="C377" s="72"/>
      <c r="D377" s="56"/>
      <c r="E377" s="56"/>
      <c r="F377" s="56"/>
      <c r="G377" s="56"/>
      <c r="H377" s="56"/>
      <c r="I377" s="56"/>
      <c r="J377" s="56"/>
      <c r="K377" s="56"/>
      <c r="L377" s="56"/>
      <c r="M377" s="26"/>
    </row>
    <row r="378" spans="1:13" ht="37.5" customHeight="1" thickBot="1" x14ac:dyDescent="0.25">
      <c r="A378" s="71" t="s">
        <v>3390</v>
      </c>
      <c r="B378" s="12"/>
      <c r="C378" s="72" t="s">
        <v>3391</v>
      </c>
      <c r="D378" s="25"/>
      <c r="E378" s="25"/>
      <c r="F378" s="25"/>
      <c r="G378" s="25"/>
      <c r="H378" s="25"/>
      <c r="I378" s="25"/>
      <c r="J378" s="25"/>
      <c r="K378" s="25"/>
      <c r="L378" s="25"/>
      <c r="M378" s="26"/>
    </row>
    <row r="379" spans="1:13" ht="37.5" customHeight="1" thickBot="1" x14ac:dyDescent="0.25">
      <c r="A379" s="71"/>
      <c r="B379" s="12"/>
      <c r="C379" s="72"/>
      <c r="D379" s="25"/>
      <c r="E379" s="25"/>
      <c r="F379" s="25"/>
      <c r="G379" s="25"/>
      <c r="H379" s="25"/>
      <c r="I379" s="25"/>
      <c r="J379" s="25"/>
      <c r="K379" s="25"/>
      <c r="L379" s="25"/>
      <c r="M379" s="26"/>
    </row>
    <row r="380" spans="1:13" ht="37.5" customHeight="1" thickBot="1" x14ac:dyDescent="0.25">
      <c r="A380" s="71"/>
      <c r="B380" s="12"/>
      <c r="C380" s="72"/>
      <c r="D380" s="56"/>
      <c r="E380" s="56"/>
      <c r="F380" s="56"/>
      <c r="G380" s="56"/>
      <c r="H380" s="56"/>
      <c r="I380" s="56"/>
      <c r="J380" s="56"/>
      <c r="K380" s="56"/>
      <c r="L380" s="56"/>
      <c r="M380" s="26"/>
    </row>
    <row r="381" spans="1:13" ht="37.5" customHeight="1" thickBot="1" x14ac:dyDescent="0.25">
      <c r="A381" s="71"/>
      <c r="B381" s="12"/>
      <c r="C381" s="72"/>
      <c r="D381" s="56"/>
      <c r="E381" s="56"/>
      <c r="F381" s="56"/>
      <c r="G381" s="56"/>
      <c r="H381" s="56"/>
      <c r="I381" s="56"/>
      <c r="J381" s="56"/>
      <c r="K381" s="56"/>
      <c r="L381" s="56"/>
      <c r="M381" s="26"/>
    </row>
    <row r="382" spans="1:13" ht="37.5" customHeight="1" thickBot="1" x14ac:dyDescent="0.25">
      <c r="A382" s="71"/>
      <c r="B382" s="12"/>
      <c r="C382" s="72"/>
      <c r="D382" s="56"/>
      <c r="E382" s="56"/>
      <c r="F382" s="56"/>
      <c r="G382" s="56"/>
      <c r="H382" s="56"/>
      <c r="I382" s="56"/>
      <c r="J382" s="56"/>
      <c r="K382" s="56"/>
      <c r="L382" s="56"/>
      <c r="M382" s="26"/>
    </row>
    <row r="383" spans="1:13" ht="37.5" customHeight="1" thickBot="1" x14ac:dyDescent="0.25">
      <c r="A383" s="73"/>
      <c r="B383" s="14"/>
      <c r="C383" s="74"/>
      <c r="D383" s="57"/>
      <c r="E383" s="57"/>
      <c r="F383" s="57"/>
      <c r="G383" s="57"/>
      <c r="H383" s="57"/>
      <c r="I383" s="57"/>
      <c r="J383" s="57"/>
      <c r="K383" s="57"/>
      <c r="L383" s="57"/>
      <c r="M383" s="26"/>
    </row>
    <row r="384" spans="1:13" ht="37.5" customHeight="1" x14ac:dyDescent="0.2">
      <c r="A384" s="75" t="s">
        <v>3392</v>
      </c>
      <c r="B384" s="10"/>
      <c r="C384" s="76" t="s">
        <v>3393</v>
      </c>
      <c r="D384" s="55"/>
      <c r="E384" s="55"/>
      <c r="F384" s="55"/>
      <c r="G384" s="55"/>
      <c r="H384" s="55"/>
      <c r="I384" s="55"/>
      <c r="J384" s="55"/>
      <c r="K384" s="55"/>
      <c r="L384" s="55"/>
      <c r="M384" s="11"/>
    </row>
    <row r="385" spans="1:13" ht="37.5" customHeight="1" x14ac:dyDescent="0.2">
      <c r="A385" s="71"/>
      <c r="B385" s="12"/>
      <c r="C385" s="72"/>
      <c r="D385" s="56"/>
      <c r="E385" s="56"/>
      <c r="F385" s="56"/>
      <c r="G385" s="56"/>
      <c r="H385" s="56"/>
      <c r="I385" s="56"/>
      <c r="J385" s="56"/>
      <c r="K385" s="56"/>
      <c r="L385" s="56"/>
      <c r="M385" s="13"/>
    </row>
    <row r="386" spans="1:13" ht="37.5" customHeight="1" x14ac:dyDescent="0.2">
      <c r="A386" s="71"/>
      <c r="B386" s="12"/>
      <c r="C386" s="72"/>
      <c r="D386" s="56"/>
      <c r="E386" s="56"/>
      <c r="F386" s="56"/>
      <c r="G386" s="56"/>
      <c r="H386" s="56"/>
      <c r="I386" s="56"/>
      <c r="J386" s="56"/>
      <c r="K386" s="56"/>
      <c r="L386" s="56"/>
      <c r="M386" s="13"/>
    </row>
    <row r="387" spans="1:13" ht="37.5" customHeight="1" x14ac:dyDescent="0.2">
      <c r="A387" s="71"/>
      <c r="B387" s="12"/>
      <c r="C387" s="72"/>
      <c r="D387" s="56"/>
      <c r="E387" s="56"/>
      <c r="F387" s="56"/>
      <c r="G387" s="56"/>
      <c r="H387" s="56"/>
      <c r="I387" s="56"/>
      <c r="J387" s="56"/>
      <c r="K387" s="56"/>
      <c r="L387" s="56"/>
      <c r="M387" s="13"/>
    </row>
    <row r="388" spans="1:13" ht="37.5" customHeight="1" x14ac:dyDescent="0.2">
      <c r="A388" s="71"/>
      <c r="B388" s="12"/>
      <c r="C388" s="72"/>
      <c r="D388" s="56"/>
      <c r="E388" s="56"/>
      <c r="F388" s="56"/>
      <c r="G388" s="56"/>
      <c r="H388" s="56"/>
      <c r="I388" s="56"/>
      <c r="J388" s="56"/>
      <c r="K388" s="56"/>
      <c r="L388" s="56"/>
      <c r="M388" s="13"/>
    </row>
    <row r="389" spans="1:13" ht="37.5" customHeight="1" thickBot="1" x14ac:dyDescent="0.25">
      <c r="A389" s="71"/>
      <c r="B389" s="12"/>
      <c r="C389" s="72"/>
      <c r="D389" s="56"/>
      <c r="E389" s="56"/>
      <c r="F389" s="56"/>
      <c r="G389" s="56"/>
      <c r="H389" s="56"/>
      <c r="I389" s="56"/>
      <c r="J389" s="56"/>
      <c r="K389" s="56"/>
      <c r="L389" s="56"/>
      <c r="M389" s="13"/>
    </row>
    <row r="390" spans="1:13" ht="37.5" customHeight="1" thickBot="1" x14ac:dyDescent="0.25">
      <c r="A390" s="71" t="s">
        <v>3394</v>
      </c>
      <c r="B390" s="12"/>
      <c r="C390" s="72" t="s">
        <v>3395</v>
      </c>
      <c r="D390" s="25"/>
      <c r="E390" s="25"/>
      <c r="F390" s="25"/>
      <c r="G390" s="25"/>
      <c r="H390" s="25"/>
      <c r="I390" s="25"/>
      <c r="J390" s="25"/>
      <c r="K390" s="25"/>
      <c r="L390" s="25"/>
      <c r="M390" s="26"/>
    </row>
    <row r="391" spans="1:13" ht="37.5" customHeight="1" thickBot="1" x14ac:dyDescent="0.25">
      <c r="A391" s="71"/>
      <c r="B391" s="12"/>
      <c r="C391" s="72"/>
      <c r="D391" s="25"/>
      <c r="E391" s="25"/>
      <c r="F391" s="25"/>
      <c r="G391" s="25"/>
      <c r="H391" s="25"/>
      <c r="I391" s="25"/>
      <c r="J391" s="25"/>
      <c r="K391" s="25"/>
      <c r="L391" s="25"/>
      <c r="M391" s="26"/>
    </row>
    <row r="392" spans="1:13" ht="37.5" customHeight="1" thickBot="1" x14ac:dyDescent="0.25">
      <c r="A392" s="71"/>
      <c r="B392" s="12"/>
      <c r="C392" s="72"/>
      <c r="D392" s="56"/>
      <c r="E392" s="56"/>
      <c r="F392" s="56"/>
      <c r="G392" s="56"/>
      <c r="H392" s="56"/>
      <c r="I392" s="56"/>
      <c r="J392" s="56"/>
      <c r="K392" s="56"/>
      <c r="L392" s="56"/>
      <c r="M392" s="26"/>
    </row>
    <row r="393" spans="1:13" ht="37.5" customHeight="1" thickBot="1" x14ac:dyDescent="0.25">
      <c r="A393" s="71"/>
      <c r="B393" s="12"/>
      <c r="C393" s="72"/>
      <c r="D393" s="56"/>
      <c r="E393" s="56"/>
      <c r="F393" s="56"/>
      <c r="G393" s="56"/>
      <c r="H393" s="56"/>
      <c r="I393" s="56"/>
      <c r="J393" s="56"/>
      <c r="K393" s="56"/>
      <c r="L393" s="56"/>
      <c r="M393" s="26"/>
    </row>
    <row r="394" spans="1:13" ht="37.5" customHeight="1" thickBot="1" x14ac:dyDescent="0.25">
      <c r="A394" s="71"/>
      <c r="B394" s="12"/>
      <c r="C394" s="72"/>
      <c r="D394" s="56"/>
      <c r="E394" s="56"/>
      <c r="F394" s="56"/>
      <c r="G394" s="56"/>
      <c r="H394" s="56"/>
      <c r="I394" s="56"/>
      <c r="J394" s="56"/>
      <c r="K394" s="56"/>
      <c r="L394" s="56"/>
      <c r="M394" s="26"/>
    </row>
    <row r="395" spans="1:13" ht="37.5" customHeight="1" thickBot="1" x14ac:dyDescent="0.25">
      <c r="A395" s="71"/>
      <c r="B395" s="12"/>
      <c r="C395" s="72"/>
      <c r="D395" s="56"/>
      <c r="E395" s="56"/>
      <c r="F395" s="56"/>
      <c r="G395" s="56"/>
      <c r="H395" s="56"/>
      <c r="I395" s="56"/>
      <c r="J395" s="56"/>
      <c r="K395" s="56"/>
      <c r="L395" s="56"/>
      <c r="M395" s="26"/>
    </row>
    <row r="396" spans="1:13" ht="37.5" customHeight="1" thickBot="1" x14ac:dyDescent="0.25">
      <c r="A396" s="71" t="s">
        <v>3396</v>
      </c>
      <c r="B396" s="12"/>
      <c r="C396" s="72" t="s">
        <v>3397</v>
      </c>
      <c r="D396" s="25"/>
      <c r="E396" s="25"/>
      <c r="F396" s="25"/>
      <c r="G396" s="25"/>
      <c r="H396" s="25"/>
      <c r="I396" s="25"/>
      <c r="J396" s="25"/>
      <c r="K396" s="25"/>
      <c r="L396" s="25"/>
      <c r="M396" s="26"/>
    </row>
    <row r="397" spans="1:13" ht="37.5" customHeight="1" thickBot="1" x14ac:dyDescent="0.25">
      <c r="A397" s="71"/>
      <c r="B397" s="12"/>
      <c r="C397" s="72"/>
      <c r="D397" s="25"/>
      <c r="E397" s="25"/>
      <c r="F397" s="25"/>
      <c r="G397" s="25"/>
      <c r="H397" s="25"/>
      <c r="I397" s="25"/>
      <c r="J397" s="25"/>
      <c r="K397" s="25"/>
      <c r="L397" s="25"/>
      <c r="M397" s="26"/>
    </row>
    <row r="398" spans="1:13" ht="37.5" customHeight="1" thickBot="1" x14ac:dyDescent="0.25">
      <c r="A398" s="71"/>
      <c r="B398" s="12"/>
      <c r="C398" s="72"/>
      <c r="D398" s="56"/>
      <c r="E398" s="56"/>
      <c r="F398" s="56"/>
      <c r="G398" s="56"/>
      <c r="H398" s="56"/>
      <c r="I398" s="56"/>
      <c r="J398" s="56"/>
      <c r="K398" s="56"/>
      <c r="L398" s="56"/>
      <c r="M398" s="26"/>
    </row>
    <row r="399" spans="1:13" ht="37.5" customHeight="1" thickBot="1" x14ac:dyDescent="0.25">
      <c r="A399" s="71"/>
      <c r="B399" s="12"/>
      <c r="C399" s="72"/>
      <c r="D399" s="56"/>
      <c r="E399" s="56"/>
      <c r="F399" s="56"/>
      <c r="G399" s="56"/>
      <c r="H399" s="56"/>
      <c r="I399" s="56"/>
      <c r="J399" s="56"/>
      <c r="K399" s="56"/>
      <c r="L399" s="56"/>
      <c r="M399" s="26"/>
    </row>
    <row r="400" spans="1:13" ht="37.5" customHeight="1" thickBot="1" x14ac:dyDescent="0.25">
      <c r="A400" s="71"/>
      <c r="B400" s="12"/>
      <c r="C400" s="72"/>
      <c r="D400" s="56"/>
      <c r="E400" s="56"/>
      <c r="F400" s="56"/>
      <c r="G400" s="56"/>
      <c r="H400" s="56"/>
      <c r="I400" s="56"/>
      <c r="J400" s="56"/>
      <c r="K400" s="56"/>
      <c r="L400" s="56"/>
      <c r="M400" s="26"/>
    </row>
    <row r="401" spans="1:13" ht="37.5" customHeight="1" thickBot="1" x14ac:dyDescent="0.25">
      <c r="A401" s="73"/>
      <c r="B401" s="14"/>
      <c r="C401" s="74"/>
      <c r="D401" s="57"/>
      <c r="E401" s="57"/>
      <c r="F401" s="57"/>
      <c r="G401" s="57"/>
      <c r="H401" s="57"/>
      <c r="I401" s="57"/>
      <c r="J401" s="57"/>
      <c r="K401" s="57"/>
      <c r="L401" s="57"/>
      <c r="M401" s="26"/>
    </row>
    <row r="402" spans="1:13" ht="37.5" customHeight="1" x14ac:dyDescent="0.2">
      <c r="A402" s="75" t="s">
        <v>3398</v>
      </c>
      <c r="B402" s="10"/>
      <c r="C402" s="76" t="s">
        <v>3399</v>
      </c>
      <c r="D402" s="55"/>
      <c r="E402" s="55"/>
      <c r="F402" s="55"/>
      <c r="G402" s="55"/>
      <c r="H402" s="55"/>
      <c r="I402" s="55"/>
      <c r="J402" s="55"/>
      <c r="K402" s="55"/>
      <c r="L402" s="55"/>
      <c r="M402" s="11"/>
    </row>
    <row r="403" spans="1:13" ht="37.5" customHeight="1" x14ac:dyDescent="0.2">
      <c r="A403" s="71"/>
      <c r="B403" s="12"/>
      <c r="C403" s="72"/>
      <c r="D403" s="56"/>
      <c r="E403" s="56"/>
      <c r="F403" s="56"/>
      <c r="G403" s="56"/>
      <c r="H403" s="56"/>
      <c r="I403" s="56"/>
      <c r="J403" s="56"/>
      <c r="K403" s="56"/>
      <c r="L403" s="56"/>
      <c r="M403" s="13"/>
    </row>
    <row r="404" spans="1:13" ht="37.5" customHeight="1" x14ac:dyDescent="0.2">
      <c r="A404" s="71"/>
      <c r="B404" s="12"/>
      <c r="C404" s="72"/>
      <c r="D404" s="56"/>
      <c r="E404" s="56"/>
      <c r="F404" s="56"/>
      <c r="G404" s="56"/>
      <c r="H404" s="56"/>
      <c r="I404" s="56"/>
      <c r="J404" s="56"/>
      <c r="K404" s="56"/>
      <c r="L404" s="56"/>
      <c r="M404" s="13"/>
    </row>
    <row r="405" spans="1:13" ht="37.5" customHeight="1" x14ac:dyDescent="0.2">
      <c r="A405" s="71"/>
      <c r="B405" s="12"/>
      <c r="C405" s="72"/>
      <c r="D405" s="56"/>
      <c r="E405" s="56"/>
      <c r="F405" s="56"/>
      <c r="G405" s="56"/>
      <c r="H405" s="56"/>
      <c r="I405" s="56"/>
      <c r="J405" s="56"/>
      <c r="K405" s="56"/>
      <c r="L405" s="56"/>
      <c r="M405" s="13"/>
    </row>
    <row r="406" spans="1:13" ht="37.5" customHeight="1" x14ac:dyDescent="0.2">
      <c r="A406" s="71"/>
      <c r="B406" s="12"/>
      <c r="C406" s="72"/>
      <c r="D406" s="56"/>
      <c r="E406" s="56"/>
      <c r="F406" s="56"/>
      <c r="G406" s="56"/>
      <c r="H406" s="56"/>
      <c r="I406" s="56"/>
      <c r="J406" s="56"/>
      <c r="K406" s="56"/>
      <c r="L406" s="56"/>
      <c r="M406" s="13"/>
    </row>
    <row r="407" spans="1:13" ht="37.5" customHeight="1" thickBot="1" x14ac:dyDescent="0.25">
      <c r="A407" s="71"/>
      <c r="B407" s="12"/>
      <c r="C407" s="72"/>
      <c r="D407" s="56"/>
      <c r="E407" s="56"/>
      <c r="F407" s="56"/>
      <c r="G407" s="56"/>
      <c r="H407" s="56"/>
      <c r="I407" s="56"/>
      <c r="J407" s="56"/>
      <c r="K407" s="56"/>
      <c r="L407" s="56"/>
      <c r="M407" s="13"/>
    </row>
    <row r="408" spans="1:13" ht="37.5" customHeight="1" thickBot="1" x14ac:dyDescent="0.25">
      <c r="A408" s="71" t="s">
        <v>3400</v>
      </c>
      <c r="B408" s="12"/>
      <c r="C408" s="72" t="s">
        <v>3401</v>
      </c>
      <c r="D408" s="25"/>
      <c r="E408" s="25"/>
      <c r="F408" s="25"/>
      <c r="G408" s="25"/>
      <c r="H408" s="25"/>
      <c r="I408" s="25"/>
      <c r="J408" s="25"/>
      <c r="K408" s="25"/>
      <c r="L408" s="25"/>
      <c r="M408" s="26"/>
    </row>
    <row r="409" spans="1:13" ht="37.5" customHeight="1" thickBot="1" x14ac:dyDescent="0.25">
      <c r="A409" s="71"/>
      <c r="B409" s="12"/>
      <c r="C409" s="72"/>
      <c r="D409" s="25"/>
      <c r="E409" s="25"/>
      <c r="F409" s="25"/>
      <c r="G409" s="25"/>
      <c r="H409" s="25"/>
      <c r="I409" s="25"/>
      <c r="J409" s="25"/>
      <c r="K409" s="25"/>
      <c r="L409" s="25"/>
      <c r="M409" s="26"/>
    </row>
    <row r="410" spans="1:13" ht="37.5" customHeight="1" thickBot="1" x14ac:dyDescent="0.25">
      <c r="A410" s="71"/>
      <c r="B410" s="12"/>
      <c r="C410" s="72"/>
      <c r="D410" s="56"/>
      <c r="E410" s="56"/>
      <c r="F410" s="56"/>
      <c r="G410" s="56"/>
      <c r="H410" s="56"/>
      <c r="I410" s="56"/>
      <c r="J410" s="56"/>
      <c r="K410" s="56"/>
      <c r="L410" s="56"/>
      <c r="M410" s="26"/>
    </row>
    <row r="411" spans="1:13" ht="37.5" customHeight="1" thickBot="1" x14ac:dyDescent="0.25">
      <c r="A411" s="71"/>
      <c r="B411" s="12"/>
      <c r="C411" s="72"/>
      <c r="D411" s="56"/>
      <c r="E411" s="56"/>
      <c r="F411" s="56"/>
      <c r="G411" s="56"/>
      <c r="H411" s="56"/>
      <c r="I411" s="56"/>
      <c r="J411" s="56"/>
      <c r="K411" s="56"/>
      <c r="L411" s="56"/>
      <c r="M411" s="26"/>
    </row>
    <row r="412" spans="1:13" ht="37.5" customHeight="1" thickBot="1" x14ac:dyDescent="0.25">
      <c r="A412" s="71"/>
      <c r="B412" s="12"/>
      <c r="C412" s="72"/>
      <c r="D412" s="56"/>
      <c r="E412" s="56"/>
      <c r="F412" s="56"/>
      <c r="G412" s="56"/>
      <c r="H412" s="56"/>
      <c r="I412" s="56"/>
      <c r="J412" s="56"/>
      <c r="K412" s="56"/>
      <c r="L412" s="56"/>
      <c r="M412" s="26"/>
    </row>
    <row r="413" spans="1:13" ht="37.5" customHeight="1" thickBot="1" x14ac:dyDescent="0.25">
      <c r="A413" s="71"/>
      <c r="B413" s="12"/>
      <c r="C413" s="72"/>
      <c r="D413" s="56"/>
      <c r="E413" s="56"/>
      <c r="F413" s="56"/>
      <c r="G413" s="56"/>
      <c r="H413" s="56"/>
      <c r="I413" s="56"/>
      <c r="J413" s="56"/>
      <c r="K413" s="56"/>
      <c r="L413" s="56"/>
      <c r="M413" s="26"/>
    </row>
    <row r="414" spans="1:13" ht="37.5" customHeight="1" thickBot="1" x14ac:dyDescent="0.25">
      <c r="A414" s="71" t="s">
        <v>3402</v>
      </c>
      <c r="B414" s="12"/>
      <c r="C414" s="72" t="s">
        <v>3403</v>
      </c>
      <c r="D414" s="25"/>
      <c r="E414" s="25"/>
      <c r="F414" s="25"/>
      <c r="G414" s="25"/>
      <c r="H414" s="25"/>
      <c r="I414" s="25"/>
      <c r="J414" s="25"/>
      <c r="K414" s="25"/>
      <c r="L414" s="25"/>
      <c r="M414" s="26"/>
    </row>
    <row r="415" spans="1:13" ht="37.5" customHeight="1" thickBot="1" x14ac:dyDescent="0.25">
      <c r="A415" s="71"/>
      <c r="B415" s="12"/>
      <c r="C415" s="72"/>
      <c r="D415" s="25"/>
      <c r="E415" s="25"/>
      <c r="F415" s="25"/>
      <c r="G415" s="25"/>
      <c r="H415" s="25"/>
      <c r="I415" s="25"/>
      <c r="J415" s="25"/>
      <c r="K415" s="25"/>
      <c r="L415" s="25"/>
      <c r="M415" s="26"/>
    </row>
    <row r="416" spans="1:13" ht="37.5" customHeight="1" thickBot="1" x14ac:dyDescent="0.25">
      <c r="A416" s="71"/>
      <c r="B416" s="12"/>
      <c r="C416" s="72"/>
      <c r="D416" s="56"/>
      <c r="E416" s="56"/>
      <c r="F416" s="56"/>
      <c r="G416" s="56"/>
      <c r="H416" s="56"/>
      <c r="I416" s="56"/>
      <c r="J416" s="56"/>
      <c r="K416" s="56"/>
      <c r="L416" s="56"/>
      <c r="M416" s="26"/>
    </row>
    <row r="417" spans="1:13" ht="37.5" customHeight="1" thickBot="1" x14ac:dyDescent="0.25">
      <c r="A417" s="71"/>
      <c r="B417" s="12"/>
      <c r="C417" s="72"/>
      <c r="D417" s="56"/>
      <c r="E417" s="56"/>
      <c r="F417" s="56"/>
      <c r="G417" s="56"/>
      <c r="H417" s="56"/>
      <c r="I417" s="56"/>
      <c r="J417" s="56"/>
      <c r="K417" s="56"/>
      <c r="L417" s="56"/>
      <c r="M417" s="26"/>
    </row>
    <row r="418" spans="1:13" ht="37.5" customHeight="1" thickBot="1" x14ac:dyDescent="0.25">
      <c r="A418" s="71"/>
      <c r="B418" s="12"/>
      <c r="C418" s="72"/>
      <c r="D418" s="56"/>
      <c r="E418" s="56"/>
      <c r="F418" s="56"/>
      <c r="G418" s="56"/>
      <c r="H418" s="56"/>
      <c r="I418" s="56"/>
      <c r="J418" s="56"/>
      <c r="K418" s="56"/>
      <c r="L418" s="56"/>
      <c r="M418" s="26"/>
    </row>
    <row r="419" spans="1:13" ht="37.5" customHeight="1" thickBot="1" x14ac:dyDescent="0.25">
      <c r="A419" s="73"/>
      <c r="B419" s="14"/>
      <c r="C419" s="74"/>
      <c r="D419" s="57"/>
      <c r="E419" s="57"/>
      <c r="F419" s="57"/>
      <c r="G419" s="57"/>
      <c r="H419" s="57"/>
      <c r="I419" s="57"/>
      <c r="J419" s="57"/>
      <c r="K419" s="57"/>
      <c r="L419" s="57"/>
      <c r="M419" s="26"/>
    </row>
    <row r="420" spans="1:13" ht="37.5" customHeight="1" x14ac:dyDescent="0.2">
      <c r="A420" s="75" t="s">
        <v>3404</v>
      </c>
      <c r="B420" s="10"/>
      <c r="C420" s="76" t="s">
        <v>3405</v>
      </c>
      <c r="D420" s="55"/>
      <c r="E420" s="55"/>
      <c r="F420" s="55"/>
      <c r="G420" s="55"/>
      <c r="H420" s="55"/>
      <c r="I420" s="55"/>
      <c r="J420" s="55"/>
      <c r="K420" s="55"/>
      <c r="L420" s="55"/>
      <c r="M420" s="11"/>
    </row>
    <row r="421" spans="1:13" ht="37.5" customHeight="1" x14ac:dyDescent="0.2">
      <c r="A421" s="71"/>
      <c r="B421" s="12"/>
      <c r="C421" s="72"/>
      <c r="D421" s="56"/>
      <c r="E421" s="56"/>
      <c r="F421" s="56"/>
      <c r="G421" s="56"/>
      <c r="H421" s="56"/>
      <c r="I421" s="56"/>
      <c r="J421" s="56"/>
      <c r="K421" s="56"/>
      <c r="L421" s="56"/>
      <c r="M421" s="13"/>
    </row>
    <row r="422" spans="1:13" ht="37.5" customHeight="1" x14ac:dyDescent="0.2">
      <c r="A422" s="71"/>
      <c r="B422" s="12"/>
      <c r="C422" s="72"/>
      <c r="D422" s="56"/>
      <c r="E422" s="56"/>
      <c r="F422" s="56"/>
      <c r="G422" s="56"/>
      <c r="H422" s="56"/>
      <c r="I422" s="56"/>
      <c r="J422" s="56"/>
      <c r="K422" s="56"/>
      <c r="L422" s="56"/>
      <c r="M422" s="13"/>
    </row>
    <row r="423" spans="1:13" ht="37.5" customHeight="1" x14ac:dyDescent="0.2">
      <c r="A423" s="71"/>
      <c r="B423" s="12"/>
      <c r="C423" s="72"/>
      <c r="D423" s="56"/>
      <c r="E423" s="56"/>
      <c r="F423" s="56"/>
      <c r="G423" s="56"/>
      <c r="H423" s="56"/>
      <c r="I423" s="56"/>
      <c r="J423" s="56"/>
      <c r="K423" s="56"/>
      <c r="L423" s="56"/>
      <c r="M423" s="13"/>
    </row>
    <row r="424" spans="1:13" ht="37.5" customHeight="1" x14ac:dyDescent="0.2">
      <c r="A424" s="71"/>
      <c r="B424" s="12"/>
      <c r="C424" s="72"/>
      <c r="D424" s="56"/>
      <c r="E424" s="56"/>
      <c r="F424" s="56"/>
      <c r="G424" s="56"/>
      <c r="H424" s="56"/>
      <c r="I424" s="56"/>
      <c r="J424" s="56"/>
      <c r="K424" s="56"/>
      <c r="L424" s="56"/>
      <c r="M424" s="13"/>
    </row>
    <row r="425" spans="1:13" ht="37.5" customHeight="1" thickBot="1" x14ac:dyDescent="0.25">
      <c r="A425" s="71"/>
      <c r="B425" s="12"/>
      <c r="C425" s="72"/>
      <c r="D425" s="56"/>
      <c r="E425" s="56"/>
      <c r="F425" s="56"/>
      <c r="G425" s="56"/>
      <c r="H425" s="56"/>
      <c r="I425" s="56"/>
      <c r="J425" s="56"/>
      <c r="K425" s="56"/>
      <c r="L425" s="56"/>
      <c r="M425" s="13"/>
    </row>
    <row r="426" spans="1:13" ht="39.75" customHeight="1" thickBot="1" x14ac:dyDescent="0.25">
      <c r="A426" s="71" t="s">
        <v>3406</v>
      </c>
      <c r="B426" s="12"/>
      <c r="C426" s="72" t="s">
        <v>3407</v>
      </c>
      <c r="D426" s="25"/>
      <c r="E426" s="25"/>
      <c r="F426" s="25"/>
      <c r="G426" s="25"/>
      <c r="H426" s="25"/>
      <c r="I426" s="25"/>
      <c r="J426" s="25"/>
      <c r="K426" s="25"/>
      <c r="L426" s="25"/>
      <c r="M426" s="26"/>
    </row>
    <row r="427" spans="1:13" ht="39.75" customHeight="1" thickBot="1" x14ac:dyDescent="0.25">
      <c r="A427" s="71"/>
      <c r="B427" s="12"/>
      <c r="C427" s="72"/>
      <c r="D427" s="25"/>
      <c r="E427" s="25"/>
      <c r="F427" s="25"/>
      <c r="G427" s="25"/>
      <c r="H427" s="25"/>
      <c r="I427" s="25"/>
      <c r="J427" s="25"/>
      <c r="K427" s="25"/>
      <c r="L427" s="25"/>
      <c r="M427" s="26"/>
    </row>
    <row r="428" spans="1:13" ht="39.75" customHeight="1" thickBot="1" x14ac:dyDescent="0.25">
      <c r="A428" s="71"/>
      <c r="B428" s="12"/>
      <c r="C428" s="72"/>
      <c r="D428" s="56"/>
      <c r="E428" s="56"/>
      <c r="F428" s="56"/>
      <c r="G428" s="56"/>
      <c r="H428" s="56"/>
      <c r="I428" s="56"/>
      <c r="J428" s="56"/>
      <c r="K428" s="56"/>
      <c r="L428" s="56"/>
      <c r="M428" s="26"/>
    </row>
    <row r="429" spans="1:13" ht="39.75" customHeight="1" thickBot="1" x14ac:dyDescent="0.25">
      <c r="A429" s="71"/>
      <c r="B429" s="12"/>
      <c r="C429" s="72"/>
      <c r="D429" s="56"/>
      <c r="E429" s="56"/>
      <c r="F429" s="56"/>
      <c r="G429" s="56"/>
      <c r="H429" s="56"/>
      <c r="I429" s="56"/>
      <c r="J429" s="56"/>
      <c r="K429" s="56"/>
      <c r="L429" s="56"/>
      <c r="M429" s="26"/>
    </row>
    <row r="430" spans="1:13" ht="39.75" customHeight="1" thickBot="1" x14ac:dyDescent="0.25">
      <c r="A430" s="71"/>
      <c r="B430" s="12"/>
      <c r="C430" s="72"/>
      <c r="D430" s="56"/>
      <c r="E430" s="56"/>
      <c r="F430" s="56"/>
      <c r="G430" s="56"/>
      <c r="H430" s="56"/>
      <c r="I430" s="56"/>
      <c r="J430" s="56"/>
      <c r="K430" s="56"/>
      <c r="L430" s="56"/>
      <c r="M430" s="26"/>
    </row>
    <row r="431" spans="1:13" ht="39.75" customHeight="1" thickBot="1" x14ac:dyDescent="0.25">
      <c r="A431" s="71"/>
      <c r="B431" s="12"/>
      <c r="C431" s="72"/>
      <c r="D431" s="56"/>
      <c r="E431" s="56"/>
      <c r="F431" s="56"/>
      <c r="G431" s="56"/>
      <c r="H431" s="56"/>
      <c r="I431" s="56"/>
      <c r="J431" s="56"/>
      <c r="K431" s="56"/>
      <c r="L431" s="56"/>
      <c r="M431" s="26"/>
    </row>
    <row r="432" spans="1:13" ht="39.75" customHeight="1" thickBot="1" x14ac:dyDescent="0.25">
      <c r="A432" s="71" t="s">
        <v>3408</v>
      </c>
      <c r="B432" s="12"/>
      <c r="C432" s="72" t="s">
        <v>3409</v>
      </c>
      <c r="D432" s="25"/>
      <c r="E432" s="25"/>
      <c r="F432" s="25"/>
      <c r="G432" s="25"/>
      <c r="H432" s="25"/>
      <c r="I432" s="25"/>
      <c r="J432" s="25"/>
      <c r="K432" s="25"/>
      <c r="L432" s="25"/>
      <c r="M432" s="26"/>
    </row>
    <row r="433" spans="1:13" ht="39.75" customHeight="1" thickBot="1" x14ac:dyDescent="0.25">
      <c r="A433" s="71"/>
      <c r="B433" s="12"/>
      <c r="C433" s="72"/>
      <c r="D433" s="25"/>
      <c r="E433" s="25"/>
      <c r="F433" s="25"/>
      <c r="G433" s="25"/>
      <c r="H433" s="25"/>
      <c r="I433" s="25"/>
      <c r="J433" s="25"/>
      <c r="K433" s="25"/>
      <c r="L433" s="25"/>
      <c r="M433" s="26"/>
    </row>
    <row r="434" spans="1:13" ht="39.75" customHeight="1" thickBot="1" x14ac:dyDescent="0.25">
      <c r="A434" s="71"/>
      <c r="B434" s="12"/>
      <c r="C434" s="72"/>
      <c r="D434" s="56"/>
      <c r="E434" s="56"/>
      <c r="F434" s="56"/>
      <c r="G434" s="56"/>
      <c r="H434" s="56"/>
      <c r="I434" s="56"/>
      <c r="J434" s="56"/>
      <c r="K434" s="56"/>
      <c r="L434" s="56"/>
      <c r="M434" s="26"/>
    </row>
    <row r="435" spans="1:13" ht="39.75" customHeight="1" thickBot="1" x14ac:dyDescent="0.25">
      <c r="A435" s="71"/>
      <c r="B435" s="12"/>
      <c r="C435" s="72"/>
      <c r="D435" s="56"/>
      <c r="E435" s="56"/>
      <c r="F435" s="56"/>
      <c r="G435" s="56"/>
      <c r="H435" s="56"/>
      <c r="I435" s="56"/>
      <c r="J435" s="56"/>
      <c r="K435" s="56"/>
      <c r="L435" s="56"/>
      <c r="M435" s="26"/>
    </row>
    <row r="436" spans="1:13" ht="39.75" customHeight="1" thickBot="1" x14ac:dyDescent="0.25">
      <c r="A436" s="71"/>
      <c r="B436" s="12"/>
      <c r="C436" s="72"/>
      <c r="D436" s="56"/>
      <c r="E436" s="56"/>
      <c r="F436" s="56"/>
      <c r="G436" s="56"/>
      <c r="H436" s="56"/>
      <c r="I436" s="56"/>
      <c r="J436" s="56"/>
      <c r="K436" s="56"/>
      <c r="L436" s="56"/>
      <c r="M436" s="26"/>
    </row>
    <row r="437" spans="1:13" ht="39.75" customHeight="1" thickBot="1" x14ac:dyDescent="0.25">
      <c r="A437" s="73"/>
      <c r="B437" s="14"/>
      <c r="C437" s="74"/>
      <c r="D437" s="57"/>
      <c r="E437" s="57"/>
      <c r="F437" s="57"/>
      <c r="G437" s="57"/>
      <c r="H437" s="57"/>
      <c r="I437" s="57"/>
      <c r="J437" s="57"/>
      <c r="K437" s="57"/>
      <c r="L437" s="57"/>
      <c r="M437" s="26"/>
    </row>
    <row r="439" spans="1:13" x14ac:dyDescent="0.2">
      <c r="D439"/>
      <c r="E439"/>
      <c r="F439"/>
      <c r="G439"/>
      <c r="H439"/>
      <c r="I439"/>
      <c r="J439"/>
      <c r="K439"/>
      <c r="L439"/>
      <c r="M439"/>
    </row>
    <row r="440" spans="1:13" x14ac:dyDescent="0.2">
      <c r="D440"/>
      <c r="E440"/>
      <c r="F440"/>
      <c r="G440"/>
      <c r="H440"/>
      <c r="I440"/>
      <c r="J440"/>
      <c r="K440"/>
      <c r="L440"/>
      <c r="M440"/>
    </row>
    <row r="441" spans="1:13" x14ac:dyDescent="0.2">
      <c r="D441"/>
      <c r="E441"/>
      <c r="F441"/>
      <c r="G441"/>
      <c r="H441"/>
      <c r="I441"/>
      <c r="J441"/>
      <c r="K441"/>
      <c r="L441"/>
      <c r="M441"/>
    </row>
    <row r="442" spans="1:13" x14ac:dyDescent="0.2">
      <c r="D442"/>
      <c r="E442"/>
      <c r="F442"/>
      <c r="G442"/>
      <c r="H442"/>
      <c r="I442"/>
      <c r="J442"/>
      <c r="K442"/>
      <c r="L442"/>
      <c r="M442"/>
    </row>
    <row r="443" spans="1:13" x14ac:dyDescent="0.2">
      <c r="D443"/>
      <c r="E443"/>
      <c r="F443"/>
      <c r="G443"/>
      <c r="H443"/>
      <c r="I443"/>
      <c r="J443"/>
      <c r="K443"/>
      <c r="L443"/>
      <c r="M443"/>
    </row>
    <row r="444" spans="1:13" x14ac:dyDescent="0.2">
      <c r="D444"/>
      <c r="E444"/>
      <c r="F444"/>
      <c r="G444"/>
      <c r="H444"/>
      <c r="I444"/>
      <c r="J444"/>
      <c r="K444"/>
      <c r="L444"/>
      <c r="M444"/>
    </row>
    <row r="445" spans="1:13" x14ac:dyDescent="0.2">
      <c r="D445"/>
      <c r="E445"/>
      <c r="F445"/>
      <c r="G445"/>
      <c r="H445"/>
      <c r="I445"/>
      <c r="J445"/>
      <c r="K445"/>
      <c r="L445"/>
      <c r="M445"/>
    </row>
    <row r="446" spans="1:13" x14ac:dyDescent="0.2">
      <c r="D446"/>
      <c r="E446"/>
      <c r="F446"/>
      <c r="G446"/>
      <c r="H446"/>
      <c r="I446"/>
      <c r="J446"/>
      <c r="K446"/>
      <c r="L446"/>
      <c r="M446"/>
    </row>
    <row r="447" spans="1:13" x14ac:dyDescent="0.2">
      <c r="D447"/>
      <c r="E447"/>
      <c r="F447"/>
      <c r="G447"/>
      <c r="H447"/>
      <c r="I447"/>
      <c r="J447"/>
      <c r="K447"/>
      <c r="L447"/>
      <c r="M447"/>
    </row>
  </sheetData>
  <autoFilter ref="A5:M437"/>
  <mergeCells count="145">
    <mergeCell ref="A264:A269"/>
    <mergeCell ref="C264:C269"/>
    <mergeCell ref="A12:A17"/>
    <mergeCell ref="C12:C17"/>
    <mergeCell ref="A18:A23"/>
    <mergeCell ref="C18:C23"/>
    <mergeCell ref="A60:A65"/>
    <mergeCell ref="C60:C65"/>
    <mergeCell ref="A66:A71"/>
    <mergeCell ref="C66:C71"/>
    <mergeCell ref="A48:A53"/>
    <mergeCell ref="C48:C53"/>
    <mergeCell ref="A54:A59"/>
    <mergeCell ref="A108:A113"/>
    <mergeCell ref="C108:C113"/>
    <mergeCell ref="A114:A119"/>
    <mergeCell ref="C114:C119"/>
    <mergeCell ref="A96:A101"/>
    <mergeCell ref="C96:C101"/>
    <mergeCell ref="A102:A107"/>
    <mergeCell ref="C102:C107"/>
    <mergeCell ref="C54:C59"/>
    <mergeCell ref="A84:A89"/>
    <mergeCell ref="C84:C89"/>
    <mergeCell ref="A6:A11"/>
    <mergeCell ref="C6:C11"/>
    <mergeCell ref="A36:A41"/>
    <mergeCell ref="C36:C41"/>
    <mergeCell ref="A42:A47"/>
    <mergeCell ref="C42:C47"/>
    <mergeCell ref="A24:A29"/>
    <mergeCell ref="C24:C29"/>
    <mergeCell ref="A30:A35"/>
    <mergeCell ref="C30:C35"/>
    <mergeCell ref="A90:A95"/>
    <mergeCell ref="C90:C95"/>
    <mergeCell ref="A72:A77"/>
    <mergeCell ref="C72:C77"/>
    <mergeCell ref="A78:A83"/>
    <mergeCell ref="C78:C83"/>
    <mergeCell ref="A144:A149"/>
    <mergeCell ref="C144:C149"/>
    <mergeCell ref="A150:A155"/>
    <mergeCell ref="C150:C155"/>
    <mergeCell ref="A132:A137"/>
    <mergeCell ref="C132:C137"/>
    <mergeCell ref="A138:A143"/>
    <mergeCell ref="C138:C143"/>
    <mergeCell ref="A120:A125"/>
    <mergeCell ref="C120:C125"/>
    <mergeCell ref="A126:A131"/>
    <mergeCell ref="C126:C131"/>
    <mergeCell ref="A180:A185"/>
    <mergeCell ref="C180:C185"/>
    <mergeCell ref="A186:A191"/>
    <mergeCell ref="C186:C191"/>
    <mergeCell ref="A168:A173"/>
    <mergeCell ref="C168:C173"/>
    <mergeCell ref="A174:A179"/>
    <mergeCell ref="C174:C179"/>
    <mergeCell ref="A156:A161"/>
    <mergeCell ref="C156:C161"/>
    <mergeCell ref="A162:A167"/>
    <mergeCell ref="C162:C167"/>
    <mergeCell ref="A216:A221"/>
    <mergeCell ref="C216:C221"/>
    <mergeCell ref="A222:A227"/>
    <mergeCell ref="C222:C227"/>
    <mergeCell ref="A204:A209"/>
    <mergeCell ref="C204:C209"/>
    <mergeCell ref="A210:A215"/>
    <mergeCell ref="C210:C215"/>
    <mergeCell ref="A192:A197"/>
    <mergeCell ref="C192:C197"/>
    <mergeCell ref="A198:A203"/>
    <mergeCell ref="C198:C203"/>
    <mergeCell ref="A240:A245"/>
    <mergeCell ref="C240:C245"/>
    <mergeCell ref="A246:A251"/>
    <mergeCell ref="C246:C251"/>
    <mergeCell ref="A252:A257"/>
    <mergeCell ref="C252:C257"/>
    <mergeCell ref="A258:A263"/>
    <mergeCell ref="A228:A233"/>
    <mergeCell ref="C228:C233"/>
    <mergeCell ref="A234:A239"/>
    <mergeCell ref="C234:C239"/>
    <mergeCell ref="C258:C263"/>
    <mergeCell ref="C288:C293"/>
    <mergeCell ref="A294:A299"/>
    <mergeCell ref="C294:C299"/>
    <mergeCell ref="A300:A305"/>
    <mergeCell ref="C300:C305"/>
    <mergeCell ref="A270:A275"/>
    <mergeCell ref="C270:C275"/>
    <mergeCell ref="A276:A281"/>
    <mergeCell ref="C276:C281"/>
    <mergeCell ref="A282:A287"/>
    <mergeCell ref="C282:C287"/>
    <mergeCell ref="A288:A293"/>
    <mergeCell ref="A330:A335"/>
    <mergeCell ref="C330:C335"/>
    <mergeCell ref="A336:A341"/>
    <mergeCell ref="C336:C341"/>
    <mergeCell ref="A318:A323"/>
    <mergeCell ref="C318:C323"/>
    <mergeCell ref="A324:A329"/>
    <mergeCell ref="C324:C329"/>
    <mergeCell ref="A306:A311"/>
    <mergeCell ref="C306:C311"/>
    <mergeCell ref="A312:A317"/>
    <mergeCell ref="C312:C317"/>
    <mergeCell ref="C372:C377"/>
    <mergeCell ref="A354:A359"/>
    <mergeCell ref="C354:C359"/>
    <mergeCell ref="A360:A365"/>
    <mergeCell ref="C360:C365"/>
    <mergeCell ref="A342:A347"/>
    <mergeCell ref="C342:C347"/>
    <mergeCell ref="A348:A353"/>
    <mergeCell ref="C348:C353"/>
    <mergeCell ref="B2:M2"/>
    <mergeCell ref="A426:A431"/>
    <mergeCell ref="C426:C431"/>
    <mergeCell ref="A432:A437"/>
    <mergeCell ref="C432:C437"/>
    <mergeCell ref="A414:A419"/>
    <mergeCell ref="C414:C419"/>
    <mergeCell ref="A420:A425"/>
    <mergeCell ref="C420:C425"/>
    <mergeCell ref="A402:A407"/>
    <mergeCell ref="C402:C407"/>
    <mergeCell ref="A408:A413"/>
    <mergeCell ref="C408:C413"/>
    <mergeCell ref="A390:A395"/>
    <mergeCell ref="C390:C395"/>
    <mergeCell ref="A396:A401"/>
    <mergeCell ref="C396:C401"/>
    <mergeCell ref="A378:A383"/>
    <mergeCell ref="C378:C383"/>
    <mergeCell ref="A384:A389"/>
    <mergeCell ref="C384:C389"/>
    <mergeCell ref="A366:A371"/>
    <mergeCell ref="C366:C371"/>
    <mergeCell ref="A372:A377"/>
  </mergeCells>
  <pageMargins left="0.23622047244094491" right="0.23622047244094491" top="0.74803149606299213" bottom="0.74803149606299213" header="0.31496062992125984" footer="0.31496062992125984"/>
  <pageSetup paperSize="9" scale="5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9"/>
  <sheetViews>
    <sheetView view="pageBreakPreview" zoomScale="60" zoomScaleNormal="100" workbookViewId="0">
      <pane ySplit="4" topLeftCell="A5" activePane="bottomLeft" state="frozen"/>
      <selection pane="bottomLeft" activeCell="T9" sqref="T9"/>
    </sheetView>
  </sheetViews>
  <sheetFormatPr defaultRowHeight="12.75" x14ac:dyDescent="0.2"/>
  <cols>
    <col min="1" max="1" width="9.140625" style="16"/>
    <col min="2" max="2" width="28.42578125" style="16" customWidth="1"/>
    <col min="3" max="3" width="42.85546875" style="16" customWidth="1"/>
    <col min="4" max="12" width="15.28515625" style="16" customWidth="1"/>
    <col min="13" max="13" width="16.85546875" style="16" customWidth="1"/>
    <col min="14" max="16384" width="9.140625" style="16"/>
  </cols>
  <sheetData>
    <row r="2" spans="1:14" ht="41.25" customHeight="1" x14ac:dyDescent="0.2">
      <c r="A2" s="70" t="s">
        <v>3518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3"/>
    </row>
    <row r="3" spans="1:14" ht="13.5" thickBot="1" x14ac:dyDescent="0.25"/>
    <row r="4" spans="1:14" ht="153.75" thickBot="1" x14ac:dyDescent="0.25">
      <c r="A4" s="20" t="s">
        <v>3506</v>
      </c>
      <c r="B4" s="20" t="s">
        <v>3507</v>
      </c>
      <c r="C4" s="32" t="s">
        <v>3508</v>
      </c>
      <c r="D4" s="32" t="s">
        <v>3511</v>
      </c>
      <c r="E4" s="32" t="s">
        <v>3512</v>
      </c>
      <c r="F4" s="32" t="s">
        <v>3520</v>
      </c>
      <c r="G4" s="32" t="s">
        <v>3523</v>
      </c>
      <c r="H4" s="32" t="s">
        <v>3524</v>
      </c>
      <c r="I4" s="32" t="s">
        <v>3526</v>
      </c>
      <c r="J4" s="32" t="s">
        <v>3525</v>
      </c>
      <c r="K4" s="32" t="s">
        <v>3527</v>
      </c>
      <c r="L4" s="32" t="s">
        <v>3528</v>
      </c>
      <c r="M4" s="32" t="s">
        <v>3517</v>
      </c>
    </row>
    <row r="5" spans="1:14" ht="13.5" thickBot="1" x14ac:dyDescent="0.25">
      <c r="A5" s="21">
        <v>1</v>
      </c>
      <c r="B5" s="21">
        <v>2</v>
      </c>
      <c r="C5" s="34">
        <v>3</v>
      </c>
      <c r="D5" s="34">
        <v>4</v>
      </c>
      <c r="E5" s="34">
        <v>5</v>
      </c>
      <c r="F5" s="34">
        <v>6</v>
      </c>
      <c r="G5" s="34">
        <v>7</v>
      </c>
      <c r="H5" s="34">
        <v>8</v>
      </c>
      <c r="I5" s="34">
        <v>9</v>
      </c>
      <c r="J5" s="34">
        <v>10</v>
      </c>
      <c r="K5" s="34">
        <v>11</v>
      </c>
      <c r="L5" s="34">
        <v>12</v>
      </c>
      <c r="M5" s="34">
        <v>13</v>
      </c>
    </row>
    <row r="6" spans="1:14" ht="39.75" customHeight="1" x14ac:dyDescent="0.2">
      <c r="A6" s="75" t="s">
        <v>3410</v>
      </c>
      <c r="B6" s="10"/>
      <c r="C6" s="76" t="s">
        <v>3411</v>
      </c>
      <c r="D6" s="28"/>
      <c r="E6" s="28"/>
      <c r="F6" s="28"/>
      <c r="G6" s="28"/>
      <c r="H6" s="28"/>
      <c r="I6" s="28"/>
      <c r="J6" s="28"/>
      <c r="K6" s="28"/>
      <c r="L6" s="28"/>
      <c r="M6" s="11"/>
    </row>
    <row r="7" spans="1:14" ht="39.75" customHeight="1" x14ac:dyDescent="0.2">
      <c r="A7" s="71"/>
      <c r="B7" s="12"/>
      <c r="C7" s="72"/>
      <c r="D7" s="29"/>
      <c r="E7" s="29"/>
      <c r="F7" s="29"/>
      <c r="G7" s="29"/>
      <c r="H7" s="29"/>
      <c r="I7" s="29"/>
      <c r="J7" s="29"/>
      <c r="K7" s="29"/>
      <c r="L7" s="29"/>
      <c r="M7" s="13"/>
    </row>
    <row r="8" spans="1:14" ht="39.75" customHeight="1" x14ac:dyDescent="0.2">
      <c r="A8" s="71" t="s">
        <v>3412</v>
      </c>
      <c r="B8" s="12"/>
      <c r="C8" s="72" t="s">
        <v>3413</v>
      </c>
      <c r="D8" s="29"/>
      <c r="E8" s="29"/>
      <c r="F8" s="29"/>
      <c r="G8" s="29"/>
      <c r="H8" s="29"/>
      <c r="I8" s="29"/>
      <c r="J8" s="29"/>
      <c r="K8" s="29"/>
      <c r="L8" s="29"/>
      <c r="M8" s="13"/>
    </row>
    <row r="9" spans="1:14" ht="39.75" customHeight="1" x14ac:dyDescent="0.2">
      <c r="A9" s="71"/>
      <c r="B9" s="12"/>
      <c r="C9" s="72"/>
      <c r="D9" s="29"/>
      <c r="E9" s="29"/>
      <c r="F9" s="29"/>
      <c r="G9" s="29"/>
      <c r="H9" s="29"/>
      <c r="I9" s="29"/>
      <c r="J9" s="29"/>
      <c r="K9" s="29"/>
      <c r="L9" s="29"/>
      <c r="M9" s="13"/>
    </row>
    <row r="10" spans="1:14" ht="39.75" customHeight="1" x14ac:dyDescent="0.2">
      <c r="A10" s="71" t="s">
        <v>3414</v>
      </c>
      <c r="B10" s="12"/>
      <c r="C10" s="72" t="s">
        <v>3415</v>
      </c>
      <c r="D10" s="29"/>
      <c r="E10" s="29"/>
      <c r="F10" s="29"/>
      <c r="G10" s="29"/>
      <c r="H10" s="29"/>
      <c r="I10" s="29"/>
      <c r="J10" s="29"/>
      <c r="K10" s="29"/>
      <c r="L10" s="29"/>
      <c r="M10" s="13"/>
    </row>
    <row r="11" spans="1:14" ht="39.75" customHeight="1" x14ac:dyDescent="0.2">
      <c r="A11" s="71"/>
      <c r="B11" s="12"/>
      <c r="C11" s="72"/>
      <c r="D11" s="29"/>
      <c r="E11" s="29"/>
      <c r="F11" s="29"/>
      <c r="G11" s="29"/>
      <c r="H11" s="29"/>
      <c r="I11" s="29"/>
      <c r="J11" s="29"/>
      <c r="K11" s="29"/>
      <c r="L11" s="29"/>
      <c r="M11" s="13"/>
    </row>
    <row r="12" spans="1:14" ht="39.75" customHeight="1" x14ac:dyDescent="0.2">
      <c r="A12" s="71" t="s">
        <v>3416</v>
      </c>
      <c r="B12" s="12"/>
      <c r="C12" s="72" t="s">
        <v>3417</v>
      </c>
      <c r="D12" s="29"/>
      <c r="E12" s="29"/>
      <c r="F12" s="29"/>
      <c r="G12" s="29"/>
      <c r="H12" s="29"/>
      <c r="I12" s="29"/>
      <c r="J12" s="29"/>
      <c r="K12" s="29"/>
      <c r="L12" s="29"/>
      <c r="M12" s="13"/>
    </row>
    <row r="13" spans="1:14" ht="39.75" customHeight="1" x14ac:dyDescent="0.2">
      <c r="A13" s="71"/>
      <c r="B13" s="12"/>
      <c r="C13" s="72"/>
      <c r="D13" s="29"/>
      <c r="E13" s="29"/>
      <c r="F13" s="29"/>
      <c r="G13" s="29"/>
      <c r="H13" s="29"/>
      <c r="I13" s="29"/>
      <c r="J13" s="29"/>
      <c r="K13" s="29"/>
      <c r="L13" s="29"/>
      <c r="M13" s="13"/>
    </row>
    <row r="14" spans="1:14" ht="39.75" customHeight="1" x14ac:dyDescent="0.2">
      <c r="A14" s="71" t="s">
        <v>3418</v>
      </c>
      <c r="B14" s="12"/>
      <c r="C14" s="72" t="s">
        <v>3419</v>
      </c>
      <c r="D14" s="29"/>
      <c r="E14" s="29"/>
      <c r="F14" s="29"/>
      <c r="G14" s="29"/>
      <c r="H14" s="29"/>
      <c r="I14" s="29"/>
      <c r="J14" s="29"/>
      <c r="K14" s="29"/>
      <c r="L14" s="29"/>
      <c r="M14" s="13"/>
    </row>
    <row r="15" spans="1:14" ht="39.75" customHeight="1" x14ac:dyDescent="0.2">
      <c r="A15" s="71"/>
      <c r="B15" s="12"/>
      <c r="C15" s="72"/>
      <c r="D15" s="29"/>
      <c r="E15" s="29"/>
      <c r="F15" s="29"/>
      <c r="G15" s="29"/>
      <c r="H15" s="29"/>
      <c r="I15" s="29"/>
      <c r="J15" s="29"/>
      <c r="K15" s="29"/>
      <c r="L15" s="29"/>
      <c r="M15" s="13"/>
    </row>
    <row r="16" spans="1:14" ht="39.75" customHeight="1" x14ac:dyDescent="0.2">
      <c r="A16" s="71" t="s">
        <v>3420</v>
      </c>
      <c r="B16" s="12"/>
      <c r="C16" s="72" t="s">
        <v>3421</v>
      </c>
      <c r="D16" s="29"/>
      <c r="E16" s="29"/>
      <c r="F16" s="29"/>
      <c r="G16" s="29"/>
      <c r="H16" s="29"/>
      <c r="I16" s="29"/>
      <c r="J16" s="29"/>
      <c r="K16" s="29"/>
      <c r="L16" s="29"/>
      <c r="M16" s="13"/>
    </row>
    <row r="17" spans="1:13" ht="39.75" customHeight="1" x14ac:dyDescent="0.2">
      <c r="A17" s="71"/>
      <c r="B17" s="12"/>
      <c r="C17" s="72"/>
      <c r="D17" s="29"/>
      <c r="E17" s="29"/>
      <c r="F17" s="29"/>
      <c r="G17" s="29"/>
      <c r="H17" s="29"/>
      <c r="I17" s="29"/>
      <c r="J17" s="29"/>
      <c r="K17" s="29"/>
      <c r="L17" s="29"/>
      <c r="M17" s="13"/>
    </row>
    <row r="18" spans="1:13" ht="39.75" customHeight="1" x14ac:dyDescent="0.2">
      <c r="A18" s="71" t="s">
        <v>3422</v>
      </c>
      <c r="B18" s="12"/>
      <c r="C18" s="72" t="s">
        <v>3423</v>
      </c>
      <c r="D18" s="29"/>
      <c r="E18" s="29"/>
      <c r="F18" s="29"/>
      <c r="G18" s="29"/>
      <c r="H18" s="29"/>
      <c r="I18" s="29"/>
      <c r="J18" s="29"/>
      <c r="K18" s="29"/>
      <c r="L18" s="29"/>
      <c r="M18" s="13"/>
    </row>
    <row r="19" spans="1:13" ht="39.75" customHeight="1" x14ac:dyDescent="0.2">
      <c r="A19" s="71"/>
      <c r="B19" s="12"/>
      <c r="C19" s="72"/>
      <c r="D19" s="29"/>
      <c r="E19" s="29"/>
      <c r="F19" s="29"/>
      <c r="G19" s="29"/>
      <c r="H19" s="29"/>
      <c r="I19" s="29"/>
      <c r="J19" s="29"/>
      <c r="K19" s="29"/>
      <c r="L19" s="29"/>
      <c r="M19" s="13"/>
    </row>
    <row r="20" spans="1:13" ht="39.75" customHeight="1" x14ac:dyDescent="0.2">
      <c r="A20" s="71" t="s">
        <v>3424</v>
      </c>
      <c r="B20" s="12"/>
      <c r="C20" s="72" t="s">
        <v>3425</v>
      </c>
      <c r="D20" s="29"/>
      <c r="E20" s="29"/>
      <c r="F20" s="29"/>
      <c r="G20" s="29"/>
      <c r="H20" s="29"/>
      <c r="I20" s="29"/>
      <c r="J20" s="29"/>
      <c r="K20" s="29"/>
      <c r="L20" s="29"/>
      <c r="M20" s="13"/>
    </row>
    <row r="21" spans="1:13" ht="39.75" customHeight="1" x14ac:dyDescent="0.2">
      <c r="A21" s="71"/>
      <c r="B21" s="12"/>
      <c r="C21" s="72"/>
      <c r="D21" s="29"/>
      <c r="E21" s="29"/>
      <c r="F21" s="29"/>
      <c r="G21" s="29"/>
      <c r="H21" s="29"/>
      <c r="I21" s="29"/>
      <c r="J21" s="29"/>
      <c r="K21" s="29"/>
      <c r="L21" s="29"/>
      <c r="M21" s="13"/>
    </row>
    <row r="22" spans="1:13" ht="39.75" customHeight="1" x14ac:dyDescent="0.2">
      <c r="A22" s="71" t="s">
        <v>3426</v>
      </c>
      <c r="B22" s="12"/>
      <c r="C22" s="72" t="s">
        <v>3427</v>
      </c>
      <c r="D22" s="29"/>
      <c r="E22" s="29"/>
      <c r="F22" s="29"/>
      <c r="G22" s="29"/>
      <c r="H22" s="29"/>
      <c r="I22" s="29"/>
      <c r="J22" s="29"/>
      <c r="K22" s="29"/>
      <c r="L22" s="29"/>
      <c r="M22" s="13"/>
    </row>
    <row r="23" spans="1:13" ht="39.75" customHeight="1" x14ac:dyDescent="0.2">
      <c r="A23" s="71"/>
      <c r="B23" s="12"/>
      <c r="C23" s="72"/>
      <c r="D23" s="29"/>
      <c r="E23" s="29"/>
      <c r="F23" s="29"/>
      <c r="G23" s="29"/>
      <c r="H23" s="29"/>
      <c r="I23" s="29"/>
      <c r="J23" s="29"/>
      <c r="K23" s="29"/>
      <c r="L23" s="29"/>
      <c r="M23" s="13"/>
    </row>
    <row r="24" spans="1:13" ht="39.75" customHeight="1" x14ac:dyDescent="0.2">
      <c r="A24" s="71" t="s">
        <v>3428</v>
      </c>
      <c r="B24" s="12"/>
      <c r="C24" s="72" t="s">
        <v>3429</v>
      </c>
      <c r="D24" s="29"/>
      <c r="E24" s="29"/>
      <c r="F24" s="29"/>
      <c r="G24" s="29"/>
      <c r="H24" s="29"/>
      <c r="I24" s="29"/>
      <c r="J24" s="29"/>
      <c r="K24" s="29"/>
      <c r="L24" s="29"/>
      <c r="M24" s="13"/>
    </row>
    <row r="25" spans="1:13" ht="39.75" customHeight="1" x14ac:dyDescent="0.2">
      <c r="A25" s="71"/>
      <c r="B25" s="12"/>
      <c r="C25" s="72"/>
      <c r="D25" s="29"/>
      <c r="E25" s="29"/>
      <c r="F25" s="29"/>
      <c r="G25" s="29"/>
      <c r="H25" s="29"/>
      <c r="I25" s="29"/>
      <c r="J25" s="29"/>
      <c r="K25" s="29"/>
      <c r="L25" s="29"/>
      <c r="M25" s="13"/>
    </row>
    <row r="26" spans="1:13" ht="39.75" customHeight="1" x14ac:dyDescent="0.2">
      <c r="A26" s="71" t="s">
        <v>3430</v>
      </c>
      <c r="B26" s="12"/>
      <c r="C26" s="72" t="s">
        <v>3431</v>
      </c>
      <c r="D26" s="29"/>
      <c r="E26" s="29"/>
      <c r="F26" s="29"/>
      <c r="G26" s="29"/>
      <c r="H26" s="29"/>
      <c r="I26" s="29"/>
      <c r="J26" s="29"/>
      <c r="K26" s="29"/>
      <c r="L26" s="29"/>
      <c r="M26" s="13"/>
    </row>
    <row r="27" spans="1:13" ht="39.75" customHeight="1" thickBot="1" x14ac:dyDescent="0.25">
      <c r="A27" s="73"/>
      <c r="B27" s="14"/>
      <c r="C27" s="74"/>
      <c r="D27" s="30"/>
      <c r="E27" s="30"/>
      <c r="F27" s="30"/>
      <c r="G27" s="30"/>
      <c r="H27" s="30"/>
      <c r="I27" s="30"/>
      <c r="J27" s="30"/>
      <c r="K27" s="30"/>
      <c r="L27" s="30"/>
      <c r="M27" s="15"/>
    </row>
    <row r="28" spans="1:13" ht="39.75" customHeight="1" x14ac:dyDescent="0.2">
      <c r="A28" s="75" t="s">
        <v>3432</v>
      </c>
      <c r="B28" s="10"/>
      <c r="C28" s="76" t="s">
        <v>3433</v>
      </c>
      <c r="D28" s="28"/>
      <c r="E28" s="28"/>
      <c r="F28" s="28"/>
      <c r="G28" s="28"/>
      <c r="H28" s="28"/>
      <c r="I28" s="28"/>
      <c r="J28" s="28"/>
      <c r="K28" s="28"/>
      <c r="L28" s="28"/>
      <c r="M28" s="11"/>
    </row>
    <row r="29" spans="1:13" ht="39.75" customHeight="1" x14ac:dyDescent="0.2">
      <c r="A29" s="71"/>
      <c r="B29" s="12"/>
      <c r="C29" s="72"/>
      <c r="D29" s="29"/>
      <c r="E29" s="29"/>
      <c r="F29" s="29"/>
      <c r="G29" s="29"/>
      <c r="H29" s="29"/>
      <c r="I29" s="29"/>
      <c r="J29" s="29"/>
      <c r="K29" s="29"/>
      <c r="L29" s="29"/>
      <c r="M29" s="13"/>
    </row>
    <row r="30" spans="1:13" ht="39.75" customHeight="1" x14ac:dyDescent="0.2">
      <c r="A30" s="71" t="s">
        <v>3434</v>
      </c>
      <c r="B30" s="12"/>
      <c r="C30" s="72" t="s">
        <v>3435</v>
      </c>
      <c r="D30" s="29"/>
      <c r="E30" s="29"/>
      <c r="F30" s="29"/>
      <c r="G30" s="29"/>
      <c r="H30" s="29"/>
      <c r="I30" s="29"/>
      <c r="J30" s="29"/>
      <c r="K30" s="29"/>
      <c r="L30" s="29"/>
      <c r="M30" s="13"/>
    </row>
    <row r="31" spans="1:13" ht="39.75" customHeight="1" x14ac:dyDescent="0.2">
      <c r="A31" s="71"/>
      <c r="B31" s="12"/>
      <c r="C31" s="72"/>
      <c r="D31" s="29"/>
      <c r="E31" s="29"/>
      <c r="F31" s="29"/>
      <c r="G31" s="29"/>
      <c r="H31" s="29"/>
      <c r="I31" s="29"/>
      <c r="J31" s="29"/>
      <c r="K31" s="29"/>
      <c r="L31" s="29"/>
      <c r="M31" s="13"/>
    </row>
    <row r="32" spans="1:13" ht="39.75" customHeight="1" x14ac:dyDescent="0.2">
      <c r="A32" s="71" t="s">
        <v>3436</v>
      </c>
      <c r="B32" s="12"/>
      <c r="C32" s="72" t="s">
        <v>3437</v>
      </c>
      <c r="D32" s="29"/>
      <c r="E32" s="29"/>
      <c r="F32" s="29"/>
      <c r="G32" s="29"/>
      <c r="H32" s="29"/>
      <c r="I32" s="29"/>
      <c r="J32" s="29"/>
      <c r="K32" s="29"/>
      <c r="L32" s="29"/>
      <c r="M32" s="13"/>
    </row>
    <row r="33" spans="1:13" ht="39.75" customHeight="1" x14ac:dyDescent="0.2">
      <c r="A33" s="71"/>
      <c r="B33" s="12"/>
      <c r="C33" s="72"/>
      <c r="D33" s="29"/>
      <c r="E33" s="29"/>
      <c r="F33" s="29"/>
      <c r="G33" s="29"/>
      <c r="H33" s="29"/>
      <c r="I33" s="29"/>
      <c r="J33" s="29"/>
      <c r="K33" s="29"/>
      <c r="L33" s="29"/>
      <c r="M33" s="13"/>
    </row>
    <row r="34" spans="1:13" ht="39.75" customHeight="1" x14ac:dyDescent="0.2">
      <c r="A34" s="71" t="s">
        <v>3438</v>
      </c>
      <c r="B34" s="12"/>
      <c r="C34" s="72" t="s">
        <v>3439</v>
      </c>
      <c r="D34" s="29"/>
      <c r="E34" s="29"/>
      <c r="F34" s="29"/>
      <c r="G34" s="29"/>
      <c r="H34" s="29"/>
      <c r="I34" s="29"/>
      <c r="J34" s="29"/>
      <c r="K34" s="29"/>
      <c r="L34" s="29"/>
      <c r="M34" s="13"/>
    </row>
    <row r="35" spans="1:13" ht="39.75" customHeight="1" x14ac:dyDescent="0.2">
      <c r="A35" s="71"/>
      <c r="B35" s="12"/>
      <c r="C35" s="72"/>
      <c r="D35" s="29"/>
      <c r="E35" s="29"/>
      <c r="F35" s="29"/>
      <c r="G35" s="29"/>
      <c r="H35" s="29"/>
      <c r="I35" s="29"/>
      <c r="J35" s="29"/>
      <c r="K35" s="29"/>
      <c r="L35" s="29"/>
      <c r="M35" s="13"/>
    </row>
    <row r="36" spans="1:13" ht="39.75" customHeight="1" x14ac:dyDescent="0.2">
      <c r="A36" s="71" t="s">
        <v>3440</v>
      </c>
      <c r="B36" s="12"/>
      <c r="C36" s="72" t="s">
        <v>3441</v>
      </c>
      <c r="D36" s="29"/>
      <c r="E36" s="29"/>
      <c r="F36" s="29"/>
      <c r="G36" s="29"/>
      <c r="H36" s="29"/>
      <c r="I36" s="29"/>
      <c r="J36" s="29"/>
      <c r="K36" s="29"/>
      <c r="L36" s="29"/>
      <c r="M36" s="13"/>
    </row>
    <row r="37" spans="1:13" ht="39.75" customHeight="1" x14ac:dyDescent="0.2">
      <c r="A37" s="71"/>
      <c r="B37" s="12"/>
      <c r="C37" s="72"/>
      <c r="D37" s="29"/>
      <c r="E37" s="29"/>
      <c r="F37" s="29"/>
      <c r="G37" s="29"/>
      <c r="H37" s="29"/>
      <c r="I37" s="29"/>
      <c r="J37" s="29"/>
      <c r="K37" s="29"/>
      <c r="L37" s="29"/>
      <c r="M37" s="13"/>
    </row>
    <row r="38" spans="1:13" ht="39.75" customHeight="1" x14ac:dyDescent="0.2">
      <c r="A38" s="71" t="s">
        <v>3442</v>
      </c>
      <c r="B38" s="12"/>
      <c r="C38" s="72" t="s">
        <v>3443</v>
      </c>
      <c r="D38" s="29"/>
      <c r="E38" s="29"/>
      <c r="F38" s="29"/>
      <c r="G38" s="29"/>
      <c r="H38" s="29"/>
      <c r="I38" s="29"/>
      <c r="J38" s="29"/>
      <c r="K38" s="29"/>
      <c r="L38" s="29"/>
      <c r="M38" s="13"/>
    </row>
    <row r="39" spans="1:13" ht="39.75" customHeight="1" x14ac:dyDescent="0.2">
      <c r="A39" s="71"/>
      <c r="B39" s="12"/>
      <c r="C39" s="72"/>
      <c r="D39" s="29"/>
      <c r="E39" s="29"/>
      <c r="F39" s="29"/>
      <c r="G39" s="29"/>
      <c r="H39" s="29"/>
      <c r="I39" s="29"/>
      <c r="J39" s="29"/>
      <c r="K39" s="29"/>
      <c r="L39" s="29"/>
      <c r="M39" s="13"/>
    </row>
    <row r="40" spans="1:13" ht="39.75" customHeight="1" x14ac:dyDescent="0.2">
      <c r="A40" s="71" t="s">
        <v>3444</v>
      </c>
      <c r="B40" s="12"/>
      <c r="C40" s="72" t="s">
        <v>3445</v>
      </c>
      <c r="D40" s="29"/>
      <c r="E40" s="29"/>
      <c r="F40" s="29"/>
      <c r="G40" s="29"/>
      <c r="H40" s="29"/>
      <c r="I40" s="29"/>
      <c r="J40" s="29"/>
      <c r="K40" s="29"/>
      <c r="L40" s="29"/>
      <c r="M40" s="13"/>
    </row>
    <row r="41" spans="1:13" ht="39.75" customHeight="1" x14ac:dyDescent="0.2">
      <c r="A41" s="71"/>
      <c r="B41" s="12"/>
      <c r="C41" s="72"/>
      <c r="D41" s="29"/>
      <c r="E41" s="29"/>
      <c r="F41" s="29"/>
      <c r="G41" s="29"/>
      <c r="H41" s="29"/>
      <c r="I41" s="29"/>
      <c r="J41" s="29"/>
      <c r="K41" s="29"/>
      <c r="L41" s="29"/>
      <c r="M41" s="13"/>
    </row>
    <row r="42" spans="1:13" ht="39.75" customHeight="1" x14ac:dyDescent="0.2">
      <c r="A42" s="71" t="s">
        <v>3446</v>
      </c>
      <c r="B42" s="12"/>
      <c r="C42" s="72" t="s">
        <v>3447</v>
      </c>
      <c r="D42" s="29"/>
      <c r="E42" s="29"/>
      <c r="F42" s="29"/>
      <c r="G42" s="29"/>
      <c r="H42" s="29"/>
      <c r="I42" s="29"/>
      <c r="J42" s="29"/>
      <c r="K42" s="29"/>
      <c r="L42" s="29"/>
      <c r="M42" s="13"/>
    </row>
    <row r="43" spans="1:13" ht="39.75" customHeight="1" x14ac:dyDescent="0.2">
      <c r="A43" s="71"/>
      <c r="B43" s="12"/>
      <c r="C43" s="72"/>
      <c r="D43" s="29"/>
      <c r="E43" s="29"/>
      <c r="F43" s="29"/>
      <c r="G43" s="29"/>
      <c r="H43" s="29"/>
      <c r="I43" s="29"/>
      <c r="J43" s="29"/>
      <c r="K43" s="29"/>
      <c r="L43" s="29"/>
      <c r="M43" s="13"/>
    </row>
    <row r="44" spans="1:13" ht="39.75" customHeight="1" x14ac:dyDescent="0.2">
      <c r="A44" s="71" t="s">
        <v>3448</v>
      </c>
      <c r="B44" s="12"/>
      <c r="C44" s="72" t="s">
        <v>3449</v>
      </c>
      <c r="D44" s="29"/>
      <c r="E44" s="29"/>
      <c r="F44" s="29"/>
      <c r="G44" s="29"/>
      <c r="H44" s="29"/>
      <c r="I44" s="29"/>
      <c r="J44" s="29"/>
      <c r="K44" s="29"/>
      <c r="L44" s="29"/>
      <c r="M44" s="13"/>
    </row>
    <row r="45" spans="1:13" ht="39.75" customHeight="1" x14ac:dyDescent="0.2">
      <c r="A45" s="71"/>
      <c r="B45" s="12"/>
      <c r="C45" s="72"/>
      <c r="D45" s="29"/>
      <c r="E45" s="29"/>
      <c r="F45" s="29"/>
      <c r="G45" s="29"/>
      <c r="H45" s="29"/>
      <c r="I45" s="29"/>
      <c r="J45" s="29"/>
      <c r="K45" s="29"/>
      <c r="L45" s="29"/>
      <c r="M45" s="13"/>
    </row>
    <row r="46" spans="1:13" ht="39.75" customHeight="1" x14ac:dyDescent="0.2">
      <c r="A46" s="71" t="s">
        <v>3450</v>
      </c>
      <c r="B46" s="12"/>
      <c r="C46" s="72" t="s">
        <v>3451</v>
      </c>
      <c r="D46" s="29"/>
      <c r="E46" s="29"/>
      <c r="F46" s="29"/>
      <c r="G46" s="29"/>
      <c r="H46" s="29"/>
      <c r="I46" s="29"/>
      <c r="J46" s="29"/>
      <c r="K46" s="29"/>
      <c r="L46" s="29"/>
      <c r="M46" s="13"/>
    </row>
    <row r="47" spans="1:13" ht="39.75" customHeight="1" x14ac:dyDescent="0.2">
      <c r="A47" s="71"/>
      <c r="B47" s="12"/>
      <c r="C47" s="72"/>
      <c r="D47" s="29"/>
      <c r="E47" s="29"/>
      <c r="F47" s="29"/>
      <c r="G47" s="29"/>
      <c r="H47" s="29"/>
      <c r="I47" s="29"/>
      <c r="J47" s="29"/>
      <c r="K47" s="29"/>
      <c r="L47" s="29"/>
      <c r="M47" s="13"/>
    </row>
    <row r="48" spans="1:13" ht="39.75" customHeight="1" x14ac:dyDescent="0.2">
      <c r="A48" s="71" t="s">
        <v>3452</v>
      </c>
      <c r="B48" s="12"/>
      <c r="C48" s="72" t="s">
        <v>3453</v>
      </c>
      <c r="D48" s="29"/>
      <c r="E48" s="29"/>
      <c r="F48" s="29"/>
      <c r="G48" s="29"/>
      <c r="H48" s="29"/>
      <c r="I48" s="29"/>
      <c r="J48" s="29"/>
      <c r="K48" s="29"/>
      <c r="L48" s="29"/>
      <c r="M48" s="13"/>
    </row>
    <row r="49" spans="1:13" ht="39.75" customHeight="1" thickBot="1" x14ac:dyDescent="0.25">
      <c r="A49" s="73"/>
      <c r="B49" s="14"/>
      <c r="C49" s="74"/>
      <c r="D49" s="30"/>
      <c r="E49" s="30"/>
      <c r="F49" s="30"/>
      <c r="G49" s="30"/>
      <c r="H49" s="30"/>
      <c r="I49" s="30"/>
      <c r="J49" s="30"/>
      <c r="K49" s="30"/>
      <c r="L49" s="30"/>
      <c r="M49" s="15"/>
    </row>
  </sheetData>
  <mergeCells count="45">
    <mergeCell ref="A40:A41"/>
    <mergeCell ref="C40:C41"/>
    <mergeCell ref="A42:A43"/>
    <mergeCell ref="C42:C43"/>
    <mergeCell ref="A48:A49"/>
    <mergeCell ref="C48:C49"/>
    <mergeCell ref="A44:A45"/>
    <mergeCell ref="C44:C45"/>
    <mergeCell ref="A46:A47"/>
    <mergeCell ref="C46:C47"/>
    <mergeCell ref="A34:A35"/>
    <mergeCell ref="C34:C35"/>
    <mergeCell ref="A36:A37"/>
    <mergeCell ref="C36:C37"/>
    <mergeCell ref="A38:A39"/>
    <mergeCell ref="C38:C39"/>
    <mergeCell ref="A28:A29"/>
    <mergeCell ref="C28:C29"/>
    <mergeCell ref="A30:A31"/>
    <mergeCell ref="C30:C31"/>
    <mergeCell ref="A32:A33"/>
    <mergeCell ref="C32:C33"/>
    <mergeCell ref="A22:A23"/>
    <mergeCell ref="C22:C23"/>
    <mergeCell ref="A24:A25"/>
    <mergeCell ref="C24:C25"/>
    <mergeCell ref="A26:A27"/>
    <mergeCell ref="C26:C27"/>
    <mergeCell ref="A16:A17"/>
    <mergeCell ref="C16:C17"/>
    <mergeCell ref="A18:A19"/>
    <mergeCell ref="C18:C19"/>
    <mergeCell ref="A20:A21"/>
    <mergeCell ref="C20:C21"/>
    <mergeCell ref="A10:A11"/>
    <mergeCell ref="C10:C11"/>
    <mergeCell ref="A12:A13"/>
    <mergeCell ref="C12:C13"/>
    <mergeCell ref="A14:A15"/>
    <mergeCell ref="C14:C15"/>
    <mergeCell ref="A6:A7"/>
    <mergeCell ref="C6:C7"/>
    <mergeCell ref="A8:A9"/>
    <mergeCell ref="C8:C9"/>
    <mergeCell ref="A2:M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5"/>
  <sheetViews>
    <sheetView view="pageBreakPreview" zoomScale="60" zoomScaleNormal="100" workbookViewId="0">
      <selection activeCell="P10" sqref="P10"/>
    </sheetView>
  </sheetViews>
  <sheetFormatPr defaultRowHeight="12.75" x14ac:dyDescent="0.2"/>
  <cols>
    <col min="1" max="1" width="9.140625" style="16"/>
    <col min="2" max="2" width="28.42578125" style="16" customWidth="1"/>
    <col min="3" max="3" width="42.85546875" style="16" customWidth="1"/>
    <col min="4" max="12" width="14.7109375" style="16" customWidth="1"/>
    <col min="13" max="13" width="16.140625" style="16" customWidth="1"/>
    <col min="14" max="16384" width="9.140625" style="16"/>
  </cols>
  <sheetData>
    <row r="2" spans="1:14" ht="42.75" customHeight="1" x14ac:dyDescent="0.2">
      <c r="B2" s="70" t="s">
        <v>3518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</row>
    <row r="3" spans="1:14" ht="13.5" thickBot="1" x14ac:dyDescent="0.25"/>
    <row r="4" spans="1:14" ht="153.75" thickBot="1" x14ac:dyDescent="0.25">
      <c r="A4" s="20" t="s">
        <v>3506</v>
      </c>
      <c r="B4" s="20" t="s">
        <v>3507</v>
      </c>
      <c r="C4" s="32" t="s">
        <v>3508</v>
      </c>
      <c r="D4" s="32" t="s">
        <v>3511</v>
      </c>
      <c r="E4" s="32" t="s">
        <v>3512</v>
      </c>
      <c r="F4" s="32" t="s">
        <v>3520</v>
      </c>
      <c r="G4" s="32" t="s">
        <v>3523</v>
      </c>
      <c r="H4" s="32" t="s">
        <v>3524</v>
      </c>
      <c r="I4" s="32" t="s">
        <v>3526</v>
      </c>
      <c r="J4" s="32" t="s">
        <v>3525</v>
      </c>
      <c r="K4" s="32" t="s">
        <v>3527</v>
      </c>
      <c r="L4" s="32" t="s">
        <v>3528</v>
      </c>
      <c r="M4" s="32" t="s">
        <v>3517</v>
      </c>
    </row>
    <row r="5" spans="1:14" ht="13.5" thickBot="1" x14ac:dyDescent="0.25">
      <c r="A5" s="21">
        <v>1</v>
      </c>
      <c r="B5" s="21">
        <v>2</v>
      </c>
      <c r="C5" s="34">
        <v>3</v>
      </c>
      <c r="D5" s="34">
        <v>4</v>
      </c>
      <c r="E5" s="34">
        <v>5</v>
      </c>
      <c r="F5" s="34">
        <v>6</v>
      </c>
      <c r="G5" s="34">
        <v>7</v>
      </c>
      <c r="H5" s="34">
        <v>8</v>
      </c>
      <c r="I5" s="34">
        <v>9</v>
      </c>
      <c r="J5" s="34">
        <v>10</v>
      </c>
      <c r="K5" s="34">
        <v>11</v>
      </c>
      <c r="L5" s="34">
        <v>12</v>
      </c>
      <c r="M5" s="34">
        <v>13</v>
      </c>
    </row>
    <row r="6" spans="1:14" ht="40.5" customHeight="1" x14ac:dyDescent="0.2">
      <c r="A6" s="75" t="s">
        <v>3454</v>
      </c>
      <c r="B6" s="10"/>
      <c r="C6" s="76" t="s">
        <v>3455</v>
      </c>
      <c r="D6" s="28"/>
      <c r="E6" s="28"/>
      <c r="F6" s="28"/>
      <c r="G6" s="28"/>
      <c r="H6" s="28"/>
      <c r="I6" s="28"/>
      <c r="J6" s="28"/>
      <c r="K6" s="28"/>
      <c r="L6" s="28"/>
      <c r="M6" s="11"/>
    </row>
    <row r="7" spans="1:14" ht="39" customHeight="1" x14ac:dyDescent="0.2">
      <c r="A7" s="71"/>
      <c r="B7" s="12"/>
      <c r="C7" s="72"/>
      <c r="D7" s="29"/>
      <c r="E7" s="29"/>
      <c r="F7" s="29"/>
      <c r="G7" s="29"/>
      <c r="H7" s="29"/>
      <c r="I7" s="29"/>
      <c r="J7" s="29"/>
      <c r="K7" s="29"/>
      <c r="L7" s="29"/>
      <c r="M7" s="13"/>
    </row>
    <row r="8" spans="1:14" ht="39" customHeight="1" x14ac:dyDescent="0.2">
      <c r="A8" s="71"/>
      <c r="B8" s="12"/>
      <c r="C8" s="72"/>
      <c r="D8" s="29"/>
      <c r="E8" s="29"/>
      <c r="F8" s="29"/>
      <c r="G8" s="29"/>
      <c r="H8" s="29"/>
      <c r="I8" s="29"/>
      <c r="J8" s="29"/>
      <c r="K8" s="29"/>
      <c r="L8" s="29"/>
      <c r="M8" s="13"/>
    </row>
    <row r="9" spans="1:14" ht="39" customHeight="1" x14ac:dyDescent="0.2">
      <c r="A9" s="71"/>
      <c r="B9" s="12"/>
      <c r="C9" s="72"/>
      <c r="D9" s="29"/>
      <c r="E9" s="29"/>
      <c r="F9" s="29"/>
      <c r="G9" s="29"/>
      <c r="H9" s="29"/>
      <c r="I9" s="29"/>
      <c r="J9" s="29"/>
      <c r="K9" s="29"/>
      <c r="L9" s="29"/>
      <c r="M9" s="13"/>
    </row>
    <row r="10" spans="1:14" ht="39" customHeight="1" x14ac:dyDescent="0.2">
      <c r="A10" s="71"/>
      <c r="B10" s="12"/>
      <c r="C10" s="72"/>
      <c r="D10" s="29"/>
      <c r="E10" s="29"/>
      <c r="F10" s="29"/>
      <c r="G10" s="29"/>
      <c r="H10" s="29"/>
      <c r="I10" s="29"/>
      <c r="J10" s="29"/>
      <c r="K10" s="29"/>
      <c r="L10" s="29"/>
      <c r="M10" s="13"/>
    </row>
    <row r="11" spans="1:14" ht="39" customHeight="1" x14ac:dyDescent="0.2">
      <c r="A11" s="71" t="s">
        <v>3456</v>
      </c>
      <c r="B11" s="12"/>
      <c r="C11" s="72" t="s">
        <v>3457</v>
      </c>
      <c r="D11" s="29"/>
      <c r="E11" s="29"/>
      <c r="F11" s="29"/>
      <c r="G11" s="29"/>
      <c r="H11" s="29"/>
      <c r="I11" s="29"/>
      <c r="J11" s="29"/>
      <c r="K11" s="29"/>
      <c r="L11" s="29"/>
      <c r="M11" s="13"/>
    </row>
    <row r="12" spans="1:14" ht="39" customHeight="1" x14ac:dyDescent="0.2">
      <c r="A12" s="71"/>
      <c r="B12" s="12"/>
      <c r="C12" s="72"/>
      <c r="D12" s="29"/>
      <c r="E12" s="29"/>
      <c r="F12" s="29"/>
      <c r="G12" s="29"/>
      <c r="H12" s="29"/>
      <c r="I12" s="29"/>
      <c r="J12" s="29"/>
      <c r="K12" s="29"/>
      <c r="L12" s="29"/>
      <c r="M12" s="13"/>
    </row>
    <row r="13" spans="1:14" ht="39" customHeight="1" x14ac:dyDescent="0.2">
      <c r="A13" s="71"/>
      <c r="B13" s="12"/>
      <c r="C13" s="72"/>
      <c r="D13" s="29"/>
      <c r="E13" s="29"/>
      <c r="F13" s="29"/>
      <c r="G13" s="29"/>
      <c r="H13" s="29"/>
      <c r="I13" s="29"/>
      <c r="J13" s="29"/>
      <c r="K13" s="29"/>
      <c r="L13" s="29"/>
      <c r="M13" s="13"/>
    </row>
    <row r="14" spans="1:14" ht="39" customHeight="1" x14ac:dyDescent="0.2">
      <c r="A14" s="71"/>
      <c r="B14" s="12"/>
      <c r="C14" s="72"/>
      <c r="D14" s="29"/>
      <c r="E14" s="29"/>
      <c r="F14" s="29"/>
      <c r="G14" s="29"/>
      <c r="H14" s="29"/>
      <c r="I14" s="29"/>
      <c r="J14" s="29"/>
      <c r="K14" s="29"/>
      <c r="L14" s="29"/>
      <c r="M14" s="13"/>
    </row>
    <row r="15" spans="1:14" ht="39" customHeight="1" x14ac:dyDescent="0.2">
      <c r="A15" s="71"/>
      <c r="B15" s="12"/>
      <c r="C15" s="72"/>
      <c r="D15" s="29"/>
      <c r="E15" s="29"/>
      <c r="F15" s="29"/>
      <c r="G15" s="29"/>
      <c r="H15" s="29"/>
      <c r="I15" s="29"/>
      <c r="J15" s="29"/>
      <c r="K15" s="29"/>
      <c r="L15" s="29"/>
      <c r="M15" s="13"/>
    </row>
    <row r="16" spans="1:14" ht="39" customHeight="1" x14ac:dyDescent="0.2">
      <c r="A16" s="71" t="s">
        <v>3458</v>
      </c>
      <c r="B16" s="12"/>
      <c r="C16" s="72" t="s">
        <v>3459</v>
      </c>
      <c r="D16" s="29"/>
      <c r="E16" s="29"/>
      <c r="F16" s="29"/>
      <c r="G16" s="29"/>
      <c r="H16" s="29"/>
      <c r="I16" s="29"/>
      <c r="J16" s="29"/>
      <c r="K16" s="29"/>
      <c r="L16" s="29"/>
      <c r="M16" s="13"/>
    </row>
    <row r="17" spans="1:13" ht="39" customHeight="1" x14ac:dyDescent="0.2">
      <c r="A17" s="71"/>
      <c r="B17" s="12"/>
      <c r="C17" s="72"/>
      <c r="D17" s="29"/>
      <c r="E17" s="29"/>
      <c r="F17" s="29"/>
      <c r="G17" s="29"/>
      <c r="H17" s="29"/>
      <c r="I17" s="29"/>
      <c r="J17" s="29"/>
      <c r="K17" s="29"/>
      <c r="L17" s="29"/>
      <c r="M17" s="13"/>
    </row>
    <row r="18" spans="1:13" ht="39" customHeight="1" x14ac:dyDescent="0.2">
      <c r="A18" s="71"/>
      <c r="B18" s="12"/>
      <c r="C18" s="72"/>
      <c r="D18" s="29"/>
      <c r="E18" s="29"/>
      <c r="F18" s="29"/>
      <c r="G18" s="29"/>
      <c r="H18" s="29"/>
      <c r="I18" s="29"/>
      <c r="J18" s="29"/>
      <c r="K18" s="29"/>
      <c r="L18" s="29"/>
      <c r="M18" s="13"/>
    </row>
    <row r="19" spans="1:13" ht="39" customHeight="1" x14ac:dyDescent="0.2">
      <c r="A19" s="71"/>
      <c r="B19" s="12"/>
      <c r="C19" s="72"/>
      <c r="D19" s="29"/>
      <c r="E19" s="29"/>
      <c r="F19" s="29"/>
      <c r="G19" s="29"/>
      <c r="H19" s="29"/>
      <c r="I19" s="29"/>
      <c r="J19" s="29"/>
      <c r="K19" s="29"/>
      <c r="L19" s="29"/>
      <c r="M19" s="13"/>
    </row>
    <row r="20" spans="1:13" ht="39" customHeight="1" x14ac:dyDescent="0.2">
      <c r="A20" s="71"/>
      <c r="B20" s="12"/>
      <c r="C20" s="72"/>
      <c r="D20" s="29"/>
      <c r="E20" s="29"/>
      <c r="F20" s="29"/>
      <c r="G20" s="29"/>
      <c r="H20" s="29"/>
      <c r="I20" s="29"/>
      <c r="J20" s="29"/>
      <c r="K20" s="29"/>
      <c r="L20" s="29"/>
      <c r="M20" s="13"/>
    </row>
    <row r="21" spans="1:13" ht="39" customHeight="1" x14ac:dyDescent="0.2">
      <c r="A21" s="71" t="s">
        <v>3460</v>
      </c>
      <c r="B21" s="12"/>
      <c r="C21" s="72" t="s">
        <v>3461</v>
      </c>
      <c r="D21" s="29"/>
      <c r="E21" s="29"/>
      <c r="F21" s="29"/>
      <c r="G21" s="29"/>
      <c r="H21" s="29"/>
      <c r="I21" s="29"/>
      <c r="J21" s="29"/>
      <c r="K21" s="29"/>
      <c r="L21" s="29"/>
      <c r="M21" s="13"/>
    </row>
    <row r="22" spans="1:13" ht="39" customHeight="1" x14ac:dyDescent="0.2">
      <c r="A22" s="71"/>
      <c r="B22" s="12"/>
      <c r="C22" s="72"/>
      <c r="D22" s="29"/>
      <c r="E22" s="29"/>
      <c r="F22" s="29"/>
      <c r="G22" s="29"/>
      <c r="H22" s="29"/>
      <c r="I22" s="29"/>
      <c r="J22" s="29"/>
      <c r="K22" s="29"/>
      <c r="L22" s="29"/>
      <c r="M22" s="13"/>
    </row>
    <row r="23" spans="1:13" ht="39" customHeight="1" x14ac:dyDescent="0.2">
      <c r="A23" s="71"/>
      <c r="B23" s="12"/>
      <c r="C23" s="72"/>
      <c r="D23" s="29"/>
      <c r="E23" s="29"/>
      <c r="F23" s="29"/>
      <c r="G23" s="29"/>
      <c r="H23" s="29"/>
      <c r="I23" s="29"/>
      <c r="J23" s="29"/>
      <c r="K23" s="29"/>
      <c r="L23" s="29"/>
      <c r="M23" s="13"/>
    </row>
    <row r="24" spans="1:13" ht="39" customHeight="1" x14ac:dyDescent="0.2">
      <c r="A24" s="71"/>
      <c r="B24" s="12"/>
      <c r="C24" s="72"/>
      <c r="D24" s="29"/>
      <c r="E24" s="29"/>
      <c r="F24" s="29"/>
      <c r="G24" s="29"/>
      <c r="H24" s="29"/>
      <c r="I24" s="29"/>
      <c r="J24" s="29"/>
      <c r="K24" s="29"/>
      <c r="L24" s="29"/>
      <c r="M24" s="13"/>
    </row>
    <row r="25" spans="1:13" ht="39" customHeight="1" x14ac:dyDescent="0.2">
      <c r="A25" s="71"/>
      <c r="B25" s="12"/>
      <c r="C25" s="72"/>
      <c r="D25" s="29"/>
      <c r="E25" s="29"/>
      <c r="F25" s="29"/>
      <c r="G25" s="29"/>
      <c r="H25" s="29"/>
      <c r="I25" s="29"/>
      <c r="J25" s="29"/>
      <c r="K25" s="29"/>
      <c r="L25" s="29"/>
      <c r="M25" s="13"/>
    </row>
    <row r="26" spans="1:13" ht="39" customHeight="1" x14ac:dyDescent="0.2">
      <c r="A26" s="71" t="s">
        <v>3462</v>
      </c>
      <c r="B26" s="12"/>
      <c r="C26" s="72" t="s">
        <v>3463</v>
      </c>
      <c r="D26" s="29"/>
      <c r="E26" s="29"/>
      <c r="F26" s="29"/>
      <c r="G26" s="29"/>
      <c r="H26" s="29"/>
      <c r="I26" s="29"/>
      <c r="J26" s="29"/>
      <c r="K26" s="29"/>
      <c r="L26" s="29"/>
      <c r="M26" s="13"/>
    </row>
    <row r="27" spans="1:13" ht="39" customHeight="1" x14ac:dyDescent="0.2">
      <c r="A27" s="71"/>
      <c r="B27" s="12"/>
      <c r="C27" s="72"/>
      <c r="D27" s="29"/>
      <c r="E27" s="29"/>
      <c r="F27" s="29"/>
      <c r="G27" s="29"/>
      <c r="H27" s="29"/>
      <c r="I27" s="29"/>
      <c r="J27" s="29"/>
      <c r="K27" s="29"/>
      <c r="L27" s="29"/>
      <c r="M27" s="13"/>
    </row>
    <row r="28" spans="1:13" ht="39" customHeight="1" x14ac:dyDescent="0.2">
      <c r="A28" s="71"/>
      <c r="B28" s="12"/>
      <c r="C28" s="72"/>
      <c r="D28" s="29"/>
      <c r="E28" s="29"/>
      <c r="F28" s="29"/>
      <c r="G28" s="29"/>
      <c r="H28" s="29"/>
      <c r="I28" s="29"/>
      <c r="J28" s="29"/>
      <c r="K28" s="29"/>
      <c r="L28" s="29"/>
      <c r="M28" s="13"/>
    </row>
    <row r="29" spans="1:13" ht="39" customHeight="1" x14ac:dyDescent="0.2">
      <c r="A29" s="71"/>
      <c r="B29" s="12"/>
      <c r="C29" s="72"/>
      <c r="D29" s="29"/>
      <c r="E29" s="29"/>
      <c r="F29" s="29"/>
      <c r="G29" s="29"/>
      <c r="H29" s="29"/>
      <c r="I29" s="29"/>
      <c r="J29" s="29"/>
      <c r="K29" s="29"/>
      <c r="L29" s="29"/>
      <c r="M29" s="13"/>
    </row>
    <row r="30" spans="1:13" ht="39" customHeight="1" x14ac:dyDescent="0.2">
      <c r="A30" s="71"/>
      <c r="B30" s="12"/>
      <c r="C30" s="72"/>
      <c r="D30" s="29"/>
      <c r="E30" s="29"/>
      <c r="F30" s="29"/>
      <c r="G30" s="29"/>
      <c r="H30" s="29"/>
      <c r="I30" s="29"/>
      <c r="J30" s="29"/>
      <c r="K30" s="29"/>
      <c r="L30" s="29"/>
      <c r="M30" s="13"/>
    </row>
    <row r="31" spans="1:13" ht="39" customHeight="1" x14ac:dyDescent="0.2">
      <c r="A31" s="71" t="s">
        <v>3464</v>
      </c>
      <c r="B31" s="12"/>
      <c r="C31" s="72" t="s">
        <v>3465</v>
      </c>
      <c r="D31" s="29"/>
      <c r="E31" s="29"/>
      <c r="F31" s="29"/>
      <c r="G31" s="29"/>
      <c r="H31" s="29"/>
      <c r="I31" s="29"/>
      <c r="J31" s="29"/>
      <c r="K31" s="29"/>
      <c r="L31" s="29"/>
      <c r="M31" s="13"/>
    </row>
    <row r="32" spans="1:13" ht="39" customHeight="1" x14ac:dyDescent="0.2">
      <c r="A32" s="71"/>
      <c r="B32" s="12"/>
      <c r="C32" s="72"/>
      <c r="D32" s="29"/>
      <c r="E32" s="29"/>
      <c r="F32" s="29"/>
      <c r="G32" s="29"/>
      <c r="H32" s="29"/>
      <c r="I32" s="29"/>
      <c r="J32" s="29"/>
      <c r="K32" s="29"/>
      <c r="L32" s="29"/>
      <c r="M32" s="13"/>
    </row>
    <row r="33" spans="1:13" ht="39" customHeight="1" x14ac:dyDescent="0.2">
      <c r="A33" s="71"/>
      <c r="B33" s="12"/>
      <c r="C33" s="72"/>
      <c r="D33" s="29"/>
      <c r="E33" s="29"/>
      <c r="F33" s="29"/>
      <c r="G33" s="29"/>
      <c r="H33" s="29"/>
      <c r="I33" s="29"/>
      <c r="J33" s="29"/>
      <c r="K33" s="29"/>
      <c r="L33" s="29"/>
      <c r="M33" s="13"/>
    </row>
    <row r="34" spans="1:13" ht="39" customHeight="1" x14ac:dyDescent="0.2">
      <c r="A34" s="71"/>
      <c r="B34" s="12"/>
      <c r="C34" s="72"/>
      <c r="D34" s="29"/>
      <c r="E34" s="29"/>
      <c r="F34" s="29"/>
      <c r="G34" s="29"/>
      <c r="H34" s="29"/>
      <c r="I34" s="29"/>
      <c r="J34" s="29"/>
      <c r="K34" s="29"/>
      <c r="L34" s="29"/>
      <c r="M34" s="13"/>
    </row>
    <row r="35" spans="1:13" ht="39" customHeight="1" x14ac:dyDescent="0.2">
      <c r="A35" s="71"/>
      <c r="B35" s="12"/>
      <c r="C35" s="72"/>
      <c r="D35" s="29"/>
      <c r="E35" s="29"/>
      <c r="F35" s="29"/>
      <c r="G35" s="29"/>
      <c r="H35" s="29"/>
      <c r="I35" s="29"/>
      <c r="J35" s="29"/>
      <c r="K35" s="29"/>
      <c r="L35" s="29"/>
      <c r="M35" s="13"/>
    </row>
    <row r="36" spans="1:13" ht="39" customHeight="1" x14ac:dyDescent="0.2">
      <c r="A36" s="71" t="s">
        <v>3466</v>
      </c>
      <c r="B36" s="12"/>
      <c r="C36" s="72" t="s">
        <v>3467</v>
      </c>
      <c r="D36" s="29"/>
      <c r="E36" s="29"/>
      <c r="F36" s="29"/>
      <c r="G36" s="29"/>
      <c r="H36" s="29"/>
      <c r="I36" s="29"/>
      <c r="J36" s="29"/>
      <c r="K36" s="29"/>
      <c r="L36" s="29"/>
      <c r="M36" s="13"/>
    </row>
    <row r="37" spans="1:13" ht="39" customHeight="1" x14ac:dyDescent="0.2">
      <c r="A37" s="71"/>
      <c r="B37" s="12"/>
      <c r="C37" s="72"/>
      <c r="D37" s="29"/>
      <c r="E37" s="29"/>
      <c r="F37" s="29"/>
      <c r="G37" s="29"/>
      <c r="H37" s="29"/>
      <c r="I37" s="29"/>
      <c r="J37" s="29"/>
      <c r="K37" s="29"/>
      <c r="L37" s="29"/>
      <c r="M37" s="13"/>
    </row>
    <row r="38" spans="1:13" ht="39" customHeight="1" x14ac:dyDescent="0.2">
      <c r="A38" s="71"/>
      <c r="B38" s="12"/>
      <c r="C38" s="72"/>
      <c r="D38" s="29"/>
      <c r="E38" s="29"/>
      <c r="F38" s="29"/>
      <c r="G38" s="29"/>
      <c r="H38" s="29"/>
      <c r="I38" s="29"/>
      <c r="J38" s="29"/>
      <c r="K38" s="29"/>
      <c r="L38" s="29"/>
      <c r="M38" s="13"/>
    </row>
    <row r="39" spans="1:13" ht="39" customHeight="1" x14ac:dyDescent="0.2">
      <c r="A39" s="71"/>
      <c r="B39" s="12"/>
      <c r="C39" s="72"/>
      <c r="D39" s="29"/>
      <c r="E39" s="29"/>
      <c r="F39" s="29"/>
      <c r="G39" s="29"/>
      <c r="H39" s="29"/>
      <c r="I39" s="29"/>
      <c r="J39" s="29"/>
      <c r="K39" s="29"/>
      <c r="L39" s="29"/>
      <c r="M39" s="13"/>
    </row>
    <row r="40" spans="1:13" ht="39" customHeight="1" x14ac:dyDescent="0.2">
      <c r="A40" s="71"/>
      <c r="B40" s="12"/>
      <c r="C40" s="72"/>
      <c r="D40" s="29"/>
      <c r="E40" s="29"/>
      <c r="F40" s="29"/>
      <c r="G40" s="29"/>
      <c r="H40" s="29"/>
      <c r="I40" s="29"/>
      <c r="J40" s="29"/>
      <c r="K40" s="29"/>
      <c r="L40" s="29"/>
      <c r="M40" s="13"/>
    </row>
    <row r="41" spans="1:13" ht="39" customHeight="1" x14ac:dyDescent="0.2">
      <c r="A41" s="71" t="s">
        <v>3468</v>
      </c>
      <c r="B41" s="12"/>
      <c r="C41" s="72" t="s">
        <v>3469</v>
      </c>
      <c r="D41" s="29"/>
      <c r="E41" s="29"/>
      <c r="F41" s="29"/>
      <c r="G41" s="29"/>
      <c r="H41" s="29"/>
      <c r="I41" s="29"/>
      <c r="J41" s="29"/>
      <c r="K41" s="29"/>
      <c r="L41" s="29"/>
      <c r="M41" s="13"/>
    </row>
    <row r="42" spans="1:13" ht="39" customHeight="1" x14ac:dyDescent="0.2">
      <c r="A42" s="71"/>
      <c r="B42" s="12"/>
      <c r="C42" s="72"/>
      <c r="D42" s="29"/>
      <c r="E42" s="29"/>
      <c r="F42" s="29"/>
      <c r="G42" s="29"/>
      <c r="H42" s="29"/>
      <c r="I42" s="29"/>
      <c r="J42" s="29"/>
      <c r="K42" s="29"/>
      <c r="L42" s="29"/>
      <c r="M42" s="13"/>
    </row>
    <row r="43" spans="1:13" ht="39" customHeight="1" x14ac:dyDescent="0.2">
      <c r="A43" s="71"/>
      <c r="B43" s="12"/>
      <c r="C43" s="72"/>
      <c r="D43" s="29"/>
      <c r="E43" s="29"/>
      <c r="F43" s="29"/>
      <c r="G43" s="29"/>
      <c r="H43" s="29"/>
      <c r="I43" s="29"/>
      <c r="J43" s="29"/>
      <c r="K43" s="29"/>
      <c r="L43" s="29"/>
      <c r="M43" s="13"/>
    </row>
    <row r="44" spans="1:13" ht="39" customHeight="1" x14ac:dyDescent="0.2">
      <c r="A44" s="71"/>
      <c r="B44" s="12"/>
      <c r="C44" s="72"/>
      <c r="D44" s="29"/>
      <c r="E44" s="29"/>
      <c r="F44" s="29"/>
      <c r="G44" s="29"/>
      <c r="H44" s="29"/>
      <c r="I44" s="29"/>
      <c r="J44" s="29"/>
      <c r="K44" s="29"/>
      <c r="L44" s="29"/>
      <c r="M44" s="13"/>
    </row>
    <row r="45" spans="1:13" ht="39" customHeight="1" x14ac:dyDescent="0.2">
      <c r="A45" s="71"/>
      <c r="B45" s="12"/>
      <c r="C45" s="72"/>
      <c r="D45" s="29"/>
      <c r="E45" s="29"/>
      <c r="F45" s="29"/>
      <c r="G45" s="29"/>
      <c r="H45" s="29"/>
      <c r="I45" s="29"/>
      <c r="J45" s="29"/>
      <c r="K45" s="29"/>
      <c r="L45" s="29"/>
      <c r="M45" s="13"/>
    </row>
    <row r="46" spans="1:13" ht="39" customHeight="1" x14ac:dyDescent="0.2">
      <c r="A46" s="71" t="s">
        <v>3470</v>
      </c>
      <c r="B46" s="12"/>
      <c r="C46" s="72" t="s">
        <v>3471</v>
      </c>
      <c r="D46" s="29"/>
      <c r="E46" s="29"/>
      <c r="F46" s="29"/>
      <c r="G46" s="29"/>
      <c r="H46" s="29"/>
      <c r="I46" s="29"/>
      <c r="J46" s="29"/>
      <c r="K46" s="29"/>
      <c r="L46" s="29"/>
      <c r="M46" s="13"/>
    </row>
    <row r="47" spans="1:13" ht="39" customHeight="1" x14ac:dyDescent="0.2">
      <c r="A47" s="71"/>
      <c r="B47" s="12"/>
      <c r="C47" s="72"/>
      <c r="D47" s="29"/>
      <c r="E47" s="29"/>
      <c r="F47" s="29"/>
      <c r="G47" s="29"/>
      <c r="H47" s="29"/>
      <c r="I47" s="29"/>
      <c r="J47" s="29"/>
      <c r="K47" s="29"/>
      <c r="L47" s="29"/>
      <c r="M47" s="13"/>
    </row>
    <row r="48" spans="1:13" ht="39" customHeight="1" x14ac:dyDescent="0.2">
      <c r="A48" s="71"/>
      <c r="B48" s="12"/>
      <c r="C48" s="72"/>
      <c r="D48" s="29"/>
      <c r="E48" s="29"/>
      <c r="F48" s="29"/>
      <c r="G48" s="29"/>
      <c r="H48" s="29"/>
      <c r="I48" s="29"/>
      <c r="J48" s="29"/>
      <c r="K48" s="29"/>
      <c r="L48" s="29"/>
      <c r="M48" s="13"/>
    </row>
    <row r="49" spans="1:13" ht="39" customHeight="1" x14ac:dyDescent="0.2">
      <c r="A49" s="71"/>
      <c r="B49" s="12"/>
      <c r="C49" s="72"/>
      <c r="D49" s="29"/>
      <c r="E49" s="29"/>
      <c r="F49" s="29"/>
      <c r="G49" s="29"/>
      <c r="H49" s="29"/>
      <c r="I49" s="29"/>
      <c r="J49" s="29"/>
      <c r="K49" s="29"/>
      <c r="L49" s="29"/>
      <c r="M49" s="13"/>
    </row>
    <row r="50" spans="1:13" ht="39" customHeight="1" x14ac:dyDescent="0.2">
      <c r="A50" s="71"/>
      <c r="B50" s="12"/>
      <c r="C50" s="72"/>
      <c r="D50" s="29"/>
      <c r="E50" s="29"/>
      <c r="F50" s="29"/>
      <c r="G50" s="29"/>
      <c r="H50" s="29"/>
      <c r="I50" s="29"/>
      <c r="J50" s="29"/>
      <c r="K50" s="29"/>
      <c r="L50" s="29"/>
      <c r="M50" s="13"/>
    </row>
    <row r="51" spans="1:13" ht="39" customHeight="1" x14ac:dyDescent="0.2">
      <c r="A51" s="71" t="s">
        <v>3472</v>
      </c>
      <c r="B51" s="12"/>
      <c r="C51" s="72" t="s">
        <v>3473</v>
      </c>
      <c r="D51" s="29"/>
      <c r="E51" s="29"/>
      <c r="F51" s="29"/>
      <c r="G51" s="29"/>
      <c r="H51" s="29"/>
      <c r="I51" s="29"/>
      <c r="J51" s="29"/>
      <c r="K51" s="29"/>
      <c r="L51" s="29"/>
      <c r="M51" s="13"/>
    </row>
    <row r="52" spans="1:13" ht="39" customHeight="1" x14ac:dyDescent="0.2">
      <c r="A52" s="71"/>
      <c r="B52" s="12"/>
      <c r="C52" s="72"/>
      <c r="D52" s="29"/>
      <c r="E52" s="29"/>
      <c r="F52" s="29"/>
      <c r="G52" s="29"/>
      <c r="H52" s="29"/>
      <c r="I52" s="29"/>
      <c r="J52" s="29"/>
      <c r="K52" s="29"/>
      <c r="L52" s="29"/>
      <c r="M52" s="13"/>
    </row>
    <row r="53" spans="1:13" ht="39" customHeight="1" x14ac:dyDescent="0.2">
      <c r="A53" s="71"/>
      <c r="B53" s="12"/>
      <c r="C53" s="72"/>
      <c r="D53" s="29"/>
      <c r="E53" s="29"/>
      <c r="F53" s="29"/>
      <c r="G53" s="29"/>
      <c r="H53" s="29"/>
      <c r="I53" s="29"/>
      <c r="J53" s="29"/>
      <c r="K53" s="29"/>
      <c r="L53" s="29"/>
      <c r="M53" s="13"/>
    </row>
    <row r="54" spans="1:13" ht="39" customHeight="1" x14ac:dyDescent="0.2">
      <c r="A54" s="71"/>
      <c r="B54" s="12"/>
      <c r="C54" s="72"/>
      <c r="D54" s="29"/>
      <c r="E54" s="29"/>
      <c r="F54" s="29"/>
      <c r="G54" s="29"/>
      <c r="H54" s="29"/>
      <c r="I54" s="29"/>
      <c r="J54" s="29"/>
      <c r="K54" s="29"/>
      <c r="L54" s="29"/>
      <c r="M54" s="13"/>
    </row>
    <row r="55" spans="1:13" ht="39" customHeight="1" thickBot="1" x14ac:dyDescent="0.25">
      <c r="A55" s="73"/>
      <c r="B55" s="14"/>
      <c r="C55" s="74"/>
      <c r="D55" s="30"/>
      <c r="E55" s="30"/>
      <c r="F55" s="30"/>
      <c r="G55" s="30"/>
      <c r="H55" s="30"/>
      <c r="I55" s="30"/>
      <c r="J55" s="30"/>
      <c r="K55" s="30"/>
      <c r="L55" s="30"/>
      <c r="M55" s="15"/>
    </row>
    <row r="56" spans="1:13" ht="39" customHeight="1" x14ac:dyDescent="0.2">
      <c r="A56" s="75" t="s">
        <v>3474</v>
      </c>
      <c r="B56" s="10"/>
      <c r="C56" s="76" t="s">
        <v>3475</v>
      </c>
      <c r="D56" s="28"/>
      <c r="E56" s="28"/>
      <c r="F56" s="28"/>
      <c r="G56" s="28"/>
      <c r="H56" s="28"/>
      <c r="I56" s="28"/>
      <c r="J56" s="28"/>
      <c r="K56" s="28"/>
      <c r="L56" s="28"/>
      <c r="M56" s="11"/>
    </row>
    <row r="57" spans="1:13" ht="39" customHeight="1" x14ac:dyDescent="0.2">
      <c r="A57" s="71"/>
      <c r="B57" s="12"/>
      <c r="C57" s="72"/>
      <c r="D57" s="29"/>
      <c r="E57" s="29"/>
      <c r="F57" s="29"/>
      <c r="G57" s="29"/>
      <c r="H57" s="29"/>
      <c r="I57" s="29"/>
      <c r="J57" s="29"/>
      <c r="K57" s="29"/>
      <c r="L57" s="29"/>
      <c r="M57" s="13"/>
    </row>
    <row r="58" spans="1:13" ht="39" customHeight="1" x14ac:dyDescent="0.2">
      <c r="A58" s="71"/>
      <c r="B58" s="12"/>
      <c r="C58" s="72"/>
      <c r="D58" s="29"/>
      <c r="E58" s="29"/>
      <c r="F58" s="29"/>
      <c r="G58" s="29"/>
      <c r="H58" s="29"/>
      <c r="I58" s="29"/>
      <c r="J58" s="29"/>
      <c r="K58" s="29"/>
      <c r="L58" s="29"/>
      <c r="M58" s="13"/>
    </row>
    <row r="59" spans="1:13" ht="39" customHeight="1" x14ac:dyDescent="0.2">
      <c r="A59" s="71"/>
      <c r="B59" s="12"/>
      <c r="C59" s="72"/>
      <c r="D59" s="29"/>
      <c r="E59" s="29"/>
      <c r="F59" s="29"/>
      <c r="G59" s="29"/>
      <c r="H59" s="29"/>
      <c r="I59" s="29"/>
      <c r="J59" s="29"/>
      <c r="K59" s="29"/>
      <c r="L59" s="29"/>
      <c r="M59" s="13"/>
    </row>
    <row r="60" spans="1:13" ht="39" customHeight="1" x14ac:dyDescent="0.2">
      <c r="A60" s="71"/>
      <c r="B60" s="12"/>
      <c r="C60" s="72"/>
      <c r="D60" s="29"/>
      <c r="E60" s="29"/>
      <c r="F60" s="29"/>
      <c r="G60" s="29"/>
      <c r="H60" s="29"/>
      <c r="I60" s="29"/>
      <c r="J60" s="29"/>
      <c r="K60" s="29"/>
      <c r="L60" s="29"/>
      <c r="M60" s="13"/>
    </row>
    <row r="61" spans="1:13" ht="39" customHeight="1" x14ac:dyDescent="0.2">
      <c r="A61" s="71" t="s">
        <v>3476</v>
      </c>
      <c r="B61" s="12"/>
      <c r="C61" s="72" t="s">
        <v>3477</v>
      </c>
      <c r="D61" s="29"/>
      <c r="E61" s="29"/>
      <c r="F61" s="29"/>
      <c r="G61" s="29"/>
      <c r="H61" s="29"/>
      <c r="I61" s="29"/>
      <c r="J61" s="29"/>
      <c r="K61" s="29"/>
      <c r="L61" s="29"/>
      <c r="M61" s="13"/>
    </row>
    <row r="62" spans="1:13" ht="39" customHeight="1" x14ac:dyDescent="0.2">
      <c r="A62" s="71"/>
      <c r="B62" s="12"/>
      <c r="C62" s="72"/>
      <c r="D62" s="29"/>
      <c r="E62" s="29"/>
      <c r="F62" s="29"/>
      <c r="G62" s="29"/>
      <c r="H62" s="29"/>
      <c r="I62" s="29"/>
      <c r="J62" s="29"/>
      <c r="K62" s="29"/>
      <c r="L62" s="29"/>
      <c r="M62" s="13"/>
    </row>
    <row r="63" spans="1:13" ht="39" customHeight="1" x14ac:dyDescent="0.2">
      <c r="A63" s="71"/>
      <c r="B63" s="12"/>
      <c r="C63" s="72"/>
      <c r="D63" s="29"/>
      <c r="E63" s="29"/>
      <c r="F63" s="29"/>
      <c r="G63" s="29"/>
      <c r="H63" s="29"/>
      <c r="I63" s="29"/>
      <c r="J63" s="29"/>
      <c r="K63" s="29"/>
      <c r="L63" s="29"/>
      <c r="M63" s="13"/>
    </row>
    <row r="64" spans="1:13" ht="39" customHeight="1" x14ac:dyDescent="0.2">
      <c r="A64" s="71"/>
      <c r="B64" s="12"/>
      <c r="C64" s="72"/>
      <c r="D64" s="29"/>
      <c r="E64" s="29"/>
      <c r="F64" s="29"/>
      <c r="G64" s="29"/>
      <c r="H64" s="29"/>
      <c r="I64" s="29"/>
      <c r="J64" s="29"/>
      <c r="K64" s="29"/>
      <c r="L64" s="29"/>
      <c r="M64" s="13"/>
    </row>
    <row r="65" spans="1:13" ht="39" customHeight="1" x14ac:dyDescent="0.2">
      <c r="A65" s="71"/>
      <c r="B65" s="12"/>
      <c r="C65" s="72"/>
      <c r="D65" s="29"/>
      <c r="E65" s="29"/>
      <c r="F65" s="29"/>
      <c r="G65" s="29"/>
      <c r="H65" s="29"/>
      <c r="I65" s="29"/>
      <c r="J65" s="29"/>
      <c r="K65" s="29"/>
      <c r="L65" s="29"/>
      <c r="M65" s="13"/>
    </row>
    <row r="66" spans="1:13" ht="39" customHeight="1" x14ac:dyDescent="0.2">
      <c r="A66" s="71" t="s">
        <v>3478</v>
      </c>
      <c r="B66" s="12"/>
      <c r="C66" s="72" t="s">
        <v>3479</v>
      </c>
      <c r="D66" s="29"/>
      <c r="E66" s="29"/>
      <c r="F66" s="29"/>
      <c r="G66" s="29"/>
      <c r="H66" s="29"/>
      <c r="I66" s="29"/>
      <c r="J66" s="29"/>
      <c r="K66" s="29"/>
      <c r="L66" s="29"/>
      <c r="M66" s="13"/>
    </row>
    <row r="67" spans="1:13" ht="39" customHeight="1" x14ac:dyDescent="0.2">
      <c r="A67" s="71"/>
      <c r="B67" s="12"/>
      <c r="C67" s="72"/>
      <c r="D67" s="29"/>
      <c r="E67" s="29"/>
      <c r="F67" s="29"/>
      <c r="G67" s="29"/>
      <c r="H67" s="29"/>
      <c r="I67" s="29"/>
      <c r="J67" s="29"/>
      <c r="K67" s="29"/>
      <c r="L67" s="29"/>
      <c r="M67" s="13"/>
    </row>
    <row r="68" spans="1:13" ht="39" customHeight="1" x14ac:dyDescent="0.2">
      <c r="A68" s="71"/>
      <c r="B68" s="12"/>
      <c r="C68" s="72"/>
      <c r="D68" s="29"/>
      <c r="E68" s="29"/>
      <c r="F68" s="29"/>
      <c r="G68" s="29"/>
      <c r="H68" s="29"/>
      <c r="I68" s="29"/>
      <c r="J68" s="29"/>
      <c r="K68" s="29"/>
      <c r="L68" s="29"/>
      <c r="M68" s="13"/>
    </row>
    <row r="69" spans="1:13" ht="39" customHeight="1" x14ac:dyDescent="0.2">
      <c r="A69" s="71"/>
      <c r="B69" s="12"/>
      <c r="C69" s="72"/>
      <c r="D69" s="29"/>
      <c r="E69" s="29"/>
      <c r="F69" s="29"/>
      <c r="G69" s="29"/>
      <c r="H69" s="29"/>
      <c r="I69" s="29"/>
      <c r="J69" s="29"/>
      <c r="K69" s="29"/>
      <c r="L69" s="29"/>
      <c r="M69" s="13"/>
    </row>
    <row r="70" spans="1:13" ht="39" customHeight="1" x14ac:dyDescent="0.2">
      <c r="A70" s="71"/>
      <c r="B70" s="12"/>
      <c r="C70" s="72"/>
      <c r="D70" s="29"/>
      <c r="E70" s="29"/>
      <c r="F70" s="29"/>
      <c r="G70" s="29"/>
      <c r="H70" s="29"/>
      <c r="I70" s="29"/>
      <c r="J70" s="29"/>
      <c r="K70" s="29"/>
      <c r="L70" s="29"/>
      <c r="M70" s="13"/>
    </row>
    <row r="71" spans="1:13" ht="39" customHeight="1" x14ac:dyDescent="0.2">
      <c r="A71" s="71" t="s">
        <v>3480</v>
      </c>
      <c r="B71" s="12"/>
      <c r="C71" s="72" t="s">
        <v>3481</v>
      </c>
      <c r="D71" s="29"/>
      <c r="E71" s="29"/>
      <c r="F71" s="29"/>
      <c r="G71" s="29"/>
      <c r="H71" s="29"/>
      <c r="I71" s="29"/>
      <c r="J71" s="29"/>
      <c r="K71" s="29"/>
      <c r="L71" s="29"/>
      <c r="M71" s="13"/>
    </row>
    <row r="72" spans="1:13" ht="39" customHeight="1" x14ac:dyDescent="0.2">
      <c r="A72" s="71"/>
      <c r="B72" s="12"/>
      <c r="C72" s="72"/>
      <c r="D72" s="29"/>
      <c r="E72" s="29"/>
      <c r="F72" s="29"/>
      <c r="G72" s="29"/>
      <c r="H72" s="29"/>
      <c r="I72" s="29"/>
      <c r="J72" s="29"/>
      <c r="K72" s="29"/>
      <c r="L72" s="29"/>
      <c r="M72" s="13"/>
    </row>
    <row r="73" spans="1:13" ht="39" customHeight="1" x14ac:dyDescent="0.2">
      <c r="A73" s="71"/>
      <c r="B73" s="12"/>
      <c r="C73" s="72"/>
      <c r="D73" s="29"/>
      <c r="E73" s="29"/>
      <c r="F73" s="29"/>
      <c r="G73" s="29"/>
      <c r="H73" s="29"/>
      <c r="I73" s="29"/>
      <c r="J73" s="29"/>
      <c r="K73" s="29"/>
      <c r="L73" s="29"/>
      <c r="M73" s="13"/>
    </row>
    <row r="74" spans="1:13" ht="39" customHeight="1" x14ac:dyDescent="0.2">
      <c r="A74" s="71"/>
      <c r="B74" s="12"/>
      <c r="C74" s="72"/>
      <c r="D74" s="29"/>
      <c r="E74" s="29"/>
      <c r="F74" s="29"/>
      <c r="G74" s="29"/>
      <c r="H74" s="29"/>
      <c r="I74" s="29"/>
      <c r="J74" s="29"/>
      <c r="K74" s="29"/>
      <c r="L74" s="29"/>
      <c r="M74" s="13"/>
    </row>
    <row r="75" spans="1:13" ht="39" customHeight="1" x14ac:dyDescent="0.2">
      <c r="A75" s="71"/>
      <c r="B75" s="12"/>
      <c r="C75" s="72"/>
      <c r="D75" s="29"/>
      <c r="E75" s="29"/>
      <c r="F75" s="29"/>
      <c r="G75" s="29"/>
      <c r="H75" s="29"/>
      <c r="I75" s="29"/>
      <c r="J75" s="29"/>
      <c r="K75" s="29"/>
      <c r="L75" s="29"/>
      <c r="M75" s="13"/>
    </row>
    <row r="76" spans="1:13" ht="39" customHeight="1" x14ac:dyDescent="0.2">
      <c r="A76" s="71" t="s">
        <v>3482</v>
      </c>
      <c r="B76" s="12"/>
      <c r="C76" s="72" t="s">
        <v>3483</v>
      </c>
      <c r="D76" s="29"/>
      <c r="E76" s="29"/>
      <c r="F76" s="29"/>
      <c r="G76" s="29"/>
      <c r="H76" s="29"/>
      <c r="I76" s="29"/>
      <c r="J76" s="29"/>
      <c r="K76" s="29"/>
      <c r="L76" s="29"/>
      <c r="M76" s="13"/>
    </row>
    <row r="77" spans="1:13" ht="39" customHeight="1" x14ac:dyDescent="0.2">
      <c r="A77" s="71"/>
      <c r="B77" s="12"/>
      <c r="C77" s="72"/>
      <c r="D77" s="29"/>
      <c r="E77" s="29"/>
      <c r="F77" s="29"/>
      <c r="G77" s="29"/>
      <c r="H77" s="29"/>
      <c r="I77" s="29"/>
      <c r="J77" s="29"/>
      <c r="K77" s="29"/>
      <c r="L77" s="29"/>
      <c r="M77" s="13"/>
    </row>
    <row r="78" spans="1:13" ht="39" customHeight="1" x14ac:dyDescent="0.2">
      <c r="A78" s="71"/>
      <c r="B78" s="12"/>
      <c r="C78" s="72"/>
      <c r="D78" s="29"/>
      <c r="E78" s="29"/>
      <c r="F78" s="29"/>
      <c r="G78" s="29"/>
      <c r="H78" s="29"/>
      <c r="I78" s="29"/>
      <c r="J78" s="29"/>
      <c r="K78" s="29"/>
      <c r="L78" s="29"/>
      <c r="M78" s="13"/>
    </row>
    <row r="79" spans="1:13" ht="39" customHeight="1" x14ac:dyDescent="0.2">
      <c r="A79" s="71"/>
      <c r="B79" s="12"/>
      <c r="C79" s="72"/>
      <c r="D79" s="29"/>
      <c r="E79" s="29"/>
      <c r="F79" s="29"/>
      <c r="G79" s="29"/>
      <c r="H79" s="29"/>
      <c r="I79" s="29"/>
      <c r="J79" s="29"/>
      <c r="K79" s="29"/>
      <c r="L79" s="29"/>
      <c r="M79" s="13"/>
    </row>
    <row r="80" spans="1:13" ht="39" customHeight="1" x14ac:dyDescent="0.2">
      <c r="A80" s="71"/>
      <c r="B80" s="12"/>
      <c r="C80" s="72"/>
      <c r="D80" s="29"/>
      <c r="E80" s="29"/>
      <c r="F80" s="29"/>
      <c r="G80" s="29"/>
      <c r="H80" s="29"/>
      <c r="I80" s="29"/>
      <c r="J80" s="29"/>
      <c r="K80" s="29"/>
      <c r="L80" s="29"/>
      <c r="M80" s="13"/>
    </row>
    <row r="81" spans="1:13" ht="39" customHeight="1" x14ac:dyDescent="0.2">
      <c r="A81" s="71" t="s">
        <v>3484</v>
      </c>
      <c r="B81" s="12"/>
      <c r="C81" s="72" t="s">
        <v>3485</v>
      </c>
      <c r="D81" s="29"/>
      <c r="E81" s="29"/>
      <c r="F81" s="29"/>
      <c r="G81" s="29"/>
      <c r="H81" s="29"/>
      <c r="I81" s="29"/>
      <c r="J81" s="29"/>
      <c r="K81" s="29"/>
      <c r="L81" s="29"/>
      <c r="M81" s="13"/>
    </row>
    <row r="82" spans="1:13" ht="39" customHeight="1" x14ac:dyDescent="0.2">
      <c r="A82" s="71"/>
      <c r="B82" s="12"/>
      <c r="C82" s="72"/>
      <c r="D82" s="29"/>
      <c r="E82" s="29"/>
      <c r="F82" s="29"/>
      <c r="G82" s="29"/>
      <c r="H82" s="29"/>
      <c r="I82" s="29"/>
      <c r="J82" s="29"/>
      <c r="K82" s="29"/>
      <c r="L82" s="29"/>
      <c r="M82" s="13"/>
    </row>
    <row r="83" spans="1:13" ht="39" customHeight="1" x14ac:dyDescent="0.2">
      <c r="A83" s="71"/>
      <c r="B83" s="12"/>
      <c r="C83" s="72"/>
      <c r="D83" s="29"/>
      <c r="E83" s="29"/>
      <c r="F83" s="29"/>
      <c r="G83" s="29"/>
      <c r="H83" s="29"/>
      <c r="I83" s="29"/>
      <c r="J83" s="29"/>
      <c r="K83" s="29"/>
      <c r="L83" s="29"/>
      <c r="M83" s="13"/>
    </row>
    <row r="84" spans="1:13" ht="39" customHeight="1" x14ac:dyDescent="0.2">
      <c r="A84" s="71"/>
      <c r="B84" s="12"/>
      <c r="C84" s="72"/>
      <c r="D84" s="29"/>
      <c r="E84" s="29"/>
      <c r="F84" s="29"/>
      <c r="G84" s="29"/>
      <c r="H84" s="29"/>
      <c r="I84" s="29"/>
      <c r="J84" s="29"/>
      <c r="K84" s="29"/>
      <c r="L84" s="29"/>
      <c r="M84" s="13"/>
    </row>
    <row r="85" spans="1:13" ht="39" customHeight="1" x14ac:dyDescent="0.2">
      <c r="A85" s="71"/>
      <c r="B85" s="12"/>
      <c r="C85" s="72"/>
      <c r="D85" s="29"/>
      <c r="E85" s="29"/>
      <c r="F85" s="29"/>
      <c r="G85" s="29"/>
      <c r="H85" s="29"/>
      <c r="I85" s="29"/>
      <c r="J85" s="29"/>
      <c r="K85" s="29"/>
      <c r="L85" s="29"/>
      <c r="M85" s="13"/>
    </row>
    <row r="86" spans="1:13" ht="39" customHeight="1" x14ac:dyDescent="0.2">
      <c r="A86" s="71" t="s">
        <v>3486</v>
      </c>
      <c r="B86" s="12"/>
      <c r="C86" s="72" t="s">
        <v>3487</v>
      </c>
      <c r="D86" s="29"/>
      <c r="E86" s="29"/>
      <c r="F86" s="29"/>
      <c r="G86" s="29"/>
      <c r="H86" s="29"/>
      <c r="I86" s="29"/>
      <c r="J86" s="29"/>
      <c r="K86" s="29"/>
      <c r="L86" s="29"/>
      <c r="M86" s="13"/>
    </row>
    <row r="87" spans="1:13" ht="39" customHeight="1" x14ac:dyDescent="0.2">
      <c r="A87" s="71"/>
      <c r="B87" s="12"/>
      <c r="C87" s="72"/>
      <c r="D87" s="29"/>
      <c r="E87" s="29"/>
      <c r="F87" s="29"/>
      <c r="G87" s="29"/>
      <c r="H87" s="29"/>
      <c r="I87" s="29"/>
      <c r="J87" s="29"/>
      <c r="K87" s="29"/>
      <c r="L87" s="29"/>
      <c r="M87" s="13"/>
    </row>
    <row r="88" spans="1:13" ht="39" customHeight="1" x14ac:dyDescent="0.2">
      <c r="A88" s="71"/>
      <c r="B88" s="12"/>
      <c r="C88" s="72"/>
      <c r="D88" s="29"/>
      <c r="E88" s="29"/>
      <c r="F88" s="29"/>
      <c r="G88" s="29"/>
      <c r="H88" s="29"/>
      <c r="I88" s="29"/>
      <c r="J88" s="29"/>
      <c r="K88" s="29"/>
      <c r="L88" s="29"/>
      <c r="M88" s="13"/>
    </row>
    <row r="89" spans="1:13" ht="39" customHeight="1" x14ac:dyDescent="0.2">
      <c r="A89" s="71"/>
      <c r="B89" s="12"/>
      <c r="C89" s="72"/>
      <c r="D89" s="29"/>
      <c r="E89" s="29"/>
      <c r="F89" s="29"/>
      <c r="G89" s="29"/>
      <c r="H89" s="29"/>
      <c r="I89" s="29"/>
      <c r="J89" s="29"/>
      <c r="K89" s="29"/>
      <c r="L89" s="29"/>
      <c r="M89" s="13"/>
    </row>
    <row r="90" spans="1:13" ht="39" customHeight="1" x14ac:dyDescent="0.2">
      <c r="A90" s="71"/>
      <c r="B90" s="12"/>
      <c r="C90" s="72"/>
      <c r="D90" s="29"/>
      <c r="E90" s="29"/>
      <c r="F90" s="29"/>
      <c r="G90" s="29"/>
      <c r="H90" s="29"/>
      <c r="I90" s="29"/>
      <c r="J90" s="29"/>
      <c r="K90" s="29"/>
      <c r="L90" s="29"/>
      <c r="M90" s="13"/>
    </row>
    <row r="91" spans="1:13" ht="39" customHeight="1" x14ac:dyDescent="0.2">
      <c r="A91" s="71" t="s">
        <v>3488</v>
      </c>
      <c r="B91" s="12"/>
      <c r="C91" s="72" t="s">
        <v>3489</v>
      </c>
      <c r="D91" s="29"/>
      <c r="E91" s="29"/>
      <c r="F91" s="29"/>
      <c r="G91" s="29"/>
      <c r="H91" s="29"/>
      <c r="I91" s="29"/>
      <c r="J91" s="29"/>
      <c r="K91" s="29"/>
      <c r="L91" s="29"/>
      <c r="M91" s="13"/>
    </row>
    <row r="92" spans="1:13" ht="39" customHeight="1" x14ac:dyDescent="0.2">
      <c r="A92" s="71"/>
      <c r="B92" s="12"/>
      <c r="C92" s="72"/>
      <c r="D92" s="29"/>
      <c r="E92" s="29"/>
      <c r="F92" s="29"/>
      <c r="G92" s="29"/>
      <c r="H92" s="29"/>
      <c r="I92" s="29"/>
      <c r="J92" s="29"/>
      <c r="K92" s="29"/>
      <c r="L92" s="29"/>
      <c r="M92" s="13"/>
    </row>
    <row r="93" spans="1:13" ht="39" customHeight="1" x14ac:dyDescent="0.2">
      <c r="A93" s="71"/>
      <c r="B93" s="12"/>
      <c r="C93" s="72"/>
      <c r="D93" s="29"/>
      <c r="E93" s="29"/>
      <c r="F93" s="29"/>
      <c r="G93" s="29"/>
      <c r="H93" s="29"/>
      <c r="I93" s="29"/>
      <c r="J93" s="29"/>
      <c r="K93" s="29"/>
      <c r="L93" s="29"/>
      <c r="M93" s="13"/>
    </row>
    <row r="94" spans="1:13" ht="39" customHeight="1" x14ac:dyDescent="0.2">
      <c r="A94" s="71"/>
      <c r="B94" s="12"/>
      <c r="C94" s="72"/>
      <c r="D94" s="29"/>
      <c r="E94" s="29"/>
      <c r="F94" s="29"/>
      <c r="G94" s="29"/>
      <c r="H94" s="29"/>
      <c r="I94" s="29"/>
      <c r="J94" s="29"/>
      <c r="K94" s="29"/>
      <c r="L94" s="29"/>
      <c r="M94" s="13"/>
    </row>
    <row r="95" spans="1:13" ht="39" customHeight="1" x14ac:dyDescent="0.2">
      <c r="A95" s="71"/>
      <c r="B95" s="12"/>
      <c r="C95" s="72"/>
      <c r="D95" s="29"/>
      <c r="E95" s="29"/>
      <c r="F95" s="29"/>
      <c r="G95" s="29"/>
      <c r="H95" s="29"/>
      <c r="I95" s="29"/>
      <c r="J95" s="29"/>
      <c r="K95" s="29"/>
      <c r="L95" s="29"/>
      <c r="M95" s="13"/>
    </row>
    <row r="96" spans="1:13" ht="39" customHeight="1" x14ac:dyDescent="0.2">
      <c r="A96" s="71" t="s">
        <v>3490</v>
      </c>
      <c r="B96" s="12"/>
      <c r="C96" s="72" t="s">
        <v>3491</v>
      </c>
      <c r="D96" s="29"/>
      <c r="E96" s="29"/>
      <c r="F96" s="29"/>
      <c r="G96" s="29"/>
      <c r="H96" s="29"/>
      <c r="I96" s="29"/>
      <c r="J96" s="29"/>
      <c r="K96" s="29"/>
      <c r="L96" s="29"/>
      <c r="M96" s="13"/>
    </row>
    <row r="97" spans="1:13" ht="39" customHeight="1" x14ac:dyDescent="0.2">
      <c r="A97" s="71"/>
      <c r="B97" s="12"/>
      <c r="C97" s="72"/>
      <c r="D97" s="29"/>
      <c r="E97" s="29"/>
      <c r="F97" s="29"/>
      <c r="G97" s="29"/>
      <c r="H97" s="29"/>
      <c r="I97" s="29"/>
      <c r="J97" s="29"/>
      <c r="K97" s="29"/>
      <c r="L97" s="29"/>
      <c r="M97" s="13"/>
    </row>
    <row r="98" spans="1:13" ht="39" customHeight="1" x14ac:dyDescent="0.2">
      <c r="A98" s="71"/>
      <c r="B98" s="12"/>
      <c r="C98" s="72"/>
      <c r="D98" s="29"/>
      <c r="E98" s="29"/>
      <c r="F98" s="29"/>
      <c r="G98" s="29"/>
      <c r="H98" s="29"/>
      <c r="I98" s="29"/>
      <c r="J98" s="29"/>
      <c r="K98" s="29"/>
      <c r="L98" s="29"/>
      <c r="M98" s="13"/>
    </row>
    <row r="99" spans="1:13" ht="39" customHeight="1" x14ac:dyDescent="0.2">
      <c r="A99" s="71"/>
      <c r="B99" s="12"/>
      <c r="C99" s="72"/>
      <c r="D99" s="29"/>
      <c r="E99" s="29"/>
      <c r="F99" s="29"/>
      <c r="G99" s="29"/>
      <c r="H99" s="29"/>
      <c r="I99" s="29"/>
      <c r="J99" s="29"/>
      <c r="K99" s="29"/>
      <c r="L99" s="29"/>
      <c r="M99" s="13"/>
    </row>
    <row r="100" spans="1:13" ht="39" customHeight="1" x14ac:dyDescent="0.2">
      <c r="A100" s="71"/>
      <c r="B100" s="12"/>
      <c r="C100" s="72"/>
      <c r="D100" s="29"/>
      <c r="E100" s="29"/>
      <c r="F100" s="29"/>
      <c r="G100" s="29"/>
      <c r="H100" s="29"/>
      <c r="I100" s="29"/>
      <c r="J100" s="29"/>
      <c r="K100" s="29"/>
      <c r="L100" s="29"/>
      <c r="M100" s="13"/>
    </row>
    <row r="101" spans="1:13" ht="39" customHeight="1" x14ac:dyDescent="0.2">
      <c r="A101" s="71" t="s">
        <v>3492</v>
      </c>
      <c r="B101" s="12"/>
      <c r="C101" s="72" t="s">
        <v>3493</v>
      </c>
      <c r="D101" s="29"/>
      <c r="E101" s="29"/>
      <c r="F101" s="29"/>
      <c r="G101" s="29"/>
      <c r="H101" s="29"/>
      <c r="I101" s="29"/>
      <c r="J101" s="29"/>
      <c r="K101" s="29"/>
      <c r="L101" s="29"/>
      <c r="M101" s="13"/>
    </row>
    <row r="102" spans="1:13" ht="39" customHeight="1" x14ac:dyDescent="0.2">
      <c r="A102" s="71"/>
      <c r="B102" s="12"/>
      <c r="C102" s="72"/>
      <c r="D102" s="29"/>
      <c r="E102" s="29"/>
      <c r="F102" s="29"/>
      <c r="G102" s="29"/>
      <c r="H102" s="29"/>
      <c r="I102" s="29"/>
      <c r="J102" s="29"/>
      <c r="K102" s="29"/>
      <c r="L102" s="29"/>
      <c r="M102" s="13"/>
    </row>
    <row r="103" spans="1:13" ht="39" customHeight="1" x14ac:dyDescent="0.2">
      <c r="A103" s="71"/>
      <c r="B103" s="12"/>
      <c r="C103" s="72"/>
      <c r="D103" s="29"/>
      <c r="E103" s="29"/>
      <c r="F103" s="29"/>
      <c r="G103" s="29"/>
      <c r="H103" s="29"/>
      <c r="I103" s="29"/>
      <c r="J103" s="29"/>
      <c r="K103" s="29"/>
      <c r="L103" s="29"/>
      <c r="M103" s="13"/>
    </row>
    <row r="104" spans="1:13" ht="39" customHeight="1" x14ac:dyDescent="0.2">
      <c r="A104" s="71"/>
      <c r="B104" s="12"/>
      <c r="C104" s="72"/>
      <c r="D104" s="29"/>
      <c r="E104" s="29"/>
      <c r="F104" s="29"/>
      <c r="G104" s="29"/>
      <c r="H104" s="29"/>
      <c r="I104" s="29"/>
      <c r="J104" s="29"/>
      <c r="K104" s="29"/>
      <c r="L104" s="29"/>
      <c r="M104" s="13"/>
    </row>
    <row r="105" spans="1:13" ht="39" customHeight="1" thickBot="1" x14ac:dyDescent="0.25">
      <c r="A105" s="73"/>
      <c r="B105" s="14"/>
      <c r="C105" s="74"/>
      <c r="D105" s="30"/>
      <c r="E105" s="30"/>
      <c r="F105" s="30"/>
      <c r="G105" s="30"/>
      <c r="H105" s="30"/>
      <c r="I105" s="30"/>
      <c r="J105" s="30"/>
      <c r="K105" s="30"/>
      <c r="L105" s="30"/>
      <c r="M105" s="15"/>
    </row>
  </sheetData>
  <mergeCells count="41">
    <mergeCell ref="A91:A95"/>
    <mergeCell ref="C91:C95"/>
    <mergeCell ref="A96:A100"/>
    <mergeCell ref="C96:C100"/>
    <mergeCell ref="A101:A105"/>
    <mergeCell ref="C101:C105"/>
    <mergeCell ref="A76:A80"/>
    <mergeCell ref="C76:C80"/>
    <mergeCell ref="A81:A85"/>
    <mergeCell ref="C81:C85"/>
    <mergeCell ref="A86:A90"/>
    <mergeCell ref="C86:C90"/>
    <mergeCell ref="A61:A65"/>
    <mergeCell ref="C61:C65"/>
    <mergeCell ref="A66:A70"/>
    <mergeCell ref="C66:C70"/>
    <mergeCell ref="A71:A75"/>
    <mergeCell ref="C71:C75"/>
    <mergeCell ref="A46:A50"/>
    <mergeCell ref="C46:C50"/>
    <mergeCell ref="A51:A55"/>
    <mergeCell ref="C51:C55"/>
    <mergeCell ref="A56:A60"/>
    <mergeCell ref="C56:C60"/>
    <mergeCell ref="A31:A35"/>
    <mergeCell ref="C31:C35"/>
    <mergeCell ref="A36:A40"/>
    <mergeCell ref="C36:C40"/>
    <mergeCell ref="A41:A45"/>
    <mergeCell ref="C41:C45"/>
    <mergeCell ref="A16:A20"/>
    <mergeCell ref="C16:C20"/>
    <mergeCell ref="A21:A25"/>
    <mergeCell ref="C21:C25"/>
    <mergeCell ref="A26:A30"/>
    <mergeCell ref="C26:C30"/>
    <mergeCell ref="B2:N2"/>
    <mergeCell ref="A6:A10"/>
    <mergeCell ref="C6:C10"/>
    <mergeCell ref="A11:A15"/>
    <mergeCell ref="C11:C1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3"/>
  <sheetViews>
    <sheetView view="pageBreakPreview" zoomScale="60" zoomScaleNormal="6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K32" sqref="K32"/>
    </sheetView>
  </sheetViews>
  <sheetFormatPr defaultRowHeight="12.75" x14ac:dyDescent="0.2"/>
  <cols>
    <col min="1" max="1" width="9.140625" style="16"/>
    <col min="2" max="2" width="28.42578125" customWidth="1"/>
    <col min="3" max="3" width="42.85546875" customWidth="1"/>
    <col min="4" max="9" width="13.7109375" customWidth="1"/>
    <col min="10" max="12" width="15.140625" customWidth="1"/>
    <col min="13" max="13" width="16.85546875" customWidth="1"/>
  </cols>
  <sheetData>
    <row r="2" spans="1:14" ht="42" customHeight="1" x14ac:dyDescent="0.2">
      <c r="A2" s="70" t="s">
        <v>3518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3"/>
    </row>
    <row r="3" spans="1:14" ht="13.5" thickBot="1" x14ac:dyDescent="0.25"/>
    <row r="4" spans="1:14" ht="153.75" thickBot="1" x14ac:dyDescent="0.25">
      <c r="A4" s="20" t="s">
        <v>3506</v>
      </c>
      <c r="B4" s="2" t="s">
        <v>3507</v>
      </c>
      <c r="C4" s="1" t="s">
        <v>3508</v>
      </c>
      <c r="D4" s="1" t="s">
        <v>3511</v>
      </c>
      <c r="E4" s="1" t="s">
        <v>3512</v>
      </c>
      <c r="F4" s="1" t="s">
        <v>3520</v>
      </c>
      <c r="G4" s="1" t="s">
        <v>3523</v>
      </c>
      <c r="H4" s="1" t="s">
        <v>3524</v>
      </c>
      <c r="I4" s="1" t="s">
        <v>3526</v>
      </c>
      <c r="J4" s="1" t="s">
        <v>3525</v>
      </c>
      <c r="K4" s="1" t="s">
        <v>3527</v>
      </c>
      <c r="L4" s="1" t="s">
        <v>3528</v>
      </c>
      <c r="M4" s="1" t="s">
        <v>3517</v>
      </c>
    </row>
    <row r="5" spans="1:14" ht="17.25" customHeight="1" thickBot="1" x14ac:dyDescent="0.25">
      <c r="A5" s="21">
        <v>1</v>
      </c>
      <c r="B5" s="9">
        <v>2</v>
      </c>
      <c r="C5" s="4">
        <v>3</v>
      </c>
      <c r="D5" s="4">
        <v>4</v>
      </c>
      <c r="E5" s="4">
        <v>5</v>
      </c>
      <c r="F5" s="4">
        <v>6</v>
      </c>
      <c r="G5" s="4">
        <v>7</v>
      </c>
      <c r="H5" s="4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</row>
    <row r="6" spans="1:14" ht="55.5" customHeight="1" x14ac:dyDescent="0.2">
      <c r="A6" s="19" t="s">
        <v>3494</v>
      </c>
      <c r="B6" s="6"/>
      <c r="C6" s="7" t="s">
        <v>3495</v>
      </c>
      <c r="D6" s="60"/>
      <c r="E6" s="60"/>
      <c r="F6" s="60">
        <v>1749.4999999999989</v>
      </c>
      <c r="G6" s="60">
        <v>2366</v>
      </c>
      <c r="H6" s="60">
        <v>3814</v>
      </c>
      <c r="I6" s="60">
        <v>253</v>
      </c>
      <c r="J6" s="60">
        <v>31489.119999999999</v>
      </c>
      <c r="K6" s="60">
        <v>52864.9</v>
      </c>
      <c r="L6" s="60">
        <v>13244.376227820174</v>
      </c>
      <c r="M6" s="61"/>
    </row>
    <row r="7" spans="1:14" ht="38.25" customHeight="1" x14ac:dyDescent="0.2">
      <c r="A7" s="71" t="s">
        <v>3496</v>
      </c>
      <c r="B7" s="5"/>
      <c r="C7" s="82" t="s">
        <v>3497</v>
      </c>
      <c r="D7" s="62"/>
      <c r="E7" s="62"/>
      <c r="F7" s="62"/>
      <c r="G7" s="62"/>
      <c r="H7" s="62"/>
      <c r="I7" s="62"/>
      <c r="J7" s="62"/>
      <c r="K7" s="62"/>
      <c r="L7" s="62"/>
      <c r="M7" s="63"/>
    </row>
    <row r="8" spans="1:14" ht="38.25" customHeight="1" x14ac:dyDescent="0.2">
      <c r="A8" s="71"/>
      <c r="B8" s="5"/>
      <c r="C8" s="82"/>
      <c r="D8" s="62"/>
      <c r="E8" s="62"/>
      <c r="F8" s="62"/>
      <c r="G8" s="62"/>
      <c r="H8" s="62"/>
      <c r="I8" s="62"/>
      <c r="J8" s="62"/>
      <c r="K8" s="62"/>
      <c r="L8" s="62"/>
      <c r="M8" s="63"/>
    </row>
    <row r="9" spans="1:14" ht="38.25" customHeight="1" x14ac:dyDescent="0.2">
      <c r="A9" s="71"/>
      <c r="B9" s="5"/>
      <c r="C9" s="82"/>
      <c r="D9" s="62"/>
      <c r="E9" s="62"/>
      <c r="F9" s="62"/>
      <c r="G9" s="62"/>
      <c r="H9" s="62"/>
      <c r="I9" s="62"/>
      <c r="J9" s="62"/>
      <c r="K9" s="62"/>
      <c r="L9" s="62"/>
      <c r="M9" s="63"/>
    </row>
    <row r="10" spans="1:14" ht="38.25" customHeight="1" x14ac:dyDescent="0.2">
      <c r="A10" s="71"/>
      <c r="B10" s="5"/>
      <c r="C10" s="82"/>
      <c r="D10" s="62"/>
      <c r="E10" s="62"/>
      <c r="F10" s="62"/>
      <c r="G10" s="62"/>
      <c r="H10" s="62"/>
      <c r="I10" s="62"/>
      <c r="J10" s="62"/>
      <c r="K10" s="62"/>
      <c r="L10" s="62"/>
      <c r="M10" s="63"/>
    </row>
    <row r="11" spans="1:14" ht="40.5" customHeight="1" x14ac:dyDescent="0.2">
      <c r="A11" s="71" t="s">
        <v>3498</v>
      </c>
      <c r="B11" s="5"/>
      <c r="C11" s="82" t="s">
        <v>3499</v>
      </c>
      <c r="D11" s="62"/>
      <c r="E11" s="62"/>
      <c r="F11" s="62"/>
      <c r="G11" s="62"/>
      <c r="H11" s="62"/>
      <c r="I11" s="62"/>
      <c r="J11" s="62"/>
      <c r="K11" s="62"/>
      <c r="L11" s="62"/>
      <c r="M11" s="63"/>
    </row>
    <row r="12" spans="1:14" ht="40.5" customHeight="1" x14ac:dyDescent="0.2">
      <c r="A12" s="71"/>
      <c r="B12" s="5"/>
      <c r="C12" s="82"/>
      <c r="D12" s="62"/>
      <c r="E12" s="62"/>
      <c r="F12" s="62"/>
      <c r="G12" s="62"/>
      <c r="H12" s="62"/>
      <c r="I12" s="62"/>
      <c r="J12" s="62"/>
      <c r="K12" s="62"/>
      <c r="L12" s="62"/>
      <c r="M12" s="63"/>
    </row>
    <row r="13" spans="1:14" ht="40.5" customHeight="1" thickBot="1" x14ac:dyDescent="0.25">
      <c r="A13" s="73"/>
      <c r="B13" s="8"/>
      <c r="C13" s="83"/>
      <c r="D13" s="64"/>
      <c r="E13" s="64"/>
      <c r="F13" s="64"/>
      <c r="G13" s="64"/>
      <c r="H13" s="64"/>
      <c r="I13" s="64"/>
      <c r="J13" s="64"/>
      <c r="K13" s="64"/>
      <c r="L13" s="64"/>
      <c r="M13" s="65"/>
    </row>
    <row r="14" spans="1:14" ht="51" customHeight="1" x14ac:dyDescent="0.2">
      <c r="A14" s="19" t="s">
        <v>3500</v>
      </c>
      <c r="B14" s="6"/>
      <c r="C14" s="7" t="s">
        <v>3501</v>
      </c>
      <c r="D14" s="60"/>
      <c r="E14" s="60"/>
      <c r="F14" s="60">
        <v>12649.619999999999</v>
      </c>
      <c r="G14" s="60">
        <v>311</v>
      </c>
      <c r="H14" s="60">
        <v>809</v>
      </c>
      <c r="I14" s="60">
        <v>947</v>
      </c>
      <c r="J14" s="60">
        <v>6246.08</v>
      </c>
      <c r="K14" s="60">
        <v>16333.26</v>
      </c>
      <c r="L14" s="60">
        <v>56119.517777651017</v>
      </c>
      <c r="M14" s="61"/>
    </row>
    <row r="15" spans="1:14" ht="41.25" customHeight="1" x14ac:dyDescent="0.2">
      <c r="A15" s="71" t="s">
        <v>3502</v>
      </c>
      <c r="B15" s="5"/>
      <c r="C15" s="82" t="s">
        <v>3503</v>
      </c>
      <c r="D15" s="62"/>
      <c r="E15" s="62"/>
      <c r="F15" s="62">
        <v>130.00000000000114</v>
      </c>
      <c r="G15" s="62">
        <v>967</v>
      </c>
      <c r="H15" s="62">
        <v>1757</v>
      </c>
      <c r="I15" s="62">
        <v>43</v>
      </c>
      <c r="J15" s="62">
        <v>12027.76</v>
      </c>
      <c r="K15" s="62">
        <v>26809.85</v>
      </c>
      <c r="L15" s="62">
        <v>1973.9370268627174</v>
      </c>
      <c r="M15" s="63"/>
    </row>
    <row r="16" spans="1:14" ht="41.25" customHeight="1" x14ac:dyDescent="0.2">
      <c r="A16" s="71"/>
      <c r="B16" s="5"/>
      <c r="C16" s="82"/>
      <c r="D16" s="62"/>
      <c r="E16" s="62"/>
      <c r="F16" s="62"/>
      <c r="G16" s="62"/>
      <c r="H16" s="62"/>
      <c r="I16" s="62"/>
      <c r="J16" s="62"/>
      <c r="K16" s="62"/>
      <c r="L16" s="62"/>
      <c r="M16" s="63"/>
    </row>
    <row r="17" spans="1:13" ht="41.25" customHeight="1" x14ac:dyDescent="0.2">
      <c r="A17" s="71"/>
      <c r="B17" s="5"/>
      <c r="C17" s="82"/>
      <c r="D17" s="62"/>
      <c r="E17" s="62"/>
      <c r="F17" s="62"/>
      <c r="G17" s="62"/>
      <c r="H17" s="62"/>
      <c r="I17" s="62"/>
      <c r="J17" s="62"/>
      <c r="K17" s="62"/>
      <c r="L17" s="62"/>
      <c r="M17" s="63"/>
    </row>
    <row r="18" spans="1:13" ht="41.25" customHeight="1" x14ac:dyDescent="0.2">
      <c r="A18" s="71"/>
      <c r="B18" s="5"/>
      <c r="C18" s="82"/>
      <c r="D18" s="62"/>
      <c r="E18" s="62"/>
      <c r="F18" s="62"/>
      <c r="G18" s="62"/>
      <c r="H18" s="62"/>
      <c r="I18" s="62"/>
      <c r="J18" s="62"/>
      <c r="K18" s="62"/>
      <c r="L18" s="62"/>
      <c r="M18" s="63"/>
    </row>
    <row r="19" spans="1:13" ht="36" customHeight="1" x14ac:dyDescent="0.2">
      <c r="A19" s="71" t="s">
        <v>3504</v>
      </c>
      <c r="B19" s="5"/>
      <c r="C19" s="82" t="s">
        <v>3505</v>
      </c>
      <c r="D19" s="62"/>
      <c r="E19" s="62"/>
      <c r="F19" s="62"/>
      <c r="G19" s="62">
        <v>67</v>
      </c>
      <c r="H19" s="62">
        <v>38</v>
      </c>
      <c r="I19" s="62"/>
      <c r="J19" s="62">
        <v>5761.58</v>
      </c>
      <c r="K19" s="62">
        <v>5678.98</v>
      </c>
      <c r="L19" s="62"/>
      <c r="M19" s="63"/>
    </row>
    <row r="20" spans="1:13" ht="36" customHeight="1" x14ac:dyDescent="0.2">
      <c r="A20" s="71"/>
      <c r="B20" s="5"/>
      <c r="C20" s="82"/>
      <c r="D20" s="62"/>
      <c r="E20" s="62"/>
      <c r="F20" s="62"/>
      <c r="G20" s="62"/>
      <c r="H20" s="62"/>
      <c r="I20" s="62"/>
      <c r="J20" s="62"/>
      <c r="K20" s="62"/>
      <c r="L20" s="62"/>
      <c r="M20" s="63"/>
    </row>
    <row r="21" spans="1:13" ht="36" customHeight="1" thickBot="1" x14ac:dyDescent="0.25">
      <c r="A21" s="73"/>
      <c r="B21" s="8"/>
      <c r="C21" s="83"/>
      <c r="D21" s="64"/>
      <c r="E21" s="64"/>
      <c r="F21" s="64"/>
      <c r="G21" s="64"/>
      <c r="H21" s="64"/>
      <c r="I21" s="64"/>
      <c r="J21" s="64"/>
      <c r="K21" s="64"/>
      <c r="L21" s="64"/>
      <c r="M21" s="65"/>
    </row>
    <row r="22" spans="1:13" ht="22.5" customHeight="1" x14ac:dyDescent="0.2">
      <c r="D22" s="69"/>
      <c r="E22" s="69"/>
      <c r="F22" s="67"/>
      <c r="G22" s="67"/>
      <c r="H22" s="67"/>
      <c r="I22" s="67"/>
      <c r="J22" s="67"/>
      <c r="K22" s="67"/>
      <c r="L22" s="67"/>
      <c r="M22" s="69"/>
    </row>
    <row r="23" spans="1:13" ht="22.5" customHeight="1" x14ac:dyDescent="0.2">
      <c r="D23" s="69"/>
      <c r="E23" s="69"/>
      <c r="F23" s="69"/>
      <c r="G23" s="69"/>
      <c r="H23" s="69"/>
      <c r="I23" s="69"/>
      <c r="J23" s="69"/>
      <c r="K23" s="69"/>
      <c r="L23" s="69"/>
      <c r="M23" s="69"/>
    </row>
    <row r="24" spans="1:13" ht="22.5" customHeight="1" x14ac:dyDescent="0.2">
      <c r="D24" s="69"/>
      <c r="E24" s="69"/>
      <c r="F24" s="69"/>
      <c r="G24" s="68"/>
      <c r="H24" s="68"/>
      <c r="I24" s="68"/>
      <c r="J24" s="68"/>
      <c r="K24" s="68"/>
      <c r="L24" s="68"/>
      <c r="M24" s="69"/>
    </row>
    <row r="25" spans="1:13" ht="22.5" customHeight="1" x14ac:dyDescent="0.2">
      <c r="D25" s="69"/>
      <c r="E25" s="69"/>
      <c r="F25" s="69"/>
      <c r="G25" s="68"/>
      <c r="H25" s="68"/>
      <c r="I25" s="68"/>
      <c r="J25" s="68"/>
      <c r="K25" s="68"/>
      <c r="L25" s="68"/>
      <c r="M25" s="69"/>
    </row>
    <row r="26" spans="1:13" ht="22.5" customHeight="1" x14ac:dyDescent="0.2">
      <c r="D26" s="69"/>
      <c r="E26" s="69"/>
      <c r="F26" s="69"/>
      <c r="G26" s="68"/>
      <c r="H26" s="68"/>
      <c r="I26" s="68"/>
      <c r="J26" s="68"/>
      <c r="K26" s="68"/>
      <c r="L26" s="68"/>
      <c r="M26" s="69"/>
    </row>
    <row r="27" spans="1:13" ht="22.5" customHeight="1" x14ac:dyDescent="0.2">
      <c r="D27" s="69"/>
      <c r="E27" s="69"/>
      <c r="F27" s="69"/>
      <c r="G27" s="68"/>
      <c r="H27" s="68"/>
      <c r="I27" s="68"/>
      <c r="J27" s="68"/>
      <c r="K27" s="68"/>
      <c r="L27" s="68"/>
      <c r="M27" s="69"/>
    </row>
    <row r="28" spans="1:13" ht="22.5" customHeight="1" x14ac:dyDescent="0.2">
      <c r="D28" s="69"/>
      <c r="E28" s="69"/>
      <c r="F28" s="69"/>
      <c r="G28" s="68"/>
      <c r="H28" s="68"/>
      <c r="I28" s="68"/>
      <c r="J28" s="69"/>
      <c r="K28" s="68"/>
      <c r="L28" s="68"/>
      <c r="M28" s="69"/>
    </row>
    <row r="29" spans="1:13" ht="22.5" customHeight="1" x14ac:dyDescent="0.2">
      <c r="D29" s="69"/>
      <c r="E29" s="69"/>
      <c r="F29" s="69"/>
      <c r="G29" s="68"/>
      <c r="H29" s="68"/>
      <c r="I29" s="68"/>
      <c r="J29" s="68"/>
      <c r="K29" s="68"/>
      <c r="L29" s="68"/>
      <c r="M29" s="69"/>
    </row>
    <row r="30" spans="1:13" ht="22.5" customHeight="1" x14ac:dyDescent="0.2">
      <c r="D30" s="69"/>
      <c r="E30" s="69"/>
      <c r="F30" s="69"/>
      <c r="G30" s="68"/>
      <c r="H30" s="68"/>
      <c r="I30" s="68"/>
      <c r="J30" s="68"/>
      <c r="K30" s="68"/>
      <c r="L30" s="68"/>
      <c r="M30" s="69"/>
    </row>
    <row r="31" spans="1:13" ht="22.5" customHeight="1" x14ac:dyDescent="0.2">
      <c r="D31" s="69"/>
      <c r="E31" s="69"/>
      <c r="F31" s="69"/>
      <c r="G31" s="68"/>
      <c r="H31" s="68"/>
      <c r="I31" s="68"/>
      <c r="J31" s="68"/>
      <c r="K31" s="68"/>
      <c r="L31" s="68"/>
      <c r="M31" s="69"/>
    </row>
    <row r="32" spans="1:13" ht="41.25" customHeight="1" x14ac:dyDescent="0.2">
      <c r="D32" s="69"/>
      <c r="E32" s="69"/>
      <c r="F32" s="69"/>
      <c r="G32" s="68"/>
      <c r="H32" s="68"/>
      <c r="I32" s="68"/>
      <c r="J32" s="68"/>
      <c r="K32" s="68"/>
      <c r="L32" s="68"/>
      <c r="M32" s="69"/>
    </row>
    <row r="33" spans="4:13" x14ac:dyDescent="0.2">
      <c r="D33" s="16"/>
      <c r="E33" s="16"/>
      <c r="F33" s="16"/>
      <c r="G33" s="66"/>
      <c r="H33" s="66"/>
      <c r="I33" s="66"/>
      <c r="J33" s="66"/>
      <c r="K33" s="66"/>
      <c r="L33" s="66"/>
      <c r="M33" s="16"/>
    </row>
  </sheetData>
  <mergeCells count="9">
    <mergeCell ref="A2:M2"/>
    <mergeCell ref="A15:A18"/>
    <mergeCell ref="C15:C18"/>
    <mergeCell ref="A19:A21"/>
    <mergeCell ref="C19:C21"/>
    <mergeCell ref="A7:A10"/>
    <mergeCell ref="C7:C10"/>
    <mergeCell ref="A11:A13"/>
    <mergeCell ref="C11:C13"/>
  </mergeCells>
  <pageMargins left="0.7" right="0.7" top="0.75" bottom="0.75" header="0.3" footer="0.3"/>
  <pageSetup paperSize="9" scale="3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С2</vt:lpstr>
      <vt:lpstr>С3</vt:lpstr>
      <vt:lpstr>С4</vt:lpstr>
      <vt:lpstr>С5</vt:lpstr>
      <vt:lpstr>С6</vt:lpstr>
      <vt:lpstr>С7</vt:lpstr>
      <vt:lpstr>С8</vt:lpstr>
      <vt:lpstr>С4!Область_печати</vt:lpstr>
      <vt:lpstr>С6!Область_печати</vt:lpstr>
      <vt:lpstr>С8!Область_печати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Фомичева Светлана Михайловна</dc:creator>
  <cp:lastModifiedBy>Галушко Алексей Александрович</cp:lastModifiedBy>
  <cp:lastPrinted>2021-09-08T12:19:46Z</cp:lastPrinted>
  <dcterms:created xsi:type="dcterms:W3CDTF">2021-06-23T09:36:17Z</dcterms:created>
  <dcterms:modified xsi:type="dcterms:W3CDTF">2021-09-28T14:09:35Z</dcterms:modified>
</cp:coreProperties>
</file>